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Pavel Krajovsky\Desktop\rozpočtář\"/>
    </mc:Choice>
  </mc:AlternateContent>
  <bookViews>
    <workbookView xWindow="0" yWindow="0" windowWidth="0" windowHeight="0"/>
  </bookViews>
  <sheets>
    <sheet name="Rekapitulace stavby" sheetId="1" r:id="rId1"/>
    <sheet name="01 - Bytový dům - stavebn..." sheetId="2" r:id="rId2"/>
    <sheet name="001 - Sanace vlhkosti a s..." sheetId="3" r:id="rId3"/>
    <sheet name="002 - Sanace vlhkosti a s..." sheetId="4" r:id="rId4"/>
    <sheet name="01 - ZTI" sheetId="5" r:id="rId5"/>
    <sheet name="02 - Vytápění" sheetId="6" r:id="rId6"/>
    <sheet name="03 - VZT" sheetId="7" r:id="rId7"/>
    <sheet name="a - Společné prostory" sheetId="8" r:id="rId8"/>
    <sheet name="b - Nebytové prostory" sheetId="9" r:id="rId9"/>
    <sheet name="c - Byty" sheetId="10" r:id="rId10"/>
    <sheet name="d - Hromosvod" sheetId="11" r:id="rId11"/>
    <sheet name="a - Společné prostory_01" sheetId="12" r:id="rId12"/>
    <sheet name="b - Nebytové prostory_01" sheetId="13" r:id="rId13"/>
    <sheet name="c - Byty_01" sheetId="14" r:id="rId14"/>
    <sheet name="04 - Vedlejší rozpočtové ..." sheetId="15" r:id="rId15"/>
  </sheets>
  <definedNames>
    <definedName name="_xlnm.Print_Area" localSheetId="0">'Rekapitulace stavby'!$D$4:$AO$76,'Rekapitulace stavby'!$C$82:$AQ$113</definedName>
    <definedName name="_xlnm.Print_Titles" localSheetId="0">'Rekapitulace stavby'!$92:$92</definedName>
    <definedName name="_xlnm._FilterDatabase" localSheetId="1" hidden="1">'01 - Bytový dům - stavebn...'!$C$147:$K$3262</definedName>
    <definedName name="_xlnm.Print_Area" localSheetId="1">'01 - Bytový dům - stavebn...'!$C$4:$J$76,'01 - Bytový dům - stavebn...'!$C$82:$J$129,'01 - Bytový dům - stavebn...'!$C$135:$K$3262</definedName>
    <definedName name="_xlnm.Print_Titles" localSheetId="1">'01 - Bytový dům - stavebn...'!$147:$147</definedName>
    <definedName name="_xlnm._FilterDatabase" localSheetId="2" hidden="1">'001 - Sanace vlhkosti a s...'!$C$129:$K$469</definedName>
    <definedName name="_xlnm.Print_Area" localSheetId="2">'001 - Sanace vlhkosti a s...'!$C$4:$J$76,'001 - Sanace vlhkosti a s...'!$C$82:$J$109,'001 - Sanace vlhkosti a s...'!$C$115:$K$469</definedName>
    <definedName name="_xlnm.Print_Titles" localSheetId="2">'001 - Sanace vlhkosti a s...'!$129:$129</definedName>
    <definedName name="_xlnm._FilterDatabase" localSheetId="3" hidden="1">'002 - Sanace vlhkosti a s...'!$C$128:$K$590</definedName>
    <definedName name="_xlnm.Print_Area" localSheetId="3">'002 - Sanace vlhkosti a s...'!$C$4:$J$76,'002 - Sanace vlhkosti a s...'!$C$82:$J$108,'002 - Sanace vlhkosti a s...'!$C$114:$K$590</definedName>
    <definedName name="_xlnm.Print_Titles" localSheetId="3">'002 - Sanace vlhkosti a s...'!$128:$128</definedName>
    <definedName name="_xlnm._FilterDatabase" localSheetId="4" hidden="1">'01 - ZTI'!$C$130:$K$412</definedName>
    <definedName name="_xlnm.Print_Area" localSheetId="4">'01 - ZTI'!$C$4:$J$76,'01 - ZTI'!$C$82:$J$110,'01 - ZTI'!$C$116:$K$412</definedName>
    <definedName name="_xlnm.Print_Titles" localSheetId="4">'01 - ZTI'!$130:$130</definedName>
    <definedName name="_xlnm._FilterDatabase" localSheetId="5" hidden="1">'02 - Vytápění'!$C$125:$K$237</definedName>
    <definedName name="_xlnm.Print_Area" localSheetId="5">'02 - Vytápění'!$C$4:$J$76,'02 - Vytápění'!$C$82:$J$105,'02 - Vytápění'!$C$111:$K$237</definedName>
    <definedName name="_xlnm.Print_Titles" localSheetId="5">'02 - Vytápění'!$125:$125</definedName>
    <definedName name="_xlnm._FilterDatabase" localSheetId="6" hidden="1">'03 - VZT'!$C$122:$K$202</definedName>
    <definedName name="_xlnm.Print_Area" localSheetId="6">'03 - VZT'!$C$4:$J$76,'03 - VZT'!$C$82:$J$102,'03 - VZT'!$C$108:$K$202</definedName>
    <definedName name="_xlnm.Print_Titles" localSheetId="6">'03 - VZT'!$122:$122</definedName>
    <definedName name="_xlnm._FilterDatabase" localSheetId="7" hidden="1">'a - Společné prostory'!$C$131:$K$387</definedName>
    <definedName name="_xlnm.Print_Area" localSheetId="7">'a - Společné prostory'!$C$4:$J$76,'a - Společné prostory'!$C$82:$J$109,'a - Společné prostory'!$C$115:$K$387</definedName>
    <definedName name="_xlnm.Print_Titles" localSheetId="7">'a - Společné prostory'!$131:$131</definedName>
    <definedName name="_xlnm._FilterDatabase" localSheetId="8" hidden="1">'b - Nebytové prostory'!$C$130:$K$293</definedName>
    <definedName name="_xlnm.Print_Area" localSheetId="8">'b - Nebytové prostory'!$C$4:$J$76,'b - Nebytové prostory'!$C$82:$J$108,'b - Nebytové prostory'!$C$114:$K$293</definedName>
    <definedName name="_xlnm.Print_Titles" localSheetId="8">'b - Nebytové prostory'!$130:$130</definedName>
    <definedName name="_xlnm._FilterDatabase" localSheetId="9" hidden="1">'c - Byty'!$C$131:$K$281</definedName>
    <definedName name="_xlnm.Print_Area" localSheetId="9">'c - Byty'!$C$4:$J$76,'c - Byty'!$C$82:$J$109,'c - Byty'!$C$115:$K$281</definedName>
    <definedName name="_xlnm.Print_Titles" localSheetId="9">'c - Byty'!$131:$131</definedName>
    <definedName name="_xlnm._FilterDatabase" localSheetId="10" hidden="1">'d - Hromosvod'!$C$129:$K$193</definedName>
    <definedName name="_xlnm.Print_Area" localSheetId="10">'d - Hromosvod'!$C$4:$J$76,'d - Hromosvod'!$C$82:$J$107,'d - Hromosvod'!$C$113:$K$193</definedName>
    <definedName name="_xlnm.Print_Titles" localSheetId="10">'d - Hromosvod'!$129:$129</definedName>
    <definedName name="_xlnm._FilterDatabase" localSheetId="11" hidden="1">'a - Společné prostory_01'!$C$130:$K$253</definedName>
    <definedName name="_xlnm.Print_Area" localSheetId="11">'a - Společné prostory_01'!$C$4:$J$76,'a - Společné prostory_01'!$C$82:$J$108,'a - Společné prostory_01'!$C$114:$K$253</definedName>
    <definedName name="_xlnm.Print_Titles" localSheetId="11">'a - Společné prostory_01'!$130:$130</definedName>
    <definedName name="_xlnm._FilterDatabase" localSheetId="12" hidden="1">'b - Nebytové prostory_01'!$C$130:$K$234</definedName>
    <definedName name="_xlnm.Print_Area" localSheetId="12">'b - Nebytové prostory_01'!$C$4:$J$76,'b - Nebytové prostory_01'!$C$82:$J$108,'b - Nebytové prostory_01'!$C$114:$K$234</definedName>
    <definedName name="_xlnm.Print_Titles" localSheetId="12">'b - Nebytové prostory_01'!$130:$130</definedName>
    <definedName name="_xlnm._FilterDatabase" localSheetId="13" hidden="1">'c - Byty_01'!$C$129:$K$200</definedName>
    <definedName name="_xlnm.Print_Area" localSheetId="13">'c - Byty_01'!$C$4:$J$76,'c - Byty_01'!$C$82:$J$107,'c - Byty_01'!$C$113:$K$200</definedName>
    <definedName name="_xlnm.Print_Titles" localSheetId="13">'c - Byty_01'!$129:$129</definedName>
    <definedName name="_xlnm._FilterDatabase" localSheetId="14" hidden="1">'04 - Vedlejší rozpočtové ...'!$C$122:$K$154</definedName>
    <definedName name="_xlnm.Print_Area" localSheetId="14">'04 - Vedlejší rozpočtové ...'!$C$4:$J$76,'04 - Vedlejší rozpočtové ...'!$C$82:$J$104,'04 - Vedlejší rozpočtové ...'!$C$110:$K$154</definedName>
    <definedName name="_xlnm.Print_Titles" localSheetId="14">'04 - Vedlejší rozpočtové ...'!$122:$122</definedName>
  </definedNames>
  <calcPr/>
</workbook>
</file>

<file path=xl/calcChain.xml><?xml version="1.0" encoding="utf-8"?>
<calcChain xmlns="http://schemas.openxmlformats.org/spreadsheetml/2006/main">
  <c i="15" l="1" r="J37"/>
  <c r="J36"/>
  <c i="1" r="AY112"/>
  <c i="15" r="J35"/>
  <c i="1" r="AX112"/>
  <c i="15" r="BI152"/>
  <c r="BH152"/>
  <c r="BG152"/>
  <c r="BE152"/>
  <c r="T152"/>
  <c r="T151"/>
  <c r="R152"/>
  <c r="R151"/>
  <c r="P152"/>
  <c r="P151"/>
  <c r="BI148"/>
  <c r="BH148"/>
  <c r="BG148"/>
  <c r="BE148"/>
  <c r="T148"/>
  <c r="T147"/>
  <c r="R148"/>
  <c r="R147"/>
  <c r="P148"/>
  <c r="P147"/>
  <c r="BI144"/>
  <c r="BH144"/>
  <c r="BG144"/>
  <c r="BE144"/>
  <c r="T144"/>
  <c r="T143"/>
  <c r="R144"/>
  <c r="R143"/>
  <c r="P144"/>
  <c r="P143"/>
  <c r="BI140"/>
  <c r="BH140"/>
  <c r="BG140"/>
  <c r="BE140"/>
  <c r="T140"/>
  <c r="R140"/>
  <c r="P140"/>
  <c r="BI137"/>
  <c r="BH137"/>
  <c r="BG137"/>
  <c r="BE137"/>
  <c r="T137"/>
  <c r="R137"/>
  <c r="P137"/>
  <c r="BI133"/>
  <c r="BH133"/>
  <c r="BG133"/>
  <c r="BE133"/>
  <c r="T133"/>
  <c r="T132"/>
  <c r="R133"/>
  <c r="R132"/>
  <c r="P133"/>
  <c r="P132"/>
  <c r="BI129"/>
  <c r="BH129"/>
  <c r="BG129"/>
  <c r="BE129"/>
  <c r="T129"/>
  <c r="R129"/>
  <c r="P129"/>
  <c r="BI126"/>
  <c r="BH126"/>
  <c r="BG126"/>
  <c r="BE126"/>
  <c r="T126"/>
  <c r="R126"/>
  <c r="P126"/>
  <c r="J120"/>
  <c r="J119"/>
  <c r="F119"/>
  <c r="F117"/>
  <c r="E115"/>
  <c r="J92"/>
  <c r="J91"/>
  <c r="F91"/>
  <c r="F89"/>
  <c r="E87"/>
  <c r="J18"/>
  <c r="E18"/>
  <c r="F120"/>
  <c r="J17"/>
  <c r="J12"/>
  <c r="J117"/>
  <c r="E7"/>
  <c r="E113"/>
  <c i="14" r="J132"/>
  <c r="J41"/>
  <c r="J40"/>
  <c i="1" r="AY111"/>
  <c i="14" r="J39"/>
  <c i="1" r="AX111"/>
  <c i="14" r="BI196"/>
  <c r="BH196"/>
  <c r="BG196"/>
  <c r="BE196"/>
  <c r="T196"/>
  <c r="T190"/>
  <c r="R196"/>
  <c r="R190"/>
  <c r="P196"/>
  <c r="P190"/>
  <c r="BI191"/>
  <c r="BH191"/>
  <c r="BG191"/>
  <c r="BE191"/>
  <c r="T191"/>
  <c r="R191"/>
  <c r="P191"/>
  <c r="BI188"/>
  <c r="BH188"/>
  <c r="BG188"/>
  <c r="BE188"/>
  <c r="T188"/>
  <c r="R188"/>
  <c r="P188"/>
  <c r="BI186"/>
  <c r="BH186"/>
  <c r="BG186"/>
  <c r="BE186"/>
  <c r="T186"/>
  <c r="R186"/>
  <c r="P186"/>
  <c r="BI184"/>
  <c r="BH184"/>
  <c r="BG184"/>
  <c r="BE184"/>
  <c r="T184"/>
  <c r="R184"/>
  <c r="P184"/>
  <c r="BI182"/>
  <c r="BH182"/>
  <c r="BG182"/>
  <c r="BE182"/>
  <c r="T182"/>
  <c r="R182"/>
  <c r="P182"/>
  <c r="BI180"/>
  <c r="BH180"/>
  <c r="BG180"/>
  <c r="BE180"/>
  <c r="T180"/>
  <c r="R180"/>
  <c r="P180"/>
  <c r="BI178"/>
  <c r="BH178"/>
  <c r="BG178"/>
  <c r="BE178"/>
  <c r="T178"/>
  <c r="R178"/>
  <c r="P178"/>
  <c r="BI176"/>
  <c r="BH176"/>
  <c r="BG176"/>
  <c r="BE176"/>
  <c r="T176"/>
  <c r="R176"/>
  <c r="P176"/>
  <c r="BI174"/>
  <c r="BH174"/>
  <c r="BG174"/>
  <c r="BE174"/>
  <c r="T174"/>
  <c r="R174"/>
  <c r="P174"/>
  <c r="BI170"/>
  <c r="BH170"/>
  <c r="BG170"/>
  <c r="BE170"/>
  <c r="T170"/>
  <c r="R170"/>
  <c r="P170"/>
  <c r="BI168"/>
  <c r="BH168"/>
  <c r="BG168"/>
  <c r="BE168"/>
  <c r="T168"/>
  <c r="R168"/>
  <c r="P168"/>
  <c r="BI166"/>
  <c r="BH166"/>
  <c r="BG166"/>
  <c r="BE166"/>
  <c r="T166"/>
  <c r="R166"/>
  <c r="P166"/>
  <c r="BI164"/>
  <c r="BH164"/>
  <c r="BG164"/>
  <c r="BE164"/>
  <c r="T164"/>
  <c r="R164"/>
  <c r="P164"/>
  <c r="BI162"/>
  <c r="BH162"/>
  <c r="BG162"/>
  <c r="BE162"/>
  <c r="T162"/>
  <c r="R162"/>
  <c r="P162"/>
  <c r="BI160"/>
  <c r="BH160"/>
  <c r="BG160"/>
  <c r="BE160"/>
  <c r="T160"/>
  <c r="R160"/>
  <c r="P160"/>
  <c r="BI156"/>
  <c r="BH156"/>
  <c r="BG156"/>
  <c r="BE156"/>
  <c r="T156"/>
  <c r="R156"/>
  <c r="P156"/>
  <c r="BI154"/>
  <c r="BH154"/>
  <c r="BG154"/>
  <c r="BE154"/>
  <c r="T154"/>
  <c r="R154"/>
  <c r="P154"/>
  <c r="BI152"/>
  <c r="BH152"/>
  <c r="BG152"/>
  <c r="BE152"/>
  <c r="T152"/>
  <c r="R152"/>
  <c r="P152"/>
  <c r="BI150"/>
  <c r="BH150"/>
  <c r="BG150"/>
  <c r="BE150"/>
  <c r="T150"/>
  <c r="R150"/>
  <c r="P150"/>
  <c r="BI148"/>
  <c r="BH148"/>
  <c r="BG148"/>
  <c r="BE148"/>
  <c r="T148"/>
  <c r="R148"/>
  <c r="P148"/>
  <c r="BI146"/>
  <c r="BH146"/>
  <c r="BG146"/>
  <c r="BE146"/>
  <c r="T146"/>
  <c r="R146"/>
  <c r="P146"/>
  <c r="BI144"/>
  <c r="BH144"/>
  <c r="BG144"/>
  <c r="BE144"/>
  <c r="T144"/>
  <c r="R144"/>
  <c r="P144"/>
  <c r="BI142"/>
  <c r="BH142"/>
  <c r="BG142"/>
  <c r="BE142"/>
  <c r="T142"/>
  <c r="R142"/>
  <c r="P142"/>
  <c r="BI140"/>
  <c r="BH140"/>
  <c r="BG140"/>
  <c r="BE140"/>
  <c r="T140"/>
  <c r="R140"/>
  <c r="P140"/>
  <c r="BI138"/>
  <c r="BH138"/>
  <c r="BG138"/>
  <c r="BE138"/>
  <c r="T138"/>
  <c r="R138"/>
  <c r="P138"/>
  <c r="BI134"/>
  <c r="BH134"/>
  <c r="BG134"/>
  <c r="BE134"/>
  <c r="T134"/>
  <c r="R134"/>
  <c r="P134"/>
  <c r="J102"/>
  <c r="J127"/>
  <c r="J126"/>
  <c r="F126"/>
  <c r="F124"/>
  <c r="E122"/>
  <c r="J96"/>
  <c r="J95"/>
  <c r="F95"/>
  <c r="F93"/>
  <c r="E91"/>
  <c r="J22"/>
  <c r="E22"/>
  <c r="F127"/>
  <c r="J21"/>
  <c r="J16"/>
  <c r="J124"/>
  <c r="E7"/>
  <c r="E116"/>
  <c i="13" r="J41"/>
  <c r="J40"/>
  <c i="1" r="AY110"/>
  <c i="13" r="J39"/>
  <c i="1" r="AX110"/>
  <c i="13" r="BI233"/>
  <c r="BH233"/>
  <c r="BG233"/>
  <c r="BE233"/>
  <c r="T233"/>
  <c r="R233"/>
  <c r="P233"/>
  <c r="BI228"/>
  <c r="BH228"/>
  <c r="BG228"/>
  <c r="BE228"/>
  <c r="T228"/>
  <c r="R228"/>
  <c r="P228"/>
  <c r="BI225"/>
  <c r="BH225"/>
  <c r="BG225"/>
  <c r="BE225"/>
  <c r="T225"/>
  <c r="R225"/>
  <c r="P225"/>
  <c r="BI223"/>
  <c r="BH223"/>
  <c r="BG223"/>
  <c r="BE223"/>
  <c r="T223"/>
  <c r="R223"/>
  <c r="P223"/>
  <c r="BI221"/>
  <c r="BH221"/>
  <c r="BG221"/>
  <c r="BE221"/>
  <c r="T221"/>
  <c r="R221"/>
  <c r="P221"/>
  <c r="BI219"/>
  <c r="BH219"/>
  <c r="BG219"/>
  <c r="BE219"/>
  <c r="T219"/>
  <c r="R219"/>
  <c r="P219"/>
  <c r="BI217"/>
  <c r="BH217"/>
  <c r="BG217"/>
  <c r="BE217"/>
  <c r="T217"/>
  <c r="R217"/>
  <c r="P217"/>
  <c r="BI215"/>
  <c r="BH215"/>
  <c r="BG215"/>
  <c r="BE215"/>
  <c r="T215"/>
  <c r="R215"/>
  <c r="P215"/>
  <c r="BI213"/>
  <c r="BH213"/>
  <c r="BG213"/>
  <c r="BE213"/>
  <c r="T213"/>
  <c r="R213"/>
  <c r="P213"/>
  <c r="BI210"/>
  <c r="BH210"/>
  <c r="BG210"/>
  <c r="BE210"/>
  <c r="T210"/>
  <c r="R210"/>
  <c r="P210"/>
  <c r="BI208"/>
  <c r="BH208"/>
  <c r="BG208"/>
  <c r="BE208"/>
  <c r="T208"/>
  <c r="R208"/>
  <c r="P208"/>
  <c r="BI204"/>
  <c r="BH204"/>
  <c r="BG204"/>
  <c r="BE204"/>
  <c r="T204"/>
  <c r="R204"/>
  <c r="P204"/>
  <c r="BI202"/>
  <c r="BH202"/>
  <c r="BG202"/>
  <c r="BE202"/>
  <c r="T202"/>
  <c r="R202"/>
  <c r="P202"/>
  <c r="BI200"/>
  <c r="BH200"/>
  <c r="BG200"/>
  <c r="BE200"/>
  <c r="T200"/>
  <c r="R200"/>
  <c r="P200"/>
  <c r="BI198"/>
  <c r="BH198"/>
  <c r="BG198"/>
  <c r="BE198"/>
  <c r="T198"/>
  <c r="R198"/>
  <c r="P198"/>
  <c r="BI196"/>
  <c r="BH196"/>
  <c r="BG196"/>
  <c r="BE196"/>
  <c r="T196"/>
  <c r="R196"/>
  <c r="P196"/>
  <c r="BI192"/>
  <c r="BH192"/>
  <c r="BG192"/>
  <c r="BE192"/>
  <c r="T192"/>
  <c r="R192"/>
  <c r="P192"/>
  <c r="BI190"/>
  <c r="BH190"/>
  <c r="BG190"/>
  <c r="BE190"/>
  <c r="T190"/>
  <c r="R190"/>
  <c r="P190"/>
  <c r="BI188"/>
  <c r="BH188"/>
  <c r="BG188"/>
  <c r="BE188"/>
  <c r="T188"/>
  <c r="R188"/>
  <c r="P188"/>
  <c r="BI186"/>
  <c r="BH186"/>
  <c r="BG186"/>
  <c r="BE186"/>
  <c r="T186"/>
  <c r="R186"/>
  <c r="P186"/>
  <c r="BI184"/>
  <c r="BH184"/>
  <c r="BG184"/>
  <c r="BE184"/>
  <c r="T184"/>
  <c r="R184"/>
  <c r="P184"/>
  <c r="BI182"/>
  <c r="BH182"/>
  <c r="BG182"/>
  <c r="BE182"/>
  <c r="T182"/>
  <c r="R182"/>
  <c r="P182"/>
  <c r="BI180"/>
  <c r="BH180"/>
  <c r="BG180"/>
  <c r="BE180"/>
  <c r="T180"/>
  <c r="R180"/>
  <c r="P180"/>
  <c r="BI178"/>
  <c r="BH178"/>
  <c r="BG178"/>
  <c r="BE178"/>
  <c r="T178"/>
  <c r="R178"/>
  <c r="P178"/>
  <c r="BI176"/>
  <c r="BH176"/>
  <c r="BG176"/>
  <c r="BE176"/>
  <c r="T176"/>
  <c r="R176"/>
  <c r="P176"/>
  <c r="BI174"/>
  <c r="BH174"/>
  <c r="BG174"/>
  <c r="BE174"/>
  <c r="T174"/>
  <c r="R174"/>
  <c r="P174"/>
  <c r="BI170"/>
  <c r="BH170"/>
  <c r="BG170"/>
  <c r="BE170"/>
  <c r="T170"/>
  <c r="R170"/>
  <c r="P170"/>
  <c r="BI168"/>
  <c r="BH168"/>
  <c r="BG168"/>
  <c r="BE168"/>
  <c r="T168"/>
  <c r="R168"/>
  <c r="P168"/>
  <c r="BI166"/>
  <c r="BH166"/>
  <c r="BG166"/>
  <c r="BE166"/>
  <c r="T166"/>
  <c r="R166"/>
  <c r="P166"/>
  <c r="BI162"/>
  <c r="BH162"/>
  <c r="BG162"/>
  <c r="BE162"/>
  <c r="T162"/>
  <c r="R162"/>
  <c r="P162"/>
  <c r="BI160"/>
  <c r="BH160"/>
  <c r="BG160"/>
  <c r="BE160"/>
  <c r="T160"/>
  <c r="R160"/>
  <c r="P160"/>
  <c r="BI158"/>
  <c r="BH158"/>
  <c r="BG158"/>
  <c r="BE158"/>
  <c r="T158"/>
  <c r="R158"/>
  <c r="P158"/>
  <c r="BI156"/>
  <c r="BH156"/>
  <c r="BG156"/>
  <c r="BE156"/>
  <c r="T156"/>
  <c r="R156"/>
  <c r="P156"/>
  <c r="BI154"/>
  <c r="BH154"/>
  <c r="BG154"/>
  <c r="BE154"/>
  <c r="T154"/>
  <c r="R154"/>
  <c r="P154"/>
  <c r="BI150"/>
  <c r="BH150"/>
  <c r="BG150"/>
  <c r="BE150"/>
  <c r="T150"/>
  <c r="R150"/>
  <c r="P150"/>
  <c r="BI148"/>
  <c r="BH148"/>
  <c r="BG148"/>
  <c r="BE148"/>
  <c r="T148"/>
  <c r="R148"/>
  <c r="P148"/>
  <c r="BI146"/>
  <c r="BH146"/>
  <c r="BG146"/>
  <c r="BE146"/>
  <c r="T146"/>
  <c r="R146"/>
  <c r="P146"/>
  <c r="BI144"/>
  <c r="BH144"/>
  <c r="BG144"/>
  <c r="BE144"/>
  <c r="T144"/>
  <c r="R144"/>
  <c r="P144"/>
  <c r="BI139"/>
  <c r="BH139"/>
  <c r="BG139"/>
  <c r="BE139"/>
  <c r="T139"/>
  <c r="R139"/>
  <c r="P139"/>
  <c r="BI136"/>
  <c r="BH136"/>
  <c r="BG136"/>
  <c r="BE136"/>
  <c r="T136"/>
  <c r="R136"/>
  <c r="P136"/>
  <c r="BI134"/>
  <c r="BH134"/>
  <c r="BG134"/>
  <c r="BE134"/>
  <c r="T134"/>
  <c r="R134"/>
  <c r="P134"/>
  <c r="J128"/>
  <c r="J127"/>
  <c r="F127"/>
  <c r="F125"/>
  <c r="E123"/>
  <c r="J96"/>
  <c r="J95"/>
  <c r="F95"/>
  <c r="F93"/>
  <c r="E91"/>
  <c r="J22"/>
  <c r="E22"/>
  <c r="F128"/>
  <c r="J21"/>
  <c r="J16"/>
  <c r="J125"/>
  <c r="E7"/>
  <c r="E117"/>
  <c i="12" r="J41"/>
  <c r="J40"/>
  <c i="1" r="AY109"/>
  <c i="12" r="J39"/>
  <c i="1" r="AX109"/>
  <c i="12" r="BI252"/>
  <c r="BH252"/>
  <c r="BG252"/>
  <c r="BE252"/>
  <c r="T252"/>
  <c r="T251"/>
  <c r="R252"/>
  <c r="R251"/>
  <c r="P252"/>
  <c r="P251"/>
  <c r="BI246"/>
  <c r="BH246"/>
  <c r="BG246"/>
  <c r="BE246"/>
  <c r="T246"/>
  <c r="R246"/>
  <c r="P246"/>
  <c r="BI241"/>
  <c r="BH241"/>
  <c r="BG241"/>
  <c r="BE241"/>
  <c r="T241"/>
  <c r="R241"/>
  <c r="P241"/>
  <c r="BI238"/>
  <c r="BH238"/>
  <c r="BG238"/>
  <c r="BE238"/>
  <c r="T238"/>
  <c r="R238"/>
  <c r="P238"/>
  <c r="BI236"/>
  <c r="BH236"/>
  <c r="BG236"/>
  <c r="BE236"/>
  <c r="T236"/>
  <c r="R236"/>
  <c r="P236"/>
  <c r="BI234"/>
  <c r="BH234"/>
  <c r="BG234"/>
  <c r="BE234"/>
  <c r="T234"/>
  <c r="R234"/>
  <c r="P234"/>
  <c r="BI231"/>
  <c r="BH231"/>
  <c r="BG231"/>
  <c r="BE231"/>
  <c r="T231"/>
  <c r="R231"/>
  <c r="P231"/>
  <c r="BI229"/>
  <c r="BH229"/>
  <c r="BG229"/>
  <c r="BE229"/>
  <c r="T229"/>
  <c r="R229"/>
  <c r="P229"/>
  <c r="BI227"/>
  <c r="BH227"/>
  <c r="BG227"/>
  <c r="BE227"/>
  <c r="T227"/>
  <c r="R227"/>
  <c r="P227"/>
  <c r="BI225"/>
  <c r="BH225"/>
  <c r="BG225"/>
  <c r="BE225"/>
  <c r="T225"/>
  <c r="R225"/>
  <c r="P225"/>
  <c r="BI221"/>
  <c r="BH221"/>
  <c r="BG221"/>
  <c r="BE221"/>
  <c r="T221"/>
  <c r="R221"/>
  <c r="P221"/>
  <c r="BI219"/>
  <c r="BH219"/>
  <c r="BG219"/>
  <c r="BE219"/>
  <c r="T219"/>
  <c r="R219"/>
  <c r="P219"/>
  <c r="BI217"/>
  <c r="BH217"/>
  <c r="BG217"/>
  <c r="BE217"/>
  <c r="T217"/>
  <c r="R217"/>
  <c r="P217"/>
  <c r="BI215"/>
  <c r="BH215"/>
  <c r="BG215"/>
  <c r="BE215"/>
  <c r="T215"/>
  <c r="R215"/>
  <c r="P215"/>
  <c r="BI213"/>
  <c r="BH213"/>
  <c r="BG213"/>
  <c r="BE213"/>
  <c r="T213"/>
  <c r="R213"/>
  <c r="P213"/>
  <c r="BI211"/>
  <c r="BH211"/>
  <c r="BG211"/>
  <c r="BE211"/>
  <c r="T211"/>
  <c r="R211"/>
  <c r="P211"/>
  <c r="BI209"/>
  <c r="BH209"/>
  <c r="BG209"/>
  <c r="BE209"/>
  <c r="T209"/>
  <c r="R209"/>
  <c r="P209"/>
  <c r="BI207"/>
  <c r="BH207"/>
  <c r="BG207"/>
  <c r="BE207"/>
  <c r="T207"/>
  <c r="R207"/>
  <c r="P207"/>
  <c r="BI205"/>
  <c r="BH205"/>
  <c r="BG205"/>
  <c r="BE205"/>
  <c r="T205"/>
  <c r="R205"/>
  <c r="P205"/>
  <c r="BI203"/>
  <c r="BH203"/>
  <c r="BG203"/>
  <c r="BE203"/>
  <c r="T203"/>
  <c r="R203"/>
  <c r="P203"/>
  <c r="BI201"/>
  <c r="BH201"/>
  <c r="BG201"/>
  <c r="BE201"/>
  <c r="T201"/>
  <c r="R201"/>
  <c r="P201"/>
  <c r="BI199"/>
  <c r="BH199"/>
  <c r="BG199"/>
  <c r="BE199"/>
  <c r="T199"/>
  <c r="R199"/>
  <c r="P199"/>
  <c r="BI197"/>
  <c r="BH197"/>
  <c r="BG197"/>
  <c r="BE197"/>
  <c r="T197"/>
  <c r="R197"/>
  <c r="P197"/>
  <c r="BI195"/>
  <c r="BH195"/>
  <c r="BG195"/>
  <c r="BE195"/>
  <c r="T195"/>
  <c r="R195"/>
  <c r="P195"/>
  <c r="BI193"/>
  <c r="BH193"/>
  <c r="BG193"/>
  <c r="BE193"/>
  <c r="T193"/>
  <c r="R193"/>
  <c r="P193"/>
  <c r="BI191"/>
  <c r="BH191"/>
  <c r="BG191"/>
  <c r="BE191"/>
  <c r="T191"/>
  <c r="R191"/>
  <c r="P191"/>
  <c r="BI189"/>
  <c r="BH189"/>
  <c r="BG189"/>
  <c r="BE189"/>
  <c r="T189"/>
  <c r="R189"/>
  <c r="P189"/>
  <c r="BI187"/>
  <c r="BH187"/>
  <c r="BG187"/>
  <c r="BE187"/>
  <c r="T187"/>
  <c r="R187"/>
  <c r="P187"/>
  <c r="BI185"/>
  <c r="BH185"/>
  <c r="BG185"/>
  <c r="BE185"/>
  <c r="T185"/>
  <c r="R185"/>
  <c r="P185"/>
  <c r="BI183"/>
  <c r="BH183"/>
  <c r="BG183"/>
  <c r="BE183"/>
  <c r="T183"/>
  <c r="R183"/>
  <c r="P183"/>
  <c r="BI181"/>
  <c r="BH181"/>
  <c r="BG181"/>
  <c r="BE181"/>
  <c r="T181"/>
  <c r="R181"/>
  <c r="P181"/>
  <c r="BI179"/>
  <c r="BH179"/>
  <c r="BG179"/>
  <c r="BE179"/>
  <c r="T179"/>
  <c r="R179"/>
  <c r="P179"/>
  <c r="BI176"/>
  <c r="BH176"/>
  <c r="BG176"/>
  <c r="BE176"/>
  <c r="T176"/>
  <c r="R176"/>
  <c r="P176"/>
  <c r="BI174"/>
  <c r="BH174"/>
  <c r="BG174"/>
  <c r="BE174"/>
  <c r="T174"/>
  <c r="R174"/>
  <c r="P174"/>
  <c r="BI171"/>
  <c r="BH171"/>
  <c r="BG171"/>
  <c r="BE171"/>
  <c r="T171"/>
  <c r="R171"/>
  <c r="P171"/>
  <c r="BI169"/>
  <c r="BH169"/>
  <c r="BG169"/>
  <c r="BE169"/>
  <c r="T169"/>
  <c r="R169"/>
  <c r="P169"/>
  <c r="BI167"/>
  <c r="BH167"/>
  <c r="BG167"/>
  <c r="BE167"/>
  <c r="T167"/>
  <c r="R167"/>
  <c r="P167"/>
  <c r="BI165"/>
  <c r="BH165"/>
  <c r="BG165"/>
  <c r="BE165"/>
  <c r="T165"/>
  <c r="R165"/>
  <c r="P165"/>
  <c r="BI163"/>
  <c r="BH163"/>
  <c r="BG163"/>
  <c r="BE163"/>
  <c r="T163"/>
  <c r="R163"/>
  <c r="P163"/>
  <c r="BI161"/>
  <c r="BH161"/>
  <c r="BG161"/>
  <c r="BE161"/>
  <c r="T161"/>
  <c r="R161"/>
  <c r="P161"/>
  <c r="BI158"/>
  <c r="BH158"/>
  <c r="BG158"/>
  <c r="BE158"/>
  <c r="T158"/>
  <c r="R158"/>
  <c r="P158"/>
  <c r="BI156"/>
  <c r="BH156"/>
  <c r="BG156"/>
  <c r="BE156"/>
  <c r="T156"/>
  <c r="R156"/>
  <c r="P156"/>
  <c r="BI153"/>
  <c r="BH153"/>
  <c r="BG153"/>
  <c r="BE153"/>
  <c r="T153"/>
  <c r="R153"/>
  <c r="P153"/>
  <c r="BI144"/>
  <c r="BH144"/>
  <c r="BG144"/>
  <c r="BE144"/>
  <c r="T144"/>
  <c r="R144"/>
  <c r="P144"/>
  <c r="BI141"/>
  <c r="BH141"/>
  <c r="BG141"/>
  <c r="BE141"/>
  <c r="T141"/>
  <c r="R141"/>
  <c r="P141"/>
  <c r="BI139"/>
  <c r="BH139"/>
  <c r="BG139"/>
  <c r="BE139"/>
  <c r="T139"/>
  <c r="R139"/>
  <c r="P139"/>
  <c r="BI136"/>
  <c r="BH136"/>
  <c r="BG136"/>
  <c r="BE136"/>
  <c r="T136"/>
  <c r="R136"/>
  <c r="P136"/>
  <c r="BI134"/>
  <c r="BH134"/>
  <c r="BG134"/>
  <c r="BE134"/>
  <c r="T134"/>
  <c r="R134"/>
  <c r="P134"/>
  <c r="J128"/>
  <c r="J127"/>
  <c r="F127"/>
  <c r="F125"/>
  <c r="E123"/>
  <c r="J96"/>
  <c r="J95"/>
  <c r="F95"/>
  <c r="F93"/>
  <c r="E91"/>
  <c r="J22"/>
  <c r="E22"/>
  <c r="F128"/>
  <c r="J21"/>
  <c r="J16"/>
  <c r="J125"/>
  <c r="E7"/>
  <c r="E117"/>
  <c i="11" r="J41"/>
  <c r="J40"/>
  <c i="1" r="AY107"/>
  <c i="11" r="J39"/>
  <c i="1" r="AX107"/>
  <c i="11" r="BI192"/>
  <c r="BH192"/>
  <c r="BG192"/>
  <c r="BE192"/>
  <c r="T192"/>
  <c r="R192"/>
  <c r="P192"/>
  <c r="BI190"/>
  <c r="BH190"/>
  <c r="BG190"/>
  <c r="BE190"/>
  <c r="T190"/>
  <c r="R190"/>
  <c r="P190"/>
  <c r="BI188"/>
  <c r="BH188"/>
  <c r="BG188"/>
  <c r="BE188"/>
  <c r="T188"/>
  <c r="R188"/>
  <c r="P188"/>
  <c r="BI182"/>
  <c r="BH182"/>
  <c r="BG182"/>
  <c r="BE182"/>
  <c r="T182"/>
  <c r="T181"/>
  <c r="R182"/>
  <c r="R181"/>
  <c r="P182"/>
  <c r="P181"/>
  <c r="BI179"/>
  <c r="BH179"/>
  <c r="BG179"/>
  <c r="BE179"/>
  <c r="T179"/>
  <c r="R179"/>
  <c r="P179"/>
  <c r="BI177"/>
  <c r="BH177"/>
  <c r="BG177"/>
  <c r="BE177"/>
  <c r="T177"/>
  <c r="R177"/>
  <c r="P177"/>
  <c r="BI175"/>
  <c r="BH175"/>
  <c r="BG175"/>
  <c r="BE175"/>
  <c r="T175"/>
  <c r="R175"/>
  <c r="P175"/>
  <c r="BI173"/>
  <c r="BH173"/>
  <c r="BG173"/>
  <c r="BE173"/>
  <c r="T173"/>
  <c r="R173"/>
  <c r="P173"/>
  <c r="BI171"/>
  <c r="BH171"/>
  <c r="BG171"/>
  <c r="BE171"/>
  <c r="T171"/>
  <c r="R171"/>
  <c r="P171"/>
  <c r="BI169"/>
  <c r="BH169"/>
  <c r="BG169"/>
  <c r="BE169"/>
  <c r="T169"/>
  <c r="R169"/>
  <c r="P169"/>
  <c r="BI167"/>
  <c r="BH167"/>
  <c r="BG167"/>
  <c r="BE167"/>
  <c r="T167"/>
  <c r="R167"/>
  <c r="P167"/>
  <c r="BI165"/>
  <c r="BH165"/>
  <c r="BG165"/>
  <c r="BE165"/>
  <c r="T165"/>
  <c r="R165"/>
  <c r="P165"/>
  <c r="BI163"/>
  <c r="BH163"/>
  <c r="BG163"/>
  <c r="BE163"/>
  <c r="T163"/>
  <c r="R163"/>
  <c r="P163"/>
  <c r="BI161"/>
  <c r="BH161"/>
  <c r="BG161"/>
  <c r="BE161"/>
  <c r="T161"/>
  <c r="R161"/>
  <c r="P161"/>
  <c r="BI159"/>
  <c r="BH159"/>
  <c r="BG159"/>
  <c r="BE159"/>
  <c r="T159"/>
  <c r="R159"/>
  <c r="P159"/>
  <c r="BI157"/>
  <c r="BH157"/>
  <c r="BG157"/>
  <c r="BE157"/>
  <c r="T157"/>
  <c r="R157"/>
  <c r="P157"/>
  <c r="BI155"/>
  <c r="BH155"/>
  <c r="BG155"/>
  <c r="BE155"/>
  <c r="T155"/>
  <c r="R155"/>
  <c r="P155"/>
  <c r="BI153"/>
  <c r="BH153"/>
  <c r="BG153"/>
  <c r="BE153"/>
  <c r="T153"/>
  <c r="R153"/>
  <c r="P153"/>
  <c r="BI149"/>
  <c r="BH149"/>
  <c r="BG149"/>
  <c r="BE149"/>
  <c r="T149"/>
  <c r="R149"/>
  <c r="P149"/>
  <c r="BI147"/>
  <c r="BH147"/>
  <c r="BG147"/>
  <c r="BE147"/>
  <c r="T147"/>
  <c r="R147"/>
  <c r="P147"/>
  <c r="BI145"/>
  <c r="BH145"/>
  <c r="BG145"/>
  <c r="BE145"/>
  <c r="T145"/>
  <c r="R145"/>
  <c r="P145"/>
  <c r="BI141"/>
  <c r="BH141"/>
  <c r="BG141"/>
  <c r="BE141"/>
  <c r="T141"/>
  <c r="R141"/>
  <c r="P141"/>
  <c r="BI139"/>
  <c r="BH139"/>
  <c r="BG139"/>
  <c r="BE139"/>
  <c r="T139"/>
  <c r="R139"/>
  <c r="P139"/>
  <c r="BI137"/>
  <c r="BH137"/>
  <c r="BG137"/>
  <c r="BE137"/>
  <c r="T137"/>
  <c r="R137"/>
  <c r="P137"/>
  <c r="BI133"/>
  <c r="BH133"/>
  <c r="BG133"/>
  <c r="BE133"/>
  <c r="T133"/>
  <c r="T132"/>
  <c r="T131"/>
  <c r="R133"/>
  <c r="R132"/>
  <c r="R131"/>
  <c r="P133"/>
  <c r="P132"/>
  <c r="P131"/>
  <c r="J127"/>
  <c r="J126"/>
  <c r="F126"/>
  <c r="F124"/>
  <c r="E122"/>
  <c r="J96"/>
  <c r="J95"/>
  <c r="F95"/>
  <c r="F93"/>
  <c r="E91"/>
  <c r="J22"/>
  <c r="E22"/>
  <c r="F127"/>
  <c r="J21"/>
  <c r="J16"/>
  <c r="J93"/>
  <c r="E7"/>
  <c r="E116"/>
  <c i="10" r="J41"/>
  <c r="J40"/>
  <c i="1" r="AY106"/>
  <c i="10" r="J39"/>
  <c i="1" r="AX106"/>
  <c i="10" r="BI280"/>
  <c r="BH280"/>
  <c r="BG280"/>
  <c r="BE280"/>
  <c r="T280"/>
  <c r="R280"/>
  <c r="P280"/>
  <c r="BI278"/>
  <c r="BH278"/>
  <c r="BG278"/>
  <c r="BE278"/>
  <c r="T278"/>
  <c r="R278"/>
  <c r="P278"/>
  <c r="BI276"/>
  <c r="BH276"/>
  <c r="BG276"/>
  <c r="BE276"/>
  <c r="T276"/>
  <c r="R276"/>
  <c r="P276"/>
  <c r="BI274"/>
  <c r="BH274"/>
  <c r="BG274"/>
  <c r="BE274"/>
  <c r="T274"/>
  <c r="R274"/>
  <c r="P274"/>
  <c r="BI272"/>
  <c r="BH272"/>
  <c r="BG272"/>
  <c r="BE272"/>
  <c r="T272"/>
  <c r="R272"/>
  <c r="P272"/>
  <c r="BI270"/>
  <c r="BH270"/>
  <c r="BG270"/>
  <c r="BE270"/>
  <c r="T270"/>
  <c r="R270"/>
  <c r="P270"/>
  <c r="BI266"/>
  <c r="BH266"/>
  <c r="BG266"/>
  <c r="BE266"/>
  <c r="T266"/>
  <c r="R266"/>
  <c r="P266"/>
  <c r="BI264"/>
  <c r="BH264"/>
  <c r="BG264"/>
  <c r="BE264"/>
  <c r="T264"/>
  <c r="R264"/>
  <c r="P264"/>
  <c r="BI262"/>
  <c r="BH262"/>
  <c r="BG262"/>
  <c r="BE262"/>
  <c r="T262"/>
  <c r="R262"/>
  <c r="P262"/>
  <c r="BI259"/>
  <c r="BH259"/>
  <c r="BG259"/>
  <c r="BE259"/>
  <c r="T259"/>
  <c r="R259"/>
  <c r="P259"/>
  <c r="BI257"/>
  <c r="BH257"/>
  <c r="BG257"/>
  <c r="BE257"/>
  <c r="T257"/>
  <c r="R257"/>
  <c r="P257"/>
  <c r="BI255"/>
  <c r="BH255"/>
  <c r="BG255"/>
  <c r="BE255"/>
  <c r="T255"/>
  <c r="R255"/>
  <c r="P255"/>
  <c r="BI253"/>
  <c r="BH253"/>
  <c r="BG253"/>
  <c r="BE253"/>
  <c r="T253"/>
  <c r="R253"/>
  <c r="P253"/>
  <c r="BI247"/>
  <c r="BH247"/>
  <c r="BG247"/>
  <c r="BE247"/>
  <c r="T247"/>
  <c r="R247"/>
  <c r="P247"/>
  <c r="BI242"/>
  <c r="BH242"/>
  <c r="BG242"/>
  <c r="BE242"/>
  <c r="T242"/>
  <c r="R242"/>
  <c r="P242"/>
  <c r="BI239"/>
  <c r="BH239"/>
  <c r="BG239"/>
  <c r="BE239"/>
  <c r="T239"/>
  <c r="R239"/>
  <c r="P239"/>
  <c r="BI237"/>
  <c r="BH237"/>
  <c r="BG237"/>
  <c r="BE237"/>
  <c r="T237"/>
  <c r="R237"/>
  <c r="P237"/>
  <c r="BI233"/>
  <c r="BH233"/>
  <c r="BG233"/>
  <c r="BE233"/>
  <c r="T233"/>
  <c r="R233"/>
  <c r="P233"/>
  <c r="BI231"/>
  <c r="BH231"/>
  <c r="BG231"/>
  <c r="BE231"/>
  <c r="T231"/>
  <c r="R231"/>
  <c r="P231"/>
  <c r="BI228"/>
  <c r="BH228"/>
  <c r="BG228"/>
  <c r="BE228"/>
  <c r="T228"/>
  <c r="R228"/>
  <c r="P228"/>
  <c r="BI226"/>
  <c r="BH226"/>
  <c r="BG226"/>
  <c r="BE226"/>
  <c r="T226"/>
  <c r="R226"/>
  <c r="P226"/>
  <c r="BI224"/>
  <c r="BH224"/>
  <c r="BG224"/>
  <c r="BE224"/>
  <c r="T224"/>
  <c r="R224"/>
  <c r="P224"/>
  <c r="BI222"/>
  <c r="BH222"/>
  <c r="BG222"/>
  <c r="BE222"/>
  <c r="T222"/>
  <c r="R222"/>
  <c r="P222"/>
  <c r="BI220"/>
  <c r="BH220"/>
  <c r="BG220"/>
  <c r="BE220"/>
  <c r="T220"/>
  <c r="R220"/>
  <c r="P220"/>
  <c r="BI218"/>
  <c r="BH218"/>
  <c r="BG218"/>
  <c r="BE218"/>
  <c r="T218"/>
  <c r="R218"/>
  <c r="P218"/>
  <c r="BI216"/>
  <c r="BH216"/>
  <c r="BG216"/>
  <c r="BE216"/>
  <c r="T216"/>
  <c r="R216"/>
  <c r="P216"/>
  <c r="BI214"/>
  <c r="BH214"/>
  <c r="BG214"/>
  <c r="BE214"/>
  <c r="T214"/>
  <c r="R214"/>
  <c r="P214"/>
  <c r="BI212"/>
  <c r="BH212"/>
  <c r="BG212"/>
  <c r="BE212"/>
  <c r="T212"/>
  <c r="R212"/>
  <c r="P212"/>
  <c r="BI210"/>
  <c r="BH210"/>
  <c r="BG210"/>
  <c r="BE210"/>
  <c r="T210"/>
  <c r="R210"/>
  <c r="P210"/>
  <c r="BI208"/>
  <c r="BH208"/>
  <c r="BG208"/>
  <c r="BE208"/>
  <c r="T208"/>
  <c r="R208"/>
  <c r="P208"/>
  <c r="BI206"/>
  <c r="BH206"/>
  <c r="BG206"/>
  <c r="BE206"/>
  <c r="T206"/>
  <c r="R206"/>
  <c r="P206"/>
  <c r="BI204"/>
  <c r="BH204"/>
  <c r="BG204"/>
  <c r="BE204"/>
  <c r="T204"/>
  <c r="R204"/>
  <c r="P204"/>
  <c r="BI202"/>
  <c r="BH202"/>
  <c r="BG202"/>
  <c r="BE202"/>
  <c r="T202"/>
  <c r="R202"/>
  <c r="P202"/>
  <c r="BI200"/>
  <c r="BH200"/>
  <c r="BG200"/>
  <c r="BE200"/>
  <c r="T200"/>
  <c r="R200"/>
  <c r="P200"/>
  <c r="BI198"/>
  <c r="BH198"/>
  <c r="BG198"/>
  <c r="BE198"/>
  <c r="T198"/>
  <c r="R198"/>
  <c r="P198"/>
  <c r="BI196"/>
  <c r="BH196"/>
  <c r="BG196"/>
  <c r="BE196"/>
  <c r="T196"/>
  <c r="R196"/>
  <c r="P196"/>
  <c r="BI194"/>
  <c r="BH194"/>
  <c r="BG194"/>
  <c r="BE194"/>
  <c r="T194"/>
  <c r="R194"/>
  <c r="P194"/>
  <c r="BI192"/>
  <c r="BH192"/>
  <c r="BG192"/>
  <c r="BE192"/>
  <c r="T192"/>
  <c r="R192"/>
  <c r="P192"/>
  <c r="BI190"/>
  <c r="BH190"/>
  <c r="BG190"/>
  <c r="BE190"/>
  <c r="T190"/>
  <c r="R190"/>
  <c r="P190"/>
  <c r="BI188"/>
  <c r="BH188"/>
  <c r="BG188"/>
  <c r="BE188"/>
  <c r="T188"/>
  <c r="R188"/>
  <c r="P188"/>
  <c r="BI186"/>
  <c r="BH186"/>
  <c r="BG186"/>
  <c r="BE186"/>
  <c r="T186"/>
  <c r="R186"/>
  <c r="P186"/>
  <c r="BI184"/>
  <c r="BH184"/>
  <c r="BG184"/>
  <c r="BE184"/>
  <c r="T184"/>
  <c r="R184"/>
  <c r="P184"/>
  <c r="BI180"/>
  <c r="BH180"/>
  <c r="BG180"/>
  <c r="BE180"/>
  <c r="T180"/>
  <c r="R180"/>
  <c r="P180"/>
  <c r="BI178"/>
  <c r="BH178"/>
  <c r="BG178"/>
  <c r="BE178"/>
  <c r="T178"/>
  <c r="R178"/>
  <c r="P178"/>
  <c r="BI174"/>
  <c r="BH174"/>
  <c r="BG174"/>
  <c r="BE174"/>
  <c r="T174"/>
  <c r="R174"/>
  <c r="P174"/>
  <c r="BI172"/>
  <c r="BH172"/>
  <c r="BG172"/>
  <c r="BE172"/>
  <c r="T172"/>
  <c r="R172"/>
  <c r="P172"/>
  <c r="BI170"/>
  <c r="BH170"/>
  <c r="BG170"/>
  <c r="BE170"/>
  <c r="T170"/>
  <c r="R170"/>
  <c r="P170"/>
  <c r="BI167"/>
  <c r="BH167"/>
  <c r="BG167"/>
  <c r="BE167"/>
  <c r="T167"/>
  <c r="R167"/>
  <c r="P167"/>
  <c r="BI165"/>
  <c r="BH165"/>
  <c r="BG165"/>
  <c r="BE165"/>
  <c r="T165"/>
  <c r="R165"/>
  <c r="P165"/>
  <c r="BI163"/>
  <c r="BH163"/>
  <c r="BG163"/>
  <c r="BE163"/>
  <c r="T163"/>
  <c r="R163"/>
  <c r="P163"/>
  <c r="BI161"/>
  <c r="BH161"/>
  <c r="BG161"/>
  <c r="BE161"/>
  <c r="T161"/>
  <c r="R161"/>
  <c r="P161"/>
  <c r="BI159"/>
  <c r="BH159"/>
  <c r="BG159"/>
  <c r="BE159"/>
  <c r="T159"/>
  <c r="R159"/>
  <c r="P159"/>
  <c r="BI157"/>
  <c r="BH157"/>
  <c r="BG157"/>
  <c r="BE157"/>
  <c r="T157"/>
  <c r="R157"/>
  <c r="P157"/>
  <c r="BI155"/>
  <c r="BH155"/>
  <c r="BG155"/>
  <c r="BE155"/>
  <c r="T155"/>
  <c r="R155"/>
  <c r="P155"/>
  <c r="BI153"/>
  <c r="BH153"/>
  <c r="BG153"/>
  <c r="BE153"/>
  <c r="T153"/>
  <c r="R153"/>
  <c r="P153"/>
  <c r="BI151"/>
  <c r="BH151"/>
  <c r="BG151"/>
  <c r="BE151"/>
  <c r="T151"/>
  <c r="R151"/>
  <c r="P151"/>
  <c r="BI147"/>
  <c r="BH147"/>
  <c r="BG147"/>
  <c r="BE147"/>
  <c r="T147"/>
  <c r="R147"/>
  <c r="P147"/>
  <c r="BI145"/>
  <c r="BH145"/>
  <c r="BG145"/>
  <c r="BE145"/>
  <c r="T145"/>
  <c r="R145"/>
  <c r="P145"/>
  <c r="BI143"/>
  <c r="BH143"/>
  <c r="BG143"/>
  <c r="BE143"/>
  <c r="T143"/>
  <c r="R143"/>
  <c r="P143"/>
  <c r="BI141"/>
  <c r="BH141"/>
  <c r="BG141"/>
  <c r="BE141"/>
  <c r="T141"/>
  <c r="R141"/>
  <c r="P141"/>
  <c r="BI139"/>
  <c r="BH139"/>
  <c r="BG139"/>
  <c r="BE139"/>
  <c r="T139"/>
  <c r="R139"/>
  <c r="P139"/>
  <c r="BI135"/>
  <c r="BH135"/>
  <c r="BG135"/>
  <c r="BE135"/>
  <c r="T135"/>
  <c r="R135"/>
  <c r="P135"/>
  <c r="J129"/>
  <c r="J128"/>
  <c r="F128"/>
  <c r="F126"/>
  <c r="E124"/>
  <c r="J96"/>
  <c r="J95"/>
  <c r="F95"/>
  <c r="F93"/>
  <c r="E91"/>
  <c r="J22"/>
  <c r="E22"/>
  <c r="F129"/>
  <c r="J21"/>
  <c r="J16"/>
  <c r="J126"/>
  <c r="E7"/>
  <c r="E118"/>
  <c i="9" r="J41"/>
  <c r="J40"/>
  <c i="1" r="AY105"/>
  <c i="9" r="J39"/>
  <c i="1" r="AX105"/>
  <c i="9" r="BI292"/>
  <c r="BH292"/>
  <c r="BG292"/>
  <c r="BE292"/>
  <c r="T292"/>
  <c r="R292"/>
  <c r="P292"/>
  <c r="BI290"/>
  <c r="BH290"/>
  <c r="BG290"/>
  <c r="BE290"/>
  <c r="T290"/>
  <c r="R290"/>
  <c r="P290"/>
  <c r="BI288"/>
  <c r="BH288"/>
  <c r="BG288"/>
  <c r="BE288"/>
  <c r="T288"/>
  <c r="R288"/>
  <c r="P288"/>
  <c r="BI286"/>
  <c r="BH286"/>
  <c r="BG286"/>
  <c r="BE286"/>
  <c r="T286"/>
  <c r="R286"/>
  <c r="P286"/>
  <c r="BI284"/>
  <c r="BH284"/>
  <c r="BG284"/>
  <c r="BE284"/>
  <c r="T284"/>
  <c r="R284"/>
  <c r="P284"/>
  <c r="BI282"/>
  <c r="BH282"/>
  <c r="BG282"/>
  <c r="BE282"/>
  <c r="T282"/>
  <c r="R282"/>
  <c r="P282"/>
  <c r="BI278"/>
  <c r="BH278"/>
  <c r="BG278"/>
  <c r="BE278"/>
  <c r="T278"/>
  <c r="R278"/>
  <c r="P278"/>
  <c r="BI276"/>
  <c r="BH276"/>
  <c r="BG276"/>
  <c r="BE276"/>
  <c r="T276"/>
  <c r="R276"/>
  <c r="P276"/>
  <c r="BI274"/>
  <c r="BH274"/>
  <c r="BG274"/>
  <c r="BE274"/>
  <c r="T274"/>
  <c r="R274"/>
  <c r="P274"/>
  <c r="BI271"/>
  <c r="BH271"/>
  <c r="BG271"/>
  <c r="BE271"/>
  <c r="T271"/>
  <c r="R271"/>
  <c r="P271"/>
  <c r="BI269"/>
  <c r="BH269"/>
  <c r="BG269"/>
  <c r="BE269"/>
  <c r="T269"/>
  <c r="R269"/>
  <c r="P269"/>
  <c r="BI267"/>
  <c r="BH267"/>
  <c r="BG267"/>
  <c r="BE267"/>
  <c r="T267"/>
  <c r="R267"/>
  <c r="P267"/>
  <c r="BI265"/>
  <c r="BH265"/>
  <c r="BG265"/>
  <c r="BE265"/>
  <c r="T265"/>
  <c r="R265"/>
  <c r="P265"/>
  <c r="BI263"/>
  <c r="BH263"/>
  <c r="BG263"/>
  <c r="BE263"/>
  <c r="T263"/>
  <c r="R263"/>
  <c r="P263"/>
  <c r="BI261"/>
  <c r="BH261"/>
  <c r="BG261"/>
  <c r="BE261"/>
  <c r="T261"/>
  <c r="R261"/>
  <c r="P261"/>
  <c r="BI259"/>
  <c r="BH259"/>
  <c r="BG259"/>
  <c r="BE259"/>
  <c r="T259"/>
  <c r="R259"/>
  <c r="P259"/>
  <c r="BI257"/>
  <c r="BH257"/>
  <c r="BG257"/>
  <c r="BE257"/>
  <c r="T257"/>
  <c r="R257"/>
  <c r="P257"/>
  <c r="BI255"/>
  <c r="BH255"/>
  <c r="BG255"/>
  <c r="BE255"/>
  <c r="T255"/>
  <c r="R255"/>
  <c r="P255"/>
  <c r="BI253"/>
  <c r="BH253"/>
  <c r="BG253"/>
  <c r="BE253"/>
  <c r="T253"/>
  <c r="R253"/>
  <c r="P253"/>
  <c r="BI247"/>
  <c r="BH247"/>
  <c r="BG247"/>
  <c r="BE247"/>
  <c r="T247"/>
  <c r="R247"/>
  <c r="P247"/>
  <c r="BI242"/>
  <c r="BH242"/>
  <c r="BG242"/>
  <c r="BE242"/>
  <c r="T242"/>
  <c r="R242"/>
  <c r="P242"/>
  <c r="BI239"/>
  <c r="BH239"/>
  <c r="BG239"/>
  <c r="BE239"/>
  <c r="T239"/>
  <c r="R239"/>
  <c r="P239"/>
  <c r="BI237"/>
  <c r="BH237"/>
  <c r="BG237"/>
  <c r="BE237"/>
  <c r="T237"/>
  <c r="R237"/>
  <c r="P237"/>
  <c r="BI233"/>
  <c r="BH233"/>
  <c r="BG233"/>
  <c r="BE233"/>
  <c r="T233"/>
  <c r="R233"/>
  <c r="P233"/>
  <c r="BI229"/>
  <c r="BH229"/>
  <c r="BG229"/>
  <c r="BE229"/>
  <c r="T229"/>
  <c r="R229"/>
  <c r="P229"/>
  <c r="BI227"/>
  <c r="BH227"/>
  <c r="BG227"/>
  <c r="BE227"/>
  <c r="T227"/>
  <c r="R227"/>
  <c r="P227"/>
  <c r="BI225"/>
  <c r="BH225"/>
  <c r="BG225"/>
  <c r="BE225"/>
  <c r="T225"/>
  <c r="R225"/>
  <c r="P225"/>
  <c r="BI223"/>
  <c r="BH223"/>
  <c r="BG223"/>
  <c r="BE223"/>
  <c r="T223"/>
  <c r="R223"/>
  <c r="P223"/>
  <c r="BI221"/>
  <c r="BH221"/>
  <c r="BG221"/>
  <c r="BE221"/>
  <c r="T221"/>
  <c r="R221"/>
  <c r="P221"/>
  <c r="BI219"/>
  <c r="BH219"/>
  <c r="BG219"/>
  <c r="BE219"/>
  <c r="T219"/>
  <c r="R219"/>
  <c r="P219"/>
  <c r="BI217"/>
  <c r="BH217"/>
  <c r="BG217"/>
  <c r="BE217"/>
  <c r="T217"/>
  <c r="R217"/>
  <c r="P217"/>
  <c r="BI215"/>
  <c r="BH215"/>
  <c r="BG215"/>
  <c r="BE215"/>
  <c r="T215"/>
  <c r="R215"/>
  <c r="P215"/>
  <c r="BI213"/>
  <c r="BH213"/>
  <c r="BG213"/>
  <c r="BE213"/>
  <c r="T213"/>
  <c r="R213"/>
  <c r="P213"/>
  <c r="BI211"/>
  <c r="BH211"/>
  <c r="BG211"/>
  <c r="BE211"/>
  <c r="T211"/>
  <c r="R211"/>
  <c r="P211"/>
  <c r="BI209"/>
  <c r="BH209"/>
  <c r="BG209"/>
  <c r="BE209"/>
  <c r="T209"/>
  <c r="R209"/>
  <c r="P209"/>
  <c r="BI207"/>
  <c r="BH207"/>
  <c r="BG207"/>
  <c r="BE207"/>
  <c r="T207"/>
  <c r="R207"/>
  <c r="P207"/>
  <c r="BI205"/>
  <c r="BH205"/>
  <c r="BG205"/>
  <c r="BE205"/>
  <c r="T205"/>
  <c r="R205"/>
  <c r="P205"/>
  <c r="BI203"/>
  <c r="BH203"/>
  <c r="BG203"/>
  <c r="BE203"/>
  <c r="T203"/>
  <c r="R203"/>
  <c r="P203"/>
  <c r="BI201"/>
  <c r="BH201"/>
  <c r="BG201"/>
  <c r="BE201"/>
  <c r="T201"/>
  <c r="R201"/>
  <c r="P201"/>
  <c r="BI199"/>
  <c r="BH199"/>
  <c r="BG199"/>
  <c r="BE199"/>
  <c r="T199"/>
  <c r="R199"/>
  <c r="P199"/>
  <c r="BI197"/>
  <c r="BH197"/>
  <c r="BG197"/>
  <c r="BE197"/>
  <c r="T197"/>
  <c r="R197"/>
  <c r="P197"/>
  <c r="BI195"/>
  <c r="BH195"/>
  <c r="BG195"/>
  <c r="BE195"/>
  <c r="T195"/>
  <c r="R195"/>
  <c r="P195"/>
  <c r="BI190"/>
  <c r="BH190"/>
  <c r="BG190"/>
  <c r="BE190"/>
  <c r="T190"/>
  <c r="R190"/>
  <c r="P190"/>
  <c r="BI188"/>
  <c r="BH188"/>
  <c r="BG188"/>
  <c r="BE188"/>
  <c r="T188"/>
  <c r="R188"/>
  <c r="P188"/>
  <c r="BI186"/>
  <c r="BH186"/>
  <c r="BG186"/>
  <c r="BE186"/>
  <c r="T186"/>
  <c r="R186"/>
  <c r="P186"/>
  <c r="BI181"/>
  <c r="BH181"/>
  <c r="BG181"/>
  <c r="BE181"/>
  <c r="T181"/>
  <c r="R181"/>
  <c r="P181"/>
  <c r="BI179"/>
  <c r="BH179"/>
  <c r="BG179"/>
  <c r="BE179"/>
  <c r="T179"/>
  <c r="R179"/>
  <c r="P179"/>
  <c r="BI177"/>
  <c r="BH177"/>
  <c r="BG177"/>
  <c r="BE177"/>
  <c r="T177"/>
  <c r="R177"/>
  <c r="P177"/>
  <c r="BI174"/>
  <c r="BH174"/>
  <c r="BG174"/>
  <c r="BE174"/>
  <c r="T174"/>
  <c r="R174"/>
  <c r="P174"/>
  <c r="BI172"/>
  <c r="BH172"/>
  <c r="BG172"/>
  <c r="BE172"/>
  <c r="T172"/>
  <c r="R172"/>
  <c r="P172"/>
  <c r="BI170"/>
  <c r="BH170"/>
  <c r="BG170"/>
  <c r="BE170"/>
  <c r="T170"/>
  <c r="R170"/>
  <c r="P170"/>
  <c r="BI168"/>
  <c r="BH168"/>
  <c r="BG168"/>
  <c r="BE168"/>
  <c r="T168"/>
  <c r="R168"/>
  <c r="P168"/>
  <c r="BI166"/>
  <c r="BH166"/>
  <c r="BG166"/>
  <c r="BE166"/>
  <c r="T166"/>
  <c r="R166"/>
  <c r="P166"/>
  <c r="BI164"/>
  <c r="BH164"/>
  <c r="BG164"/>
  <c r="BE164"/>
  <c r="T164"/>
  <c r="R164"/>
  <c r="P164"/>
  <c r="BI162"/>
  <c r="BH162"/>
  <c r="BG162"/>
  <c r="BE162"/>
  <c r="T162"/>
  <c r="R162"/>
  <c r="P162"/>
  <c r="BI160"/>
  <c r="BH160"/>
  <c r="BG160"/>
  <c r="BE160"/>
  <c r="T160"/>
  <c r="R160"/>
  <c r="P160"/>
  <c r="BI158"/>
  <c r="BH158"/>
  <c r="BG158"/>
  <c r="BE158"/>
  <c r="T158"/>
  <c r="R158"/>
  <c r="P158"/>
  <c r="BI156"/>
  <c r="BH156"/>
  <c r="BG156"/>
  <c r="BE156"/>
  <c r="T156"/>
  <c r="R156"/>
  <c r="P156"/>
  <c r="BI154"/>
  <c r="BH154"/>
  <c r="BG154"/>
  <c r="BE154"/>
  <c r="T154"/>
  <c r="R154"/>
  <c r="P154"/>
  <c r="BI150"/>
  <c r="BH150"/>
  <c r="BG150"/>
  <c r="BE150"/>
  <c r="T150"/>
  <c r="R150"/>
  <c r="P150"/>
  <c r="BI148"/>
  <c r="BH148"/>
  <c r="BG148"/>
  <c r="BE148"/>
  <c r="T148"/>
  <c r="R148"/>
  <c r="P148"/>
  <c r="BI146"/>
  <c r="BH146"/>
  <c r="BG146"/>
  <c r="BE146"/>
  <c r="T146"/>
  <c r="R146"/>
  <c r="P146"/>
  <c r="BI144"/>
  <c r="BH144"/>
  <c r="BG144"/>
  <c r="BE144"/>
  <c r="T144"/>
  <c r="R144"/>
  <c r="P144"/>
  <c r="BI142"/>
  <c r="BH142"/>
  <c r="BG142"/>
  <c r="BE142"/>
  <c r="T142"/>
  <c r="R142"/>
  <c r="P142"/>
  <c r="BI140"/>
  <c r="BH140"/>
  <c r="BG140"/>
  <c r="BE140"/>
  <c r="T140"/>
  <c r="R140"/>
  <c r="P140"/>
  <c r="BI138"/>
  <c r="BH138"/>
  <c r="BG138"/>
  <c r="BE138"/>
  <c r="T138"/>
  <c r="R138"/>
  <c r="P138"/>
  <c r="BI134"/>
  <c r="BH134"/>
  <c r="BG134"/>
  <c r="BE134"/>
  <c r="T134"/>
  <c r="R134"/>
  <c r="P134"/>
  <c r="J128"/>
  <c r="J127"/>
  <c r="F127"/>
  <c r="F125"/>
  <c r="E123"/>
  <c r="J96"/>
  <c r="J95"/>
  <c r="F95"/>
  <c r="F93"/>
  <c r="E91"/>
  <c r="J22"/>
  <c r="E22"/>
  <c r="F96"/>
  <c r="J21"/>
  <c r="J16"/>
  <c r="J93"/>
  <c r="E7"/>
  <c r="E85"/>
  <c i="8" r="J41"/>
  <c r="J40"/>
  <c i="1" r="AY104"/>
  <c i="8" r="J39"/>
  <c i="1" r="AX104"/>
  <c i="8" r="BI386"/>
  <c r="BH386"/>
  <c r="BG386"/>
  <c r="BE386"/>
  <c r="T386"/>
  <c r="R386"/>
  <c r="P386"/>
  <c r="BI382"/>
  <c r="BH382"/>
  <c r="BG382"/>
  <c r="BE382"/>
  <c r="T382"/>
  <c r="R382"/>
  <c r="P382"/>
  <c r="BI380"/>
  <c r="BH380"/>
  <c r="BG380"/>
  <c r="BE380"/>
  <c r="T380"/>
  <c r="R380"/>
  <c r="P380"/>
  <c r="BI378"/>
  <c r="BH378"/>
  <c r="BG378"/>
  <c r="BE378"/>
  <c r="T378"/>
  <c r="R378"/>
  <c r="P378"/>
  <c r="BI376"/>
  <c r="BH376"/>
  <c r="BG376"/>
  <c r="BE376"/>
  <c r="T376"/>
  <c r="R376"/>
  <c r="P376"/>
  <c r="BI374"/>
  <c r="BH374"/>
  <c r="BG374"/>
  <c r="BE374"/>
  <c r="T374"/>
  <c r="R374"/>
  <c r="P374"/>
  <c r="BI372"/>
  <c r="BH372"/>
  <c r="BG372"/>
  <c r="BE372"/>
  <c r="T372"/>
  <c r="R372"/>
  <c r="P372"/>
  <c r="BI370"/>
  <c r="BH370"/>
  <c r="BG370"/>
  <c r="BE370"/>
  <c r="T370"/>
  <c r="R370"/>
  <c r="P370"/>
  <c r="BI368"/>
  <c r="BH368"/>
  <c r="BG368"/>
  <c r="BE368"/>
  <c r="T368"/>
  <c r="R368"/>
  <c r="P368"/>
  <c r="BI366"/>
  <c r="BH366"/>
  <c r="BG366"/>
  <c r="BE366"/>
  <c r="T366"/>
  <c r="R366"/>
  <c r="P366"/>
  <c r="BI364"/>
  <c r="BH364"/>
  <c r="BG364"/>
  <c r="BE364"/>
  <c r="T364"/>
  <c r="R364"/>
  <c r="P364"/>
  <c r="BI358"/>
  <c r="BH358"/>
  <c r="BG358"/>
  <c r="BE358"/>
  <c r="T358"/>
  <c r="R358"/>
  <c r="P358"/>
  <c r="BI353"/>
  <c r="BH353"/>
  <c r="BG353"/>
  <c r="BE353"/>
  <c r="T353"/>
  <c r="R353"/>
  <c r="P353"/>
  <c r="BI350"/>
  <c r="BH350"/>
  <c r="BG350"/>
  <c r="BE350"/>
  <c r="T350"/>
  <c r="R350"/>
  <c r="P350"/>
  <c r="BI348"/>
  <c r="BH348"/>
  <c r="BG348"/>
  <c r="BE348"/>
  <c r="T348"/>
  <c r="R348"/>
  <c r="P348"/>
  <c r="BI345"/>
  <c r="BH345"/>
  <c r="BG345"/>
  <c r="BE345"/>
  <c r="T345"/>
  <c r="R345"/>
  <c r="P345"/>
  <c r="BI343"/>
  <c r="BH343"/>
  <c r="BG343"/>
  <c r="BE343"/>
  <c r="T343"/>
  <c r="R343"/>
  <c r="P343"/>
  <c r="BI341"/>
  <c r="BH341"/>
  <c r="BG341"/>
  <c r="BE341"/>
  <c r="T341"/>
  <c r="R341"/>
  <c r="P341"/>
  <c r="BI339"/>
  <c r="BH339"/>
  <c r="BG339"/>
  <c r="BE339"/>
  <c r="T339"/>
  <c r="R339"/>
  <c r="P339"/>
  <c r="BI337"/>
  <c r="BH337"/>
  <c r="BG337"/>
  <c r="BE337"/>
  <c r="T337"/>
  <c r="R337"/>
  <c r="P337"/>
  <c r="BI335"/>
  <c r="BH335"/>
  <c r="BG335"/>
  <c r="BE335"/>
  <c r="T335"/>
  <c r="R335"/>
  <c r="P335"/>
  <c r="BI333"/>
  <c r="BH333"/>
  <c r="BG333"/>
  <c r="BE333"/>
  <c r="T333"/>
  <c r="R333"/>
  <c r="P333"/>
  <c r="BI331"/>
  <c r="BH331"/>
  <c r="BG331"/>
  <c r="BE331"/>
  <c r="T331"/>
  <c r="R331"/>
  <c r="P331"/>
  <c r="BI328"/>
  <c r="BH328"/>
  <c r="BG328"/>
  <c r="BE328"/>
  <c r="T328"/>
  <c r="R328"/>
  <c r="P328"/>
  <c r="BI326"/>
  <c r="BH326"/>
  <c r="BG326"/>
  <c r="BE326"/>
  <c r="T326"/>
  <c r="R326"/>
  <c r="P326"/>
  <c r="BI324"/>
  <c r="BH324"/>
  <c r="BG324"/>
  <c r="BE324"/>
  <c r="T324"/>
  <c r="R324"/>
  <c r="P324"/>
  <c r="BI320"/>
  <c r="BH320"/>
  <c r="BG320"/>
  <c r="BE320"/>
  <c r="T320"/>
  <c r="R320"/>
  <c r="P320"/>
  <c r="BI318"/>
  <c r="BH318"/>
  <c r="BG318"/>
  <c r="BE318"/>
  <c r="T318"/>
  <c r="R318"/>
  <c r="P318"/>
  <c r="BI315"/>
  <c r="BH315"/>
  <c r="BG315"/>
  <c r="BE315"/>
  <c r="T315"/>
  <c r="R315"/>
  <c r="P315"/>
  <c r="BI313"/>
  <c r="BH313"/>
  <c r="BG313"/>
  <c r="BE313"/>
  <c r="T313"/>
  <c r="R313"/>
  <c r="P313"/>
  <c r="BI310"/>
  <c r="BH310"/>
  <c r="BG310"/>
  <c r="BE310"/>
  <c r="T310"/>
  <c r="R310"/>
  <c r="P310"/>
  <c r="BI308"/>
  <c r="BH308"/>
  <c r="BG308"/>
  <c r="BE308"/>
  <c r="T308"/>
  <c r="R308"/>
  <c r="P308"/>
  <c r="BI305"/>
  <c r="BH305"/>
  <c r="BG305"/>
  <c r="BE305"/>
  <c r="T305"/>
  <c r="R305"/>
  <c r="P305"/>
  <c r="BI302"/>
  <c r="BH302"/>
  <c r="BG302"/>
  <c r="BE302"/>
  <c r="T302"/>
  <c r="R302"/>
  <c r="P302"/>
  <c r="BI299"/>
  <c r="BH299"/>
  <c r="BG299"/>
  <c r="BE299"/>
  <c r="T299"/>
  <c r="R299"/>
  <c r="P299"/>
  <c r="BI295"/>
  <c r="BH295"/>
  <c r="BG295"/>
  <c r="BE295"/>
  <c r="T295"/>
  <c r="R295"/>
  <c r="P295"/>
  <c r="BI290"/>
  <c r="BH290"/>
  <c r="BG290"/>
  <c r="BE290"/>
  <c r="T290"/>
  <c r="R290"/>
  <c r="P290"/>
  <c r="BI288"/>
  <c r="BH288"/>
  <c r="BG288"/>
  <c r="BE288"/>
  <c r="T288"/>
  <c r="R288"/>
  <c r="P288"/>
  <c r="BI286"/>
  <c r="BH286"/>
  <c r="BG286"/>
  <c r="BE286"/>
  <c r="T286"/>
  <c r="R286"/>
  <c r="P286"/>
  <c r="BI284"/>
  <c r="BH284"/>
  <c r="BG284"/>
  <c r="BE284"/>
  <c r="T284"/>
  <c r="R284"/>
  <c r="P284"/>
  <c r="BI282"/>
  <c r="BH282"/>
  <c r="BG282"/>
  <c r="BE282"/>
  <c r="T282"/>
  <c r="R282"/>
  <c r="P282"/>
  <c r="BI280"/>
  <c r="BH280"/>
  <c r="BG280"/>
  <c r="BE280"/>
  <c r="T280"/>
  <c r="R280"/>
  <c r="P280"/>
  <c r="BI277"/>
  <c r="BH277"/>
  <c r="BG277"/>
  <c r="BE277"/>
  <c r="T277"/>
  <c r="R277"/>
  <c r="P277"/>
  <c r="BI275"/>
  <c r="BH275"/>
  <c r="BG275"/>
  <c r="BE275"/>
  <c r="T275"/>
  <c r="R275"/>
  <c r="P275"/>
  <c r="BI273"/>
  <c r="BH273"/>
  <c r="BG273"/>
  <c r="BE273"/>
  <c r="T273"/>
  <c r="R273"/>
  <c r="P273"/>
  <c r="BI271"/>
  <c r="BH271"/>
  <c r="BG271"/>
  <c r="BE271"/>
  <c r="T271"/>
  <c r="R271"/>
  <c r="P271"/>
  <c r="BI269"/>
  <c r="BH269"/>
  <c r="BG269"/>
  <c r="BE269"/>
  <c r="T269"/>
  <c r="R269"/>
  <c r="P269"/>
  <c r="BI267"/>
  <c r="BH267"/>
  <c r="BG267"/>
  <c r="BE267"/>
  <c r="T267"/>
  <c r="R267"/>
  <c r="P267"/>
  <c r="BI265"/>
  <c r="BH265"/>
  <c r="BG265"/>
  <c r="BE265"/>
  <c r="T265"/>
  <c r="R265"/>
  <c r="P265"/>
  <c r="BI263"/>
  <c r="BH263"/>
  <c r="BG263"/>
  <c r="BE263"/>
  <c r="T263"/>
  <c r="R263"/>
  <c r="P263"/>
  <c r="BI261"/>
  <c r="BH261"/>
  <c r="BG261"/>
  <c r="BE261"/>
  <c r="T261"/>
  <c r="R261"/>
  <c r="P261"/>
  <c r="BI259"/>
  <c r="BH259"/>
  <c r="BG259"/>
  <c r="BE259"/>
  <c r="T259"/>
  <c r="R259"/>
  <c r="P259"/>
  <c r="BI257"/>
  <c r="BH257"/>
  <c r="BG257"/>
  <c r="BE257"/>
  <c r="T257"/>
  <c r="R257"/>
  <c r="P257"/>
  <c r="BI255"/>
  <c r="BH255"/>
  <c r="BG255"/>
  <c r="BE255"/>
  <c r="T255"/>
  <c r="R255"/>
  <c r="P255"/>
  <c r="BI253"/>
  <c r="BH253"/>
  <c r="BG253"/>
  <c r="BE253"/>
  <c r="T253"/>
  <c r="R253"/>
  <c r="P253"/>
  <c r="BI251"/>
  <c r="BH251"/>
  <c r="BG251"/>
  <c r="BE251"/>
  <c r="T251"/>
  <c r="R251"/>
  <c r="P251"/>
  <c r="BI249"/>
  <c r="BH249"/>
  <c r="BG249"/>
  <c r="BE249"/>
  <c r="T249"/>
  <c r="R249"/>
  <c r="P249"/>
  <c r="BI247"/>
  <c r="BH247"/>
  <c r="BG247"/>
  <c r="BE247"/>
  <c r="T247"/>
  <c r="R247"/>
  <c r="P247"/>
  <c r="BI245"/>
  <c r="BH245"/>
  <c r="BG245"/>
  <c r="BE245"/>
  <c r="T245"/>
  <c r="R245"/>
  <c r="P245"/>
  <c r="BI241"/>
  <c r="BH241"/>
  <c r="BG241"/>
  <c r="BE241"/>
  <c r="T241"/>
  <c r="R241"/>
  <c r="P241"/>
  <c r="BI239"/>
  <c r="BH239"/>
  <c r="BG239"/>
  <c r="BE239"/>
  <c r="T239"/>
  <c r="R239"/>
  <c r="P239"/>
  <c r="BI237"/>
  <c r="BH237"/>
  <c r="BG237"/>
  <c r="BE237"/>
  <c r="T237"/>
  <c r="R237"/>
  <c r="P237"/>
  <c r="BI233"/>
  <c r="BH233"/>
  <c r="BG233"/>
  <c r="BE233"/>
  <c r="T233"/>
  <c r="R233"/>
  <c r="P233"/>
  <c r="BI230"/>
  <c r="BH230"/>
  <c r="BG230"/>
  <c r="BE230"/>
  <c r="T230"/>
  <c r="R230"/>
  <c r="P230"/>
  <c r="BI227"/>
  <c r="BH227"/>
  <c r="BG227"/>
  <c r="BE227"/>
  <c r="T227"/>
  <c r="R227"/>
  <c r="P227"/>
  <c r="BI223"/>
  <c r="BH223"/>
  <c r="BG223"/>
  <c r="BE223"/>
  <c r="T223"/>
  <c r="R223"/>
  <c r="P223"/>
  <c r="BI220"/>
  <c r="BH220"/>
  <c r="BG220"/>
  <c r="BE220"/>
  <c r="T220"/>
  <c r="R220"/>
  <c r="P220"/>
  <c r="BI218"/>
  <c r="BH218"/>
  <c r="BG218"/>
  <c r="BE218"/>
  <c r="T218"/>
  <c r="R218"/>
  <c r="P218"/>
  <c r="BI215"/>
  <c r="BH215"/>
  <c r="BG215"/>
  <c r="BE215"/>
  <c r="T215"/>
  <c r="R215"/>
  <c r="P215"/>
  <c r="BI212"/>
  <c r="BH212"/>
  <c r="BG212"/>
  <c r="BE212"/>
  <c r="T212"/>
  <c r="R212"/>
  <c r="P212"/>
  <c r="BI209"/>
  <c r="BH209"/>
  <c r="BG209"/>
  <c r="BE209"/>
  <c r="T209"/>
  <c r="R209"/>
  <c r="P209"/>
  <c r="BI205"/>
  <c r="BH205"/>
  <c r="BG205"/>
  <c r="BE205"/>
  <c r="T205"/>
  <c r="R205"/>
  <c r="P205"/>
  <c r="BI202"/>
  <c r="BH202"/>
  <c r="BG202"/>
  <c r="BE202"/>
  <c r="T202"/>
  <c r="R202"/>
  <c r="P202"/>
  <c r="BI200"/>
  <c r="BH200"/>
  <c r="BG200"/>
  <c r="BE200"/>
  <c r="T200"/>
  <c r="R200"/>
  <c r="P200"/>
  <c r="BI197"/>
  <c r="BH197"/>
  <c r="BG197"/>
  <c r="BE197"/>
  <c r="T197"/>
  <c r="R197"/>
  <c r="P197"/>
  <c r="BI195"/>
  <c r="BH195"/>
  <c r="BG195"/>
  <c r="BE195"/>
  <c r="T195"/>
  <c r="R195"/>
  <c r="P195"/>
  <c r="BI192"/>
  <c r="BH192"/>
  <c r="BG192"/>
  <c r="BE192"/>
  <c r="T192"/>
  <c r="R192"/>
  <c r="P192"/>
  <c r="BI189"/>
  <c r="BH189"/>
  <c r="BG189"/>
  <c r="BE189"/>
  <c r="T189"/>
  <c r="R189"/>
  <c r="P189"/>
  <c r="BI182"/>
  <c r="BH182"/>
  <c r="BG182"/>
  <c r="BE182"/>
  <c r="T182"/>
  <c r="R182"/>
  <c r="P182"/>
  <c r="BI179"/>
  <c r="BH179"/>
  <c r="BG179"/>
  <c r="BE179"/>
  <c r="T179"/>
  <c r="R179"/>
  <c r="P179"/>
  <c r="BI177"/>
  <c r="BH177"/>
  <c r="BG177"/>
  <c r="BE177"/>
  <c r="T177"/>
  <c r="R177"/>
  <c r="P177"/>
  <c r="BI174"/>
  <c r="BH174"/>
  <c r="BG174"/>
  <c r="BE174"/>
  <c r="T174"/>
  <c r="R174"/>
  <c r="P174"/>
  <c r="BI172"/>
  <c r="BH172"/>
  <c r="BG172"/>
  <c r="BE172"/>
  <c r="T172"/>
  <c r="R172"/>
  <c r="P172"/>
  <c r="BI170"/>
  <c r="BH170"/>
  <c r="BG170"/>
  <c r="BE170"/>
  <c r="T170"/>
  <c r="R170"/>
  <c r="P170"/>
  <c r="BI168"/>
  <c r="BH168"/>
  <c r="BG168"/>
  <c r="BE168"/>
  <c r="T168"/>
  <c r="R168"/>
  <c r="P168"/>
  <c r="BI166"/>
  <c r="BH166"/>
  <c r="BG166"/>
  <c r="BE166"/>
  <c r="T166"/>
  <c r="R166"/>
  <c r="P166"/>
  <c r="BI162"/>
  <c r="BH162"/>
  <c r="BG162"/>
  <c r="BE162"/>
  <c r="T162"/>
  <c r="R162"/>
  <c r="P162"/>
  <c r="BI160"/>
  <c r="BH160"/>
  <c r="BG160"/>
  <c r="BE160"/>
  <c r="T160"/>
  <c r="R160"/>
  <c r="P160"/>
  <c r="BI157"/>
  <c r="BH157"/>
  <c r="BG157"/>
  <c r="BE157"/>
  <c r="T157"/>
  <c r="R157"/>
  <c r="P157"/>
  <c r="BI154"/>
  <c r="BH154"/>
  <c r="BG154"/>
  <c r="BE154"/>
  <c r="T154"/>
  <c r="R154"/>
  <c r="P154"/>
  <c r="BI151"/>
  <c r="BH151"/>
  <c r="BG151"/>
  <c r="BE151"/>
  <c r="T151"/>
  <c r="R151"/>
  <c r="P151"/>
  <c r="BI148"/>
  <c r="BH148"/>
  <c r="BG148"/>
  <c r="BE148"/>
  <c r="T148"/>
  <c r="R148"/>
  <c r="P148"/>
  <c r="BI145"/>
  <c r="BH145"/>
  <c r="BG145"/>
  <c r="BE145"/>
  <c r="T145"/>
  <c r="R145"/>
  <c r="P145"/>
  <c r="BI142"/>
  <c r="BH142"/>
  <c r="BG142"/>
  <c r="BE142"/>
  <c r="T142"/>
  <c r="R142"/>
  <c r="P142"/>
  <c r="BI139"/>
  <c r="BH139"/>
  <c r="BG139"/>
  <c r="BE139"/>
  <c r="T139"/>
  <c r="R139"/>
  <c r="P139"/>
  <c r="BI135"/>
  <c r="BH135"/>
  <c r="BG135"/>
  <c r="BE135"/>
  <c r="T135"/>
  <c r="R135"/>
  <c r="P135"/>
  <c r="J129"/>
  <c r="J128"/>
  <c r="F128"/>
  <c r="F126"/>
  <c r="E124"/>
  <c r="J96"/>
  <c r="J95"/>
  <c r="F95"/>
  <c r="F93"/>
  <c r="E91"/>
  <c r="J22"/>
  <c r="E22"/>
  <c r="F96"/>
  <c r="J21"/>
  <c r="J16"/>
  <c r="J126"/>
  <c r="E7"/>
  <c r="E118"/>
  <c i="7" r="J39"/>
  <c r="J38"/>
  <c i="1" r="AY102"/>
  <c i="7" r="J37"/>
  <c i="1" r="AX102"/>
  <c i="7" r="BI190"/>
  <c r="BH190"/>
  <c r="BG190"/>
  <c r="BE190"/>
  <c r="T190"/>
  <c r="R190"/>
  <c r="P190"/>
  <c r="BI188"/>
  <c r="BH188"/>
  <c r="BG188"/>
  <c r="BE188"/>
  <c r="T188"/>
  <c r="R188"/>
  <c r="P188"/>
  <c r="BI185"/>
  <c r="BH185"/>
  <c r="BG185"/>
  <c r="BE185"/>
  <c r="T185"/>
  <c r="R185"/>
  <c r="P185"/>
  <c r="BI183"/>
  <c r="BH183"/>
  <c r="BG183"/>
  <c r="BE183"/>
  <c r="T183"/>
  <c r="R183"/>
  <c r="P183"/>
  <c r="BI180"/>
  <c r="BH180"/>
  <c r="BG180"/>
  <c r="BE180"/>
  <c r="T180"/>
  <c r="R180"/>
  <c r="P180"/>
  <c r="BI173"/>
  <c r="BH173"/>
  <c r="BG173"/>
  <c r="BE173"/>
  <c r="T173"/>
  <c r="R173"/>
  <c r="P173"/>
  <c r="BI171"/>
  <c r="BH171"/>
  <c r="BG171"/>
  <c r="BE171"/>
  <c r="T171"/>
  <c r="R171"/>
  <c r="P171"/>
  <c r="BI169"/>
  <c r="BH169"/>
  <c r="BG169"/>
  <c r="BE169"/>
  <c r="T169"/>
  <c r="R169"/>
  <c r="P169"/>
  <c r="BI167"/>
  <c r="BH167"/>
  <c r="BG167"/>
  <c r="BE167"/>
  <c r="T167"/>
  <c r="R167"/>
  <c r="P167"/>
  <c r="BI152"/>
  <c r="BH152"/>
  <c r="BG152"/>
  <c r="BE152"/>
  <c r="T152"/>
  <c r="R152"/>
  <c r="P152"/>
  <c r="BI145"/>
  <c r="BH145"/>
  <c r="BG145"/>
  <c r="BE145"/>
  <c r="T145"/>
  <c r="R145"/>
  <c r="P145"/>
  <c r="BI143"/>
  <c r="BH143"/>
  <c r="BG143"/>
  <c r="BE143"/>
  <c r="T143"/>
  <c r="R143"/>
  <c r="P143"/>
  <c r="BI141"/>
  <c r="BH141"/>
  <c r="BG141"/>
  <c r="BE141"/>
  <c r="T141"/>
  <c r="R141"/>
  <c r="P141"/>
  <c r="BI139"/>
  <c r="BH139"/>
  <c r="BG139"/>
  <c r="BE139"/>
  <c r="T139"/>
  <c r="R139"/>
  <c r="P139"/>
  <c r="BI137"/>
  <c r="BH137"/>
  <c r="BG137"/>
  <c r="BE137"/>
  <c r="T137"/>
  <c r="R137"/>
  <c r="P137"/>
  <c r="BI135"/>
  <c r="BH135"/>
  <c r="BG135"/>
  <c r="BE135"/>
  <c r="T135"/>
  <c r="R135"/>
  <c r="P135"/>
  <c r="BI133"/>
  <c r="BH133"/>
  <c r="BG133"/>
  <c r="BE133"/>
  <c r="T133"/>
  <c r="R133"/>
  <c r="P133"/>
  <c r="BI126"/>
  <c r="BH126"/>
  <c r="BG126"/>
  <c r="BE126"/>
  <c r="T126"/>
  <c r="R126"/>
  <c r="P126"/>
  <c r="J120"/>
  <c r="J119"/>
  <c r="F119"/>
  <c r="F117"/>
  <c r="E115"/>
  <c r="J94"/>
  <c r="J93"/>
  <c r="F93"/>
  <c r="F91"/>
  <c r="E89"/>
  <c r="J20"/>
  <c r="E20"/>
  <c r="F120"/>
  <c r="J19"/>
  <c r="J14"/>
  <c r="J117"/>
  <c r="E7"/>
  <c r="E111"/>
  <c i="6" r="J39"/>
  <c r="J38"/>
  <c i="1" r="AY101"/>
  <c i="6" r="J37"/>
  <c i="1" r="AX101"/>
  <c i="6" r="BI236"/>
  <c r="BH236"/>
  <c r="BG236"/>
  <c r="BE236"/>
  <c r="T236"/>
  <c r="R236"/>
  <c r="P236"/>
  <c r="BI234"/>
  <c r="BH234"/>
  <c r="BG234"/>
  <c r="BE234"/>
  <c r="T234"/>
  <c r="R234"/>
  <c r="P234"/>
  <c r="BI232"/>
  <c r="BH232"/>
  <c r="BG232"/>
  <c r="BE232"/>
  <c r="T232"/>
  <c r="R232"/>
  <c r="P232"/>
  <c r="BI225"/>
  <c r="BH225"/>
  <c r="BG225"/>
  <c r="BE225"/>
  <c r="T225"/>
  <c r="R225"/>
  <c r="P225"/>
  <c r="BI223"/>
  <c r="BH223"/>
  <c r="BG223"/>
  <c r="BE223"/>
  <c r="T223"/>
  <c r="R223"/>
  <c r="P223"/>
  <c r="BI221"/>
  <c r="BH221"/>
  <c r="BG221"/>
  <c r="BE221"/>
  <c r="T221"/>
  <c r="R221"/>
  <c r="P221"/>
  <c r="BI219"/>
  <c r="BH219"/>
  <c r="BG219"/>
  <c r="BE219"/>
  <c r="T219"/>
  <c r="R219"/>
  <c r="P219"/>
  <c r="BI217"/>
  <c r="BH217"/>
  <c r="BG217"/>
  <c r="BE217"/>
  <c r="T217"/>
  <c r="R217"/>
  <c r="P217"/>
  <c r="BI215"/>
  <c r="BH215"/>
  <c r="BG215"/>
  <c r="BE215"/>
  <c r="T215"/>
  <c r="R215"/>
  <c r="P215"/>
  <c r="BI213"/>
  <c r="BH213"/>
  <c r="BG213"/>
  <c r="BE213"/>
  <c r="T213"/>
  <c r="R213"/>
  <c r="P213"/>
  <c r="BI211"/>
  <c r="BH211"/>
  <c r="BG211"/>
  <c r="BE211"/>
  <c r="T211"/>
  <c r="R211"/>
  <c r="P211"/>
  <c r="BI209"/>
  <c r="BH209"/>
  <c r="BG209"/>
  <c r="BE209"/>
  <c r="T209"/>
  <c r="R209"/>
  <c r="P209"/>
  <c r="BI207"/>
  <c r="BH207"/>
  <c r="BG207"/>
  <c r="BE207"/>
  <c r="T207"/>
  <c r="R207"/>
  <c r="P207"/>
  <c r="BI201"/>
  <c r="BH201"/>
  <c r="BG201"/>
  <c r="BE201"/>
  <c r="T201"/>
  <c r="R201"/>
  <c r="P201"/>
  <c r="BI199"/>
  <c r="BH199"/>
  <c r="BG199"/>
  <c r="BE199"/>
  <c r="T199"/>
  <c r="R199"/>
  <c r="P199"/>
  <c r="BI194"/>
  <c r="BH194"/>
  <c r="BG194"/>
  <c r="BE194"/>
  <c r="T194"/>
  <c r="R194"/>
  <c r="P194"/>
  <c r="BI191"/>
  <c r="BH191"/>
  <c r="BG191"/>
  <c r="BE191"/>
  <c r="T191"/>
  <c r="R191"/>
  <c r="P191"/>
  <c r="BI189"/>
  <c r="BH189"/>
  <c r="BG189"/>
  <c r="BE189"/>
  <c r="T189"/>
  <c r="R189"/>
  <c r="P189"/>
  <c r="BI187"/>
  <c r="BH187"/>
  <c r="BG187"/>
  <c r="BE187"/>
  <c r="T187"/>
  <c r="R187"/>
  <c r="P187"/>
  <c r="BI185"/>
  <c r="BH185"/>
  <c r="BG185"/>
  <c r="BE185"/>
  <c r="T185"/>
  <c r="R185"/>
  <c r="P185"/>
  <c r="BI183"/>
  <c r="BH183"/>
  <c r="BG183"/>
  <c r="BE183"/>
  <c r="T183"/>
  <c r="R183"/>
  <c r="P183"/>
  <c r="BI181"/>
  <c r="BH181"/>
  <c r="BG181"/>
  <c r="BE181"/>
  <c r="T181"/>
  <c r="R181"/>
  <c r="P181"/>
  <c r="BI179"/>
  <c r="BH179"/>
  <c r="BG179"/>
  <c r="BE179"/>
  <c r="T179"/>
  <c r="R179"/>
  <c r="P179"/>
  <c r="BI177"/>
  <c r="BH177"/>
  <c r="BG177"/>
  <c r="BE177"/>
  <c r="T177"/>
  <c r="R177"/>
  <c r="P177"/>
  <c r="BI175"/>
  <c r="BH175"/>
  <c r="BG175"/>
  <c r="BE175"/>
  <c r="T175"/>
  <c r="R175"/>
  <c r="P175"/>
  <c r="BI173"/>
  <c r="BH173"/>
  <c r="BG173"/>
  <c r="BE173"/>
  <c r="T173"/>
  <c r="R173"/>
  <c r="P173"/>
  <c r="BI171"/>
  <c r="BH171"/>
  <c r="BG171"/>
  <c r="BE171"/>
  <c r="T171"/>
  <c r="R171"/>
  <c r="P171"/>
  <c r="BI168"/>
  <c r="BH168"/>
  <c r="BG168"/>
  <c r="BE168"/>
  <c r="T168"/>
  <c r="R168"/>
  <c r="P168"/>
  <c r="BI166"/>
  <c r="BH166"/>
  <c r="BG166"/>
  <c r="BE166"/>
  <c r="T166"/>
  <c r="R166"/>
  <c r="P166"/>
  <c r="BI164"/>
  <c r="BH164"/>
  <c r="BG164"/>
  <c r="BE164"/>
  <c r="T164"/>
  <c r="R164"/>
  <c r="P164"/>
  <c r="BI162"/>
  <c r="BH162"/>
  <c r="BG162"/>
  <c r="BE162"/>
  <c r="T162"/>
  <c r="R162"/>
  <c r="P162"/>
  <c r="BI160"/>
  <c r="BH160"/>
  <c r="BG160"/>
  <c r="BE160"/>
  <c r="T160"/>
  <c r="R160"/>
  <c r="P160"/>
  <c r="BI155"/>
  <c r="BH155"/>
  <c r="BG155"/>
  <c r="BE155"/>
  <c r="T155"/>
  <c r="R155"/>
  <c r="P155"/>
  <c r="BI153"/>
  <c r="BH153"/>
  <c r="BG153"/>
  <c r="BE153"/>
  <c r="T153"/>
  <c r="R153"/>
  <c r="P153"/>
  <c r="BI149"/>
  <c r="BH149"/>
  <c r="BG149"/>
  <c r="BE149"/>
  <c r="T149"/>
  <c r="R149"/>
  <c r="P149"/>
  <c r="BI147"/>
  <c r="BH147"/>
  <c r="BG147"/>
  <c r="BE147"/>
  <c r="T147"/>
  <c r="R147"/>
  <c r="P147"/>
  <c r="BI145"/>
  <c r="BH145"/>
  <c r="BG145"/>
  <c r="BE145"/>
  <c r="T145"/>
  <c r="R145"/>
  <c r="P145"/>
  <c r="BI143"/>
  <c r="BH143"/>
  <c r="BG143"/>
  <c r="BE143"/>
  <c r="T143"/>
  <c r="R143"/>
  <c r="P143"/>
  <c r="BI141"/>
  <c r="BH141"/>
  <c r="BG141"/>
  <c r="BE141"/>
  <c r="T141"/>
  <c r="R141"/>
  <c r="P141"/>
  <c r="BI139"/>
  <c r="BH139"/>
  <c r="BG139"/>
  <c r="BE139"/>
  <c r="T139"/>
  <c r="R139"/>
  <c r="P139"/>
  <c r="BI137"/>
  <c r="BH137"/>
  <c r="BG137"/>
  <c r="BE137"/>
  <c r="T137"/>
  <c r="R137"/>
  <c r="P137"/>
  <c r="BI135"/>
  <c r="BH135"/>
  <c r="BG135"/>
  <c r="BE135"/>
  <c r="T135"/>
  <c r="R135"/>
  <c r="P135"/>
  <c r="BI133"/>
  <c r="BH133"/>
  <c r="BG133"/>
  <c r="BE133"/>
  <c r="T133"/>
  <c r="R133"/>
  <c r="P133"/>
  <c r="BI131"/>
  <c r="BH131"/>
  <c r="BG131"/>
  <c r="BE131"/>
  <c r="T131"/>
  <c r="R131"/>
  <c r="P131"/>
  <c r="BI129"/>
  <c r="BH129"/>
  <c r="BG129"/>
  <c r="BE129"/>
  <c r="T129"/>
  <c r="R129"/>
  <c r="P129"/>
  <c r="J123"/>
  <c r="J122"/>
  <c r="F122"/>
  <c r="F120"/>
  <c r="E118"/>
  <c r="J94"/>
  <c r="J93"/>
  <c r="F93"/>
  <c r="F91"/>
  <c r="E89"/>
  <c r="J20"/>
  <c r="E20"/>
  <c r="F94"/>
  <c r="J19"/>
  <c r="J14"/>
  <c r="J120"/>
  <c r="E7"/>
  <c r="E114"/>
  <c i="5" r="J39"/>
  <c r="J38"/>
  <c i="1" r="AY100"/>
  <c i="5" r="J37"/>
  <c i="1" r="AX100"/>
  <c i="5" r="BI411"/>
  <c r="BH411"/>
  <c r="BG411"/>
  <c r="BE411"/>
  <c r="T411"/>
  <c r="R411"/>
  <c r="P411"/>
  <c r="BI409"/>
  <c r="BH409"/>
  <c r="BG409"/>
  <c r="BE409"/>
  <c r="T409"/>
  <c r="R409"/>
  <c r="P409"/>
  <c r="BI403"/>
  <c r="BH403"/>
  <c r="BG403"/>
  <c r="BE403"/>
  <c r="T403"/>
  <c r="R403"/>
  <c r="P403"/>
  <c r="BI401"/>
  <c r="BH401"/>
  <c r="BG401"/>
  <c r="BE401"/>
  <c r="T401"/>
  <c r="R401"/>
  <c r="P401"/>
  <c r="BI396"/>
  <c r="BH396"/>
  <c r="BG396"/>
  <c r="BE396"/>
  <c r="T396"/>
  <c r="R396"/>
  <c r="P396"/>
  <c r="BI393"/>
  <c r="BH393"/>
  <c r="BG393"/>
  <c r="BE393"/>
  <c r="T393"/>
  <c r="R393"/>
  <c r="P393"/>
  <c r="BI391"/>
  <c r="BH391"/>
  <c r="BG391"/>
  <c r="BE391"/>
  <c r="T391"/>
  <c r="R391"/>
  <c r="P391"/>
  <c r="BI388"/>
  <c r="BH388"/>
  <c r="BG388"/>
  <c r="BE388"/>
  <c r="T388"/>
  <c r="T387"/>
  <c r="R388"/>
  <c r="R387"/>
  <c r="P388"/>
  <c r="P387"/>
  <c r="BI385"/>
  <c r="BH385"/>
  <c r="BG385"/>
  <c r="BE385"/>
  <c r="T385"/>
  <c r="R385"/>
  <c r="P385"/>
  <c r="BI383"/>
  <c r="BH383"/>
  <c r="BG383"/>
  <c r="BE383"/>
  <c r="T383"/>
  <c r="R383"/>
  <c r="P383"/>
  <c r="BI380"/>
  <c r="BH380"/>
  <c r="BG380"/>
  <c r="BE380"/>
  <c r="T380"/>
  <c r="R380"/>
  <c r="P380"/>
  <c r="BI378"/>
  <c r="BH378"/>
  <c r="BG378"/>
  <c r="BE378"/>
  <c r="T378"/>
  <c r="R378"/>
  <c r="P378"/>
  <c r="BI376"/>
  <c r="BH376"/>
  <c r="BG376"/>
  <c r="BE376"/>
  <c r="T376"/>
  <c r="R376"/>
  <c r="P376"/>
  <c r="BI372"/>
  <c r="BH372"/>
  <c r="BG372"/>
  <c r="BE372"/>
  <c r="T372"/>
  <c r="R372"/>
  <c r="P372"/>
  <c r="BI370"/>
  <c r="BH370"/>
  <c r="BG370"/>
  <c r="BE370"/>
  <c r="T370"/>
  <c r="R370"/>
  <c r="P370"/>
  <c r="BI368"/>
  <c r="BH368"/>
  <c r="BG368"/>
  <c r="BE368"/>
  <c r="T368"/>
  <c r="R368"/>
  <c r="P368"/>
  <c r="BI366"/>
  <c r="BH366"/>
  <c r="BG366"/>
  <c r="BE366"/>
  <c r="T366"/>
  <c r="R366"/>
  <c r="P366"/>
  <c r="BI364"/>
  <c r="BH364"/>
  <c r="BG364"/>
  <c r="BE364"/>
  <c r="T364"/>
  <c r="R364"/>
  <c r="P364"/>
  <c r="BI362"/>
  <c r="BH362"/>
  <c r="BG362"/>
  <c r="BE362"/>
  <c r="T362"/>
  <c r="R362"/>
  <c r="P362"/>
  <c r="BI360"/>
  <c r="BH360"/>
  <c r="BG360"/>
  <c r="BE360"/>
  <c r="T360"/>
  <c r="R360"/>
  <c r="P360"/>
  <c r="BI356"/>
  <c r="BH356"/>
  <c r="BG356"/>
  <c r="BE356"/>
  <c r="T356"/>
  <c r="R356"/>
  <c r="P356"/>
  <c r="BI354"/>
  <c r="BH354"/>
  <c r="BG354"/>
  <c r="BE354"/>
  <c r="T354"/>
  <c r="R354"/>
  <c r="P354"/>
  <c r="BI352"/>
  <c r="BH352"/>
  <c r="BG352"/>
  <c r="BE352"/>
  <c r="T352"/>
  <c r="R352"/>
  <c r="P352"/>
  <c r="BI350"/>
  <c r="BH350"/>
  <c r="BG350"/>
  <c r="BE350"/>
  <c r="T350"/>
  <c r="R350"/>
  <c r="P350"/>
  <c r="BI348"/>
  <c r="BH348"/>
  <c r="BG348"/>
  <c r="BE348"/>
  <c r="T348"/>
  <c r="R348"/>
  <c r="P348"/>
  <c r="BI346"/>
  <c r="BH346"/>
  <c r="BG346"/>
  <c r="BE346"/>
  <c r="T346"/>
  <c r="R346"/>
  <c r="P346"/>
  <c r="BI344"/>
  <c r="BH344"/>
  <c r="BG344"/>
  <c r="BE344"/>
  <c r="T344"/>
  <c r="R344"/>
  <c r="P344"/>
  <c r="BI342"/>
  <c r="BH342"/>
  <c r="BG342"/>
  <c r="BE342"/>
  <c r="T342"/>
  <c r="R342"/>
  <c r="P342"/>
  <c r="BI340"/>
  <c r="BH340"/>
  <c r="BG340"/>
  <c r="BE340"/>
  <c r="T340"/>
  <c r="R340"/>
  <c r="P340"/>
  <c r="BI338"/>
  <c r="BH338"/>
  <c r="BG338"/>
  <c r="BE338"/>
  <c r="T338"/>
  <c r="R338"/>
  <c r="P338"/>
  <c r="BI336"/>
  <c r="BH336"/>
  <c r="BG336"/>
  <c r="BE336"/>
  <c r="T336"/>
  <c r="R336"/>
  <c r="P336"/>
  <c r="BI334"/>
  <c r="BH334"/>
  <c r="BG334"/>
  <c r="BE334"/>
  <c r="T334"/>
  <c r="R334"/>
  <c r="P334"/>
  <c r="BI332"/>
  <c r="BH332"/>
  <c r="BG332"/>
  <c r="BE332"/>
  <c r="T332"/>
  <c r="R332"/>
  <c r="P332"/>
  <c r="BI330"/>
  <c r="BH330"/>
  <c r="BG330"/>
  <c r="BE330"/>
  <c r="T330"/>
  <c r="R330"/>
  <c r="P330"/>
  <c r="BI328"/>
  <c r="BH328"/>
  <c r="BG328"/>
  <c r="BE328"/>
  <c r="T328"/>
  <c r="R328"/>
  <c r="P328"/>
  <c r="BI326"/>
  <c r="BH326"/>
  <c r="BG326"/>
  <c r="BE326"/>
  <c r="T326"/>
  <c r="R326"/>
  <c r="P326"/>
  <c r="BI324"/>
  <c r="BH324"/>
  <c r="BG324"/>
  <c r="BE324"/>
  <c r="T324"/>
  <c r="R324"/>
  <c r="P324"/>
  <c r="BI322"/>
  <c r="BH322"/>
  <c r="BG322"/>
  <c r="BE322"/>
  <c r="T322"/>
  <c r="R322"/>
  <c r="P322"/>
  <c r="BI320"/>
  <c r="BH320"/>
  <c r="BG320"/>
  <c r="BE320"/>
  <c r="T320"/>
  <c r="R320"/>
  <c r="P320"/>
  <c r="BI318"/>
  <c r="BH318"/>
  <c r="BG318"/>
  <c r="BE318"/>
  <c r="T318"/>
  <c r="R318"/>
  <c r="P318"/>
  <c r="BI316"/>
  <c r="BH316"/>
  <c r="BG316"/>
  <c r="BE316"/>
  <c r="T316"/>
  <c r="R316"/>
  <c r="P316"/>
  <c r="BI314"/>
  <c r="BH314"/>
  <c r="BG314"/>
  <c r="BE314"/>
  <c r="T314"/>
  <c r="R314"/>
  <c r="P314"/>
  <c r="BI312"/>
  <c r="BH312"/>
  <c r="BG312"/>
  <c r="BE312"/>
  <c r="T312"/>
  <c r="R312"/>
  <c r="P312"/>
  <c r="BI310"/>
  <c r="BH310"/>
  <c r="BG310"/>
  <c r="BE310"/>
  <c r="T310"/>
  <c r="R310"/>
  <c r="P310"/>
  <c r="BI308"/>
  <c r="BH308"/>
  <c r="BG308"/>
  <c r="BE308"/>
  <c r="T308"/>
  <c r="R308"/>
  <c r="P308"/>
  <c r="BI306"/>
  <c r="BH306"/>
  <c r="BG306"/>
  <c r="BE306"/>
  <c r="T306"/>
  <c r="R306"/>
  <c r="P306"/>
  <c r="BI304"/>
  <c r="BH304"/>
  <c r="BG304"/>
  <c r="BE304"/>
  <c r="T304"/>
  <c r="R304"/>
  <c r="P304"/>
  <c r="BI302"/>
  <c r="BH302"/>
  <c r="BG302"/>
  <c r="BE302"/>
  <c r="T302"/>
  <c r="R302"/>
  <c r="P302"/>
  <c r="BI300"/>
  <c r="BH300"/>
  <c r="BG300"/>
  <c r="BE300"/>
  <c r="T300"/>
  <c r="R300"/>
  <c r="P300"/>
  <c r="BI298"/>
  <c r="BH298"/>
  <c r="BG298"/>
  <c r="BE298"/>
  <c r="T298"/>
  <c r="R298"/>
  <c r="P298"/>
  <c r="BI296"/>
  <c r="BH296"/>
  <c r="BG296"/>
  <c r="BE296"/>
  <c r="T296"/>
  <c r="R296"/>
  <c r="P296"/>
  <c r="BI294"/>
  <c r="BH294"/>
  <c r="BG294"/>
  <c r="BE294"/>
  <c r="T294"/>
  <c r="R294"/>
  <c r="P294"/>
  <c r="BI292"/>
  <c r="BH292"/>
  <c r="BG292"/>
  <c r="BE292"/>
  <c r="T292"/>
  <c r="R292"/>
  <c r="P292"/>
  <c r="BI290"/>
  <c r="BH290"/>
  <c r="BG290"/>
  <c r="BE290"/>
  <c r="T290"/>
  <c r="R290"/>
  <c r="P290"/>
  <c r="BI286"/>
  <c r="BH286"/>
  <c r="BG286"/>
  <c r="BE286"/>
  <c r="T286"/>
  <c r="R286"/>
  <c r="P286"/>
  <c r="BI284"/>
  <c r="BH284"/>
  <c r="BG284"/>
  <c r="BE284"/>
  <c r="T284"/>
  <c r="R284"/>
  <c r="P284"/>
  <c r="BI282"/>
  <c r="BH282"/>
  <c r="BG282"/>
  <c r="BE282"/>
  <c r="T282"/>
  <c r="R282"/>
  <c r="P282"/>
  <c r="BI280"/>
  <c r="BH280"/>
  <c r="BG280"/>
  <c r="BE280"/>
  <c r="T280"/>
  <c r="R280"/>
  <c r="P280"/>
  <c r="BI278"/>
  <c r="BH278"/>
  <c r="BG278"/>
  <c r="BE278"/>
  <c r="T278"/>
  <c r="R278"/>
  <c r="P278"/>
  <c r="BI276"/>
  <c r="BH276"/>
  <c r="BG276"/>
  <c r="BE276"/>
  <c r="T276"/>
  <c r="R276"/>
  <c r="P276"/>
  <c r="BI273"/>
  <c r="BH273"/>
  <c r="BG273"/>
  <c r="BE273"/>
  <c r="T273"/>
  <c r="R273"/>
  <c r="P273"/>
  <c r="BI271"/>
  <c r="BH271"/>
  <c r="BG271"/>
  <c r="BE271"/>
  <c r="T271"/>
  <c r="R271"/>
  <c r="P271"/>
  <c r="BI269"/>
  <c r="BH269"/>
  <c r="BG269"/>
  <c r="BE269"/>
  <c r="T269"/>
  <c r="R269"/>
  <c r="P269"/>
  <c r="BI267"/>
  <c r="BH267"/>
  <c r="BG267"/>
  <c r="BE267"/>
  <c r="T267"/>
  <c r="R267"/>
  <c r="P267"/>
  <c r="BI260"/>
  <c r="BH260"/>
  <c r="BG260"/>
  <c r="BE260"/>
  <c r="T260"/>
  <c r="R260"/>
  <c r="P260"/>
  <c r="BI258"/>
  <c r="BH258"/>
  <c r="BG258"/>
  <c r="BE258"/>
  <c r="T258"/>
  <c r="R258"/>
  <c r="P258"/>
  <c r="BI256"/>
  <c r="BH256"/>
  <c r="BG256"/>
  <c r="BE256"/>
  <c r="T256"/>
  <c r="R256"/>
  <c r="P256"/>
  <c r="BI254"/>
  <c r="BH254"/>
  <c r="BG254"/>
  <c r="BE254"/>
  <c r="T254"/>
  <c r="R254"/>
  <c r="P254"/>
  <c r="BI252"/>
  <c r="BH252"/>
  <c r="BG252"/>
  <c r="BE252"/>
  <c r="T252"/>
  <c r="R252"/>
  <c r="P252"/>
  <c r="BI250"/>
  <c r="BH250"/>
  <c r="BG250"/>
  <c r="BE250"/>
  <c r="T250"/>
  <c r="R250"/>
  <c r="P250"/>
  <c r="BI248"/>
  <c r="BH248"/>
  <c r="BG248"/>
  <c r="BE248"/>
  <c r="T248"/>
  <c r="R248"/>
  <c r="P248"/>
  <c r="BI246"/>
  <c r="BH246"/>
  <c r="BG246"/>
  <c r="BE246"/>
  <c r="T246"/>
  <c r="R246"/>
  <c r="P246"/>
  <c r="BI244"/>
  <c r="BH244"/>
  <c r="BG244"/>
  <c r="BE244"/>
  <c r="T244"/>
  <c r="R244"/>
  <c r="P244"/>
  <c r="BI242"/>
  <c r="BH242"/>
  <c r="BG242"/>
  <c r="BE242"/>
  <c r="T242"/>
  <c r="R242"/>
  <c r="P242"/>
  <c r="BI240"/>
  <c r="BH240"/>
  <c r="BG240"/>
  <c r="BE240"/>
  <c r="T240"/>
  <c r="R240"/>
  <c r="P240"/>
  <c r="BI238"/>
  <c r="BH238"/>
  <c r="BG238"/>
  <c r="BE238"/>
  <c r="T238"/>
  <c r="R238"/>
  <c r="P238"/>
  <c r="BI236"/>
  <c r="BH236"/>
  <c r="BG236"/>
  <c r="BE236"/>
  <c r="T236"/>
  <c r="R236"/>
  <c r="P236"/>
  <c r="BI234"/>
  <c r="BH234"/>
  <c r="BG234"/>
  <c r="BE234"/>
  <c r="T234"/>
  <c r="R234"/>
  <c r="P234"/>
  <c r="BI232"/>
  <c r="BH232"/>
  <c r="BG232"/>
  <c r="BE232"/>
  <c r="T232"/>
  <c r="R232"/>
  <c r="P232"/>
  <c r="BI230"/>
  <c r="BH230"/>
  <c r="BG230"/>
  <c r="BE230"/>
  <c r="T230"/>
  <c r="R230"/>
  <c r="P230"/>
  <c r="BI228"/>
  <c r="BH228"/>
  <c r="BG228"/>
  <c r="BE228"/>
  <c r="T228"/>
  <c r="R228"/>
  <c r="P228"/>
  <c r="BI225"/>
  <c r="BH225"/>
  <c r="BG225"/>
  <c r="BE225"/>
  <c r="T225"/>
  <c r="R225"/>
  <c r="P225"/>
  <c r="BI223"/>
  <c r="BH223"/>
  <c r="BG223"/>
  <c r="BE223"/>
  <c r="T223"/>
  <c r="R223"/>
  <c r="P223"/>
  <c r="BI221"/>
  <c r="BH221"/>
  <c r="BG221"/>
  <c r="BE221"/>
  <c r="T221"/>
  <c r="R221"/>
  <c r="P221"/>
  <c r="BI219"/>
  <c r="BH219"/>
  <c r="BG219"/>
  <c r="BE219"/>
  <c r="T219"/>
  <c r="R219"/>
  <c r="P219"/>
  <c r="BI215"/>
  <c r="BH215"/>
  <c r="BG215"/>
  <c r="BE215"/>
  <c r="T215"/>
  <c r="R215"/>
  <c r="P215"/>
  <c r="BI211"/>
  <c r="BH211"/>
  <c r="BG211"/>
  <c r="BE211"/>
  <c r="T211"/>
  <c r="R211"/>
  <c r="P211"/>
  <c r="BI209"/>
  <c r="BH209"/>
  <c r="BG209"/>
  <c r="BE209"/>
  <c r="T209"/>
  <c r="R209"/>
  <c r="P209"/>
  <c r="BI205"/>
  <c r="BH205"/>
  <c r="BG205"/>
  <c r="BE205"/>
  <c r="T205"/>
  <c r="R205"/>
  <c r="P205"/>
  <c r="BI203"/>
  <c r="BH203"/>
  <c r="BG203"/>
  <c r="BE203"/>
  <c r="T203"/>
  <c r="R203"/>
  <c r="P203"/>
  <c r="BI201"/>
  <c r="BH201"/>
  <c r="BG201"/>
  <c r="BE201"/>
  <c r="T201"/>
  <c r="R201"/>
  <c r="P201"/>
  <c r="BI199"/>
  <c r="BH199"/>
  <c r="BG199"/>
  <c r="BE199"/>
  <c r="T199"/>
  <c r="R199"/>
  <c r="P199"/>
  <c r="BI197"/>
  <c r="BH197"/>
  <c r="BG197"/>
  <c r="BE197"/>
  <c r="T197"/>
  <c r="R197"/>
  <c r="P197"/>
  <c r="BI195"/>
  <c r="BH195"/>
  <c r="BG195"/>
  <c r="BE195"/>
  <c r="T195"/>
  <c r="R195"/>
  <c r="P195"/>
  <c r="BI193"/>
  <c r="BH193"/>
  <c r="BG193"/>
  <c r="BE193"/>
  <c r="T193"/>
  <c r="R193"/>
  <c r="P193"/>
  <c r="BI191"/>
  <c r="BH191"/>
  <c r="BG191"/>
  <c r="BE191"/>
  <c r="T191"/>
  <c r="R191"/>
  <c r="P191"/>
  <c r="BI189"/>
  <c r="BH189"/>
  <c r="BG189"/>
  <c r="BE189"/>
  <c r="T189"/>
  <c r="R189"/>
  <c r="P189"/>
  <c r="BI187"/>
  <c r="BH187"/>
  <c r="BG187"/>
  <c r="BE187"/>
  <c r="T187"/>
  <c r="R187"/>
  <c r="P187"/>
  <c r="BI185"/>
  <c r="BH185"/>
  <c r="BG185"/>
  <c r="BE185"/>
  <c r="T185"/>
  <c r="R185"/>
  <c r="P185"/>
  <c r="BI182"/>
  <c r="BH182"/>
  <c r="BG182"/>
  <c r="BE182"/>
  <c r="T182"/>
  <c r="R182"/>
  <c r="P182"/>
  <c r="BI180"/>
  <c r="BH180"/>
  <c r="BG180"/>
  <c r="BE180"/>
  <c r="T180"/>
  <c r="R180"/>
  <c r="P180"/>
  <c r="BI178"/>
  <c r="BH178"/>
  <c r="BG178"/>
  <c r="BE178"/>
  <c r="T178"/>
  <c r="R178"/>
  <c r="P178"/>
  <c r="BI176"/>
  <c r="BH176"/>
  <c r="BG176"/>
  <c r="BE176"/>
  <c r="T176"/>
  <c r="R176"/>
  <c r="P176"/>
  <c r="BI174"/>
  <c r="BH174"/>
  <c r="BG174"/>
  <c r="BE174"/>
  <c r="T174"/>
  <c r="R174"/>
  <c r="P174"/>
  <c r="BI172"/>
  <c r="BH172"/>
  <c r="BG172"/>
  <c r="BE172"/>
  <c r="T172"/>
  <c r="R172"/>
  <c r="P172"/>
  <c r="BI170"/>
  <c r="BH170"/>
  <c r="BG170"/>
  <c r="BE170"/>
  <c r="T170"/>
  <c r="R170"/>
  <c r="P170"/>
  <c r="BI168"/>
  <c r="BH168"/>
  <c r="BG168"/>
  <c r="BE168"/>
  <c r="T168"/>
  <c r="R168"/>
  <c r="P168"/>
  <c r="BI166"/>
  <c r="BH166"/>
  <c r="BG166"/>
  <c r="BE166"/>
  <c r="T166"/>
  <c r="R166"/>
  <c r="P166"/>
  <c r="BI164"/>
  <c r="BH164"/>
  <c r="BG164"/>
  <c r="BE164"/>
  <c r="T164"/>
  <c r="R164"/>
  <c r="P164"/>
  <c r="BI162"/>
  <c r="BH162"/>
  <c r="BG162"/>
  <c r="BE162"/>
  <c r="T162"/>
  <c r="R162"/>
  <c r="P162"/>
  <c r="BI160"/>
  <c r="BH160"/>
  <c r="BG160"/>
  <c r="BE160"/>
  <c r="T160"/>
  <c r="R160"/>
  <c r="P160"/>
  <c r="BI158"/>
  <c r="BH158"/>
  <c r="BG158"/>
  <c r="BE158"/>
  <c r="T158"/>
  <c r="R158"/>
  <c r="P158"/>
  <c r="BI156"/>
  <c r="BH156"/>
  <c r="BG156"/>
  <c r="BE156"/>
  <c r="T156"/>
  <c r="R156"/>
  <c r="P156"/>
  <c r="BI154"/>
  <c r="BH154"/>
  <c r="BG154"/>
  <c r="BE154"/>
  <c r="T154"/>
  <c r="R154"/>
  <c r="P154"/>
  <c r="BI152"/>
  <c r="BH152"/>
  <c r="BG152"/>
  <c r="BE152"/>
  <c r="T152"/>
  <c r="R152"/>
  <c r="P152"/>
  <c r="BI150"/>
  <c r="BH150"/>
  <c r="BG150"/>
  <c r="BE150"/>
  <c r="T150"/>
  <c r="R150"/>
  <c r="P150"/>
  <c r="BI148"/>
  <c r="BH148"/>
  <c r="BG148"/>
  <c r="BE148"/>
  <c r="T148"/>
  <c r="R148"/>
  <c r="P148"/>
  <c r="BI146"/>
  <c r="BH146"/>
  <c r="BG146"/>
  <c r="BE146"/>
  <c r="T146"/>
  <c r="R146"/>
  <c r="P146"/>
  <c r="BI144"/>
  <c r="BH144"/>
  <c r="BG144"/>
  <c r="BE144"/>
  <c r="T144"/>
  <c r="R144"/>
  <c r="P144"/>
  <c r="BI140"/>
  <c r="BH140"/>
  <c r="BG140"/>
  <c r="BE140"/>
  <c r="T140"/>
  <c r="R140"/>
  <c r="P140"/>
  <c r="BI138"/>
  <c r="BH138"/>
  <c r="BG138"/>
  <c r="BE138"/>
  <c r="T138"/>
  <c r="R138"/>
  <c r="P138"/>
  <c r="BI136"/>
  <c r="BH136"/>
  <c r="BG136"/>
  <c r="BE136"/>
  <c r="T136"/>
  <c r="R136"/>
  <c r="P136"/>
  <c r="BI134"/>
  <c r="BH134"/>
  <c r="BG134"/>
  <c r="BE134"/>
  <c r="T134"/>
  <c r="R134"/>
  <c r="P134"/>
  <c r="J128"/>
  <c r="J127"/>
  <c r="F127"/>
  <c r="F125"/>
  <c r="E123"/>
  <c r="J94"/>
  <c r="J93"/>
  <c r="F93"/>
  <c r="F91"/>
  <c r="E89"/>
  <c r="J20"/>
  <c r="E20"/>
  <c r="F128"/>
  <c r="J19"/>
  <c r="J14"/>
  <c r="J125"/>
  <c r="E7"/>
  <c r="E85"/>
  <c i="4" r="J39"/>
  <c r="J38"/>
  <c i="1" r="AY98"/>
  <c i="4" r="J37"/>
  <c i="1" r="AX98"/>
  <c i="4" r="BI588"/>
  <c r="BH588"/>
  <c r="BG588"/>
  <c r="BE588"/>
  <c r="T588"/>
  <c r="T587"/>
  <c r="R588"/>
  <c r="R587"/>
  <c r="P588"/>
  <c r="P587"/>
  <c r="BI570"/>
  <c r="BH570"/>
  <c r="BG570"/>
  <c r="BE570"/>
  <c r="T570"/>
  <c r="T569"/>
  <c r="R570"/>
  <c r="R569"/>
  <c r="P570"/>
  <c r="P569"/>
  <c r="BI566"/>
  <c r="BH566"/>
  <c r="BG566"/>
  <c r="BE566"/>
  <c r="T566"/>
  <c r="R566"/>
  <c r="P566"/>
  <c r="BI563"/>
  <c r="BH563"/>
  <c r="BG563"/>
  <c r="BE563"/>
  <c r="T563"/>
  <c r="R563"/>
  <c r="P563"/>
  <c r="BI553"/>
  <c r="BH553"/>
  <c r="BG553"/>
  <c r="BE553"/>
  <c r="T553"/>
  <c r="R553"/>
  <c r="P553"/>
  <c r="BI549"/>
  <c r="BH549"/>
  <c r="BG549"/>
  <c r="BE549"/>
  <c r="T549"/>
  <c r="R549"/>
  <c r="P549"/>
  <c r="BI531"/>
  <c r="BH531"/>
  <c r="BG531"/>
  <c r="BE531"/>
  <c r="T531"/>
  <c r="R531"/>
  <c r="P531"/>
  <c r="BI521"/>
  <c r="BH521"/>
  <c r="BG521"/>
  <c r="BE521"/>
  <c r="T521"/>
  <c r="R521"/>
  <c r="P521"/>
  <c r="BI515"/>
  <c r="BH515"/>
  <c r="BG515"/>
  <c r="BE515"/>
  <c r="T515"/>
  <c r="R515"/>
  <c r="P515"/>
  <c r="BI512"/>
  <c r="BH512"/>
  <c r="BG512"/>
  <c r="BE512"/>
  <c r="T512"/>
  <c r="R512"/>
  <c r="P512"/>
  <c r="BI496"/>
  <c r="BH496"/>
  <c r="BG496"/>
  <c r="BE496"/>
  <c r="T496"/>
  <c r="R496"/>
  <c r="P496"/>
  <c r="BI484"/>
  <c r="BH484"/>
  <c r="BG484"/>
  <c r="BE484"/>
  <c r="T484"/>
  <c r="R484"/>
  <c r="P484"/>
  <c r="BI481"/>
  <c r="BH481"/>
  <c r="BG481"/>
  <c r="BE481"/>
  <c r="T481"/>
  <c r="R481"/>
  <c r="P481"/>
  <c r="BI463"/>
  <c r="BH463"/>
  <c r="BG463"/>
  <c r="BE463"/>
  <c r="T463"/>
  <c r="R463"/>
  <c r="P463"/>
  <c r="BI460"/>
  <c r="BH460"/>
  <c r="BG460"/>
  <c r="BE460"/>
  <c r="T460"/>
  <c r="R460"/>
  <c r="P460"/>
  <c r="BI435"/>
  <c r="BH435"/>
  <c r="BG435"/>
  <c r="BE435"/>
  <c r="T435"/>
  <c r="R435"/>
  <c r="P435"/>
  <c r="BI422"/>
  <c r="BH422"/>
  <c r="BG422"/>
  <c r="BE422"/>
  <c r="T422"/>
  <c r="R422"/>
  <c r="P422"/>
  <c r="BI419"/>
  <c r="BH419"/>
  <c r="BG419"/>
  <c r="BE419"/>
  <c r="T419"/>
  <c r="R419"/>
  <c r="P419"/>
  <c r="BI411"/>
  <c r="BH411"/>
  <c r="BG411"/>
  <c r="BE411"/>
  <c r="T411"/>
  <c r="R411"/>
  <c r="P411"/>
  <c r="BI407"/>
  <c r="BH407"/>
  <c r="BG407"/>
  <c r="BE407"/>
  <c r="T407"/>
  <c r="T406"/>
  <c r="R407"/>
  <c r="R406"/>
  <c r="P407"/>
  <c r="P406"/>
  <c r="BI394"/>
  <c r="BH394"/>
  <c r="BG394"/>
  <c r="BE394"/>
  <c r="T394"/>
  <c r="T393"/>
  <c r="R394"/>
  <c r="R393"/>
  <c r="P394"/>
  <c r="P393"/>
  <c r="BI388"/>
  <c r="BH388"/>
  <c r="BG388"/>
  <c r="BE388"/>
  <c r="T388"/>
  <c r="R388"/>
  <c r="P388"/>
  <c r="BI383"/>
  <c r="BH383"/>
  <c r="BG383"/>
  <c r="BE383"/>
  <c r="T383"/>
  <c r="R383"/>
  <c r="P383"/>
  <c r="BI378"/>
  <c r="BH378"/>
  <c r="BG378"/>
  <c r="BE378"/>
  <c r="T378"/>
  <c r="R378"/>
  <c r="P378"/>
  <c r="BI373"/>
  <c r="BH373"/>
  <c r="BG373"/>
  <c r="BE373"/>
  <c r="T373"/>
  <c r="R373"/>
  <c r="P373"/>
  <c r="BI368"/>
  <c r="BH368"/>
  <c r="BG368"/>
  <c r="BE368"/>
  <c r="T368"/>
  <c r="R368"/>
  <c r="P368"/>
  <c r="BI365"/>
  <c r="BH365"/>
  <c r="BG365"/>
  <c r="BE365"/>
  <c r="T365"/>
  <c r="R365"/>
  <c r="P365"/>
  <c r="BI359"/>
  <c r="BH359"/>
  <c r="BG359"/>
  <c r="BE359"/>
  <c r="T359"/>
  <c r="R359"/>
  <c r="P359"/>
  <c r="BI353"/>
  <c r="BH353"/>
  <c r="BG353"/>
  <c r="BE353"/>
  <c r="T353"/>
  <c r="R353"/>
  <c r="P353"/>
  <c r="BI350"/>
  <c r="BH350"/>
  <c r="BG350"/>
  <c r="BE350"/>
  <c r="T350"/>
  <c r="R350"/>
  <c r="P350"/>
  <c r="BI343"/>
  <c r="BH343"/>
  <c r="BG343"/>
  <c r="BE343"/>
  <c r="T343"/>
  <c r="R343"/>
  <c r="P343"/>
  <c r="BI333"/>
  <c r="BH333"/>
  <c r="BG333"/>
  <c r="BE333"/>
  <c r="T333"/>
  <c r="R333"/>
  <c r="P333"/>
  <c r="BI321"/>
  <c r="BH321"/>
  <c r="BG321"/>
  <c r="BE321"/>
  <c r="T321"/>
  <c r="R321"/>
  <c r="P321"/>
  <c r="BI310"/>
  <c r="BH310"/>
  <c r="BG310"/>
  <c r="BE310"/>
  <c r="T310"/>
  <c r="R310"/>
  <c r="P310"/>
  <c r="BI306"/>
  <c r="BH306"/>
  <c r="BG306"/>
  <c r="BE306"/>
  <c r="T306"/>
  <c r="R306"/>
  <c r="P306"/>
  <c r="BI296"/>
  <c r="BH296"/>
  <c r="BG296"/>
  <c r="BE296"/>
  <c r="T296"/>
  <c r="R296"/>
  <c r="P296"/>
  <c r="BI286"/>
  <c r="BH286"/>
  <c r="BG286"/>
  <c r="BE286"/>
  <c r="T286"/>
  <c r="R286"/>
  <c r="P286"/>
  <c r="BI283"/>
  <c r="BH283"/>
  <c r="BG283"/>
  <c r="BE283"/>
  <c r="T283"/>
  <c r="R283"/>
  <c r="P283"/>
  <c r="BI273"/>
  <c r="BH273"/>
  <c r="BG273"/>
  <c r="BE273"/>
  <c r="T273"/>
  <c r="R273"/>
  <c r="P273"/>
  <c r="BI263"/>
  <c r="BH263"/>
  <c r="BG263"/>
  <c r="BE263"/>
  <c r="T263"/>
  <c r="R263"/>
  <c r="P263"/>
  <c r="BI246"/>
  <c r="BH246"/>
  <c r="BG246"/>
  <c r="BE246"/>
  <c r="T246"/>
  <c r="R246"/>
  <c r="P246"/>
  <c r="BI228"/>
  <c r="BH228"/>
  <c r="BG228"/>
  <c r="BE228"/>
  <c r="T228"/>
  <c r="R228"/>
  <c r="P228"/>
  <c r="BI225"/>
  <c r="BH225"/>
  <c r="BG225"/>
  <c r="BE225"/>
  <c r="T225"/>
  <c r="R225"/>
  <c r="P225"/>
  <c r="BI189"/>
  <c r="BH189"/>
  <c r="BG189"/>
  <c r="BE189"/>
  <c r="T189"/>
  <c r="R189"/>
  <c r="P189"/>
  <c r="BI163"/>
  <c r="BH163"/>
  <c r="BG163"/>
  <c r="BE163"/>
  <c r="T163"/>
  <c r="R163"/>
  <c r="P163"/>
  <c r="BI150"/>
  <c r="BH150"/>
  <c r="BG150"/>
  <c r="BE150"/>
  <c r="T150"/>
  <c r="R150"/>
  <c r="P150"/>
  <c r="BI138"/>
  <c r="BH138"/>
  <c r="BG138"/>
  <c r="BE138"/>
  <c r="T138"/>
  <c r="R138"/>
  <c r="P138"/>
  <c r="BI131"/>
  <c r="BH131"/>
  <c r="BG131"/>
  <c r="BE131"/>
  <c r="T131"/>
  <c r="R131"/>
  <c r="P131"/>
  <c r="J126"/>
  <c r="J125"/>
  <c r="F125"/>
  <c r="F123"/>
  <c r="E121"/>
  <c r="J94"/>
  <c r="J93"/>
  <c r="F93"/>
  <c r="F91"/>
  <c r="E89"/>
  <c r="J20"/>
  <c r="E20"/>
  <c r="F126"/>
  <c r="J19"/>
  <c r="J14"/>
  <c r="J123"/>
  <c r="E7"/>
  <c r="E117"/>
  <c i="3" r="J39"/>
  <c r="J38"/>
  <c i="1" r="AY97"/>
  <c i="3" r="J37"/>
  <c i="1" r="AX97"/>
  <c i="3" r="BI467"/>
  <c r="BH467"/>
  <c r="BG467"/>
  <c r="BE467"/>
  <c r="T467"/>
  <c r="T466"/>
  <c r="T465"/>
  <c r="R467"/>
  <c r="R466"/>
  <c r="R465"/>
  <c r="P467"/>
  <c r="P466"/>
  <c r="P465"/>
  <c r="BI440"/>
  <c r="BH440"/>
  <c r="BG440"/>
  <c r="BE440"/>
  <c r="T440"/>
  <c r="T439"/>
  <c r="R440"/>
  <c r="R439"/>
  <c r="P440"/>
  <c r="P439"/>
  <c r="BI436"/>
  <c r="BH436"/>
  <c r="BG436"/>
  <c r="BE436"/>
  <c r="T436"/>
  <c r="R436"/>
  <c r="P436"/>
  <c r="BI426"/>
  <c r="BH426"/>
  <c r="BG426"/>
  <c r="BE426"/>
  <c r="T426"/>
  <c r="R426"/>
  <c r="P426"/>
  <c r="BI415"/>
  <c r="BH415"/>
  <c r="BG415"/>
  <c r="BE415"/>
  <c r="T415"/>
  <c r="R415"/>
  <c r="P415"/>
  <c r="BI405"/>
  <c r="BH405"/>
  <c r="BG405"/>
  <c r="BE405"/>
  <c r="T405"/>
  <c r="R405"/>
  <c r="P405"/>
  <c r="BI402"/>
  <c r="BH402"/>
  <c r="BG402"/>
  <c r="BE402"/>
  <c r="T402"/>
  <c r="R402"/>
  <c r="P402"/>
  <c r="BI392"/>
  <c r="BH392"/>
  <c r="BG392"/>
  <c r="BE392"/>
  <c r="T392"/>
  <c r="R392"/>
  <c r="P392"/>
  <c r="BI381"/>
  <c r="BH381"/>
  <c r="BG381"/>
  <c r="BE381"/>
  <c r="T381"/>
  <c r="R381"/>
  <c r="P381"/>
  <c r="BI378"/>
  <c r="BH378"/>
  <c r="BG378"/>
  <c r="BE378"/>
  <c r="T378"/>
  <c r="R378"/>
  <c r="P378"/>
  <c r="BI361"/>
  <c r="BH361"/>
  <c r="BG361"/>
  <c r="BE361"/>
  <c r="T361"/>
  <c r="R361"/>
  <c r="P361"/>
  <c r="BI358"/>
  <c r="BH358"/>
  <c r="BG358"/>
  <c r="BE358"/>
  <c r="T358"/>
  <c r="R358"/>
  <c r="P358"/>
  <c r="BI339"/>
  <c r="BH339"/>
  <c r="BG339"/>
  <c r="BE339"/>
  <c r="T339"/>
  <c r="R339"/>
  <c r="P339"/>
  <c r="BI328"/>
  <c r="BH328"/>
  <c r="BG328"/>
  <c r="BE328"/>
  <c r="T328"/>
  <c r="R328"/>
  <c r="P328"/>
  <c r="BI325"/>
  <c r="BH325"/>
  <c r="BG325"/>
  <c r="BE325"/>
  <c r="T325"/>
  <c r="R325"/>
  <c r="P325"/>
  <c r="BI314"/>
  <c r="BH314"/>
  <c r="BG314"/>
  <c r="BE314"/>
  <c r="T314"/>
  <c r="R314"/>
  <c r="P314"/>
  <c r="BI309"/>
  <c r="BH309"/>
  <c r="BG309"/>
  <c r="BE309"/>
  <c r="T309"/>
  <c r="T308"/>
  <c r="R309"/>
  <c r="R308"/>
  <c r="P309"/>
  <c r="P308"/>
  <c r="BI298"/>
  <c r="BH298"/>
  <c r="BG298"/>
  <c r="BE298"/>
  <c r="T298"/>
  <c r="T286"/>
  <c r="R298"/>
  <c r="R286"/>
  <c r="P298"/>
  <c r="P286"/>
  <c r="BI287"/>
  <c r="BH287"/>
  <c r="BG287"/>
  <c r="BE287"/>
  <c r="T287"/>
  <c r="R287"/>
  <c r="P287"/>
  <c r="BI261"/>
  <c r="BH261"/>
  <c r="BG261"/>
  <c r="BE261"/>
  <c r="T261"/>
  <c r="R261"/>
  <c r="P261"/>
  <c r="BI236"/>
  <c r="BH236"/>
  <c r="BG236"/>
  <c r="BE236"/>
  <c r="T236"/>
  <c r="R236"/>
  <c r="P236"/>
  <c r="BI233"/>
  <c r="BH233"/>
  <c r="BG233"/>
  <c r="BE233"/>
  <c r="T233"/>
  <c r="R233"/>
  <c r="P233"/>
  <c r="BI203"/>
  <c r="BH203"/>
  <c r="BG203"/>
  <c r="BE203"/>
  <c r="T203"/>
  <c r="R203"/>
  <c r="P203"/>
  <c r="BI199"/>
  <c r="BH199"/>
  <c r="BG199"/>
  <c r="BE199"/>
  <c r="T199"/>
  <c r="R199"/>
  <c r="P199"/>
  <c r="BI192"/>
  <c r="BH192"/>
  <c r="BG192"/>
  <c r="BE192"/>
  <c r="T192"/>
  <c r="R192"/>
  <c r="P192"/>
  <c r="BI173"/>
  <c r="BH173"/>
  <c r="BG173"/>
  <c r="BE173"/>
  <c r="T173"/>
  <c r="R173"/>
  <c r="P173"/>
  <c r="BI170"/>
  <c r="BH170"/>
  <c r="BG170"/>
  <c r="BE170"/>
  <c r="T170"/>
  <c r="R170"/>
  <c r="P170"/>
  <c r="BI160"/>
  <c r="BH160"/>
  <c r="BG160"/>
  <c r="BE160"/>
  <c r="T160"/>
  <c r="R160"/>
  <c r="P160"/>
  <c r="BI151"/>
  <c r="BH151"/>
  <c r="BG151"/>
  <c r="BE151"/>
  <c r="T151"/>
  <c r="R151"/>
  <c r="P151"/>
  <c r="BI141"/>
  <c r="BH141"/>
  <c r="BG141"/>
  <c r="BE141"/>
  <c r="T141"/>
  <c r="R141"/>
  <c r="P141"/>
  <c r="BI133"/>
  <c r="BH133"/>
  <c r="BG133"/>
  <c r="BE133"/>
  <c r="T133"/>
  <c r="R133"/>
  <c r="P133"/>
  <c r="J127"/>
  <c r="J126"/>
  <c r="F126"/>
  <c r="F124"/>
  <c r="E122"/>
  <c r="J94"/>
  <c r="J93"/>
  <c r="F93"/>
  <c r="F91"/>
  <c r="E89"/>
  <c r="J20"/>
  <c r="E20"/>
  <c r="F127"/>
  <c r="J19"/>
  <c r="J14"/>
  <c r="J124"/>
  <c r="E7"/>
  <c r="E118"/>
  <c i="2" r="J37"/>
  <c r="J36"/>
  <c i="1" r="AY95"/>
  <c i="2" r="J35"/>
  <c i="1" r="AX95"/>
  <c i="2" r="BI3260"/>
  <c r="BH3260"/>
  <c r="BG3260"/>
  <c r="BE3260"/>
  <c r="T3260"/>
  <c r="T3259"/>
  <c r="R3260"/>
  <c r="R3259"/>
  <c r="P3260"/>
  <c r="P3259"/>
  <c r="BI3257"/>
  <c r="BH3257"/>
  <c r="BG3257"/>
  <c r="BE3257"/>
  <c r="T3257"/>
  <c r="R3257"/>
  <c r="P3257"/>
  <c r="BI3254"/>
  <c r="BH3254"/>
  <c r="BG3254"/>
  <c r="BE3254"/>
  <c r="T3254"/>
  <c r="R3254"/>
  <c r="P3254"/>
  <c r="BI3252"/>
  <c r="BH3252"/>
  <c r="BG3252"/>
  <c r="BE3252"/>
  <c r="T3252"/>
  <c r="R3252"/>
  <c r="P3252"/>
  <c r="BI3243"/>
  <c r="BH3243"/>
  <c r="BG3243"/>
  <c r="BE3243"/>
  <c r="T3243"/>
  <c r="R3243"/>
  <c r="P3243"/>
  <c r="BI3236"/>
  <c r="BH3236"/>
  <c r="BG3236"/>
  <c r="BE3236"/>
  <c r="T3236"/>
  <c r="R3236"/>
  <c r="P3236"/>
  <c r="BI3221"/>
  <c r="BH3221"/>
  <c r="BG3221"/>
  <c r="BE3221"/>
  <c r="T3221"/>
  <c r="R3221"/>
  <c r="P3221"/>
  <c r="BI3214"/>
  <c r="BH3214"/>
  <c r="BG3214"/>
  <c r="BE3214"/>
  <c r="T3214"/>
  <c r="R3214"/>
  <c r="P3214"/>
  <c r="BI3211"/>
  <c r="BH3211"/>
  <c r="BG3211"/>
  <c r="BE3211"/>
  <c r="T3211"/>
  <c r="R3211"/>
  <c r="P3211"/>
  <c r="BI3190"/>
  <c r="BH3190"/>
  <c r="BG3190"/>
  <c r="BE3190"/>
  <c r="T3190"/>
  <c r="R3190"/>
  <c r="P3190"/>
  <c r="BI3174"/>
  <c r="BH3174"/>
  <c r="BG3174"/>
  <c r="BE3174"/>
  <c r="T3174"/>
  <c r="R3174"/>
  <c r="P3174"/>
  <c r="BI3166"/>
  <c r="BH3166"/>
  <c r="BG3166"/>
  <c r="BE3166"/>
  <c r="T3166"/>
  <c r="R3166"/>
  <c r="P3166"/>
  <c r="BI3163"/>
  <c r="BH3163"/>
  <c r="BG3163"/>
  <c r="BE3163"/>
  <c r="T3163"/>
  <c r="R3163"/>
  <c r="P3163"/>
  <c r="BI3145"/>
  <c r="BH3145"/>
  <c r="BG3145"/>
  <c r="BE3145"/>
  <c r="T3145"/>
  <c r="R3145"/>
  <c r="P3145"/>
  <c r="BI3142"/>
  <c r="BH3142"/>
  <c r="BG3142"/>
  <c r="BE3142"/>
  <c r="T3142"/>
  <c r="R3142"/>
  <c r="P3142"/>
  <c r="BI3131"/>
  <c r="BH3131"/>
  <c r="BG3131"/>
  <c r="BE3131"/>
  <c r="T3131"/>
  <c r="R3131"/>
  <c r="P3131"/>
  <c r="BI3129"/>
  <c r="BH3129"/>
  <c r="BG3129"/>
  <c r="BE3129"/>
  <c r="T3129"/>
  <c r="R3129"/>
  <c r="P3129"/>
  <c r="BI3127"/>
  <c r="BH3127"/>
  <c r="BG3127"/>
  <c r="BE3127"/>
  <c r="T3127"/>
  <c r="R3127"/>
  <c r="P3127"/>
  <c r="BI3123"/>
  <c r="BH3123"/>
  <c r="BG3123"/>
  <c r="BE3123"/>
  <c r="T3123"/>
  <c r="R3123"/>
  <c r="P3123"/>
  <c r="BI3117"/>
  <c r="BH3117"/>
  <c r="BG3117"/>
  <c r="BE3117"/>
  <c r="T3117"/>
  <c r="R3117"/>
  <c r="P3117"/>
  <c r="BI3111"/>
  <c r="BH3111"/>
  <c r="BG3111"/>
  <c r="BE3111"/>
  <c r="T3111"/>
  <c r="R3111"/>
  <c r="P3111"/>
  <c r="BI3108"/>
  <c r="BH3108"/>
  <c r="BG3108"/>
  <c r="BE3108"/>
  <c r="T3108"/>
  <c r="R3108"/>
  <c r="P3108"/>
  <c r="BI3075"/>
  <c r="BH3075"/>
  <c r="BG3075"/>
  <c r="BE3075"/>
  <c r="T3075"/>
  <c r="R3075"/>
  <c r="P3075"/>
  <c r="BI3073"/>
  <c r="BH3073"/>
  <c r="BG3073"/>
  <c r="BE3073"/>
  <c r="T3073"/>
  <c r="R3073"/>
  <c r="P3073"/>
  <c r="BI3069"/>
  <c r="BH3069"/>
  <c r="BG3069"/>
  <c r="BE3069"/>
  <c r="T3069"/>
  <c r="R3069"/>
  <c r="P3069"/>
  <c r="BI3066"/>
  <c r="BH3066"/>
  <c r="BG3066"/>
  <c r="BE3066"/>
  <c r="T3066"/>
  <c r="R3066"/>
  <c r="P3066"/>
  <c r="BI3063"/>
  <c r="BH3063"/>
  <c r="BG3063"/>
  <c r="BE3063"/>
  <c r="T3063"/>
  <c r="R3063"/>
  <c r="P3063"/>
  <c r="BI3048"/>
  <c r="BH3048"/>
  <c r="BG3048"/>
  <c r="BE3048"/>
  <c r="T3048"/>
  <c r="R3048"/>
  <c r="P3048"/>
  <c r="BI3037"/>
  <c r="BH3037"/>
  <c r="BG3037"/>
  <c r="BE3037"/>
  <c r="T3037"/>
  <c r="R3037"/>
  <c r="P3037"/>
  <c r="BI3034"/>
  <c r="BH3034"/>
  <c r="BG3034"/>
  <c r="BE3034"/>
  <c r="T3034"/>
  <c r="R3034"/>
  <c r="P3034"/>
  <c r="BI3030"/>
  <c r="BH3030"/>
  <c r="BG3030"/>
  <c r="BE3030"/>
  <c r="T3030"/>
  <c r="R3030"/>
  <c r="P3030"/>
  <c r="BI3025"/>
  <c r="BH3025"/>
  <c r="BG3025"/>
  <c r="BE3025"/>
  <c r="T3025"/>
  <c r="R3025"/>
  <c r="P3025"/>
  <c r="BI3021"/>
  <c r="BH3021"/>
  <c r="BG3021"/>
  <c r="BE3021"/>
  <c r="T3021"/>
  <c r="R3021"/>
  <c r="P3021"/>
  <c r="BI3014"/>
  <c r="BH3014"/>
  <c r="BG3014"/>
  <c r="BE3014"/>
  <c r="T3014"/>
  <c r="R3014"/>
  <c r="P3014"/>
  <c r="BI3011"/>
  <c r="BH3011"/>
  <c r="BG3011"/>
  <c r="BE3011"/>
  <c r="T3011"/>
  <c r="R3011"/>
  <c r="P3011"/>
  <c r="BI3005"/>
  <c r="BH3005"/>
  <c r="BG3005"/>
  <c r="BE3005"/>
  <c r="T3005"/>
  <c r="R3005"/>
  <c r="P3005"/>
  <c r="BI2998"/>
  <c r="BH2998"/>
  <c r="BG2998"/>
  <c r="BE2998"/>
  <c r="T2998"/>
  <c r="R2998"/>
  <c r="P2998"/>
  <c r="BI2989"/>
  <c r="BH2989"/>
  <c r="BG2989"/>
  <c r="BE2989"/>
  <c r="T2989"/>
  <c r="T2988"/>
  <c r="R2989"/>
  <c r="R2988"/>
  <c r="P2989"/>
  <c r="P2988"/>
  <c r="BI2985"/>
  <c r="BH2985"/>
  <c r="BG2985"/>
  <c r="BE2985"/>
  <c r="T2985"/>
  <c r="R2985"/>
  <c r="P2985"/>
  <c r="BI2969"/>
  <c r="BH2969"/>
  <c r="BG2969"/>
  <c r="BE2969"/>
  <c r="T2969"/>
  <c r="R2969"/>
  <c r="P2969"/>
  <c r="BI2964"/>
  <c r="BH2964"/>
  <c r="BG2964"/>
  <c r="BE2964"/>
  <c r="T2964"/>
  <c r="R2964"/>
  <c r="P2964"/>
  <c r="BI2959"/>
  <c r="BH2959"/>
  <c r="BG2959"/>
  <c r="BE2959"/>
  <c r="T2959"/>
  <c r="R2959"/>
  <c r="P2959"/>
  <c r="BI2943"/>
  <c r="BH2943"/>
  <c r="BG2943"/>
  <c r="BE2943"/>
  <c r="T2943"/>
  <c r="R2943"/>
  <c r="P2943"/>
  <c r="BI2936"/>
  <c r="BH2936"/>
  <c r="BG2936"/>
  <c r="BE2936"/>
  <c r="T2936"/>
  <c r="R2936"/>
  <c r="P2936"/>
  <c r="BI2927"/>
  <c r="BH2927"/>
  <c r="BG2927"/>
  <c r="BE2927"/>
  <c r="T2927"/>
  <c r="R2927"/>
  <c r="P2927"/>
  <c r="BI2920"/>
  <c r="BH2920"/>
  <c r="BG2920"/>
  <c r="BE2920"/>
  <c r="T2920"/>
  <c r="R2920"/>
  <c r="P2920"/>
  <c r="BI2910"/>
  <c r="BH2910"/>
  <c r="BG2910"/>
  <c r="BE2910"/>
  <c r="T2910"/>
  <c r="R2910"/>
  <c r="P2910"/>
  <c r="BI2905"/>
  <c r="BH2905"/>
  <c r="BG2905"/>
  <c r="BE2905"/>
  <c r="T2905"/>
  <c r="R2905"/>
  <c r="P2905"/>
  <c r="BI2901"/>
  <c r="BH2901"/>
  <c r="BG2901"/>
  <c r="BE2901"/>
  <c r="T2901"/>
  <c r="R2901"/>
  <c r="P2901"/>
  <c r="BI2898"/>
  <c r="BH2898"/>
  <c r="BG2898"/>
  <c r="BE2898"/>
  <c r="T2898"/>
  <c r="R2898"/>
  <c r="P2898"/>
  <c r="BI2892"/>
  <c r="BH2892"/>
  <c r="BG2892"/>
  <c r="BE2892"/>
  <c r="T2892"/>
  <c r="R2892"/>
  <c r="P2892"/>
  <c r="BI2883"/>
  <c r="BH2883"/>
  <c r="BG2883"/>
  <c r="BE2883"/>
  <c r="T2883"/>
  <c r="R2883"/>
  <c r="P2883"/>
  <c r="BI2879"/>
  <c r="BH2879"/>
  <c r="BG2879"/>
  <c r="BE2879"/>
  <c r="T2879"/>
  <c r="R2879"/>
  <c r="P2879"/>
  <c r="BI2875"/>
  <c r="BH2875"/>
  <c r="BG2875"/>
  <c r="BE2875"/>
  <c r="T2875"/>
  <c r="R2875"/>
  <c r="P2875"/>
  <c r="BI2871"/>
  <c r="BH2871"/>
  <c r="BG2871"/>
  <c r="BE2871"/>
  <c r="T2871"/>
  <c r="R2871"/>
  <c r="P2871"/>
  <c r="BI2868"/>
  <c r="BH2868"/>
  <c r="BG2868"/>
  <c r="BE2868"/>
  <c r="T2868"/>
  <c r="R2868"/>
  <c r="P2868"/>
  <c r="BI2859"/>
  <c r="BH2859"/>
  <c r="BG2859"/>
  <c r="BE2859"/>
  <c r="T2859"/>
  <c r="R2859"/>
  <c r="P2859"/>
  <c r="BI2855"/>
  <c r="BH2855"/>
  <c r="BG2855"/>
  <c r="BE2855"/>
  <c r="T2855"/>
  <c r="R2855"/>
  <c r="P2855"/>
  <c r="BI2845"/>
  <c r="BH2845"/>
  <c r="BG2845"/>
  <c r="BE2845"/>
  <c r="T2845"/>
  <c r="R2845"/>
  <c r="P2845"/>
  <c r="BI2842"/>
  <c r="BH2842"/>
  <c r="BG2842"/>
  <c r="BE2842"/>
  <c r="T2842"/>
  <c r="R2842"/>
  <c r="P2842"/>
  <c r="BI2839"/>
  <c r="BH2839"/>
  <c r="BG2839"/>
  <c r="BE2839"/>
  <c r="T2839"/>
  <c r="R2839"/>
  <c r="P2839"/>
  <c r="BI2835"/>
  <c r="BH2835"/>
  <c r="BG2835"/>
  <c r="BE2835"/>
  <c r="T2835"/>
  <c r="R2835"/>
  <c r="P2835"/>
  <c r="BI2831"/>
  <c r="BH2831"/>
  <c r="BG2831"/>
  <c r="BE2831"/>
  <c r="T2831"/>
  <c r="R2831"/>
  <c r="P2831"/>
  <c r="BI2828"/>
  <c r="BH2828"/>
  <c r="BG2828"/>
  <c r="BE2828"/>
  <c r="T2828"/>
  <c r="R2828"/>
  <c r="P2828"/>
  <c r="BI2825"/>
  <c r="BH2825"/>
  <c r="BG2825"/>
  <c r="BE2825"/>
  <c r="T2825"/>
  <c r="R2825"/>
  <c r="P2825"/>
  <c r="BI2796"/>
  <c r="BH2796"/>
  <c r="BG2796"/>
  <c r="BE2796"/>
  <c r="T2796"/>
  <c r="R2796"/>
  <c r="P2796"/>
  <c r="BI2782"/>
  <c r="BH2782"/>
  <c r="BG2782"/>
  <c r="BE2782"/>
  <c r="T2782"/>
  <c r="R2782"/>
  <c r="P2782"/>
  <c r="BI2779"/>
  <c r="BH2779"/>
  <c r="BG2779"/>
  <c r="BE2779"/>
  <c r="T2779"/>
  <c r="R2779"/>
  <c r="P2779"/>
  <c r="BI2776"/>
  <c r="BH2776"/>
  <c r="BG2776"/>
  <c r="BE2776"/>
  <c r="T2776"/>
  <c r="R2776"/>
  <c r="P2776"/>
  <c r="BI2772"/>
  <c r="BH2772"/>
  <c r="BG2772"/>
  <c r="BE2772"/>
  <c r="T2772"/>
  <c r="R2772"/>
  <c r="P2772"/>
  <c r="BI2770"/>
  <c r="BH2770"/>
  <c r="BG2770"/>
  <c r="BE2770"/>
  <c r="T2770"/>
  <c r="R2770"/>
  <c r="P2770"/>
  <c r="BI2768"/>
  <c r="BH2768"/>
  <c r="BG2768"/>
  <c r="BE2768"/>
  <c r="T2768"/>
  <c r="R2768"/>
  <c r="P2768"/>
  <c r="BI2766"/>
  <c r="BH2766"/>
  <c r="BG2766"/>
  <c r="BE2766"/>
  <c r="T2766"/>
  <c r="R2766"/>
  <c r="P2766"/>
  <c r="BI2764"/>
  <c r="BH2764"/>
  <c r="BG2764"/>
  <c r="BE2764"/>
  <c r="T2764"/>
  <c r="R2764"/>
  <c r="P2764"/>
  <c r="BI2762"/>
  <c r="BH2762"/>
  <c r="BG2762"/>
  <c r="BE2762"/>
  <c r="T2762"/>
  <c r="R2762"/>
  <c r="P2762"/>
  <c r="BI2760"/>
  <c r="BH2760"/>
  <c r="BG2760"/>
  <c r="BE2760"/>
  <c r="T2760"/>
  <c r="R2760"/>
  <c r="P2760"/>
  <c r="BI2758"/>
  <c r="BH2758"/>
  <c r="BG2758"/>
  <c r="BE2758"/>
  <c r="T2758"/>
  <c r="R2758"/>
  <c r="P2758"/>
  <c r="BI2756"/>
  <c r="BH2756"/>
  <c r="BG2756"/>
  <c r="BE2756"/>
  <c r="T2756"/>
  <c r="R2756"/>
  <c r="P2756"/>
  <c r="BI2754"/>
  <c r="BH2754"/>
  <c r="BG2754"/>
  <c r="BE2754"/>
  <c r="T2754"/>
  <c r="R2754"/>
  <c r="P2754"/>
  <c r="BI2752"/>
  <c r="BH2752"/>
  <c r="BG2752"/>
  <c r="BE2752"/>
  <c r="T2752"/>
  <c r="R2752"/>
  <c r="P2752"/>
  <c r="BI2750"/>
  <c r="BH2750"/>
  <c r="BG2750"/>
  <c r="BE2750"/>
  <c r="T2750"/>
  <c r="R2750"/>
  <c r="P2750"/>
  <c r="BI2748"/>
  <c r="BH2748"/>
  <c r="BG2748"/>
  <c r="BE2748"/>
  <c r="T2748"/>
  <c r="R2748"/>
  <c r="P2748"/>
  <c r="BI2746"/>
  <c r="BH2746"/>
  <c r="BG2746"/>
  <c r="BE2746"/>
  <c r="T2746"/>
  <c r="R2746"/>
  <c r="P2746"/>
  <c r="BI2744"/>
  <c r="BH2744"/>
  <c r="BG2744"/>
  <c r="BE2744"/>
  <c r="T2744"/>
  <c r="R2744"/>
  <c r="P2744"/>
  <c r="BI2740"/>
  <c r="BH2740"/>
  <c r="BG2740"/>
  <c r="BE2740"/>
  <c r="T2740"/>
  <c r="R2740"/>
  <c r="P2740"/>
  <c r="BI2737"/>
  <c r="BH2737"/>
  <c r="BG2737"/>
  <c r="BE2737"/>
  <c r="T2737"/>
  <c r="R2737"/>
  <c r="P2737"/>
  <c r="BI2735"/>
  <c r="BH2735"/>
  <c r="BG2735"/>
  <c r="BE2735"/>
  <c r="T2735"/>
  <c r="R2735"/>
  <c r="P2735"/>
  <c r="BI2733"/>
  <c r="BH2733"/>
  <c r="BG2733"/>
  <c r="BE2733"/>
  <c r="T2733"/>
  <c r="R2733"/>
  <c r="P2733"/>
  <c r="BI2725"/>
  <c r="BH2725"/>
  <c r="BG2725"/>
  <c r="BE2725"/>
  <c r="T2725"/>
  <c r="R2725"/>
  <c r="P2725"/>
  <c r="BI2723"/>
  <c r="BH2723"/>
  <c r="BG2723"/>
  <c r="BE2723"/>
  <c r="T2723"/>
  <c r="R2723"/>
  <c r="P2723"/>
  <c r="BI2718"/>
  <c r="BH2718"/>
  <c r="BG2718"/>
  <c r="BE2718"/>
  <c r="T2718"/>
  <c r="R2718"/>
  <c r="P2718"/>
  <c r="BI2716"/>
  <c r="BH2716"/>
  <c r="BG2716"/>
  <c r="BE2716"/>
  <c r="T2716"/>
  <c r="R2716"/>
  <c r="P2716"/>
  <c r="BI2714"/>
  <c r="BH2714"/>
  <c r="BG2714"/>
  <c r="BE2714"/>
  <c r="T2714"/>
  <c r="R2714"/>
  <c r="P2714"/>
  <c r="BI2704"/>
  <c r="BH2704"/>
  <c r="BG2704"/>
  <c r="BE2704"/>
  <c r="T2704"/>
  <c r="R2704"/>
  <c r="P2704"/>
  <c r="BI2701"/>
  <c r="BH2701"/>
  <c r="BG2701"/>
  <c r="BE2701"/>
  <c r="T2701"/>
  <c r="R2701"/>
  <c r="P2701"/>
  <c r="BI2698"/>
  <c r="BH2698"/>
  <c r="BG2698"/>
  <c r="BE2698"/>
  <c r="T2698"/>
  <c r="R2698"/>
  <c r="P2698"/>
  <c r="BI2695"/>
  <c r="BH2695"/>
  <c r="BG2695"/>
  <c r="BE2695"/>
  <c r="T2695"/>
  <c r="R2695"/>
  <c r="P2695"/>
  <c r="BI2693"/>
  <c r="BH2693"/>
  <c r="BG2693"/>
  <c r="BE2693"/>
  <c r="T2693"/>
  <c r="R2693"/>
  <c r="P2693"/>
  <c r="BI2691"/>
  <c r="BH2691"/>
  <c r="BG2691"/>
  <c r="BE2691"/>
  <c r="T2691"/>
  <c r="R2691"/>
  <c r="P2691"/>
  <c r="BI2689"/>
  <c r="BH2689"/>
  <c r="BG2689"/>
  <c r="BE2689"/>
  <c r="T2689"/>
  <c r="R2689"/>
  <c r="P2689"/>
  <c r="BI2687"/>
  <c r="BH2687"/>
  <c r="BG2687"/>
  <c r="BE2687"/>
  <c r="T2687"/>
  <c r="R2687"/>
  <c r="P2687"/>
  <c r="BI2685"/>
  <c r="BH2685"/>
  <c r="BG2685"/>
  <c r="BE2685"/>
  <c r="T2685"/>
  <c r="R2685"/>
  <c r="P2685"/>
  <c r="BI2683"/>
  <c r="BH2683"/>
  <c r="BG2683"/>
  <c r="BE2683"/>
  <c r="T2683"/>
  <c r="R2683"/>
  <c r="P2683"/>
  <c r="BI2681"/>
  <c r="BH2681"/>
  <c r="BG2681"/>
  <c r="BE2681"/>
  <c r="T2681"/>
  <c r="R2681"/>
  <c r="P2681"/>
  <c r="BI2679"/>
  <c r="BH2679"/>
  <c r="BG2679"/>
  <c r="BE2679"/>
  <c r="T2679"/>
  <c r="R2679"/>
  <c r="P2679"/>
  <c r="BI2677"/>
  <c r="BH2677"/>
  <c r="BG2677"/>
  <c r="BE2677"/>
  <c r="T2677"/>
  <c r="R2677"/>
  <c r="P2677"/>
  <c r="BI2675"/>
  <c r="BH2675"/>
  <c r="BG2675"/>
  <c r="BE2675"/>
  <c r="T2675"/>
  <c r="R2675"/>
  <c r="P2675"/>
  <c r="BI2673"/>
  <c r="BH2673"/>
  <c r="BG2673"/>
  <c r="BE2673"/>
  <c r="T2673"/>
  <c r="R2673"/>
  <c r="P2673"/>
  <c r="BI2671"/>
  <c r="BH2671"/>
  <c r="BG2671"/>
  <c r="BE2671"/>
  <c r="T2671"/>
  <c r="R2671"/>
  <c r="P2671"/>
  <c r="BI2669"/>
  <c r="BH2669"/>
  <c r="BG2669"/>
  <c r="BE2669"/>
  <c r="T2669"/>
  <c r="R2669"/>
  <c r="P2669"/>
  <c r="BI2667"/>
  <c r="BH2667"/>
  <c r="BG2667"/>
  <c r="BE2667"/>
  <c r="T2667"/>
  <c r="R2667"/>
  <c r="P2667"/>
  <c r="BI2665"/>
  <c r="BH2665"/>
  <c r="BG2665"/>
  <c r="BE2665"/>
  <c r="T2665"/>
  <c r="R2665"/>
  <c r="P2665"/>
  <c r="BI2663"/>
  <c r="BH2663"/>
  <c r="BG2663"/>
  <c r="BE2663"/>
  <c r="T2663"/>
  <c r="R2663"/>
  <c r="P2663"/>
  <c r="BI2661"/>
  <c r="BH2661"/>
  <c r="BG2661"/>
  <c r="BE2661"/>
  <c r="T2661"/>
  <c r="R2661"/>
  <c r="P2661"/>
  <c r="BI2659"/>
  <c r="BH2659"/>
  <c r="BG2659"/>
  <c r="BE2659"/>
  <c r="T2659"/>
  <c r="R2659"/>
  <c r="P2659"/>
  <c r="BI2657"/>
  <c r="BH2657"/>
  <c r="BG2657"/>
  <c r="BE2657"/>
  <c r="T2657"/>
  <c r="R2657"/>
  <c r="P2657"/>
  <c r="BI2655"/>
  <c r="BH2655"/>
  <c r="BG2655"/>
  <c r="BE2655"/>
  <c r="T2655"/>
  <c r="R2655"/>
  <c r="P2655"/>
  <c r="BI2653"/>
  <c r="BH2653"/>
  <c r="BG2653"/>
  <c r="BE2653"/>
  <c r="T2653"/>
  <c r="R2653"/>
  <c r="P2653"/>
  <c r="BI2651"/>
  <c r="BH2651"/>
  <c r="BG2651"/>
  <c r="BE2651"/>
  <c r="T2651"/>
  <c r="R2651"/>
  <c r="P2651"/>
  <c r="BI2649"/>
  <c r="BH2649"/>
  <c r="BG2649"/>
  <c r="BE2649"/>
  <c r="T2649"/>
  <c r="R2649"/>
  <c r="P2649"/>
  <c r="BI2647"/>
  <c r="BH2647"/>
  <c r="BG2647"/>
  <c r="BE2647"/>
  <c r="T2647"/>
  <c r="R2647"/>
  <c r="P2647"/>
  <c r="BI2645"/>
  <c r="BH2645"/>
  <c r="BG2645"/>
  <c r="BE2645"/>
  <c r="T2645"/>
  <c r="R2645"/>
  <c r="P2645"/>
  <c r="BI2643"/>
  <c r="BH2643"/>
  <c r="BG2643"/>
  <c r="BE2643"/>
  <c r="T2643"/>
  <c r="R2643"/>
  <c r="P2643"/>
  <c r="BI2641"/>
  <c r="BH2641"/>
  <c r="BG2641"/>
  <c r="BE2641"/>
  <c r="T2641"/>
  <c r="R2641"/>
  <c r="P2641"/>
  <c r="BI2639"/>
  <c r="BH2639"/>
  <c r="BG2639"/>
  <c r="BE2639"/>
  <c r="T2639"/>
  <c r="R2639"/>
  <c r="P2639"/>
  <c r="BI2637"/>
  <c r="BH2637"/>
  <c r="BG2637"/>
  <c r="BE2637"/>
  <c r="T2637"/>
  <c r="R2637"/>
  <c r="P2637"/>
  <c r="BI2635"/>
  <c r="BH2635"/>
  <c r="BG2635"/>
  <c r="BE2635"/>
  <c r="T2635"/>
  <c r="R2635"/>
  <c r="P2635"/>
  <c r="BI2633"/>
  <c r="BH2633"/>
  <c r="BG2633"/>
  <c r="BE2633"/>
  <c r="T2633"/>
  <c r="R2633"/>
  <c r="P2633"/>
  <c r="BI2631"/>
  <c r="BH2631"/>
  <c r="BG2631"/>
  <c r="BE2631"/>
  <c r="T2631"/>
  <c r="R2631"/>
  <c r="P2631"/>
  <c r="BI2629"/>
  <c r="BH2629"/>
  <c r="BG2629"/>
  <c r="BE2629"/>
  <c r="T2629"/>
  <c r="R2629"/>
  <c r="P2629"/>
  <c r="BI2627"/>
  <c r="BH2627"/>
  <c r="BG2627"/>
  <c r="BE2627"/>
  <c r="T2627"/>
  <c r="R2627"/>
  <c r="P2627"/>
  <c r="BI2625"/>
  <c r="BH2625"/>
  <c r="BG2625"/>
  <c r="BE2625"/>
  <c r="T2625"/>
  <c r="R2625"/>
  <c r="P2625"/>
  <c r="BI2623"/>
  <c r="BH2623"/>
  <c r="BG2623"/>
  <c r="BE2623"/>
  <c r="T2623"/>
  <c r="R2623"/>
  <c r="P2623"/>
  <c r="BI2621"/>
  <c r="BH2621"/>
  <c r="BG2621"/>
  <c r="BE2621"/>
  <c r="T2621"/>
  <c r="R2621"/>
  <c r="P2621"/>
  <c r="BI2619"/>
  <c r="BH2619"/>
  <c r="BG2619"/>
  <c r="BE2619"/>
  <c r="T2619"/>
  <c r="R2619"/>
  <c r="P2619"/>
  <c r="BI2617"/>
  <c r="BH2617"/>
  <c r="BG2617"/>
  <c r="BE2617"/>
  <c r="T2617"/>
  <c r="R2617"/>
  <c r="P2617"/>
  <c r="BI2615"/>
  <c r="BH2615"/>
  <c r="BG2615"/>
  <c r="BE2615"/>
  <c r="T2615"/>
  <c r="R2615"/>
  <c r="P2615"/>
  <c r="BI2613"/>
  <c r="BH2613"/>
  <c r="BG2613"/>
  <c r="BE2613"/>
  <c r="T2613"/>
  <c r="R2613"/>
  <c r="P2613"/>
  <c r="BI2610"/>
  <c r="BH2610"/>
  <c r="BG2610"/>
  <c r="BE2610"/>
  <c r="T2610"/>
  <c r="R2610"/>
  <c r="P2610"/>
  <c r="BI2607"/>
  <c r="BH2607"/>
  <c r="BG2607"/>
  <c r="BE2607"/>
  <c r="T2607"/>
  <c r="R2607"/>
  <c r="P2607"/>
  <c r="BI2605"/>
  <c r="BH2605"/>
  <c r="BG2605"/>
  <c r="BE2605"/>
  <c r="T2605"/>
  <c r="R2605"/>
  <c r="P2605"/>
  <c r="BI2603"/>
  <c r="BH2603"/>
  <c r="BG2603"/>
  <c r="BE2603"/>
  <c r="T2603"/>
  <c r="R2603"/>
  <c r="P2603"/>
  <c r="BI2601"/>
  <c r="BH2601"/>
  <c r="BG2601"/>
  <c r="BE2601"/>
  <c r="T2601"/>
  <c r="R2601"/>
  <c r="P2601"/>
  <c r="BI2599"/>
  <c r="BH2599"/>
  <c r="BG2599"/>
  <c r="BE2599"/>
  <c r="T2599"/>
  <c r="R2599"/>
  <c r="P2599"/>
  <c r="BI2597"/>
  <c r="BH2597"/>
  <c r="BG2597"/>
  <c r="BE2597"/>
  <c r="T2597"/>
  <c r="R2597"/>
  <c r="P2597"/>
  <c r="BI2595"/>
  <c r="BH2595"/>
  <c r="BG2595"/>
  <c r="BE2595"/>
  <c r="T2595"/>
  <c r="R2595"/>
  <c r="P2595"/>
  <c r="BI2593"/>
  <c r="BH2593"/>
  <c r="BG2593"/>
  <c r="BE2593"/>
  <c r="T2593"/>
  <c r="R2593"/>
  <c r="P2593"/>
  <c r="BI2591"/>
  <c r="BH2591"/>
  <c r="BG2591"/>
  <c r="BE2591"/>
  <c r="T2591"/>
  <c r="R2591"/>
  <c r="P2591"/>
  <c r="BI2589"/>
  <c r="BH2589"/>
  <c r="BG2589"/>
  <c r="BE2589"/>
  <c r="T2589"/>
  <c r="R2589"/>
  <c r="P2589"/>
  <c r="BI2587"/>
  <c r="BH2587"/>
  <c r="BG2587"/>
  <c r="BE2587"/>
  <c r="T2587"/>
  <c r="R2587"/>
  <c r="P2587"/>
  <c r="BI2585"/>
  <c r="BH2585"/>
  <c r="BG2585"/>
  <c r="BE2585"/>
  <c r="T2585"/>
  <c r="R2585"/>
  <c r="P2585"/>
  <c r="BI2583"/>
  <c r="BH2583"/>
  <c r="BG2583"/>
  <c r="BE2583"/>
  <c r="T2583"/>
  <c r="R2583"/>
  <c r="P2583"/>
  <c r="BI2581"/>
  <c r="BH2581"/>
  <c r="BG2581"/>
  <c r="BE2581"/>
  <c r="T2581"/>
  <c r="R2581"/>
  <c r="P2581"/>
  <c r="BI2579"/>
  <c r="BH2579"/>
  <c r="BG2579"/>
  <c r="BE2579"/>
  <c r="T2579"/>
  <c r="R2579"/>
  <c r="P2579"/>
  <c r="BI2577"/>
  <c r="BH2577"/>
  <c r="BG2577"/>
  <c r="BE2577"/>
  <c r="T2577"/>
  <c r="R2577"/>
  <c r="P2577"/>
  <c r="BI2575"/>
  <c r="BH2575"/>
  <c r="BG2575"/>
  <c r="BE2575"/>
  <c r="T2575"/>
  <c r="R2575"/>
  <c r="P2575"/>
  <c r="BI2573"/>
  <c r="BH2573"/>
  <c r="BG2573"/>
  <c r="BE2573"/>
  <c r="T2573"/>
  <c r="R2573"/>
  <c r="P2573"/>
  <c r="BI2571"/>
  <c r="BH2571"/>
  <c r="BG2571"/>
  <c r="BE2571"/>
  <c r="T2571"/>
  <c r="R2571"/>
  <c r="P2571"/>
  <c r="BI2569"/>
  <c r="BH2569"/>
  <c r="BG2569"/>
  <c r="BE2569"/>
  <c r="T2569"/>
  <c r="R2569"/>
  <c r="P2569"/>
  <c r="BI2567"/>
  <c r="BH2567"/>
  <c r="BG2567"/>
  <c r="BE2567"/>
  <c r="T2567"/>
  <c r="R2567"/>
  <c r="P2567"/>
  <c r="BI2565"/>
  <c r="BH2565"/>
  <c r="BG2565"/>
  <c r="BE2565"/>
  <c r="T2565"/>
  <c r="R2565"/>
  <c r="P2565"/>
  <c r="BI2563"/>
  <c r="BH2563"/>
  <c r="BG2563"/>
  <c r="BE2563"/>
  <c r="T2563"/>
  <c r="R2563"/>
  <c r="P2563"/>
  <c r="BI2561"/>
  <c r="BH2561"/>
  <c r="BG2561"/>
  <c r="BE2561"/>
  <c r="T2561"/>
  <c r="R2561"/>
  <c r="P2561"/>
  <c r="BI2559"/>
  <c r="BH2559"/>
  <c r="BG2559"/>
  <c r="BE2559"/>
  <c r="T2559"/>
  <c r="R2559"/>
  <c r="P2559"/>
  <c r="BI2557"/>
  <c r="BH2557"/>
  <c r="BG2557"/>
  <c r="BE2557"/>
  <c r="T2557"/>
  <c r="R2557"/>
  <c r="P2557"/>
  <c r="BI2555"/>
  <c r="BH2555"/>
  <c r="BG2555"/>
  <c r="BE2555"/>
  <c r="T2555"/>
  <c r="R2555"/>
  <c r="P2555"/>
  <c r="BI2553"/>
  <c r="BH2553"/>
  <c r="BG2553"/>
  <c r="BE2553"/>
  <c r="T2553"/>
  <c r="R2553"/>
  <c r="P2553"/>
  <c r="BI2551"/>
  <c r="BH2551"/>
  <c r="BG2551"/>
  <c r="BE2551"/>
  <c r="T2551"/>
  <c r="R2551"/>
  <c r="P2551"/>
  <c r="BI2549"/>
  <c r="BH2549"/>
  <c r="BG2549"/>
  <c r="BE2549"/>
  <c r="T2549"/>
  <c r="R2549"/>
  <c r="P2549"/>
  <c r="BI2547"/>
  <c r="BH2547"/>
  <c r="BG2547"/>
  <c r="BE2547"/>
  <c r="T2547"/>
  <c r="R2547"/>
  <c r="P2547"/>
  <c r="BI2545"/>
  <c r="BH2545"/>
  <c r="BG2545"/>
  <c r="BE2545"/>
  <c r="T2545"/>
  <c r="R2545"/>
  <c r="P2545"/>
  <c r="BI2543"/>
  <c r="BH2543"/>
  <c r="BG2543"/>
  <c r="BE2543"/>
  <c r="T2543"/>
  <c r="R2543"/>
  <c r="P2543"/>
  <c r="BI2541"/>
  <c r="BH2541"/>
  <c r="BG2541"/>
  <c r="BE2541"/>
  <c r="T2541"/>
  <c r="R2541"/>
  <c r="P2541"/>
  <c r="BI2539"/>
  <c r="BH2539"/>
  <c r="BG2539"/>
  <c r="BE2539"/>
  <c r="T2539"/>
  <c r="R2539"/>
  <c r="P2539"/>
  <c r="BI2537"/>
  <c r="BH2537"/>
  <c r="BG2537"/>
  <c r="BE2537"/>
  <c r="T2537"/>
  <c r="R2537"/>
  <c r="P2537"/>
  <c r="BI2535"/>
  <c r="BH2535"/>
  <c r="BG2535"/>
  <c r="BE2535"/>
  <c r="T2535"/>
  <c r="R2535"/>
  <c r="P2535"/>
  <c r="BI2533"/>
  <c r="BH2533"/>
  <c r="BG2533"/>
  <c r="BE2533"/>
  <c r="T2533"/>
  <c r="R2533"/>
  <c r="P2533"/>
  <c r="BI2531"/>
  <c r="BH2531"/>
  <c r="BG2531"/>
  <c r="BE2531"/>
  <c r="T2531"/>
  <c r="R2531"/>
  <c r="P2531"/>
  <c r="BI2529"/>
  <c r="BH2529"/>
  <c r="BG2529"/>
  <c r="BE2529"/>
  <c r="T2529"/>
  <c r="R2529"/>
  <c r="P2529"/>
  <c r="BI2527"/>
  <c r="BH2527"/>
  <c r="BG2527"/>
  <c r="BE2527"/>
  <c r="T2527"/>
  <c r="R2527"/>
  <c r="P2527"/>
  <c r="BI2525"/>
  <c r="BH2525"/>
  <c r="BG2525"/>
  <c r="BE2525"/>
  <c r="T2525"/>
  <c r="R2525"/>
  <c r="P2525"/>
  <c r="BI2523"/>
  <c r="BH2523"/>
  <c r="BG2523"/>
  <c r="BE2523"/>
  <c r="T2523"/>
  <c r="R2523"/>
  <c r="P2523"/>
  <c r="BI2521"/>
  <c r="BH2521"/>
  <c r="BG2521"/>
  <c r="BE2521"/>
  <c r="T2521"/>
  <c r="R2521"/>
  <c r="P2521"/>
  <c r="BI2519"/>
  <c r="BH2519"/>
  <c r="BG2519"/>
  <c r="BE2519"/>
  <c r="T2519"/>
  <c r="R2519"/>
  <c r="P2519"/>
  <c r="BI2517"/>
  <c r="BH2517"/>
  <c r="BG2517"/>
  <c r="BE2517"/>
  <c r="T2517"/>
  <c r="R2517"/>
  <c r="P2517"/>
  <c r="BI2515"/>
  <c r="BH2515"/>
  <c r="BG2515"/>
  <c r="BE2515"/>
  <c r="T2515"/>
  <c r="R2515"/>
  <c r="P2515"/>
  <c r="BI2513"/>
  <c r="BH2513"/>
  <c r="BG2513"/>
  <c r="BE2513"/>
  <c r="T2513"/>
  <c r="R2513"/>
  <c r="P2513"/>
  <c r="BI2511"/>
  <c r="BH2511"/>
  <c r="BG2511"/>
  <c r="BE2511"/>
  <c r="T2511"/>
  <c r="R2511"/>
  <c r="P2511"/>
  <c r="BI2509"/>
  <c r="BH2509"/>
  <c r="BG2509"/>
  <c r="BE2509"/>
  <c r="T2509"/>
  <c r="R2509"/>
  <c r="P2509"/>
  <c r="BI2507"/>
  <c r="BH2507"/>
  <c r="BG2507"/>
  <c r="BE2507"/>
  <c r="T2507"/>
  <c r="R2507"/>
  <c r="P2507"/>
  <c r="BI2505"/>
  <c r="BH2505"/>
  <c r="BG2505"/>
  <c r="BE2505"/>
  <c r="T2505"/>
  <c r="R2505"/>
  <c r="P2505"/>
  <c r="BI2503"/>
  <c r="BH2503"/>
  <c r="BG2503"/>
  <c r="BE2503"/>
  <c r="T2503"/>
  <c r="R2503"/>
  <c r="P2503"/>
  <c r="BI2501"/>
  <c r="BH2501"/>
  <c r="BG2501"/>
  <c r="BE2501"/>
  <c r="T2501"/>
  <c r="R2501"/>
  <c r="P2501"/>
  <c r="BI2499"/>
  <c r="BH2499"/>
  <c r="BG2499"/>
  <c r="BE2499"/>
  <c r="T2499"/>
  <c r="R2499"/>
  <c r="P2499"/>
  <c r="BI2497"/>
  <c r="BH2497"/>
  <c r="BG2497"/>
  <c r="BE2497"/>
  <c r="T2497"/>
  <c r="R2497"/>
  <c r="P2497"/>
  <c r="BI2495"/>
  <c r="BH2495"/>
  <c r="BG2495"/>
  <c r="BE2495"/>
  <c r="T2495"/>
  <c r="R2495"/>
  <c r="P2495"/>
  <c r="BI2493"/>
  <c r="BH2493"/>
  <c r="BG2493"/>
  <c r="BE2493"/>
  <c r="T2493"/>
  <c r="R2493"/>
  <c r="P2493"/>
  <c r="BI2491"/>
  <c r="BH2491"/>
  <c r="BG2491"/>
  <c r="BE2491"/>
  <c r="T2491"/>
  <c r="R2491"/>
  <c r="P2491"/>
  <c r="BI2489"/>
  <c r="BH2489"/>
  <c r="BG2489"/>
  <c r="BE2489"/>
  <c r="T2489"/>
  <c r="R2489"/>
  <c r="P2489"/>
  <c r="BI2487"/>
  <c r="BH2487"/>
  <c r="BG2487"/>
  <c r="BE2487"/>
  <c r="T2487"/>
  <c r="R2487"/>
  <c r="P2487"/>
  <c r="BI2485"/>
  <c r="BH2485"/>
  <c r="BG2485"/>
  <c r="BE2485"/>
  <c r="T2485"/>
  <c r="R2485"/>
  <c r="P2485"/>
  <c r="BI2483"/>
  <c r="BH2483"/>
  <c r="BG2483"/>
  <c r="BE2483"/>
  <c r="T2483"/>
  <c r="R2483"/>
  <c r="P2483"/>
  <c r="BI2481"/>
  <c r="BH2481"/>
  <c r="BG2481"/>
  <c r="BE2481"/>
  <c r="T2481"/>
  <c r="R2481"/>
  <c r="P2481"/>
  <c r="BI2479"/>
  <c r="BH2479"/>
  <c r="BG2479"/>
  <c r="BE2479"/>
  <c r="T2479"/>
  <c r="R2479"/>
  <c r="P2479"/>
  <c r="BI2477"/>
  <c r="BH2477"/>
  <c r="BG2477"/>
  <c r="BE2477"/>
  <c r="T2477"/>
  <c r="R2477"/>
  <c r="P2477"/>
  <c r="BI2475"/>
  <c r="BH2475"/>
  <c r="BG2475"/>
  <c r="BE2475"/>
  <c r="T2475"/>
  <c r="R2475"/>
  <c r="P2475"/>
  <c r="BI2473"/>
  <c r="BH2473"/>
  <c r="BG2473"/>
  <c r="BE2473"/>
  <c r="T2473"/>
  <c r="R2473"/>
  <c r="P2473"/>
  <c r="BI2471"/>
  <c r="BH2471"/>
  <c r="BG2471"/>
  <c r="BE2471"/>
  <c r="T2471"/>
  <c r="R2471"/>
  <c r="P2471"/>
  <c r="BI2469"/>
  <c r="BH2469"/>
  <c r="BG2469"/>
  <c r="BE2469"/>
  <c r="T2469"/>
  <c r="R2469"/>
  <c r="P2469"/>
  <c r="BI2467"/>
  <c r="BH2467"/>
  <c r="BG2467"/>
  <c r="BE2467"/>
  <c r="T2467"/>
  <c r="R2467"/>
  <c r="P2467"/>
  <c r="BI2465"/>
  <c r="BH2465"/>
  <c r="BG2465"/>
  <c r="BE2465"/>
  <c r="T2465"/>
  <c r="R2465"/>
  <c r="P2465"/>
  <c r="BI2463"/>
  <c r="BH2463"/>
  <c r="BG2463"/>
  <c r="BE2463"/>
  <c r="T2463"/>
  <c r="R2463"/>
  <c r="P2463"/>
  <c r="BI2461"/>
  <c r="BH2461"/>
  <c r="BG2461"/>
  <c r="BE2461"/>
  <c r="T2461"/>
  <c r="R2461"/>
  <c r="P2461"/>
  <c r="BI2459"/>
  <c r="BH2459"/>
  <c r="BG2459"/>
  <c r="BE2459"/>
  <c r="T2459"/>
  <c r="R2459"/>
  <c r="P2459"/>
  <c r="BI2457"/>
  <c r="BH2457"/>
  <c r="BG2457"/>
  <c r="BE2457"/>
  <c r="T2457"/>
  <c r="R2457"/>
  <c r="P2457"/>
  <c r="BI2455"/>
  <c r="BH2455"/>
  <c r="BG2455"/>
  <c r="BE2455"/>
  <c r="T2455"/>
  <c r="R2455"/>
  <c r="P2455"/>
  <c r="BI2453"/>
  <c r="BH2453"/>
  <c r="BG2453"/>
  <c r="BE2453"/>
  <c r="T2453"/>
  <c r="R2453"/>
  <c r="P2453"/>
  <c r="BI2451"/>
  <c r="BH2451"/>
  <c r="BG2451"/>
  <c r="BE2451"/>
  <c r="T2451"/>
  <c r="R2451"/>
  <c r="P2451"/>
  <c r="BI2449"/>
  <c r="BH2449"/>
  <c r="BG2449"/>
  <c r="BE2449"/>
  <c r="T2449"/>
  <c r="R2449"/>
  <c r="P2449"/>
  <c r="BI2447"/>
  <c r="BH2447"/>
  <c r="BG2447"/>
  <c r="BE2447"/>
  <c r="T2447"/>
  <c r="R2447"/>
  <c r="P2447"/>
  <c r="BI2445"/>
  <c r="BH2445"/>
  <c r="BG2445"/>
  <c r="BE2445"/>
  <c r="T2445"/>
  <c r="R2445"/>
  <c r="P2445"/>
  <c r="BI2443"/>
  <c r="BH2443"/>
  <c r="BG2443"/>
  <c r="BE2443"/>
  <c r="T2443"/>
  <c r="R2443"/>
  <c r="P2443"/>
  <c r="BI2441"/>
  <c r="BH2441"/>
  <c r="BG2441"/>
  <c r="BE2441"/>
  <c r="T2441"/>
  <c r="R2441"/>
  <c r="P2441"/>
  <c r="BI2439"/>
  <c r="BH2439"/>
  <c r="BG2439"/>
  <c r="BE2439"/>
  <c r="T2439"/>
  <c r="R2439"/>
  <c r="P2439"/>
  <c r="BI2437"/>
  <c r="BH2437"/>
  <c r="BG2437"/>
  <c r="BE2437"/>
  <c r="T2437"/>
  <c r="R2437"/>
  <c r="P2437"/>
  <c r="BI2435"/>
  <c r="BH2435"/>
  <c r="BG2435"/>
  <c r="BE2435"/>
  <c r="T2435"/>
  <c r="R2435"/>
  <c r="P2435"/>
  <c r="BI2433"/>
  <c r="BH2433"/>
  <c r="BG2433"/>
  <c r="BE2433"/>
  <c r="T2433"/>
  <c r="R2433"/>
  <c r="P2433"/>
  <c r="BI2431"/>
  <c r="BH2431"/>
  <c r="BG2431"/>
  <c r="BE2431"/>
  <c r="T2431"/>
  <c r="R2431"/>
  <c r="P2431"/>
  <c r="BI2429"/>
  <c r="BH2429"/>
  <c r="BG2429"/>
  <c r="BE2429"/>
  <c r="T2429"/>
  <c r="R2429"/>
  <c r="P2429"/>
  <c r="BI2427"/>
  <c r="BH2427"/>
  <c r="BG2427"/>
  <c r="BE2427"/>
  <c r="T2427"/>
  <c r="R2427"/>
  <c r="P2427"/>
  <c r="BI2425"/>
  <c r="BH2425"/>
  <c r="BG2425"/>
  <c r="BE2425"/>
  <c r="T2425"/>
  <c r="R2425"/>
  <c r="P2425"/>
  <c r="BI2423"/>
  <c r="BH2423"/>
  <c r="BG2423"/>
  <c r="BE2423"/>
  <c r="T2423"/>
  <c r="R2423"/>
  <c r="P2423"/>
  <c r="BI2421"/>
  <c r="BH2421"/>
  <c r="BG2421"/>
  <c r="BE2421"/>
  <c r="T2421"/>
  <c r="R2421"/>
  <c r="P2421"/>
  <c r="BI2419"/>
  <c r="BH2419"/>
  <c r="BG2419"/>
  <c r="BE2419"/>
  <c r="T2419"/>
  <c r="R2419"/>
  <c r="P2419"/>
  <c r="BI2417"/>
  <c r="BH2417"/>
  <c r="BG2417"/>
  <c r="BE2417"/>
  <c r="T2417"/>
  <c r="R2417"/>
  <c r="P2417"/>
  <c r="BI2415"/>
  <c r="BH2415"/>
  <c r="BG2415"/>
  <c r="BE2415"/>
  <c r="T2415"/>
  <c r="R2415"/>
  <c r="P2415"/>
  <c r="BI2413"/>
  <c r="BH2413"/>
  <c r="BG2413"/>
  <c r="BE2413"/>
  <c r="T2413"/>
  <c r="R2413"/>
  <c r="P2413"/>
  <c r="BI2411"/>
  <c r="BH2411"/>
  <c r="BG2411"/>
  <c r="BE2411"/>
  <c r="T2411"/>
  <c r="R2411"/>
  <c r="P2411"/>
  <c r="BI2409"/>
  <c r="BH2409"/>
  <c r="BG2409"/>
  <c r="BE2409"/>
  <c r="T2409"/>
  <c r="R2409"/>
  <c r="P2409"/>
  <c r="BI2407"/>
  <c r="BH2407"/>
  <c r="BG2407"/>
  <c r="BE2407"/>
  <c r="T2407"/>
  <c r="R2407"/>
  <c r="P2407"/>
  <c r="BI2405"/>
  <c r="BH2405"/>
  <c r="BG2405"/>
  <c r="BE2405"/>
  <c r="T2405"/>
  <c r="R2405"/>
  <c r="P2405"/>
  <c r="BI2403"/>
  <c r="BH2403"/>
  <c r="BG2403"/>
  <c r="BE2403"/>
  <c r="T2403"/>
  <c r="R2403"/>
  <c r="P2403"/>
  <c r="BI2401"/>
  <c r="BH2401"/>
  <c r="BG2401"/>
  <c r="BE2401"/>
  <c r="T2401"/>
  <c r="R2401"/>
  <c r="P2401"/>
  <c r="BI2399"/>
  <c r="BH2399"/>
  <c r="BG2399"/>
  <c r="BE2399"/>
  <c r="T2399"/>
  <c r="R2399"/>
  <c r="P2399"/>
  <c r="BI2397"/>
  <c r="BH2397"/>
  <c r="BG2397"/>
  <c r="BE2397"/>
  <c r="T2397"/>
  <c r="R2397"/>
  <c r="P2397"/>
  <c r="BI2393"/>
  <c r="BH2393"/>
  <c r="BG2393"/>
  <c r="BE2393"/>
  <c r="T2393"/>
  <c r="R2393"/>
  <c r="P2393"/>
  <c r="BI2390"/>
  <c r="BH2390"/>
  <c r="BG2390"/>
  <c r="BE2390"/>
  <c r="T2390"/>
  <c r="R2390"/>
  <c r="P2390"/>
  <c r="BI2387"/>
  <c r="BH2387"/>
  <c r="BG2387"/>
  <c r="BE2387"/>
  <c r="T2387"/>
  <c r="R2387"/>
  <c r="P2387"/>
  <c r="BI2382"/>
  <c r="BH2382"/>
  <c r="BG2382"/>
  <c r="BE2382"/>
  <c r="T2382"/>
  <c r="R2382"/>
  <c r="P2382"/>
  <c r="BI2380"/>
  <c r="BH2380"/>
  <c r="BG2380"/>
  <c r="BE2380"/>
  <c r="T2380"/>
  <c r="R2380"/>
  <c r="P2380"/>
  <c r="BI2377"/>
  <c r="BH2377"/>
  <c r="BG2377"/>
  <c r="BE2377"/>
  <c r="T2377"/>
  <c r="R2377"/>
  <c r="P2377"/>
  <c r="BI2374"/>
  <c r="BH2374"/>
  <c r="BG2374"/>
  <c r="BE2374"/>
  <c r="T2374"/>
  <c r="R2374"/>
  <c r="P2374"/>
  <c r="BI2372"/>
  <c r="BH2372"/>
  <c r="BG2372"/>
  <c r="BE2372"/>
  <c r="T2372"/>
  <c r="R2372"/>
  <c r="P2372"/>
  <c r="BI2369"/>
  <c r="BH2369"/>
  <c r="BG2369"/>
  <c r="BE2369"/>
  <c r="T2369"/>
  <c r="R2369"/>
  <c r="P2369"/>
  <c r="BI2366"/>
  <c r="BH2366"/>
  <c r="BG2366"/>
  <c r="BE2366"/>
  <c r="T2366"/>
  <c r="R2366"/>
  <c r="P2366"/>
  <c r="BI2357"/>
  <c r="BH2357"/>
  <c r="BG2357"/>
  <c r="BE2357"/>
  <c r="T2357"/>
  <c r="R2357"/>
  <c r="P2357"/>
  <c r="BI2353"/>
  <c r="BH2353"/>
  <c r="BG2353"/>
  <c r="BE2353"/>
  <c r="T2353"/>
  <c r="R2353"/>
  <c r="P2353"/>
  <c r="BI2351"/>
  <c r="BH2351"/>
  <c r="BG2351"/>
  <c r="BE2351"/>
  <c r="T2351"/>
  <c r="R2351"/>
  <c r="P2351"/>
  <c r="BI2348"/>
  <c r="BH2348"/>
  <c r="BG2348"/>
  <c r="BE2348"/>
  <c r="T2348"/>
  <c r="R2348"/>
  <c r="P2348"/>
  <c r="BI2345"/>
  <c r="BH2345"/>
  <c r="BG2345"/>
  <c r="BE2345"/>
  <c r="T2345"/>
  <c r="R2345"/>
  <c r="P2345"/>
  <c r="BI2342"/>
  <c r="BH2342"/>
  <c r="BG2342"/>
  <c r="BE2342"/>
  <c r="T2342"/>
  <c r="R2342"/>
  <c r="P2342"/>
  <c r="BI2340"/>
  <c r="BH2340"/>
  <c r="BG2340"/>
  <c r="BE2340"/>
  <c r="T2340"/>
  <c r="R2340"/>
  <c r="P2340"/>
  <c r="BI2338"/>
  <c r="BH2338"/>
  <c r="BG2338"/>
  <c r="BE2338"/>
  <c r="T2338"/>
  <c r="R2338"/>
  <c r="P2338"/>
  <c r="BI2336"/>
  <c r="BH2336"/>
  <c r="BG2336"/>
  <c r="BE2336"/>
  <c r="T2336"/>
  <c r="R2336"/>
  <c r="P2336"/>
  <c r="BI2334"/>
  <c r="BH2334"/>
  <c r="BG2334"/>
  <c r="BE2334"/>
  <c r="T2334"/>
  <c r="R2334"/>
  <c r="P2334"/>
  <c r="BI2326"/>
  <c r="BH2326"/>
  <c r="BG2326"/>
  <c r="BE2326"/>
  <c r="T2326"/>
  <c r="R2326"/>
  <c r="P2326"/>
  <c r="BI2324"/>
  <c r="BH2324"/>
  <c r="BG2324"/>
  <c r="BE2324"/>
  <c r="T2324"/>
  <c r="R2324"/>
  <c r="P2324"/>
  <c r="BI2322"/>
  <c r="BH2322"/>
  <c r="BG2322"/>
  <c r="BE2322"/>
  <c r="T2322"/>
  <c r="R2322"/>
  <c r="P2322"/>
  <c r="BI2318"/>
  <c r="BH2318"/>
  <c r="BG2318"/>
  <c r="BE2318"/>
  <c r="T2318"/>
  <c r="R2318"/>
  <c r="P2318"/>
  <c r="BI2314"/>
  <c r="BH2314"/>
  <c r="BG2314"/>
  <c r="BE2314"/>
  <c r="T2314"/>
  <c r="R2314"/>
  <c r="P2314"/>
  <c r="BI2310"/>
  <c r="BH2310"/>
  <c r="BG2310"/>
  <c r="BE2310"/>
  <c r="T2310"/>
  <c r="R2310"/>
  <c r="P2310"/>
  <c r="BI2307"/>
  <c r="BH2307"/>
  <c r="BG2307"/>
  <c r="BE2307"/>
  <c r="T2307"/>
  <c r="R2307"/>
  <c r="P2307"/>
  <c r="BI2305"/>
  <c r="BH2305"/>
  <c r="BG2305"/>
  <c r="BE2305"/>
  <c r="T2305"/>
  <c r="R2305"/>
  <c r="P2305"/>
  <c r="BI2303"/>
  <c r="BH2303"/>
  <c r="BG2303"/>
  <c r="BE2303"/>
  <c r="T2303"/>
  <c r="R2303"/>
  <c r="P2303"/>
  <c r="BI2300"/>
  <c r="BH2300"/>
  <c r="BG2300"/>
  <c r="BE2300"/>
  <c r="T2300"/>
  <c r="R2300"/>
  <c r="P2300"/>
  <c r="BI2297"/>
  <c r="BH2297"/>
  <c r="BG2297"/>
  <c r="BE2297"/>
  <c r="T2297"/>
  <c r="R2297"/>
  <c r="P2297"/>
  <c r="BI2293"/>
  <c r="BH2293"/>
  <c r="BG2293"/>
  <c r="BE2293"/>
  <c r="T2293"/>
  <c r="R2293"/>
  <c r="P2293"/>
  <c r="BI2285"/>
  <c r="BH2285"/>
  <c r="BG2285"/>
  <c r="BE2285"/>
  <c r="T2285"/>
  <c r="R2285"/>
  <c r="P2285"/>
  <c r="BI2282"/>
  <c r="BH2282"/>
  <c r="BG2282"/>
  <c r="BE2282"/>
  <c r="T2282"/>
  <c r="R2282"/>
  <c r="P2282"/>
  <c r="BI2278"/>
  <c r="BH2278"/>
  <c r="BG2278"/>
  <c r="BE2278"/>
  <c r="T2278"/>
  <c r="R2278"/>
  <c r="P2278"/>
  <c r="BI2275"/>
  <c r="BH2275"/>
  <c r="BG2275"/>
  <c r="BE2275"/>
  <c r="T2275"/>
  <c r="R2275"/>
  <c r="P2275"/>
  <c r="BI2271"/>
  <c r="BH2271"/>
  <c r="BG2271"/>
  <c r="BE2271"/>
  <c r="T2271"/>
  <c r="R2271"/>
  <c r="P2271"/>
  <c r="BI2262"/>
  <c r="BH2262"/>
  <c r="BG2262"/>
  <c r="BE2262"/>
  <c r="T2262"/>
  <c r="R2262"/>
  <c r="P2262"/>
  <c r="BI2252"/>
  <c r="BH2252"/>
  <c r="BG2252"/>
  <c r="BE2252"/>
  <c r="T2252"/>
  <c r="R2252"/>
  <c r="P2252"/>
  <c r="BI2244"/>
  <c r="BH2244"/>
  <c r="BG2244"/>
  <c r="BE2244"/>
  <c r="T2244"/>
  <c r="R2244"/>
  <c r="P2244"/>
  <c r="BI2238"/>
  <c r="BH2238"/>
  <c r="BG2238"/>
  <c r="BE2238"/>
  <c r="T2238"/>
  <c r="R2238"/>
  <c r="P2238"/>
  <c r="BI2228"/>
  <c r="BH2228"/>
  <c r="BG2228"/>
  <c r="BE2228"/>
  <c r="T2228"/>
  <c r="R2228"/>
  <c r="P2228"/>
  <c r="BI2224"/>
  <c r="BH2224"/>
  <c r="BG2224"/>
  <c r="BE2224"/>
  <c r="T2224"/>
  <c r="R2224"/>
  <c r="P2224"/>
  <c r="BI2220"/>
  <c r="BH2220"/>
  <c r="BG2220"/>
  <c r="BE2220"/>
  <c r="T2220"/>
  <c r="R2220"/>
  <c r="P2220"/>
  <c r="BI2217"/>
  <c r="BH2217"/>
  <c r="BG2217"/>
  <c r="BE2217"/>
  <c r="T2217"/>
  <c r="R2217"/>
  <c r="P2217"/>
  <c r="BI2214"/>
  <c r="BH2214"/>
  <c r="BG2214"/>
  <c r="BE2214"/>
  <c r="T2214"/>
  <c r="R2214"/>
  <c r="P2214"/>
  <c r="BI2201"/>
  <c r="BH2201"/>
  <c r="BG2201"/>
  <c r="BE2201"/>
  <c r="T2201"/>
  <c r="R2201"/>
  <c r="P2201"/>
  <c r="BI2198"/>
  <c r="BH2198"/>
  <c r="BG2198"/>
  <c r="BE2198"/>
  <c r="T2198"/>
  <c r="R2198"/>
  <c r="P2198"/>
  <c r="BI2192"/>
  <c r="BH2192"/>
  <c r="BG2192"/>
  <c r="BE2192"/>
  <c r="T2192"/>
  <c r="R2192"/>
  <c r="P2192"/>
  <c r="BI2186"/>
  <c r="BH2186"/>
  <c r="BG2186"/>
  <c r="BE2186"/>
  <c r="T2186"/>
  <c r="R2186"/>
  <c r="P2186"/>
  <c r="BI2177"/>
  <c r="BH2177"/>
  <c r="BG2177"/>
  <c r="BE2177"/>
  <c r="T2177"/>
  <c r="R2177"/>
  <c r="P2177"/>
  <c r="BI2164"/>
  <c r="BH2164"/>
  <c r="BG2164"/>
  <c r="BE2164"/>
  <c r="T2164"/>
  <c r="R2164"/>
  <c r="P2164"/>
  <c r="BI2153"/>
  <c r="BH2153"/>
  <c r="BG2153"/>
  <c r="BE2153"/>
  <c r="T2153"/>
  <c r="R2153"/>
  <c r="P2153"/>
  <c r="BI2140"/>
  <c r="BH2140"/>
  <c r="BG2140"/>
  <c r="BE2140"/>
  <c r="T2140"/>
  <c r="R2140"/>
  <c r="P2140"/>
  <c r="BI2136"/>
  <c r="BH2136"/>
  <c r="BG2136"/>
  <c r="BE2136"/>
  <c r="T2136"/>
  <c r="R2136"/>
  <c r="P2136"/>
  <c r="BI2130"/>
  <c r="BH2130"/>
  <c r="BG2130"/>
  <c r="BE2130"/>
  <c r="T2130"/>
  <c r="R2130"/>
  <c r="P2130"/>
  <c r="BI2125"/>
  <c r="BH2125"/>
  <c r="BG2125"/>
  <c r="BE2125"/>
  <c r="T2125"/>
  <c r="R2125"/>
  <c r="P2125"/>
  <c r="BI2113"/>
  <c r="BH2113"/>
  <c r="BG2113"/>
  <c r="BE2113"/>
  <c r="T2113"/>
  <c r="R2113"/>
  <c r="P2113"/>
  <c r="BI2104"/>
  <c r="BH2104"/>
  <c r="BG2104"/>
  <c r="BE2104"/>
  <c r="T2104"/>
  <c r="R2104"/>
  <c r="P2104"/>
  <c r="BI2100"/>
  <c r="BH2100"/>
  <c r="BG2100"/>
  <c r="BE2100"/>
  <c r="T2100"/>
  <c r="R2100"/>
  <c r="P2100"/>
  <c r="BI2092"/>
  <c r="BH2092"/>
  <c r="BG2092"/>
  <c r="BE2092"/>
  <c r="T2092"/>
  <c r="R2092"/>
  <c r="P2092"/>
  <c r="BI2081"/>
  <c r="BH2081"/>
  <c r="BG2081"/>
  <c r="BE2081"/>
  <c r="T2081"/>
  <c r="R2081"/>
  <c r="P2081"/>
  <c r="BI2071"/>
  <c r="BH2071"/>
  <c r="BG2071"/>
  <c r="BE2071"/>
  <c r="T2071"/>
  <c r="R2071"/>
  <c r="P2071"/>
  <c r="BI2066"/>
  <c r="BH2066"/>
  <c r="BG2066"/>
  <c r="BE2066"/>
  <c r="T2066"/>
  <c r="R2066"/>
  <c r="P2066"/>
  <c r="BI2050"/>
  <c r="BH2050"/>
  <c r="BG2050"/>
  <c r="BE2050"/>
  <c r="T2050"/>
  <c r="R2050"/>
  <c r="P2050"/>
  <c r="BI2046"/>
  <c r="BH2046"/>
  <c r="BG2046"/>
  <c r="BE2046"/>
  <c r="T2046"/>
  <c r="R2046"/>
  <c r="P2046"/>
  <c r="BI2044"/>
  <c r="BH2044"/>
  <c r="BG2044"/>
  <c r="BE2044"/>
  <c r="T2044"/>
  <c r="R2044"/>
  <c r="P2044"/>
  <c r="BI2031"/>
  <c r="BH2031"/>
  <c r="BG2031"/>
  <c r="BE2031"/>
  <c r="T2031"/>
  <c r="R2031"/>
  <c r="P2031"/>
  <c r="BI2015"/>
  <c r="BH2015"/>
  <c r="BG2015"/>
  <c r="BE2015"/>
  <c r="T2015"/>
  <c r="R2015"/>
  <c r="P2015"/>
  <c r="BI2000"/>
  <c r="BH2000"/>
  <c r="BG2000"/>
  <c r="BE2000"/>
  <c r="T2000"/>
  <c r="R2000"/>
  <c r="P2000"/>
  <c r="BI1995"/>
  <c r="BH1995"/>
  <c r="BG1995"/>
  <c r="BE1995"/>
  <c r="T1995"/>
  <c r="R1995"/>
  <c r="P1995"/>
  <c r="BI1988"/>
  <c r="BH1988"/>
  <c r="BG1988"/>
  <c r="BE1988"/>
  <c r="T1988"/>
  <c r="R1988"/>
  <c r="P1988"/>
  <c r="BI1979"/>
  <c r="BH1979"/>
  <c r="BG1979"/>
  <c r="BE1979"/>
  <c r="T1979"/>
  <c r="R1979"/>
  <c r="P1979"/>
  <c r="BI1977"/>
  <c r="BH1977"/>
  <c r="BG1977"/>
  <c r="BE1977"/>
  <c r="T1977"/>
  <c r="R1977"/>
  <c r="P1977"/>
  <c r="BI1973"/>
  <c r="BH1973"/>
  <c r="BG1973"/>
  <c r="BE1973"/>
  <c r="T1973"/>
  <c r="R1973"/>
  <c r="P1973"/>
  <c r="BI1967"/>
  <c r="BH1967"/>
  <c r="BG1967"/>
  <c r="BE1967"/>
  <c r="T1967"/>
  <c r="R1967"/>
  <c r="P1967"/>
  <c r="BI1959"/>
  <c r="BH1959"/>
  <c r="BG1959"/>
  <c r="BE1959"/>
  <c r="T1959"/>
  <c r="R1959"/>
  <c r="P1959"/>
  <c r="BI1955"/>
  <c r="BH1955"/>
  <c r="BG1955"/>
  <c r="BE1955"/>
  <c r="T1955"/>
  <c r="R1955"/>
  <c r="P1955"/>
  <c r="BI1949"/>
  <c r="BH1949"/>
  <c r="BG1949"/>
  <c r="BE1949"/>
  <c r="T1949"/>
  <c r="R1949"/>
  <c r="P1949"/>
  <c r="BI1930"/>
  <c r="BH1930"/>
  <c r="BG1930"/>
  <c r="BE1930"/>
  <c r="T1930"/>
  <c r="R1930"/>
  <c r="P1930"/>
  <c r="BI1924"/>
  <c r="BH1924"/>
  <c r="BG1924"/>
  <c r="BE1924"/>
  <c r="T1924"/>
  <c r="R1924"/>
  <c r="P1924"/>
  <c r="BI1920"/>
  <c r="BH1920"/>
  <c r="BG1920"/>
  <c r="BE1920"/>
  <c r="T1920"/>
  <c r="R1920"/>
  <c r="P1920"/>
  <c r="BI1904"/>
  <c r="BH1904"/>
  <c r="BG1904"/>
  <c r="BE1904"/>
  <c r="T1904"/>
  <c r="R1904"/>
  <c r="P1904"/>
  <c r="BI1899"/>
  <c r="BH1899"/>
  <c r="BG1899"/>
  <c r="BE1899"/>
  <c r="T1899"/>
  <c r="R1899"/>
  <c r="P1899"/>
  <c r="BI1892"/>
  <c r="BH1892"/>
  <c r="BG1892"/>
  <c r="BE1892"/>
  <c r="T1892"/>
  <c r="R1892"/>
  <c r="P1892"/>
  <c r="BI1887"/>
  <c r="BH1887"/>
  <c r="BG1887"/>
  <c r="BE1887"/>
  <c r="T1887"/>
  <c r="R1887"/>
  <c r="P1887"/>
  <c r="BI1873"/>
  <c r="BH1873"/>
  <c r="BG1873"/>
  <c r="BE1873"/>
  <c r="T1873"/>
  <c r="R1873"/>
  <c r="P1873"/>
  <c r="BI1857"/>
  <c r="BH1857"/>
  <c r="BG1857"/>
  <c r="BE1857"/>
  <c r="T1857"/>
  <c r="R1857"/>
  <c r="P1857"/>
  <c r="BI1852"/>
  <c r="BH1852"/>
  <c r="BG1852"/>
  <c r="BE1852"/>
  <c r="T1852"/>
  <c r="R1852"/>
  <c r="P1852"/>
  <c r="BI1848"/>
  <c r="BH1848"/>
  <c r="BG1848"/>
  <c r="BE1848"/>
  <c r="T1848"/>
  <c r="R1848"/>
  <c r="P1848"/>
  <c r="BI1843"/>
  <c r="BH1843"/>
  <c r="BG1843"/>
  <c r="BE1843"/>
  <c r="T1843"/>
  <c r="R1843"/>
  <c r="P1843"/>
  <c r="BI1837"/>
  <c r="BH1837"/>
  <c r="BG1837"/>
  <c r="BE1837"/>
  <c r="T1837"/>
  <c r="R1837"/>
  <c r="P1837"/>
  <c r="BI1832"/>
  <c r="BH1832"/>
  <c r="BG1832"/>
  <c r="BE1832"/>
  <c r="T1832"/>
  <c r="R1832"/>
  <c r="P1832"/>
  <c r="BI1824"/>
  <c r="BH1824"/>
  <c r="BG1824"/>
  <c r="BE1824"/>
  <c r="T1824"/>
  <c r="R1824"/>
  <c r="P1824"/>
  <c r="BI1818"/>
  <c r="BH1818"/>
  <c r="BG1818"/>
  <c r="BE1818"/>
  <c r="T1818"/>
  <c r="R1818"/>
  <c r="P1818"/>
  <c r="BI1816"/>
  <c r="BH1816"/>
  <c r="BG1816"/>
  <c r="BE1816"/>
  <c r="T1816"/>
  <c r="R1816"/>
  <c r="P1816"/>
  <c r="BI1794"/>
  <c r="BH1794"/>
  <c r="BG1794"/>
  <c r="BE1794"/>
  <c r="T1794"/>
  <c r="R1794"/>
  <c r="P1794"/>
  <c r="BI1791"/>
  <c r="BH1791"/>
  <c r="BG1791"/>
  <c r="BE1791"/>
  <c r="T1791"/>
  <c r="R1791"/>
  <c r="P1791"/>
  <c r="BI1787"/>
  <c r="BH1787"/>
  <c r="BG1787"/>
  <c r="BE1787"/>
  <c r="T1787"/>
  <c r="R1787"/>
  <c r="P1787"/>
  <c r="BI1783"/>
  <c r="BH1783"/>
  <c r="BG1783"/>
  <c r="BE1783"/>
  <c r="T1783"/>
  <c r="R1783"/>
  <c r="P1783"/>
  <c r="BI1779"/>
  <c r="BH1779"/>
  <c r="BG1779"/>
  <c r="BE1779"/>
  <c r="T1779"/>
  <c r="R1779"/>
  <c r="P1779"/>
  <c r="BI1776"/>
  <c r="BH1776"/>
  <c r="BG1776"/>
  <c r="BE1776"/>
  <c r="T1776"/>
  <c r="R1776"/>
  <c r="P1776"/>
  <c r="BI1771"/>
  <c r="BH1771"/>
  <c r="BG1771"/>
  <c r="BE1771"/>
  <c r="T1771"/>
  <c r="R1771"/>
  <c r="P1771"/>
  <c r="BI1766"/>
  <c r="BH1766"/>
  <c r="BG1766"/>
  <c r="BE1766"/>
  <c r="T1766"/>
  <c r="R1766"/>
  <c r="P1766"/>
  <c r="BI1761"/>
  <c r="BH1761"/>
  <c r="BG1761"/>
  <c r="BE1761"/>
  <c r="T1761"/>
  <c r="R1761"/>
  <c r="P1761"/>
  <c r="BI1756"/>
  <c r="BH1756"/>
  <c r="BG1756"/>
  <c r="BE1756"/>
  <c r="T1756"/>
  <c r="R1756"/>
  <c r="P1756"/>
  <c r="BI1750"/>
  <c r="BH1750"/>
  <c r="BG1750"/>
  <c r="BE1750"/>
  <c r="T1750"/>
  <c r="R1750"/>
  <c r="P1750"/>
  <c r="BI1745"/>
  <c r="BH1745"/>
  <c r="BG1745"/>
  <c r="BE1745"/>
  <c r="T1745"/>
  <c r="R1745"/>
  <c r="P1745"/>
  <c r="BI1737"/>
  <c r="BH1737"/>
  <c r="BG1737"/>
  <c r="BE1737"/>
  <c r="T1737"/>
  <c r="R1737"/>
  <c r="P1737"/>
  <c r="BI1729"/>
  <c r="BH1729"/>
  <c r="BG1729"/>
  <c r="BE1729"/>
  <c r="T1729"/>
  <c r="R1729"/>
  <c r="P1729"/>
  <c r="BI1726"/>
  <c r="BH1726"/>
  <c r="BG1726"/>
  <c r="BE1726"/>
  <c r="T1726"/>
  <c r="T1725"/>
  <c r="R1726"/>
  <c r="R1725"/>
  <c r="P1726"/>
  <c r="P1725"/>
  <c r="BI1722"/>
  <c r="BH1722"/>
  <c r="BG1722"/>
  <c r="BE1722"/>
  <c r="T1722"/>
  <c r="R1722"/>
  <c r="P1722"/>
  <c r="BI1720"/>
  <c r="BH1720"/>
  <c r="BG1720"/>
  <c r="BE1720"/>
  <c r="T1720"/>
  <c r="R1720"/>
  <c r="P1720"/>
  <c r="BI1716"/>
  <c r="BH1716"/>
  <c r="BG1716"/>
  <c r="BE1716"/>
  <c r="T1716"/>
  <c r="R1716"/>
  <c r="P1716"/>
  <c r="BI1713"/>
  <c r="BH1713"/>
  <c r="BG1713"/>
  <c r="BE1713"/>
  <c r="T1713"/>
  <c r="R1713"/>
  <c r="P1713"/>
  <c r="BI1710"/>
  <c r="BH1710"/>
  <c r="BG1710"/>
  <c r="BE1710"/>
  <c r="T1710"/>
  <c r="R1710"/>
  <c r="P1710"/>
  <c r="BI1707"/>
  <c r="BH1707"/>
  <c r="BG1707"/>
  <c r="BE1707"/>
  <c r="T1707"/>
  <c r="R1707"/>
  <c r="P1707"/>
  <c r="BI1704"/>
  <c r="BH1704"/>
  <c r="BG1704"/>
  <c r="BE1704"/>
  <c r="T1704"/>
  <c r="R1704"/>
  <c r="P1704"/>
  <c r="BI1701"/>
  <c r="BH1701"/>
  <c r="BG1701"/>
  <c r="BE1701"/>
  <c r="T1701"/>
  <c r="R1701"/>
  <c r="P1701"/>
  <c r="BI1698"/>
  <c r="BH1698"/>
  <c r="BG1698"/>
  <c r="BE1698"/>
  <c r="T1698"/>
  <c r="R1698"/>
  <c r="P1698"/>
  <c r="BI1695"/>
  <c r="BH1695"/>
  <c r="BG1695"/>
  <c r="BE1695"/>
  <c r="T1695"/>
  <c r="R1695"/>
  <c r="P1695"/>
  <c r="BI1692"/>
  <c r="BH1692"/>
  <c r="BG1692"/>
  <c r="BE1692"/>
  <c r="T1692"/>
  <c r="R1692"/>
  <c r="P1692"/>
  <c r="BI1689"/>
  <c r="BH1689"/>
  <c r="BG1689"/>
  <c r="BE1689"/>
  <c r="T1689"/>
  <c r="R1689"/>
  <c r="P1689"/>
  <c r="BI1686"/>
  <c r="BH1686"/>
  <c r="BG1686"/>
  <c r="BE1686"/>
  <c r="T1686"/>
  <c r="R1686"/>
  <c r="P1686"/>
  <c r="BI1623"/>
  <c r="BH1623"/>
  <c r="BG1623"/>
  <c r="BE1623"/>
  <c r="T1623"/>
  <c r="R1623"/>
  <c r="P1623"/>
  <c r="BI1620"/>
  <c r="BH1620"/>
  <c r="BG1620"/>
  <c r="BE1620"/>
  <c r="T1620"/>
  <c r="R1620"/>
  <c r="P1620"/>
  <c r="BI1602"/>
  <c r="BH1602"/>
  <c r="BG1602"/>
  <c r="BE1602"/>
  <c r="T1602"/>
  <c r="R1602"/>
  <c r="P1602"/>
  <c r="BI1598"/>
  <c r="BH1598"/>
  <c r="BG1598"/>
  <c r="BE1598"/>
  <c r="T1598"/>
  <c r="R1598"/>
  <c r="P1598"/>
  <c r="BI1594"/>
  <c r="BH1594"/>
  <c r="BG1594"/>
  <c r="BE1594"/>
  <c r="T1594"/>
  <c r="R1594"/>
  <c r="P1594"/>
  <c r="BI1584"/>
  <c r="BH1584"/>
  <c r="BG1584"/>
  <c r="BE1584"/>
  <c r="T1584"/>
  <c r="R1584"/>
  <c r="P1584"/>
  <c r="BI1574"/>
  <c r="BH1574"/>
  <c r="BG1574"/>
  <c r="BE1574"/>
  <c r="T1574"/>
  <c r="R1574"/>
  <c r="P1574"/>
  <c r="BI1570"/>
  <c r="BH1570"/>
  <c r="BG1570"/>
  <c r="BE1570"/>
  <c r="T1570"/>
  <c r="R1570"/>
  <c r="P1570"/>
  <c r="BI1568"/>
  <c r="BH1568"/>
  <c r="BG1568"/>
  <c r="BE1568"/>
  <c r="T1568"/>
  <c r="R1568"/>
  <c r="P1568"/>
  <c r="BI1566"/>
  <c r="BH1566"/>
  <c r="BG1566"/>
  <c r="BE1566"/>
  <c r="T1566"/>
  <c r="R1566"/>
  <c r="P1566"/>
  <c r="BI1564"/>
  <c r="BH1564"/>
  <c r="BG1564"/>
  <c r="BE1564"/>
  <c r="T1564"/>
  <c r="R1564"/>
  <c r="P1564"/>
  <c r="BI1562"/>
  <c r="BH1562"/>
  <c r="BG1562"/>
  <c r="BE1562"/>
  <c r="T1562"/>
  <c r="R1562"/>
  <c r="P1562"/>
  <c r="BI1560"/>
  <c r="BH1560"/>
  <c r="BG1560"/>
  <c r="BE1560"/>
  <c r="T1560"/>
  <c r="R1560"/>
  <c r="P1560"/>
  <c r="BI1558"/>
  <c r="BH1558"/>
  <c r="BG1558"/>
  <c r="BE1558"/>
  <c r="T1558"/>
  <c r="R1558"/>
  <c r="P1558"/>
  <c r="BI1556"/>
  <c r="BH1556"/>
  <c r="BG1556"/>
  <c r="BE1556"/>
  <c r="T1556"/>
  <c r="R1556"/>
  <c r="P1556"/>
  <c r="BI1554"/>
  <c r="BH1554"/>
  <c r="BG1554"/>
  <c r="BE1554"/>
  <c r="T1554"/>
  <c r="R1554"/>
  <c r="P1554"/>
  <c r="BI1552"/>
  <c r="BH1552"/>
  <c r="BG1552"/>
  <c r="BE1552"/>
  <c r="T1552"/>
  <c r="R1552"/>
  <c r="P1552"/>
  <c r="BI1550"/>
  <c r="BH1550"/>
  <c r="BG1550"/>
  <c r="BE1550"/>
  <c r="T1550"/>
  <c r="R1550"/>
  <c r="P1550"/>
  <c r="BI1548"/>
  <c r="BH1548"/>
  <c r="BG1548"/>
  <c r="BE1548"/>
  <c r="T1548"/>
  <c r="R1548"/>
  <c r="P1548"/>
  <c r="BI1546"/>
  <c r="BH1546"/>
  <c r="BG1546"/>
  <c r="BE1546"/>
  <c r="T1546"/>
  <c r="R1546"/>
  <c r="P1546"/>
  <c r="BI1544"/>
  <c r="BH1544"/>
  <c r="BG1544"/>
  <c r="BE1544"/>
  <c r="T1544"/>
  <c r="R1544"/>
  <c r="P1544"/>
  <c r="BI1542"/>
  <c r="BH1542"/>
  <c r="BG1542"/>
  <c r="BE1542"/>
  <c r="T1542"/>
  <c r="R1542"/>
  <c r="P1542"/>
  <c r="BI1540"/>
  <c r="BH1540"/>
  <c r="BG1540"/>
  <c r="BE1540"/>
  <c r="T1540"/>
  <c r="R1540"/>
  <c r="P1540"/>
  <c r="BI1538"/>
  <c r="BH1538"/>
  <c r="BG1538"/>
  <c r="BE1538"/>
  <c r="T1538"/>
  <c r="R1538"/>
  <c r="P1538"/>
  <c r="BI1536"/>
  <c r="BH1536"/>
  <c r="BG1536"/>
  <c r="BE1536"/>
  <c r="T1536"/>
  <c r="R1536"/>
  <c r="P1536"/>
  <c r="BI1534"/>
  <c r="BH1534"/>
  <c r="BG1534"/>
  <c r="BE1534"/>
  <c r="T1534"/>
  <c r="R1534"/>
  <c r="P1534"/>
  <c r="BI1532"/>
  <c r="BH1532"/>
  <c r="BG1532"/>
  <c r="BE1532"/>
  <c r="T1532"/>
  <c r="R1532"/>
  <c r="P1532"/>
  <c r="BI1530"/>
  <c r="BH1530"/>
  <c r="BG1530"/>
  <c r="BE1530"/>
  <c r="T1530"/>
  <c r="R1530"/>
  <c r="P1530"/>
  <c r="BI1528"/>
  <c r="BH1528"/>
  <c r="BG1528"/>
  <c r="BE1528"/>
  <c r="T1528"/>
  <c r="R1528"/>
  <c r="P1528"/>
  <c r="BI1526"/>
  <c r="BH1526"/>
  <c r="BG1526"/>
  <c r="BE1526"/>
  <c r="T1526"/>
  <c r="R1526"/>
  <c r="P1526"/>
  <c r="BI1524"/>
  <c r="BH1524"/>
  <c r="BG1524"/>
  <c r="BE1524"/>
  <c r="T1524"/>
  <c r="R1524"/>
  <c r="P1524"/>
  <c r="BI1522"/>
  <c r="BH1522"/>
  <c r="BG1522"/>
  <c r="BE1522"/>
  <c r="T1522"/>
  <c r="R1522"/>
  <c r="P1522"/>
  <c r="BI1520"/>
  <c r="BH1520"/>
  <c r="BG1520"/>
  <c r="BE1520"/>
  <c r="T1520"/>
  <c r="R1520"/>
  <c r="P1520"/>
  <c r="BI1518"/>
  <c r="BH1518"/>
  <c r="BG1518"/>
  <c r="BE1518"/>
  <c r="T1518"/>
  <c r="R1518"/>
  <c r="P1518"/>
  <c r="BI1516"/>
  <c r="BH1516"/>
  <c r="BG1516"/>
  <c r="BE1516"/>
  <c r="T1516"/>
  <c r="R1516"/>
  <c r="P1516"/>
  <c r="BI1514"/>
  <c r="BH1514"/>
  <c r="BG1514"/>
  <c r="BE1514"/>
  <c r="T1514"/>
  <c r="R1514"/>
  <c r="P1514"/>
  <c r="BI1512"/>
  <c r="BH1512"/>
  <c r="BG1512"/>
  <c r="BE1512"/>
  <c r="T1512"/>
  <c r="R1512"/>
  <c r="P1512"/>
  <c r="BI1510"/>
  <c r="BH1510"/>
  <c r="BG1510"/>
  <c r="BE1510"/>
  <c r="T1510"/>
  <c r="R1510"/>
  <c r="P1510"/>
  <c r="BI1508"/>
  <c r="BH1508"/>
  <c r="BG1508"/>
  <c r="BE1508"/>
  <c r="T1508"/>
  <c r="R1508"/>
  <c r="P1508"/>
  <c r="BI1506"/>
  <c r="BH1506"/>
  <c r="BG1506"/>
  <c r="BE1506"/>
  <c r="T1506"/>
  <c r="R1506"/>
  <c r="P1506"/>
  <c r="BI1504"/>
  <c r="BH1504"/>
  <c r="BG1504"/>
  <c r="BE1504"/>
  <c r="T1504"/>
  <c r="R1504"/>
  <c r="P1504"/>
  <c r="BI1502"/>
  <c r="BH1502"/>
  <c r="BG1502"/>
  <c r="BE1502"/>
  <c r="T1502"/>
  <c r="R1502"/>
  <c r="P1502"/>
  <c r="BI1498"/>
  <c r="BH1498"/>
  <c r="BG1498"/>
  <c r="BE1498"/>
  <c r="T1498"/>
  <c r="T1497"/>
  <c r="R1498"/>
  <c r="R1497"/>
  <c r="P1498"/>
  <c r="P1497"/>
  <c r="BI1494"/>
  <c r="BH1494"/>
  <c r="BG1494"/>
  <c r="BE1494"/>
  <c r="T1494"/>
  <c r="R1494"/>
  <c r="P1494"/>
  <c r="BI1491"/>
  <c r="BH1491"/>
  <c r="BG1491"/>
  <c r="BE1491"/>
  <c r="T1491"/>
  <c r="R1491"/>
  <c r="P1491"/>
  <c r="BI1487"/>
  <c r="BH1487"/>
  <c r="BG1487"/>
  <c r="BE1487"/>
  <c r="T1487"/>
  <c r="R1487"/>
  <c r="P1487"/>
  <c r="BI1483"/>
  <c r="BH1483"/>
  <c r="BG1483"/>
  <c r="BE1483"/>
  <c r="T1483"/>
  <c r="R1483"/>
  <c r="P1483"/>
  <c r="BI1476"/>
  <c r="BH1476"/>
  <c r="BG1476"/>
  <c r="BE1476"/>
  <c r="T1476"/>
  <c r="R1476"/>
  <c r="P1476"/>
  <c r="BI1473"/>
  <c r="BH1473"/>
  <c r="BG1473"/>
  <c r="BE1473"/>
  <c r="T1473"/>
  <c r="R1473"/>
  <c r="P1473"/>
  <c r="BI1469"/>
  <c r="BH1469"/>
  <c r="BG1469"/>
  <c r="BE1469"/>
  <c r="T1469"/>
  <c r="R1469"/>
  <c r="P1469"/>
  <c r="BI1466"/>
  <c r="BH1466"/>
  <c r="BG1466"/>
  <c r="BE1466"/>
  <c r="T1466"/>
  <c r="R1466"/>
  <c r="P1466"/>
  <c r="BI1463"/>
  <c r="BH1463"/>
  <c r="BG1463"/>
  <c r="BE1463"/>
  <c r="T1463"/>
  <c r="R1463"/>
  <c r="P1463"/>
  <c r="BI1460"/>
  <c r="BH1460"/>
  <c r="BG1460"/>
  <c r="BE1460"/>
  <c r="T1460"/>
  <c r="R1460"/>
  <c r="P1460"/>
  <c r="BI1456"/>
  <c r="BH1456"/>
  <c r="BG1456"/>
  <c r="BE1456"/>
  <c r="T1456"/>
  <c r="R1456"/>
  <c r="P1456"/>
  <c r="BI1453"/>
  <c r="BH1453"/>
  <c r="BG1453"/>
  <c r="BE1453"/>
  <c r="T1453"/>
  <c r="R1453"/>
  <c r="P1453"/>
  <c r="BI1447"/>
  <c r="BH1447"/>
  <c r="BG1447"/>
  <c r="BE1447"/>
  <c r="T1447"/>
  <c r="R1447"/>
  <c r="P1447"/>
  <c r="BI1444"/>
  <c r="BH1444"/>
  <c r="BG1444"/>
  <c r="BE1444"/>
  <c r="T1444"/>
  <c r="R1444"/>
  <c r="P1444"/>
  <c r="BI1431"/>
  <c r="BH1431"/>
  <c r="BG1431"/>
  <c r="BE1431"/>
  <c r="T1431"/>
  <c r="R1431"/>
  <c r="P1431"/>
  <c r="BI1381"/>
  <c r="BH1381"/>
  <c r="BG1381"/>
  <c r="BE1381"/>
  <c r="T1381"/>
  <c r="R1381"/>
  <c r="P1381"/>
  <c r="BI1364"/>
  <c r="BH1364"/>
  <c r="BG1364"/>
  <c r="BE1364"/>
  <c r="T1364"/>
  <c r="R1364"/>
  <c r="P1364"/>
  <c r="BI1358"/>
  <c r="BH1358"/>
  <c r="BG1358"/>
  <c r="BE1358"/>
  <c r="T1358"/>
  <c r="R1358"/>
  <c r="P1358"/>
  <c r="BI1346"/>
  <c r="BH1346"/>
  <c r="BG1346"/>
  <c r="BE1346"/>
  <c r="T1346"/>
  <c r="R1346"/>
  <c r="P1346"/>
  <c r="BI1340"/>
  <c r="BH1340"/>
  <c r="BG1340"/>
  <c r="BE1340"/>
  <c r="T1340"/>
  <c r="R1340"/>
  <c r="P1340"/>
  <c r="BI1326"/>
  <c r="BH1326"/>
  <c r="BG1326"/>
  <c r="BE1326"/>
  <c r="T1326"/>
  <c r="R1326"/>
  <c r="P1326"/>
  <c r="BI1319"/>
  <c r="BH1319"/>
  <c r="BG1319"/>
  <c r="BE1319"/>
  <c r="T1319"/>
  <c r="R1319"/>
  <c r="P1319"/>
  <c r="BI1312"/>
  <c r="BH1312"/>
  <c r="BG1312"/>
  <c r="BE1312"/>
  <c r="T1312"/>
  <c r="R1312"/>
  <c r="P1312"/>
  <c r="BI1304"/>
  <c r="BH1304"/>
  <c r="BG1304"/>
  <c r="BE1304"/>
  <c r="T1304"/>
  <c r="R1304"/>
  <c r="P1304"/>
  <c r="BI1296"/>
  <c r="BH1296"/>
  <c r="BG1296"/>
  <c r="BE1296"/>
  <c r="T1296"/>
  <c r="R1296"/>
  <c r="P1296"/>
  <c r="BI1290"/>
  <c r="BH1290"/>
  <c r="BG1290"/>
  <c r="BE1290"/>
  <c r="T1290"/>
  <c r="R1290"/>
  <c r="P1290"/>
  <c r="BI1288"/>
  <c r="BH1288"/>
  <c r="BG1288"/>
  <c r="BE1288"/>
  <c r="T1288"/>
  <c r="R1288"/>
  <c r="P1288"/>
  <c r="BI1286"/>
  <c r="BH1286"/>
  <c r="BG1286"/>
  <c r="BE1286"/>
  <c r="T1286"/>
  <c r="R1286"/>
  <c r="P1286"/>
  <c r="BI1284"/>
  <c r="BH1284"/>
  <c r="BG1284"/>
  <c r="BE1284"/>
  <c r="T1284"/>
  <c r="R1284"/>
  <c r="P1284"/>
  <c r="BI1280"/>
  <c r="BH1280"/>
  <c r="BG1280"/>
  <c r="BE1280"/>
  <c r="T1280"/>
  <c r="R1280"/>
  <c r="P1280"/>
  <c r="BI1269"/>
  <c r="BH1269"/>
  <c r="BG1269"/>
  <c r="BE1269"/>
  <c r="T1269"/>
  <c r="R1269"/>
  <c r="P1269"/>
  <c r="BI1259"/>
  <c r="BH1259"/>
  <c r="BG1259"/>
  <c r="BE1259"/>
  <c r="T1259"/>
  <c r="R1259"/>
  <c r="P1259"/>
  <c r="BI1255"/>
  <c r="BH1255"/>
  <c r="BG1255"/>
  <c r="BE1255"/>
  <c r="T1255"/>
  <c r="R1255"/>
  <c r="P1255"/>
  <c r="BI1251"/>
  <c r="BH1251"/>
  <c r="BG1251"/>
  <c r="BE1251"/>
  <c r="T1251"/>
  <c r="R1251"/>
  <c r="P1251"/>
  <c r="BI1243"/>
  <c r="BH1243"/>
  <c r="BG1243"/>
  <c r="BE1243"/>
  <c r="T1243"/>
  <c r="R1243"/>
  <c r="P1243"/>
  <c r="BI1239"/>
  <c r="BH1239"/>
  <c r="BG1239"/>
  <c r="BE1239"/>
  <c r="T1239"/>
  <c r="R1239"/>
  <c r="P1239"/>
  <c r="BI1235"/>
  <c r="BH1235"/>
  <c r="BG1235"/>
  <c r="BE1235"/>
  <c r="T1235"/>
  <c r="R1235"/>
  <c r="P1235"/>
  <c r="BI1225"/>
  <c r="BH1225"/>
  <c r="BG1225"/>
  <c r="BE1225"/>
  <c r="T1225"/>
  <c r="R1225"/>
  <c r="P1225"/>
  <c r="BI1198"/>
  <c r="BH1198"/>
  <c r="BG1198"/>
  <c r="BE1198"/>
  <c r="T1198"/>
  <c r="R1198"/>
  <c r="P1198"/>
  <c r="BI1190"/>
  <c r="BH1190"/>
  <c r="BG1190"/>
  <c r="BE1190"/>
  <c r="T1190"/>
  <c r="R1190"/>
  <c r="P1190"/>
  <c r="BI1184"/>
  <c r="BH1184"/>
  <c r="BG1184"/>
  <c r="BE1184"/>
  <c r="T1184"/>
  <c r="R1184"/>
  <c r="P1184"/>
  <c r="BI1178"/>
  <c r="BH1178"/>
  <c r="BG1178"/>
  <c r="BE1178"/>
  <c r="T1178"/>
  <c r="R1178"/>
  <c r="P1178"/>
  <c r="BI1174"/>
  <c r="BH1174"/>
  <c r="BG1174"/>
  <c r="BE1174"/>
  <c r="T1174"/>
  <c r="R1174"/>
  <c r="P1174"/>
  <c r="BI1165"/>
  <c r="BH1165"/>
  <c r="BG1165"/>
  <c r="BE1165"/>
  <c r="T1165"/>
  <c r="R1165"/>
  <c r="P1165"/>
  <c r="BI1159"/>
  <c r="BH1159"/>
  <c r="BG1159"/>
  <c r="BE1159"/>
  <c r="T1159"/>
  <c r="R1159"/>
  <c r="P1159"/>
  <c r="BI1153"/>
  <c r="BH1153"/>
  <c r="BG1153"/>
  <c r="BE1153"/>
  <c r="T1153"/>
  <c r="R1153"/>
  <c r="P1153"/>
  <c r="BI1147"/>
  <c r="BH1147"/>
  <c r="BG1147"/>
  <c r="BE1147"/>
  <c r="T1147"/>
  <c r="R1147"/>
  <c r="P1147"/>
  <c r="BI1141"/>
  <c r="BH1141"/>
  <c r="BG1141"/>
  <c r="BE1141"/>
  <c r="T1141"/>
  <c r="R1141"/>
  <c r="P1141"/>
  <c r="BI1131"/>
  <c r="BH1131"/>
  <c r="BG1131"/>
  <c r="BE1131"/>
  <c r="T1131"/>
  <c r="R1131"/>
  <c r="P1131"/>
  <c r="BI1128"/>
  <c r="BH1128"/>
  <c r="BG1128"/>
  <c r="BE1128"/>
  <c r="T1128"/>
  <c r="R1128"/>
  <c r="P1128"/>
  <c r="BI1118"/>
  <c r="BH1118"/>
  <c r="BG1118"/>
  <c r="BE1118"/>
  <c r="T1118"/>
  <c r="R1118"/>
  <c r="P1118"/>
  <c r="BI1093"/>
  <c r="BH1093"/>
  <c r="BG1093"/>
  <c r="BE1093"/>
  <c r="T1093"/>
  <c r="R1093"/>
  <c r="P1093"/>
  <c r="BI1086"/>
  <c r="BH1086"/>
  <c r="BG1086"/>
  <c r="BE1086"/>
  <c r="T1086"/>
  <c r="R1086"/>
  <c r="P1086"/>
  <c r="BI1080"/>
  <c r="BH1080"/>
  <c r="BG1080"/>
  <c r="BE1080"/>
  <c r="T1080"/>
  <c r="R1080"/>
  <c r="P1080"/>
  <c r="BI1071"/>
  <c r="BH1071"/>
  <c r="BG1071"/>
  <c r="BE1071"/>
  <c r="T1071"/>
  <c r="R1071"/>
  <c r="P1071"/>
  <c r="BI1059"/>
  <c r="BH1059"/>
  <c r="BG1059"/>
  <c r="BE1059"/>
  <c r="T1059"/>
  <c r="R1059"/>
  <c r="P1059"/>
  <c r="BI1050"/>
  <c r="BH1050"/>
  <c r="BG1050"/>
  <c r="BE1050"/>
  <c r="T1050"/>
  <c r="R1050"/>
  <c r="P1050"/>
  <c r="BI1044"/>
  <c r="BH1044"/>
  <c r="BG1044"/>
  <c r="BE1044"/>
  <c r="T1044"/>
  <c r="R1044"/>
  <c r="P1044"/>
  <c r="BI1041"/>
  <c r="BH1041"/>
  <c r="BG1041"/>
  <c r="BE1041"/>
  <c r="T1041"/>
  <c r="R1041"/>
  <c r="P1041"/>
  <c r="BI1035"/>
  <c r="BH1035"/>
  <c r="BG1035"/>
  <c r="BE1035"/>
  <c r="T1035"/>
  <c r="R1035"/>
  <c r="P1035"/>
  <c r="BI1032"/>
  <c r="BH1032"/>
  <c r="BG1032"/>
  <c r="BE1032"/>
  <c r="T1032"/>
  <c r="R1032"/>
  <c r="P1032"/>
  <c r="BI1028"/>
  <c r="BH1028"/>
  <c r="BG1028"/>
  <c r="BE1028"/>
  <c r="T1028"/>
  <c r="R1028"/>
  <c r="P1028"/>
  <c r="BI1024"/>
  <c r="BH1024"/>
  <c r="BG1024"/>
  <c r="BE1024"/>
  <c r="T1024"/>
  <c r="R1024"/>
  <c r="P1024"/>
  <c r="BI1015"/>
  <c r="BH1015"/>
  <c r="BG1015"/>
  <c r="BE1015"/>
  <c r="T1015"/>
  <c r="R1015"/>
  <c r="P1015"/>
  <c r="BI1001"/>
  <c r="BH1001"/>
  <c r="BG1001"/>
  <c r="BE1001"/>
  <c r="T1001"/>
  <c r="R1001"/>
  <c r="P1001"/>
  <c r="BI984"/>
  <c r="BH984"/>
  <c r="BG984"/>
  <c r="BE984"/>
  <c r="T984"/>
  <c r="R984"/>
  <c r="P984"/>
  <c r="BI982"/>
  <c r="BH982"/>
  <c r="BG982"/>
  <c r="BE982"/>
  <c r="T982"/>
  <c r="R982"/>
  <c r="P982"/>
  <c r="BI980"/>
  <c r="BH980"/>
  <c r="BG980"/>
  <c r="BE980"/>
  <c r="T980"/>
  <c r="R980"/>
  <c r="P980"/>
  <c r="BI976"/>
  <c r="BH976"/>
  <c r="BG976"/>
  <c r="BE976"/>
  <c r="T976"/>
  <c r="R976"/>
  <c r="P976"/>
  <c r="BI974"/>
  <c r="BH974"/>
  <c r="BG974"/>
  <c r="BE974"/>
  <c r="T974"/>
  <c r="R974"/>
  <c r="P974"/>
  <c r="BI970"/>
  <c r="BH970"/>
  <c r="BG970"/>
  <c r="BE970"/>
  <c r="T970"/>
  <c r="R970"/>
  <c r="P970"/>
  <c r="BI966"/>
  <c r="BH966"/>
  <c r="BG966"/>
  <c r="BE966"/>
  <c r="T966"/>
  <c r="R966"/>
  <c r="P966"/>
  <c r="BI963"/>
  <c r="BH963"/>
  <c r="BG963"/>
  <c r="BE963"/>
  <c r="T963"/>
  <c r="R963"/>
  <c r="P963"/>
  <c r="BI959"/>
  <c r="BH959"/>
  <c r="BG959"/>
  <c r="BE959"/>
  <c r="T959"/>
  <c r="R959"/>
  <c r="P959"/>
  <c r="BI955"/>
  <c r="BH955"/>
  <c r="BG955"/>
  <c r="BE955"/>
  <c r="T955"/>
  <c r="R955"/>
  <c r="P955"/>
  <c r="BI952"/>
  <c r="BH952"/>
  <c r="BG952"/>
  <c r="BE952"/>
  <c r="T952"/>
  <c r="R952"/>
  <c r="P952"/>
  <c r="BI949"/>
  <c r="BH949"/>
  <c r="BG949"/>
  <c r="BE949"/>
  <c r="T949"/>
  <c r="R949"/>
  <c r="P949"/>
  <c r="BI946"/>
  <c r="BH946"/>
  <c r="BG946"/>
  <c r="BE946"/>
  <c r="T946"/>
  <c r="R946"/>
  <c r="P946"/>
  <c r="BI943"/>
  <c r="BH943"/>
  <c r="BG943"/>
  <c r="BE943"/>
  <c r="T943"/>
  <c r="R943"/>
  <c r="P943"/>
  <c r="BI939"/>
  <c r="BH939"/>
  <c r="BG939"/>
  <c r="BE939"/>
  <c r="T939"/>
  <c r="R939"/>
  <c r="P939"/>
  <c r="BI933"/>
  <c r="BH933"/>
  <c r="BG933"/>
  <c r="BE933"/>
  <c r="T933"/>
  <c r="R933"/>
  <c r="P933"/>
  <c r="BI930"/>
  <c r="BH930"/>
  <c r="BG930"/>
  <c r="BE930"/>
  <c r="T930"/>
  <c r="R930"/>
  <c r="P930"/>
  <c r="BI926"/>
  <c r="BH926"/>
  <c r="BG926"/>
  <c r="BE926"/>
  <c r="T926"/>
  <c r="R926"/>
  <c r="P926"/>
  <c r="BI919"/>
  <c r="BH919"/>
  <c r="BG919"/>
  <c r="BE919"/>
  <c r="T919"/>
  <c r="R919"/>
  <c r="P919"/>
  <c r="BI913"/>
  <c r="BH913"/>
  <c r="BG913"/>
  <c r="BE913"/>
  <c r="T913"/>
  <c r="R913"/>
  <c r="P913"/>
  <c r="BI896"/>
  <c r="BH896"/>
  <c r="BG896"/>
  <c r="BE896"/>
  <c r="T896"/>
  <c r="R896"/>
  <c r="P896"/>
  <c r="BI891"/>
  <c r="BH891"/>
  <c r="BG891"/>
  <c r="BE891"/>
  <c r="T891"/>
  <c r="R891"/>
  <c r="P891"/>
  <c r="BI874"/>
  <c r="BH874"/>
  <c r="BG874"/>
  <c r="BE874"/>
  <c r="T874"/>
  <c r="R874"/>
  <c r="P874"/>
  <c r="BI849"/>
  <c r="BH849"/>
  <c r="BG849"/>
  <c r="BE849"/>
  <c r="T849"/>
  <c r="R849"/>
  <c r="P849"/>
  <c r="BI845"/>
  <c r="BH845"/>
  <c r="BG845"/>
  <c r="BE845"/>
  <c r="T845"/>
  <c r="R845"/>
  <c r="P845"/>
  <c r="BI833"/>
  <c r="BH833"/>
  <c r="BG833"/>
  <c r="BE833"/>
  <c r="T833"/>
  <c r="R833"/>
  <c r="P833"/>
  <c r="BI828"/>
  <c r="BH828"/>
  <c r="BG828"/>
  <c r="BE828"/>
  <c r="T828"/>
  <c r="R828"/>
  <c r="P828"/>
  <c r="BI824"/>
  <c r="BH824"/>
  <c r="BG824"/>
  <c r="BE824"/>
  <c r="T824"/>
  <c r="R824"/>
  <c r="P824"/>
  <c r="BI808"/>
  <c r="BH808"/>
  <c r="BG808"/>
  <c r="BE808"/>
  <c r="T808"/>
  <c r="R808"/>
  <c r="P808"/>
  <c r="BI799"/>
  <c r="BH799"/>
  <c r="BG799"/>
  <c r="BE799"/>
  <c r="T799"/>
  <c r="R799"/>
  <c r="P799"/>
  <c r="BI795"/>
  <c r="BH795"/>
  <c r="BG795"/>
  <c r="BE795"/>
  <c r="T795"/>
  <c r="R795"/>
  <c r="P795"/>
  <c r="BI792"/>
  <c r="BH792"/>
  <c r="BG792"/>
  <c r="BE792"/>
  <c r="T792"/>
  <c r="R792"/>
  <c r="P792"/>
  <c r="BI788"/>
  <c r="BH788"/>
  <c r="BG788"/>
  <c r="BE788"/>
  <c r="T788"/>
  <c r="R788"/>
  <c r="P788"/>
  <c r="BI782"/>
  <c r="BH782"/>
  <c r="BG782"/>
  <c r="BE782"/>
  <c r="T782"/>
  <c r="R782"/>
  <c r="P782"/>
  <c r="BI766"/>
  <c r="BH766"/>
  <c r="BG766"/>
  <c r="BE766"/>
  <c r="T766"/>
  <c r="R766"/>
  <c r="P766"/>
  <c r="BI761"/>
  <c r="BH761"/>
  <c r="BG761"/>
  <c r="BE761"/>
  <c r="T761"/>
  <c r="R761"/>
  <c r="P761"/>
  <c r="BI734"/>
  <c r="BH734"/>
  <c r="BG734"/>
  <c r="BE734"/>
  <c r="T734"/>
  <c r="R734"/>
  <c r="P734"/>
  <c r="BI728"/>
  <c r="BH728"/>
  <c r="BG728"/>
  <c r="BE728"/>
  <c r="T728"/>
  <c r="R728"/>
  <c r="P728"/>
  <c r="BI711"/>
  <c r="BH711"/>
  <c r="BG711"/>
  <c r="BE711"/>
  <c r="T711"/>
  <c r="R711"/>
  <c r="P711"/>
  <c r="BI703"/>
  <c r="BH703"/>
  <c r="BG703"/>
  <c r="BE703"/>
  <c r="T703"/>
  <c r="R703"/>
  <c r="P703"/>
  <c r="BI698"/>
  <c r="BH698"/>
  <c r="BG698"/>
  <c r="BE698"/>
  <c r="T698"/>
  <c r="R698"/>
  <c r="P698"/>
  <c r="BI694"/>
  <c r="BH694"/>
  <c r="BG694"/>
  <c r="BE694"/>
  <c r="T694"/>
  <c r="R694"/>
  <c r="P694"/>
  <c r="BI691"/>
  <c r="BH691"/>
  <c r="BG691"/>
  <c r="BE691"/>
  <c r="T691"/>
  <c r="R691"/>
  <c r="P691"/>
  <c r="BI687"/>
  <c r="BH687"/>
  <c r="BG687"/>
  <c r="BE687"/>
  <c r="T687"/>
  <c r="R687"/>
  <c r="P687"/>
  <c r="BI684"/>
  <c r="BH684"/>
  <c r="BG684"/>
  <c r="BE684"/>
  <c r="T684"/>
  <c r="R684"/>
  <c r="P684"/>
  <c r="BI671"/>
  <c r="BH671"/>
  <c r="BG671"/>
  <c r="BE671"/>
  <c r="T671"/>
  <c r="R671"/>
  <c r="P671"/>
  <c r="BI668"/>
  <c r="BH668"/>
  <c r="BG668"/>
  <c r="BE668"/>
  <c r="T668"/>
  <c r="R668"/>
  <c r="P668"/>
  <c r="BI659"/>
  <c r="BH659"/>
  <c r="BG659"/>
  <c r="BE659"/>
  <c r="T659"/>
  <c r="R659"/>
  <c r="P659"/>
  <c r="BI650"/>
  <c r="BH650"/>
  <c r="BG650"/>
  <c r="BE650"/>
  <c r="T650"/>
  <c r="R650"/>
  <c r="P650"/>
  <c r="BI634"/>
  <c r="BH634"/>
  <c r="BG634"/>
  <c r="BE634"/>
  <c r="T634"/>
  <c r="R634"/>
  <c r="P634"/>
  <c r="BI627"/>
  <c r="BH627"/>
  <c r="BG627"/>
  <c r="BE627"/>
  <c r="T627"/>
  <c r="R627"/>
  <c r="P627"/>
  <c r="BI622"/>
  <c r="BH622"/>
  <c r="BG622"/>
  <c r="BE622"/>
  <c r="T622"/>
  <c r="R622"/>
  <c r="P622"/>
  <c r="BI618"/>
  <c r="BH618"/>
  <c r="BG618"/>
  <c r="BE618"/>
  <c r="T618"/>
  <c r="R618"/>
  <c r="P618"/>
  <c r="BI607"/>
  <c r="BH607"/>
  <c r="BG607"/>
  <c r="BE607"/>
  <c r="T607"/>
  <c r="R607"/>
  <c r="P607"/>
  <c r="BI593"/>
  <c r="BH593"/>
  <c r="BG593"/>
  <c r="BE593"/>
  <c r="T593"/>
  <c r="R593"/>
  <c r="P593"/>
  <c r="BI585"/>
  <c r="BH585"/>
  <c r="BG585"/>
  <c r="BE585"/>
  <c r="T585"/>
  <c r="R585"/>
  <c r="P585"/>
  <c r="BI583"/>
  <c r="BH583"/>
  <c r="BG583"/>
  <c r="BE583"/>
  <c r="T583"/>
  <c r="R583"/>
  <c r="P583"/>
  <c r="BI575"/>
  <c r="BH575"/>
  <c r="BG575"/>
  <c r="BE575"/>
  <c r="T575"/>
  <c r="R575"/>
  <c r="P575"/>
  <c r="BI565"/>
  <c r="BH565"/>
  <c r="BG565"/>
  <c r="BE565"/>
  <c r="T565"/>
  <c r="R565"/>
  <c r="P565"/>
  <c r="BI563"/>
  <c r="BH563"/>
  <c r="BG563"/>
  <c r="BE563"/>
  <c r="T563"/>
  <c r="R563"/>
  <c r="P563"/>
  <c r="BI557"/>
  <c r="BH557"/>
  <c r="BG557"/>
  <c r="BE557"/>
  <c r="T557"/>
  <c r="R557"/>
  <c r="P557"/>
  <c r="BI554"/>
  <c r="BH554"/>
  <c r="BG554"/>
  <c r="BE554"/>
  <c r="T554"/>
  <c r="R554"/>
  <c r="P554"/>
  <c r="BI549"/>
  <c r="BH549"/>
  <c r="BG549"/>
  <c r="BE549"/>
  <c r="T549"/>
  <c r="R549"/>
  <c r="P549"/>
  <c r="BI546"/>
  <c r="BH546"/>
  <c r="BG546"/>
  <c r="BE546"/>
  <c r="T546"/>
  <c r="R546"/>
  <c r="P546"/>
  <c r="BI541"/>
  <c r="BH541"/>
  <c r="BG541"/>
  <c r="BE541"/>
  <c r="T541"/>
  <c r="R541"/>
  <c r="P541"/>
  <c r="BI538"/>
  <c r="BH538"/>
  <c r="BG538"/>
  <c r="BE538"/>
  <c r="T538"/>
  <c r="R538"/>
  <c r="P538"/>
  <c r="BI535"/>
  <c r="BH535"/>
  <c r="BG535"/>
  <c r="BE535"/>
  <c r="T535"/>
  <c r="R535"/>
  <c r="P535"/>
  <c r="BI527"/>
  <c r="BH527"/>
  <c r="BG527"/>
  <c r="BE527"/>
  <c r="T527"/>
  <c r="R527"/>
  <c r="P527"/>
  <c r="BI517"/>
  <c r="BH517"/>
  <c r="BG517"/>
  <c r="BE517"/>
  <c r="T517"/>
  <c r="R517"/>
  <c r="P517"/>
  <c r="BI512"/>
  <c r="BH512"/>
  <c r="BG512"/>
  <c r="BE512"/>
  <c r="T512"/>
  <c r="R512"/>
  <c r="P512"/>
  <c r="BI504"/>
  <c r="BH504"/>
  <c r="BG504"/>
  <c r="BE504"/>
  <c r="T504"/>
  <c r="R504"/>
  <c r="P504"/>
  <c r="BI501"/>
  <c r="BH501"/>
  <c r="BG501"/>
  <c r="BE501"/>
  <c r="T501"/>
  <c r="R501"/>
  <c r="P501"/>
  <c r="BI498"/>
  <c r="BH498"/>
  <c r="BG498"/>
  <c r="BE498"/>
  <c r="T498"/>
  <c r="R498"/>
  <c r="P498"/>
  <c r="BI493"/>
  <c r="BH493"/>
  <c r="BG493"/>
  <c r="BE493"/>
  <c r="T493"/>
  <c r="R493"/>
  <c r="P493"/>
  <c r="BI489"/>
  <c r="BH489"/>
  <c r="BG489"/>
  <c r="BE489"/>
  <c r="T489"/>
  <c r="R489"/>
  <c r="P489"/>
  <c r="BI481"/>
  <c r="BH481"/>
  <c r="BG481"/>
  <c r="BE481"/>
  <c r="T481"/>
  <c r="R481"/>
  <c r="P481"/>
  <c r="BI473"/>
  <c r="BH473"/>
  <c r="BG473"/>
  <c r="BE473"/>
  <c r="T473"/>
  <c r="R473"/>
  <c r="P473"/>
  <c r="BI469"/>
  <c r="BH469"/>
  <c r="BG469"/>
  <c r="BE469"/>
  <c r="T469"/>
  <c r="R469"/>
  <c r="P469"/>
  <c r="BI465"/>
  <c r="BH465"/>
  <c r="BG465"/>
  <c r="BE465"/>
  <c r="T465"/>
  <c r="R465"/>
  <c r="P465"/>
  <c r="BI462"/>
  <c r="BH462"/>
  <c r="BG462"/>
  <c r="BE462"/>
  <c r="T462"/>
  <c r="R462"/>
  <c r="P462"/>
  <c r="BI459"/>
  <c r="BH459"/>
  <c r="BG459"/>
  <c r="BE459"/>
  <c r="T459"/>
  <c r="R459"/>
  <c r="P459"/>
  <c r="BI455"/>
  <c r="BH455"/>
  <c r="BG455"/>
  <c r="BE455"/>
  <c r="T455"/>
  <c r="R455"/>
  <c r="P455"/>
  <c r="BI449"/>
  <c r="BH449"/>
  <c r="BG449"/>
  <c r="BE449"/>
  <c r="T449"/>
  <c r="R449"/>
  <c r="P449"/>
  <c r="BI445"/>
  <c r="BH445"/>
  <c r="BG445"/>
  <c r="BE445"/>
  <c r="T445"/>
  <c r="R445"/>
  <c r="P445"/>
  <c r="BI441"/>
  <c r="BH441"/>
  <c r="BG441"/>
  <c r="BE441"/>
  <c r="T441"/>
  <c r="R441"/>
  <c r="P441"/>
  <c r="BI438"/>
  <c r="BH438"/>
  <c r="BG438"/>
  <c r="BE438"/>
  <c r="T438"/>
  <c r="R438"/>
  <c r="P438"/>
  <c r="BI435"/>
  <c r="BH435"/>
  <c r="BG435"/>
  <c r="BE435"/>
  <c r="T435"/>
  <c r="R435"/>
  <c r="P435"/>
  <c r="BI426"/>
  <c r="BH426"/>
  <c r="BG426"/>
  <c r="BE426"/>
  <c r="T426"/>
  <c r="R426"/>
  <c r="P426"/>
  <c r="BI411"/>
  <c r="BH411"/>
  <c r="BG411"/>
  <c r="BE411"/>
  <c r="T411"/>
  <c r="R411"/>
  <c r="P411"/>
  <c r="BI406"/>
  <c r="BH406"/>
  <c r="BG406"/>
  <c r="BE406"/>
  <c r="T406"/>
  <c r="R406"/>
  <c r="P406"/>
  <c r="BI402"/>
  <c r="BH402"/>
  <c r="BG402"/>
  <c r="BE402"/>
  <c r="T402"/>
  <c r="R402"/>
  <c r="P402"/>
  <c r="BI393"/>
  <c r="BH393"/>
  <c r="BG393"/>
  <c r="BE393"/>
  <c r="T393"/>
  <c r="R393"/>
  <c r="P393"/>
  <c r="BI387"/>
  <c r="BH387"/>
  <c r="BG387"/>
  <c r="BE387"/>
  <c r="T387"/>
  <c r="R387"/>
  <c r="P387"/>
  <c r="BI380"/>
  <c r="BH380"/>
  <c r="BG380"/>
  <c r="BE380"/>
  <c r="T380"/>
  <c r="R380"/>
  <c r="P380"/>
  <c r="BI374"/>
  <c r="BH374"/>
  <c r="BG374"/>
  <c r="BE374"/>
  <c r="T374"/>
  <c r="R374"/>
  <c r="P374"/>
  <c r="BI356"/>
  <c r="BH356"/>
  <c r="BG356"/>
  <c r="BE356"/>
  <c r="T356"/>
  <c r="R356"/>
  <c r="P356"/>
  <c r="BI351"/>
  <c r="BH351"/>
  <c r="BG351"/>
  <c r="BE351"/>
  <c r="T351"/>
  <c r="R351"/>
  <c r="P351"/>
  <c r="BI345"/>
  <c r="BH345"/>
  <c r="BG345"/>
  <c r="BE345"/>
  <c r="T345"/>
  <c r="R345"/>
  <c r="P345"/>
  <c r="BI335"/>
  <c r="BH335"/>
  <c r="BG335"/>
  <c r="BE335"/>
  <c r="T335"/>
  <c r="R335"/>
  <c r="P335"/>
  <c r="BI326"/>
  <c r="BH326"/>
  <c r="BG326"/>
  <c r="BE326"/>
  <c r="T326"/>
  <c r="R326"/>
  <c r="P326"/>
  <c r="BI317"/>
  <c r="BH317"/>
  <c r="BG317"/>
  <c r="BE317"/>
  <c r="T317"/>
  <c r="R317"/>
  <c r="P317"/>
  <c r="BI315"/>
  <c r="BH315"/>
  <c r="BG315"/>
  <c r="BE315"/>
  <c r="T315"/>
  <c r="R315"/>
  <c r="P315"/>
  <c r="BI307"/>
  <c r="BH307"/>
  <c r="BG307"/>
  <c r="BE307"/>
  <c r="T307"/>
  <c r="R307"/>
  <c r="P307"/>
  <c r="BI303"/>
  <c r="BH303"/>
  <c r="BG303"/>
  <c r="BE303"/>
  <c r="T303"/>
  <c r="R303"/>
  <c r="P303"/>
  <c r="BI300"/>
  <c r="BH300"/>
  <c r="BG300"/>
  <c r="BE300"/>
  <c r="T300"/>
  <c r="R300"/>
  <c r="P300"/>
  <c r="BI294"/>
  <c r="BH294"/>
  <c r="BG294"/>
  <c r="BE294"/>
  <c r="T294"/>
  <c r="R294"/>
  <c r="P294"/>
  <c r="BI288"/>
  <c r="BH288"/>
  <c r="BG288"/>
  <c r="BE288"/>
  <c r="T288"/>
  <c r="R288"/>
  <c r="P288"/>
  <c r="BI284"/>
  <c r="BH284"/>
  <c r="BG284"/>
  <c r="BE284"/>
  <c r="T284"/>
  <c r="R284"/>
  <c r="P284"/>
  <c r="BI279"/>
  <c r="BH279"/>
  <c r="BG279"/>
  <c r="BE279"/>
  <c r="T279"/>
  <c r="R279"/>
  <c r="P279"/>
  <c r="BI273"/>
  <c r="BH273"/>
  <c r="BG273"/>
  <c r="BE273"/>
  <c r="T273"/>
  <c r="R273"/>
  <c r="P273"/>
  <c r="BI266"/>
  <c r="BH266"/>
  <c r="BG266"/>
  <c r="BE266"/>
  <c r="T266"/>
  <c r="R266"/>
  <c r="P266"/>
  <c r="BI246"/>
  <c r="BH246"/>
  <c r="BG246"/>
  <c r="BE246"/>
  <c r="T246"/>
  <c r="R246"/>
  <c r="P246"/>
  <c r="BI239"/>
  <c r="BH239"/>
  <c r="BG239"/>
  <c r="BE239"/>
  <c r="T239"/>
  <c r="R239"/>
  <c r="P239"/>
  <c r="BI234"/>
  <c r="BH234"/>
  <c r="BG234"/>
  <c r="BE234"/>
  <c r="T234"/>
  <c r="R234"/>
  <c r="P234"/>
  <c r="BI231"/>
  <c r="BH231"/>
  <c r="BG231"/>
  <c r="BE231"/>
  <c r="T231"/>
  <c r="R231"/>
  <c r="P231"/>
  <c r="BI228"/>
  <c r="BH228"/>
  <c r="BG228"/>
  <c r="BE228"/>
  <c r="T228"/>
  <c r="R228"/>
  <c r="P228"/>
  <c r="BI210"/>
  <c r="BH210"/>
  <c r="BG210"/>
  <c r="BE210"/>
  <c r="T210"/>
  <c r="R210"/>
  <c r="P210"/>
  <c r="BI189"/>
  <c r="BH189"/>
  <c r="BG189"/>
  <c r="BE189"/>
  <c r="T189"/>
  <c r="R189"/>
  <c r="P189"/>
  <c r="BI186"/>
  <c r="BH186"/>
  <c r="BG186"/>
  <c r="BE186"/>
  <c r="T186"/>
  <c r="R186"/>
  <c r="P186"/>
  <c r="BI183"/>
  <c r="BH183"/>
  <c r="BG183"/>
  <c r="BE183"/>
  <c r="T183"/>
  <c r="R183"/>
  <c r="P183"/>
  <c r="BI180"/>
  <c r="BH180"/>
  <c r="BG180"/>
  <c r="BE180"/>
  <c r="T180"/>
  <c r="R180"/>
  <c r="P180"/>
  <c r="BI177"/>
  <c r="BH177"/>
  <c r="BG177"/>
  <c r="BE177"/>
  <c r="T177"/>
  <c r="R177"/>
  <c r="P177"/>
  <c r="BI174"/>
  <c r="BH174"/>
  <c r="BG174"/>
  <c r="BE174"/>
  <c r="T174"/>
  <c r="R174"/>
  <c r="P174"/>
  <c r="BI170"/>
  <c r="BH170"/>
  <c r="BG170"/>
  <c r="BE170"/>
  <c r="T170"/>
  <c r="R170"/>
  <c r="P170"/>
  <c r="BI167"/>
  <c r="BH167"/>
  <c r="BG167"/>
  <c r="BE167"/>
  <c r="T167"/>
  <c r="R167"/>
  <c r="P167"/>
  <c r="BI163"/>
  <c r="BH163"/>
  <c r="BG163"/>
  <c r="BE163"/>
  <c r="T163"/>
  <c r="R163"/>
  <c r="P163"/>
  <c r="BI160"/>
  <c r="BH160"/>
  <c r="BG160"/>
  <c r="BE160"/>
  <c r="T160"/>
  <c r="R160"/>
  <c r="P160"/>
  <c r="BI157"/>
  <c r="BH157"/>
  <c r="BG157"/>
  <c r="BE157"/>
  <c r="T157"/>
  <c r="R157"/>
  <c r="P157"/>
  <c r="BI154"/>
  <c r="BH154"/>
  <c r="BG154"/>
  <c r="BE154"/>
  <c r="T154"/>
  <c r="R154"/>
  <c r="P154"/>
  <c r="BI151"/>
  <c r="BH151"/>
  <c r="BG151"/>
  <c r="BE151"/>
  <c r="T151"/>
  <c r="R151"/>
  <c r="P151"/>
  <c r="J145"/>
  <c r="J144"/>
  <c r="F144"/>
  <c r="F142"/>
  <c r="E140"/>
  <c r="J92"/>
  <c r="J91"/>
  <c r="F91"/>
  <c r="F89"/>
  <c r="E87"/>
  <c r="J18"/>
  <c r="E18"/>
  <c r="F145"/>
  <c r="J17"/>
  <c r="J12"/>
  <c r="J89"/>
  <c r="E7"/>
  <c r="E138"/>
  <c i="1" r="L90"/>
  <c r="AM90"/>
  <c r="AM89"/>
  <c r="L89"/>
  <c r="AM87"/>
  <c r="L87"/>
  <c r="L85"/>
  <c r="L84"/>
  <c i="14" r="BK184"/>
  <c r="BK176"/>
  <c r="J174"/>
  <c r="BK170"/>
  <c r="J170"/>
  <c r="BK168"/>
  <c r="J168"/>
  <c r="BK166"/>
  <c r="J166"/>
  <c r="BK164"/>
  <c r="J164"/>
  <c r="J162"/>
  <c r="J160"/>
  <c r="J156"/>
  <c r="J154"/>
  <c r="BK152"/>
  <c r="J150"/>
  <c r="J148"/>
  <c r="BK146"/>
  <c r="J144"/>
  <c r="BK142"/>
  <c r="BK138"/>
  <c i="13" r="J228"/>
  <c r="BK225"/>
  <c r="J223"/>
  <c r="BK221"/>
  <c r="J219"/>
  <c r="BK213"/>
  <c r="BK210"/>
  <c r="BK208"/>
  <c i="10" r="BK253"/>
  <c r="J242"/>
  <c r="BK237"/>
  <c r="J231"/>
  <c r="BK226"/>
  <c r="BK222"/>
  <c r="J218"/>
  <c r="BK204"/>
  <c r="BK192"/>
  <c r="BK184"/>
  <c r="BK174"/>
  <c r="J161"/>
  <c r="J157"/>
  <c r="J155"/>
  <c r="J147"/>
  <c r="J135"/>
  <c i="9" r="BK290"/>
  <c r="BK288"/>
  <c r="J278"/>
  <c r="J274"/>
  <c r="BK267"/>
  <c r="BK265"/>
  <c r="BK259"/>
  <c r="BK257"/>
  <c r="BK242"/>
  <c r="BK239"/>
  <c r="J233"/>
  <c r="BK227"/>
  <c r="BK225"/>
  <c r="J221"/>
  <c r="J215"/>
  <c r="BK213"/>
  <c r="J211"/>
  <c r="J209"/>
  <c r="J207"/>
  <c r="BK201"/>
  <c r="J199"/>
  <c r="J190"/>
  <c r="J181"/>
  <c r="BK177"/>
  <c r="J174"/>
  <c r="J172"/>
  <c r="J170"/>
  <c r="BK168"/>
  <c r="J156"/>
  <c r="BK154"/>
  <c r="J146"/>
  <c r="J142"/>
  <c r="J140"/>
  <c r="BK138"/>
  <c i="8" r="J380"/>
  <c r="BK366"/>
  <c r="J364"/>
  <c r="BK358"/>
  <c r="BK353"/>
  <c r="J348"/>
  <c r="BK345"/>
  <c r="J343"/>
  <c r="J337"/>
  <c r="J335"/>
  <c r="BK333"/>
  <c r="J331"/>
  <c r="J326"/>
  <c r="BK318"/>
  <c r="J315"/>
  <c r="J313"/>
  <c r="BK308"/>
  <c r="J302"/>
  <c r="J299"/>
  <c r="J295"/>
  <c r="BK290"/>
  <c r="BK286"/>
  <c r="J280"/>
  <c r="BK277"/>
  <c r="J275"/>
  <c r="BK273"/>
  <c r="J271"/>
  <c r="BK267"/>
  <c r="J265"/>
  <c r="BK261"/>
  <c r="BK259"/>
  <c r="BK257"/>
  <c r="J251"/>
  <c r="J247"/>
  <c r="BK245"/>
  <c r="BK233"/>
  <c r="J230"/>
  <c r="J227"/>
  <c r="J223"/>
  <c r="BK215"/>
  <c r="BK209"/>
  <c r="J205"/>
  <c r="J202"/>
  <c r="BK200"/>
  <c r="J197"/>
  <c r="BK189"/>
  <c r="J189"/>
  <c r="BK179"/>
  <c r="J177"/>
  <c r="BK172"/>
  <c r="BK168"/>
  <c r="BK162"/>
  <c r="BK157"/>
  <c r="J154"/>
  <c r="BK135"/>
  <c i="7" r="J188"/>
  <c r="J183"/>
  <c r="J173"/>
  <c r="BK167"/>
  <c r="BK152"/>
  <c r="J141"/>
  <c r="BK135"/>
  <c r="J133"/>
  <c r="J126"/>
  <c i="6" r="BK232"/>
  <c r="BK217"/>
  <c r="J213"/>
  <c r="J209"/>
  <c r="J201"/>
  <c r="BK191"/>
  <c r="BK187"/>
  <c r="J183"/>
  <c r="BK181"/>
  <c r="J177"/>
  <c r="BK175"/>
  <c r="J168"/>
  <c r="BK164"/>
  <c r="J162"/>
  <c r="J155"/>
  <c r="BK145"/>
  <c r="BK141"/>
  <c r="BK139"/>
  <c r="J137"/>
  <c r="BK135"/>
  <c r="J133"/>
  <c r="J129"/>
  <c i="5" r="BK403"/>
  <c r="J401"/>
  <c r="J396"/>
  <c r="BK393"/>
  <c r="BK388"/>
  <c r="J380"/>
  <c r="BK378"/>
  <c r="J372"/>
  <c r="J370"/>
  <c r="J366"/>
  <c r="J364"/>
  <c r="J362"/>
  <c r="J360"/>
  <c r="BK356"/>
  <c r="J354"/>
  <c r="BK352"/>
  <c r="BK350"/>
  <c r="J338"/>
  <c r="BK336"/>
  <c r="J334"/>
  <c r="J332"/>
  <c r="J326"/>
  <c r="BK324"/>
  <c r="BK322"/>
  <c r="J320"/>
  <c r="BK318"/>
  <c r="BK316"/>
  <c r="J314"/>
  <c r="BK308"/>
  <c r="J306"/>
  <c r="J304"/>
  <c r="J302"/>
  <c r="J300"/>
  <c r="BK298"/>
  <c r="BK290"/>
  <c r="J284"/>
  <c r="J282"/>
  <c r="BK280"/>
  <c r="J278"/>
  <c r="J276"/>
  <c r="J271"/>
  <c r="J254"/>
  <c r="BK250"/>
  <c r="J248"/>
  <c r="BK244"/>
  <c r="J242"/>
  <c r="J240"/>
  <c r="BK236"/>
  <c r="J234"/>
  <c r="BK232"/>
  <c r="BK230"/>
  <c r="BK228"/>
  <c r="BK225"/>
  <c r="BK215"/>
  <c r="BK211"/>
  <c r="BK209"/>
  <c r="BK203"/>
  <c r="BK201"/>
  <c r="J185"/>
  <c r="BK180"/>
  <c r="BK178"/>
  <c r="J176"/>
  <c r="BK174"/>
  <c r="J164"/>
  <c r="BK162"/>
  <c r="BK158"/>
  <c r="J156"/>
  <c r="J154"/>
  <c r="BK152"/>
  <c r="J150"/>
  <c r="BK148"/>
  <c r="J146"/>
  <c r="J144"/>
  <c r="BK140"/>
  <c r="J138"/>
  <c r="BK136"/>
  <c r="J134"/>
  <c i="4" r="BK310"/>
  <c r="BK296"/>
  <c r="J283"/>
  <c r="BK273"/>
  <c r="BK263"/>
  <c r="J163"/>
  <c i="3" r="J426"/>
  <c r="BK405"/>
  <c r="J402"/>
  <c r="J381"/>
  <c r="J378"/>
  <c r="BK358"/>
  <c r="BK328"/>
  <c r="BK325"/>
  <c r="BK309"/>
  <c r="BK236"/>
  <c r="BK203"/>
  <c r="J199"/>
  <c r="J192"/>
  <c r="BK170"/>
  <c r="J160"/>
  <c r="J151"/>
  <c r="BK133"/>
  <c i="2" r="J3014"/>
  <c r="BK3011"/>
  <c r="BK2969"/>
  <c r="J2936"/>
  <c r="BK2905"/>
  <c r="BK2898"/>
  <c r="BK2892"/>
  <c r="J2875"/>
  <c r="J2871"/>
  <c r="J2868"/>
  <c r="BK2859"/>
  <c r="BK2855"/>
  <c r="BK2845"/>
  <c r="BK2842"/>
  <c r="J2839"/>
  <c r="BK2835"/>
  <c r="BK2828"/>
  <c r="BK2825"/>
  <c r="BK2796"/>
  <c r="J2782"/>
  <c r="J2758"/>
  <c r="BK2748"/>
  <c r="BK2746"/>
  <c r="J2740"/>
  <c r="J2737"/>
  <c r="BK2733"/>
  <c r="J2723"/>
  <c r="BK2714"/>
  <c r="BK2701"/>
  <c r="J2689"/>
  <c r="J2685"/>
  <c r="BK2683"/>
  <c r="BK2681"/>
  <c r="J2679"/>
  <c r="J2677"/>
  <c r="J2673"/>
  <c r="J2665"/>
  <c r="J2655"/>
  <c r="J2653"/>
  <c r="BK2651"/>
  <c r="BK2649"/>
  <c r="J2645"/>
  <c r="J2643"/>
  <c r="BK2639"/>
  <c r="BK2637"/>
  <c r="BK2633"/>
  <c r="J2629"/>
  <c r="J2623"/>
  <c r="J2615"/>
  <c r="J2613"/>
  <c r="J2607"/>
  <c r="J2597"/>
  <c r="BK2595"/>
  <c r="BK2593"/>
  <c r="BK2589"/>
  <c r="J2587"/>
  <c r="J2585"/>
  <c r="BK2581"/>
  <c r="J2579"/>
  <c r="BK2575"/>
  <c r="BK2573"/>
  <c r="J2571"/>
  <c r="J2567"/>
  <c r="BK2563"/>
  <c r="J2553"/>
  <c r="J2551"/>
  <c r="BK2541"/>
  <c r="J2539"/>
  <c r="J2535"/>
  <c r="BK2531"/>
  <c r="BK2529"/>
  <c r="BK2525"/>
  <c r="BK2521"/>
  <c r="J2519"/>
  <c r="BK2515"/>
  <c r="BK2513"/>
  <c r="BK2509"/>
  <c r="J2507"/>
  <c r="BK2501"/>
  <c r="BK2489"/>
  <c r="J2487"/>
  <c r="BK2481"/>
  <c r="BK2477"/>
  <c r="BK2473"/>
  <c r="BK2471"/>
  <c r="BK2224"/>
  <c r="BK2220"/>
  <c r="BK2214"/>
  <c r="BK2201"/>
  <c r="BK2186"/>
  <c r="BK2177"/>
  <c r="BK2164"/>
  <c r="J2136"/>
  <c r="J2125"/>
  <c r="BK2100"/>
  <c r="BK2081"/>
  <c r="J2050"/>
  <c r="J2046"/>
  <c r="BK2031"/>
  <c r="BK2000"/>
  <c r="BK1995"/>
  <c r="BK1988"/>
  <c r="BK1979"/>
  <c r="BK1977"/>
  <c r="J1973"/>
  <c r="J1959"/>
  <c r="J1949"/>
  <c r="J1924"/>
  <c r="BK1892"/>
  <c r="J1843"/>
  <c r="J1824"/>
  <c r="J1794"/>
  <c r="J1787"/>
  <c r="J1779"/>
  <c r="BK1771"/>
  <c r="BK1761"/>
  <c r="J1756"/>
  <c r="BK1750"/>
  <c r="J1729"/>
  <c r="BK1720"/>
  <c r="J1713"/>
  <c r="J1707"/>
  <c r="J1698"/>
  <c r="BK1689"/>
  <c r="BK1620"/>
  <c r="J1602"/>
  <c r="J1598"/>
  <c r="BK1594"/>
  <c r="BK1570"/>
  <c r="BK1566"/>
  <c r="BK1564"/>
  <c r="BK1562"/>
  <c r="J1558"/>
  <c r="BK1552"/>
  <c r="BK1550"/>
  <c r="J1550"/>
  <c r="J1548"/>
  <c r="J1546"/>
  <c r="J1544"/>
  <c r="J1542"/>
  <c r="BK1538"/>
  <c r="BK1536"/>
  <c r="BK1532"/>
  <c r="J1530"/>
  <c r="J1526"/>
  <c r="J1522"/>
  <c r="BK1520"/>
  <c r="BK1518"/>
  <c r="BK1512"/>
  <c r="J1510"/>
  <c r="BK1506"/>
  <c r="J1498"/>
  <c r="BK1494"/>
  <c r="BK1491"/>
  <c r="J1487"/>
  <c r="J1483"/>
  <c r="BK1466"/>
  <c r="J1463"/>
  <c r="J1460"/>
  <c r="J1447"/>
  <c r="BK1444"/>
  <c r="BK1431"/>
  <c r="J1381"/>
  <c r="J1364"/>
  <c r="BK1358"/>
  <c r="BK1346"/>
  <c r="J1340"/>
  <c r="J1326"/>
  <c r="J1319"/>
  <c r="J1312"/>
  <c r="BK1304"/>
  <c r="J1296"/>
  <c r="BK1286"/>
  <c r="J1284"/>
  <c r="J1280"/>
  <c r="BK1259"/>
  <c r="BK1251"/>
  <c r="BK1243"/>
  <c r="BK1239"/>
  <c r="J1235"/>
  <c r="BK1198"/>
  <c r="J1190"/>
  <c r="J1184"/>
  <c r="BK1178"/>
  <c r="J1174"/>
  <c r="BK1165"/>
  <c r="J1153"/>
  <c r="BK1147"/>
  <c r="J1131"/>
  <c r="J1128"/>
  <c r="J1118"/>
  <c r="J1093"/>
  <c r="J1086"/>
  <c r="BK1080"/>
  <c r="J1050"/>
  <c r="J1044"/>
  <c r="J1041"/>
  <c r="J1035"/>
  <c r="J1032"/>
  <c r="J1028"/>
  <c r="J1015"/>
  <c r="BK984"/>
  <c r="BK980"/>
  <c r="J976"/>
  <c r="BK974"/>
  <c r="BK970"/>
  <c r="BK966"/>
  <c r="J966"/>
  <c r="BK963"/>
  <c r="J963"/>
  <c r="BK959"/>
  <c r="J959"/>
  <c r="BK955"/>
  <c r="BK952"/>
  <c r="BK949"/>
  <c r="J946"/>
  <c r="BK933"/>
  <c r="BK930"/>
  <c r="J926"/>
  <c r="J913"/>
  <c r="BK896"/>
  <c r="BK891"/>
  <c r="J874"/>
  <c r="BK849"/>
  <c r="BK833"/>
  <c r="BK808"/>
  <c r="BK792"/>
  <c r="J788"/>
  <c r="J782"/>
  <c r="J766"/>
  <c r="BK761"/>
  <c r="J734"/>
  <c r="BK728"/>
  <c r="BK711"/>
  <c r="BK703"/>
  <c r="BK698"/>
  <c r="BK694"/>
  <c r="J691"/>
  <c r="BK687"/>
  <c r="J650"/>
  <c r="BK622"/>
  <c r="J585"/>
  <c r="J554"/>
  <c r="J546"/>
  <c r="BK538"/>
  <c r="J535"/>
  <c r="J527"/>
  <c r="BK517"/>
  <c r="J501"/>
  <c r="BK489"/>
  <c r="BK481"/>
  <c r="BK469"/>
  <c r="BK462"/>
  <c r="BK449"/>
  <c r="BK445"/>
  <c r="BK441"/>
  <c r="BK435"/>
  <c r="J426"/>
  <c r="J411"/>
  <c r="J402"/>
  <c r="J387"/>
  <c r="J351"/>
  <c r="BK326"/>
  <c r="J315"/>
  <c r="J307"/>
  <c r="J300"/>
  <c r="J288"/>
  <c r="J273"/>
  <c r="J266"/>
  <c r="BK239"/>
  <c r="J234"/>
  <c r="J231"/>
  <c r="J228"/>
  <c r="BK210"/>
  <c r="J189"/>
  <c r="J180"/>
  <c r="J177"/>
  <c r="BK174"/>
  <c r="J160"/>
  <c r="BK157"/>
  <c r="BK154"/>
  <c i="1" r="AS103"/>
  <c i="14" r="BK191"/>
  <c r="BK188"/>
  <c r="J184"/>
  <c r="J182"/>
  <c r="J180"/>
  <c r="BK178"/>
  <c r="J176"/>
  <c r="BK174"/>
  <c r="BK140"/>
  <c i="13" r="BK228"/>
  <c r="J225"/>
  <c r="J217"/>
  <c r="J210"/>
  <c r="BK202"/>
  <c r="J200"/>
  <c r="J198"/>
  <c r="BK196"/>
  <c r="J192"/>
  <c r="BK186"/>
  <c r="BK184"/>
  <c r="J182"/>
  <c r="BK180"/>
  <c r="BK178"/>
  <c r="J176"/>
  <c r="BK174"/>
  <c r="BK170"/>
  <c r="BK168"/>
  <c r="BK166"/>
  <c r="J162"/>
  <c r="J160"/>
  <c r="J158"/>
  <c r="J150"/>
  <c r="J148"/>
  <c r="J139"/>
  <c r="J136"/>
  <c i="12" r="J252"/>
  <c r="J246"/>
  <c r="J238"/>
  <c r="BK236"/>
  <c r="J234"/>
  <c r="BK231"/>
  <c r="J221"/>
  <c r="BK219"/>
  <c r="J215"/>
  <c r="J213"/>
  <c r="J211"/>
  <c r="J207"/>
  <c r="J205"/>
  <c r="J199"/>
  <c r="BK191"/>
  <c r="J187"/>
  <c r="BK185"/>
  <c r="J183"/>
  <c r="J181"/>
  <c r="BK176"/>
  <c r="J174"/>
  <c r="J171"/>
  <c r="J167"/>
  <c r="J163"/>
  <c r="J158"/>
  <c r="BK156"/>
  <c r="BK153"/>
  <c r="J141"/>
  <c r="J139"/>
  <c r="J136"/>
  <c r="BK134"/>
  <c i="11" r="BK188"/>
  <c r="J182"/>
  <c r="J179"/>
  <c r="J171"/>
  <c r="J169"/>
  <c r="BK167"/>
  <c r="BK165"/>
  <c r="J161"/>
  <c r="BK159"/>
  <c r="BK157"/>
  <c r="BK153"/>
  <c r="J147"/>
  <c r="BK145"/>
  <c r="BK137"/>
  <c r="BK133"/>
  <c i="10" r="BK274"/>
  <c r="J270"/>
  <c r="BK266"/>
  <c r="BK264"/>
  <c r="J257"/>
  <c r="J255"/>
  <c r="J253"/>
  <c r="BK247"/>
  <c r="J239"/>
  <c r="BK233"/>
  <c r="BK231"/>
  <c r="BK228"/>
  <c r="J220"/>
  <c r="BK218"/>
  <c r="J216"/>
  <c r="BK214"/>
  <c r="J212"/>
  <c r="J210"/>
  <c r="BK208"/>
  <c r="BK202"/>
  <c r="BK200"/>
  <c r="BK194"/>
  <c r="J192"/>
  <c r="J190"/>
  <c r="J188"/>
  <c r="BK186"/>
  <c r="J180"/>
  <c r="J178"/>
  <c r="J174"/>
  <c r="BK172"/>
  <c r="J170"/>
  <c r="BK165"/>
  <c r="BK163"/>
  <c r="BK159"/>
  <c r="BK147"/>
  <c r="BK145"/>
  <c r="BK143"/>
  <c i="9" r="BK292"/>
  <c r="J292"/>
  <c r="J288"/>
  <c r="BK286"/>
  <c r="J284"/>
  <c r="BK274"/>
  <c r="BK271"/>
  <c r="J265"/>
  <c r="J263"/>
  <c r="J259"/>
  <c r="J257"/>
  <c r="J253"/>
  <c r="BK247"/>
  <c r="BK237"/>
  <c r="BK233"/>
  <c r="J227"/>
  <c r="BK217"/>
  <c r="BK207"/>
  <c r="J205"/>
  <c r="J203"/>
  <c r="BK199"/>
  <c r="BK197"/>
  <c r="J195"/>
  <c r="J186"/>
  <c r="BK181"/>
  <c r="J179"/>
  <c r="BK170"/>
  <c r="BK164"/>
  <c r="J162"/>
  <c r="BK158"/>
  <c r="J154"/>
  <c r="BK150"/>
  <c r="J148"/>
  <c r="BK144"/>
  <c r="BK134"/>
  <c i="8" r="BK386"/>
  <c r="J386"/>
  <c r="BK382"/>
  <c r="J382"/>
  <c r="BK372"/>
  <c r="J370"/>
  <c r="J366"/>
  <c r="BK364"/>
  <c r="J353"/>
  <c r="BK350"/>
  <c r="BK341"/>
  <c r="BK328"/>
  <c r="BK326"/>
  <c r="J324"/>
  <c r="J320"/>
  <c r="BK310"/>
  <c r="J305"/>
  <c r="BK299"/>
  <c r="BK282"/>
  <c r="J277"/>
  <c r="J269"/>
  <c r="BK265"/>
  <c r="BK263"/>
  <c r="J261"/>
  <c r="J259"/>
  <c r="J257"/>
  <c r="J245"/>
  <c r="J241"/>
  <c r="J237"/>
  <c r="BK223"/>
  <c r="BK220"/>
  <c r="J218"/>
  <c r="BK202"/>
  <c r="J200"/>
  <c r="BK197"/>
  <c r="J195"/>
  <c r="J192"/>
  <c r="J170"/>
  <c r="BK166"/>
  <c r="BK160"/>
  <c r="J157"/>
  <c r="BK154"/>
  <c r="BK151"/>
  <c r="J148"/>
  <c r="J145"/>
  <c r="J142"/>
  <c r="BK139"/>
  <c i="7" r="BK190"/>
  <c r="BK185"/>
  <c r="BK183"/>
  <c r="BK173"/>
  <c r="J169"/>
  <c r="J167"/>
  <c r="BK145"/>
  <c r="BK143"/>
  <c r="J139"/>
  <c r="J137"/>
  <c r="BK133"/>
  <c i="6" r="J234"/>
  <c r="BK225"/>
  <c r="J219"/>
  <c r="BK213"/>
  <c r="BK207"/>
  <c r="BK201"/>
  <c r="BK194"/>
  <c r="J191"/>
  <c r="BK189"/>
  <c r="J187"/>
  <c r="J185"/>
  <c r="J179"/>
  <c r="BK177"/>
  <c r="BK173"/>
  <c r="BK171"/>
  <c r="J160"/>
  <c r="J153"/>
  <c r="J149"/>
  <c r="J145"/>
  <c r="J141"/>
  <c r="J139"/>
  <c i="5" r="J403"/>
  <c r="BK401"/>
  <c r="BK396"/>
  <c r="J393"/>
  <c r="J385"/>
  <c r="J376"/>
  <c r="BK372"/>
  <c r="BK364"/>
  <c r="BK360"/>
  <c r="J356"/>
  <c r="J350"/>
  <c r="J348"/>
  <c r="J346"/>
  <c r="J342"/>
  <c r="J340"/>
  <c r="BK338"/>
  <c r="BK334"/>
  <c r="BK332"/>
  <c r="BK330"/>
  <c r="BK326"/>
  <c r="J324"/>
  <c r="J318"/>
  <c r="J312"/>
  <c r="J310"/>
  <c r="J298"/>
  <c r="BK292"/>
  <c r="BK286"/>
  <c r="BK284"/>
  <c r="BK278"/>
  <c r="BK276"/>
  <c r="BK269"/>
  <c r="BK258"/>
  <c r="J256"/>
  <c r="BK252"/>
  <c r="BK246"/>
  <c r="BK240"/>
  <c r="J238"/>
  <c r="J230"/>
  <c r="J225"/>
  <c r="BK223"/>
  <c r="J221"/>
  <c r="J215"/>
  <c r="J205"/>
  <c r="J199"/>
  <c r="J197"/>
  <c r="J193"/>
  <c r="J191"/>
  <c r="J189"/>
  <c r="J187"/>
  <c r="BK182"/>
  <c r="J180"/>
  <c r="J178"/>
  <c r="BK176"/>
  <c r="J174"/>
  <c r="BK172"/>
  <c r="BK170"/>
  <c r="BK168"/>
  <c r="BK164"/>
  <c r="J162"/>
  <c r="J160"/>
  <c r="J158"/>
  <c r="J148"/>
  <c r="J140"/>
  <c i="4" r="BK563"/>
  <c r="BK553"/>
  <c r="J549"/>
  <c r="BK521"/>
  <c r="BK515"/>
  <c r="J512"/>
  <c r="BK496"/>
  <c r="J484"/>
  <c r="J460"/>
  <c r="BK435"/>
  <c r="BK422"/>
  <c r="J411"/>
  <c r="BK407"/>
  <c r="BK394"/>
  <c r="BK388"/>
  <c r="J383"/>
  <c r="J378"/>
  <c r="BK373"/>
  <c r="J368"/>
  <c r="J365"/>
  <c r="J359"/>
  <c r="BK353"/>
  <c r="BK350"/>
  <c r="BK333"/>
  <c r="BK321"/>
  <c r="J306"/>
  <c r="J296"/>
  <c r="BK283"/>
  <c r="J263"/>
  <c r="J189"/>
  <c r="BK150"/>
  <c r="J138"/>
  <c r="BK131"/>
  <c i="3" r="BK467"/>
  <c r="J440"/>
  <c r="J436"/>
  <c r="BK426"/>
  <c r="J415"/>
  <c r="J405"/>
  <c r="BK402"/>
  <c r="BK392"/>
  <c r="BK381"/>
  <c r="BK378"/>
  <c r="BK361"/>
  <c r="BK339"/>
  <c r="J328"/>
  <c r="BK314"/>
  <c r="J309"/>
  <c r="J298"/>
  <c r="J261"/>
  <c r="BK233"/>
  <c r="BK199"/>
  <c r="BK173"/>
  <c r="BK160"/>
  <c r="BK141"/>
  <c i="2" r="BK2998"/>
  <c r="J2989"/>
  <c r="J2985"/>
  <c r="J2964"/>
  <c r="J2959"/>
  <c r="J2927"/>
  <c r="J2920"/>
  <c r="J2910"/>
  <c r="J2905"/>
  <c r="BK2901"/>
  <c r="J2898"/>
  <c r="BK2883"/>
  <c r="BK2868"/>
  <c r="J2855"/>
  <c r="J2845"/>
  <c r="J2831"/>
  <c r="J2825"/>
  <c r="BK2782"/>
  <c r="BK2776"/>
  <c r="J2772"/>
  <c r="J2770"/>
  <c r="BK2766"/>
  <c r="BK2764"/>
  <c r="BK2762"/>
  <c r="BK2758"/>
  <c r="BK2756"/>
  <c r="BK2754"/>
  <c r="J2752"/>
  <c r="J2748"/>
  <c r="BK2737"/>
  <c r="BK2735"/>
  <c r="J2733"/>
  <c r="J2725"/>
  <c r="BK2718"/>
  <c r="BK2716"/>
  <c r="J2698"/>
  <c r="BK2695"/>
  <c r="BK2691"/>
  <c r="BK2689"/>
  <c r="J2687"/>
  <c r="J2683"/>
  <c r="J2675"/>
  <c r="J2671"/>
  <c r="J2667"/>
  <c r="J2663"/>
  <c r="J2659"/>
  <c r="BK2657"/>
  <c r="BK2655"/>
  <c r="BK2647"/>
  <c r="BK2645"/>
  <c r="BK2641"/>
  <c r="BK2635"/>
  <c r="BK2631"/>
  <c r="J2625"/>
  <c r="BK2619"/>
  <c r="BK2607"/>
  <c r="J2605"/>
  <c r="J2603"/>
  <c r="BK2599"/>
  <c r="BK2591"/>
  <c r="BK2585"/>
  <c r="J2583"/>
  <c r="BK2577"/>
  <c r="J2575"/>
  <c r="J2569"/>
  <c r="BK2565"/>
  <c r="BK2561"/>
  <c r="J2559"/>
  <c r="J2557"/>
  <c r="J2555"/>
  <c r="J2545"/>
  <c r="BK2539"/>
  <c r="BK2537"/>
  <c r="BK2535"/>
  <c r="J2533"/>
  <c r="BK2527"/>
  <c r="J2513"/>
  <c r="BK2511"/>
  <c r="J2509"/>
  <c r="BK2505"/>
  <c r="J2503"/>
  <c r="J2499"/>
  <c r="BK2497"/>
  <c r="J2495"/>
  <c r="J2493"/>
  <c r="BK2487"/>
  <c r="BK2485"/>
  <c r="J2483"/>
  <c r="BK2479"/>
  <c r="J2477"/>
  <c r="J2475"/>
  <c r="BK2469"/>
  <c r="J2467"/>
  <c r="J2465"/>
  <c r="BK2463"/>
  <c r="J2461"/>
  <c r="BK2453"/>
  <c r="BK2451"/>
  <c r="J2449"/>
  <c r="J2447"/>
  <c r="J2443"/>
  <c r="J2439"/>
  <c r="J2437"/>
  <c r="BK2435"/>
  <c r="J2433"/>
  <c r="J2431"/>
  <c r="BK2427"/>
  <c r="J2425"/>
  <c r="J2423"/>
  <c r="J2419"/>
  <c r="J2417"/>
  <c r="BK2415"/>
  <c r="BK2413"/>
  <c r="J2411"/>
  <c r="J2405"/>
  <c r="J2401"/>
  <c r="BK2399"/>
  <c r="J2397"/>
  <c r="BK2393"/>
  <c r="J2390"/>
  <c r="J2387"/>
  <c r="J2382"/>
  <c r="BK2380"/>
  <c r="BK2377"/>
  <c r="BK2374"/>
  <c r="J2372"/>
  <c r="J2369"/>
  <c r="BK2366"/>
  <c r="BK2353"/>
  <c r="BK2348"/>
  <c r="BK2345"/>
  <c r="BK2342"/>
  <c r="BK2340"/>
  <c r="BK2338"/>
  <c r="BK2336"/>
  <c r="J2334"/>
  <c r="J2326"/>
  <c r="BK2324"/>
  <c r="J2322"/>
  <c r="BK2318"/>
  <c r="BK2314"/>
  <c r="BK2307"/>
  <c r="BK2305"/>
  <c r="J2300"/>
  <c r="J2297"/>
  <c r="BK2293"/>
  <c r="J2285"/>
  <c r="BK2282"/>
  <c r="BK2278"/>
  <c r="BK2275"/>
  <c r="BK2271"/>
  <c r="BK2262"/>
  <c r="BK2252"/>
  <c r="BK2244"/>
  <c r="J2238"/>
  <c r="BK2228"/>
  <c r="J2224"/>
  <c r="J2217"/>
  <c r="J2214"/>
  <c r="BK2192"/>
  <c r="J2177"/>
  <c r="J2140"/>
  <c r="BK2130"/>
  <c r="BK2125"/>
  <c r="J2113"/>
  <c r="J2104"/>
  <c r="J2092"/>
  <c r="J2071"/>
  <c r="BK2015"/>
  <c r="J1995"/>
  <c r="J1988"/>
  <c r="BK1973"/>
  <c r="J1967"/>
  <c r="BK1959"/>
  <c r="BK1955"/>
  <c r="J1930"/>
  <c r="BK1924"/>
  <c r="J1920"/>
  <c r="BK1904"/>
  <c r="J1899"/>
  <c r="J1892"/>
  <c r="BK1873"/>
  <c r="BK1857"/>
  <c r="J1852"/>
  <c r="BK1848"/>
  <c r="J1837"/>
  <c r="J1832"/>
  <c r="BK1818"/>
  <c r="J1816"/>
  <c r="J1771"/>
  <c r="J1766"/>
  <c r="BK1756"/>
  <c r="J1750"/>
  <c r="BK1745"/>
  <c r="BK1737"/>
  <c r="BK1729"/>
  <c r="J1726"/>
  <c r="J1716"/>
  <c r="J1710"/>
  <c r="BK1701"/>
  <c r="BK1698"/>
  <c r="BK1692"/>
  <c r="J1689"/>
  <c r="J1623"/>
  <c r="J1594"/>
  <c r="BK1574"/>
  <c r="BK1568"/>
  <c r="J1560"/>
  <c r="BK1556"/>
  <c r="J1554"/>
  <c r="BK1546"/>
  <c r="BK1544"/>
  <c r="BK1542"/>
  <c r="J1540"/>
  <c r="J1538"/>
  <c r="BK1534"/>
  <c r="J1532"/>
  <c r="J1528"/>
  <c r="BK1526"/>
  <c r="J1524"/>
  <c r="BK1522"/>
  <c r="J1520"/>
  <c r="BK1516"/>
  <c r="BK1514"/>
  <c r="BK1510"/>
  <c r="BK1508"/>
  <c r="J1506"/>
  <c r="BK1504"/>
  <c r="BK1502"/>
  <c r="J1494"/>
  <c r="J1491"/>
  <c r="BK1487"/>
  <c r="BK1483"/>
  <c r="J1476"/>
  <c r="BK1473"/>
  <c r="BK1469"/>
  <c r="J1466"/>
  <c r="BK1463"/>
  <c r="BK1456"/>
  <c r="J1453"/>
  <c r="BK1447"/>
  <c r="J1444"/>
  <c r="J1431"/>
  <c r="BK1381"/>
  <c r="BK1364"/>
  <c r="J1358"/>
  <c r="BK1319"/>
  <c r="BK1312"/>
  <c r="J1304"/>
  <c r="BK1296"/>
  <c r="J1290"/>
  <c r="BK1288"/>
  <c r="J1286"/>
  <c r="BK1284"/>
  <c r="BK1280"/>
  <c r="J1269"/>
  <c r="J1259"/>
  <c r="J1255"/>
  <c r="J1251"/>
  <c r="J1243"/>
  <c r="J1239"/>
  <c r="BK1235"/>
  <c r="J1225"/>
  <c r="J1198"/>
  <c r="BK1190"/>
  <c r="BK1184"/>
  <c r="J1178"/>
  <c r="BK1174"/>
  <c r="J1165"/>
  <c r="BK1159"/>
  <c r="BK1153"/>
  <c r="J1147"/>
  <c r="J1141"/>
  <c r="BK1131"/>
  <c r="BK1118"/>
  <c r="BK1093"/>
  <c r="BK1086"/>
  <c r="J1080"/>
  <c r="BK1071"/>
  <c r="BK1059"/>
  <c r="BK1050"/>
  <c r="BK1044"/>
  <c r="BK1032"/>
  <c r="BK1028"/>
  <c r="BK1024"/>
  <c r="BK1015"/>
  <c r="J1001"/>
  <c r="BK982"/>
  <c r="J952"/>
  <c r="J949"/>
  <c r="BK943"/>
  <c r="J939"/>
  <c r="J933"/>
  <c r="J930"/>
  <c r="BK926"/>
  <c r="BK919"/>
  <c r="BK913"/>
  <c r="J891"/>
  <c r="BK874"/>
  <c r="J849"/>
  <c r="J845"/>
  <c r="BK828"/>
  <c r="J824"/>
  <c r="BK799"/>
  <c r="BK795"/>
  <c r="J792"/>
  <c r="BK782"/>
  <c r="BK766"/>
  <c r="J761"/>
  <c r="BK734"/>
  <c r="J728"/>
  <c r="J703"/>
  <c r="BK691"/>
  <c r="BK684"/>
  <c r="J671"/>
  <c r="J668"/>
  <c r="J659"/>
  <c r="BK650"/>
  <c r="J634"/>
  <c r="J627"/>
  <c r="J622"/>
  <c r="BK618"/>
  <c r="BK607"/>
  <c r="J593"/>
  <c r="BK585"/>
  <c r="J583"/>
  <c r="BK575"/>
  <c r="J565"/>
  <c r="BK563"/>
  <c r="BK557"/>
  <c r="J549"/>
  <c r="J541"/>
  <c r="BK535"/>
  <c r="J512"/>
  <c r="J504"/>
  <c r="BK501"/>
  <c r="BK498"/>
  <c r="J493"/>
  <c r="BK473"/>
  <c r="J469"/>
  <c r="J465"/>
  <c r="BK459"/>
  <c r="BK455"/>
  <c r="J449"/>
  <c r="J445"/>
  <c r="J441"/>
  <c r="BK438"/>
  <c r="BK406"/>
  <c r="BK393"/>
  <c r="BK387"/>
  <c r="J380"/>
  <c r="BK374"/>
  <c r="J356"/>
  <c r="BK351"/>
  <c r="J345"/>
  <c r="BK335"/>
  <c r="J317"/>
  <c r="BK307"/>
  <c r="BK303"/>
  <c r="BK300"/>
  <c r="J294"/>
  <c r="BK288"/>
  <c r="J284"/>
  <c r="BK279"/>
  <c r="BK273"/>
  <c r="BK246"/>
  <c r="BK234"/>
  <c r="BK189"/>
  <c r="J186"/>
  <c r="BK183"/>
  <c r="BK180"/>
  <c r="J174"/>
  <c r="J170"/>
  <c r="J167"/>
  <c r="J163"/>
  <c r="BK160"/>
  <c r="J157"/>
  <c r="BK151"/>
  <c i="1" r="AS96"/>
  <c i="15" r="J152"/>
  <c r="BK148"/>
  <c r="J148"/>
  <c r="BK144"/>
  <c r="J144"/>
  <c r="BK140"/>
  <c r="J140"/>
  <c r="BK137"/>
  <c r="J137"/>
  <c r="BK133"/>
  <c r="J133"/>
  <c r="BK129"/>
  <c r="J129"/>
  <c r="BK126"/>
  <c r="J126"/>
  <c i="14" r="J196"/>
  <c r="J188"/>
  <c r="BK186"/>
  <c r="BK182"/>
  <c r="BK180"/>
  <c r="J178"/>
  <c r="BK148"/>
  <c r="J142"/>
  <c r="J140"/>
  <c r="BK134"/>
  <c i="13" r="BK223"/>
  <c r="J221"/>
  <c r="BK215"/>
  <c r="J204"/>
  <c r="J202"/>
  <c r="BK200"/>
  <c r="BK198"/>
  <c r="J196"/>
  <c r="BK192"/>
  <c r="J190"/>
  <c r="J188"/>
  <c r="J186"/>
  <c r="J178"/>
  <c r="BK176"/>
  <c r="J170"/>
  <c r="J168"/>
  <c r="J166"/>
  <c r="BK160"/>
  <c r="BK156"/>
  <c r="BK154"/>
  <c r="BK146"/>
  <c r="BK144"/>
  <c r="BK136"/>
  <c r="J134"/>
  <c i="12" r="BK241"/>
  <c r="J236"/>
  <c r="J229"/>
  <c r="J227"/>
  <c r="J225"/>
  <c r="BK221"/>
  <c r="J217"/>
  <c r="BK215"/>
  <c r="BK209"/>
  <c r="BK205"/>
  <c r="J203"/>
  <c r="J201"/>
  <c r="J197"/>
  <c r="BK195"/>
  <c r="J193"/>
  <c r="J191"/>
  <c r="J189"/>
  <c r="BK187"/>
  <c r="J185"/>
  <c r="BK183"/>
  <c r="J179"/>
  <c r="BK169"/>
  <c r="BK165"/>
  <c r="BK161"/>
  <c r="J156"/>
  <c r="BK144"/>
  <c r="BK141"/>
  <c r="J134"/>
  <c i="11" r="J190"/>
  <c r="BK177"/>
  <c r="J175"/>
  <c r="BK173"/>
  <c r="BK171"/>
  <c r="J163"/>
  <c r="BK161"/>
  <c r="J159"/>
  <c r="J157"/>
  <c r="BK155"/>
  <c r="BK149"/>
  <c r="J145"/>
  <c r="J141"/>
  <c r="J139"/>
  <c i="10" r="J280"/>
  <c r="J278"/>
  <c r="J276"/>
  <c r="BK272"/>
  <c r="BK270"/>
  <c r="J266"/>
  <c r="J264"/>
  <c r="BK262"/>
  <c r="BK259"/>
  <c r="BK257"/>
  <c r="BK255"/>
  <c r="BK242"/>
  <c r="BK239"/>
  <c r="J237"/>
  <c r="J228"/>
  <c r="J226"/>
  <c r="J224"/>
  <c r="J222"/>
  <c r="BK220"/>
  <c r="J208"/>
  <c r="J206"/>
  <c r="J204"/>
  <c r="J200"/>
  <c r="BK198"/>
  <c r="J196"/>
  <c r="J194"/>
  <c r="BK190"/>
  <c r="BK188"/>
  <c r="BK167"/>
  <c r="BK161"/>
  <c r="J159"/>
  <c r="BK155"/>
  <c r="BK153"/>
  <c r="J151"/>
  <c r="J145"/>
  <c r="J143"/>
  <c r="BK141"/>
  <c r="J139"/>
  <c i="9" r="J290"/>
  <c r="J286"/>
  <c r="BK284"/>
  <c r="BK282"/>
  <c r="J282"/>
  <c r="BK278"/>
  <c r="BK276"/>
  <c r="BK269"/>
  <c r="BK261"/>
  <c r="BK255"/>
  <c r="BK253"/>
  <c r="J247"/>
  <c r="J242"/>
  <c r="J239"/>
  <c r="J237"/>
  <c r="J229"/>
  <c r="BK223"/>
  <c r="BK219"/>
  <c r="BK205"/>
  <c r="BK203"/>
  <c r="J197"/>
  <c r="BK195"/>
  <c r="J188"/>
  <c r="J177"/>
  <c r="BK174"/>
  <c r="BK172"/>
  <c r="J168"/>
  <c r="J166"/>
  <c r="BK162"/>
  <c r="BK160"/>
  <c r="BK142"/>
  <c r="BK140"/>
  <c r="J138"/>
  <c r="J134"/>
  <c i="8" r="BK378"/>
  <c r="BK376"/>
  <c r="BK374"/>
  <c r="J372"/>
  <c r="BK370"/>
  <c r="J368"/>
  <c r="J358"/>
  <c r="BK348"/>
  <c r="J341"/>
  <c r="J339"/>
  <c r="BK337"/>
  <c r="BK331"/>
  <c r="BK320"/>
  <c r="BK315"/>
  <c r="BK313"/>
  <c r="BK302"/>
  <c r="BK295"/>
  <c r="J290"/>
  <c r="J288"/>
  <c r="BK284"/>
  <c r="BK275"/>
  <c r="J273"/>
  <c r="BK271"/>
  <c r="BK269"/>
  <c r="J267"/>
  <c r="J263"/>
  <c r="J255"/>
  <c r="J253"/>
  <c r="BK251"/>
  <c r="J249"/>
  <c r="J239"/>
  <c r="BK237"/>
  <c r="BK230"/>
  <c r="BK227"/>
  <c r="BK218"/>
  <c r="J215"/>
  <c r="BK212"/>
  <c r="J209"/>
  <c r="BK192"/>
  <c r="J182"/>
  <c r="J174"/>
  <c r="BK170"/>
  <c r="J168"/>
  <c r="J162"/>
  <c r="J160"/>
  <c r="J151"/>
  <c r="BK145"/>
  <c r="BK142"/>
  <c r="J139"/>
  <c r="J135"/>
  <c i="7" r="J190"/>
  <c r="BK188"/>
  <c r="BK180"/>
  <c r="BK171"/>
  <c r="BK169"/>
  <c r="J135"/>
  <c i="6" r="BK236"/>
  <c r="J236"/>
  <c r="J232"/>
  <c r="BK223"/>
  <c r="BK221"/>
  <c r="BK219"/>
  <c r="J217"/>
  <c r="J215"/>
  <c r="BK211"/>
  <c r="J207"/>
  <c r="J199"/>
  <c r="J181"/>
  <c r="J175"/>
  <c r="J173"/>
  <c r="BK168"/>
  <c r="BK166"/>
  <c r="BK162"/>
  <c r="BK153"/>
  <c r="BK147"/>
  <c r="J143"/>
  <c r="BK131"/>
  <c r="BK129"/>
  <c i="5" r="BK411"/>
  <c r="J411"/>
  <c r="J409"/>
  <c r="J391"/>
  <c r="J388"/>
  <c r="J383"/>
  <c r="BK376"/>
  <c r="J368"/>
  <c r="BK362"/>
  <c r="BK354"/>
  <c r="BK348"/>
  <c r="BK344"/>
  <c r="BK342"/>
  <c r="BK340"/>
  <c r="J336"/>
  <c r="J328"/>
  <c r="BK302"/>
  <c r="BK300"/>
  <c r="BK296"/>
  <c r="BK294"/>
  <c r="J292"/>
  <c r="BK282"/>
  <c r="J273"/>
  <c r="BK271"/>
  <c r="J267"/>
  <c r="BK260"/>
  <c r="BK254"/>
  <c r="J252"/>
  <c r="J246"/>
  <c r="BK242"/>
  <c r="J236"/>
  <c r="J232"/>
  <c r="J228"/>
  <c r="J223"/>
  <c r="BK221"/>
  <c r="J219"/>
  <c r="J211"/>
  <c r="J201"/>
  <c r="BK199"/>
  <c r="J195"/>
  <c r="J170"/>
  <c r="J168"/>
  <c r="J166"/>
  <c r="BK160"/>
  <c r="BK156"/>
  <c r="J152"/>
  <c r="BK144"/>
  <c r="BK138"/>
  <c i="4" r="BK566"/>
  <c r="J553"/>
  <c r="J531"/>
  <c r="J515"/>
  <c r="BK512"/>
  <c r="J496"/>
  <c r="BK484"/>
  <c r="BK481"/>
  <c r="BK463"/>
  <c r="J435"/>
  <c r="J422"/>
  <c r="BK419"/>
  <c r="J388"/>
  <c r="BK383"/>
  <c r="BK378"/>
  <c r="J373"/>
  <c r="BK368"/>
  <c r="BK365"/>
  <c r="BK359"/>
  <c r="J353"/>
  <c r="BK343"/>
  <c r="J321"/>
  <c r="J310"/>
  <c r="J286"/>
  <c r="J273"/>
  <c r="BK246"/>
  <c r="J228"/>
  <c r="J225"/>
  <c r="BK189"/>
  <c r="J150"/>
  <c r="BK138"/>
  <c r="J131"/>
  <c i="3" r="J361"/>
  <c r="J287"/>
  <c r="BK261"/>
  <c r="J173"/>
  <c r="BK151"/>
  <c r="J141"/>
  <c r="J133"/>
  <c i="2" r="BK3260"/>
  <c r="J3260"/>
  <c r="BK3257"/>
  <c r="J3257"/>
  <c r="BK3254"/>
  <c r="J3254"/>
  <c r="BK3252"/>
  <c r="J3252"/>
  <c r="BK3243"/>
  <c r="J3243"/>
  <c r="BK3236"/>
  <c r="J3236"/>
  <c r="BK3221"/>
  <c r="J3221"/>
  <c r="BK3214"/>
  <c r="J3214"/>
  <c r="BK3211"/>
  <c r="J3211"/>
  <c r="BK3190"/>
  <c r="J3190"/>
  <c r="BK3174"/>
  <c r="J3174"/>
  <c r="BK3166"/>
  <c r="J3166"/>
  <c r="BK3163"/>
  <c r="J3163"/>
  <c r="BK3145"/>
  <c r="J3145"/>
  <c r="BK3142"/>
  <c r="J3142"/>
  <c r="BK3131"/>
  <c r="J3131"/>
  <c r="BK3129"/>
  <c r="J3129"/>
  <c r="BK3127"/>
  <c r="J3127"/>
  <c r="BK3123"/>
  <c r="J3123"/>
  <c r="BK3117"/>
  <c r="J3117"/>
  <c r="BK3111"/>
  <c r="J3111"/>
  <c r="BK3108"/>
  <c r="J3108"/>
  <c r="BK3075"/>
  <c r="J3075"/>
  <c r="BK3073"/>
  <c r="J3073"/>
  <c r="BK3069"/>
  <c r="J3069"/>
  <c r="BK3066"/>
  <c r="J3066"/>
  <c r="BK3063"/>
  <c r="J3063"/>
  <c r="BK3048"/>
  <c r="J3048"/>
  <c r="BK3037"/>
  <c r="J3037"/>
  <c r="BK3034"/>
  <c r="J3034"/>
  <c r="BK3030"/>
  <c r="J3030"/>
  <c r="BK3025"/>
  <c r="J3025"/>
  <c r="J3021"/>
  <c r="BK3014"/>
  <c r="J3011"/>
  <c r="BK3005"/>
  <c r="J2998"/>
  <c r="BK2989"/>
  <c r="BK2985"/>
  <c r="BK2964"/>
  <c r="J2943"/>
  <c r="BK2936"/>
  <c r="BK2927"/>
  <c r="BK2910"/>
  <c r="J2883"/>
  <c r="J2879"/>
  <c r="J2859"/>
  <c r="J2842"/>
  <c r="J2835"/>
  <c r="BK2831"/>
  <c r="J2828"/>
  <c r="BK2779"/>
  <c r="J2776"/>
  <c r="BK2772"/>
  <c r="J2768"/>
  <c r="J2766"/>
  <c r="J2762"/>
  <c r="J2760"/>
  <c r="J2754"/>
  <c r="J2750"/>
  <c r="BK2744"/>
  <c r="BK2740"/>
  <c r="J2714"/>
  <c r="J2704"/>
  <c r="BK2698"/>
  <c r="J2695"/>
  <c r="J2693"/>
  <c r="J2691"/>
  <c r="BK2687"/>
  <c r="J2681"/>
  <c r="BK2679"/>
  <c r="BK2675"/>
  <c r="BK2673"/>
  <c r="BK2669"/>
  <c r="BK2667"/>
  <c r="BK2663"/>
  <c r="J2661"/>
  <c r="BK2653"/>
  <c r="J2651"/>
  <c r="BK2643"/>
  <c r="J2639"/>
  <c r="J2635"/>
  <c r="J2631"/>
  <c r="BK2629"/>
  <c r="J2627"/>
  <c r="BK2623"/>
  <c r="J2621"/>
  <c r="BK2617"/>
  <c r="BK2615"/>
  <c r="BK2613"/>
  <c r="BK2610"/>
  <c r="J2601"/>
  <c r="BK2597"/>
  <c r="J2595"/>
  <c r="J2591"/>
  <c r="J2589"/>
  <c r="BK2583"/>
  <c r="BK2579"/>
  <c r="J2577"/>
  <c r="J2573"/>
  <c r="BK2571"/>
  <c r="BK2567"/>
  <c r="J2565"/>
  <c r="BK2559"/>
  <c r="BK2555"/>
  <c r="BK2549"/>
  <c r="J2547"/>
  <c r="J2543"/>
  <c r="J2523"/>
  <c r="BK2519"/>
  <c r="J2517"/>
  <c r="J2511"/>
  <c r="BK2507"/>
  <c r="BK2503"/>
  <c r="BK2493"/>
  <c r="J2491"/>
  <c r="BK2483"/>
  <c r="BK2475"/>
  <c r="BK2465"/>
  <c r="J2463"/>
  <c r="BK2461"/>
  <c r="J2459"/>
  <c r="J2457"/>
  <c r="J2455"/>
  <c r="J2453"/>
  <c r="J2451"/>
  <c r="BK2449"/>
  <c r="BK2445"/>
  <c r="BK2443"/>
  <c r="J2441"/>
  <c r="BK2439"/>
  <c r="BK2437"/>
  <c r="BK2433"/>
  <c r="BK2429"/>
  <c r="J2427"/>
  <c r="J2421"/>
  <c r="BK2419"/>
  <c r="BK2417"/>
  <c r="J2413"/>
  <c r="J2409"/>
  <c r="BK2407"/>
  <c r="BK2405"/>
  <c r="BK2403"/>
  <c r="J2399"/>
  <c r="BK2397"/>
  <c r="J2393"/>
  <c r="BK2390"/>
  <c r="BK2387"/>
  <c r="BK2382"/>
  <c r="J2380"/>
  <c r="J2377"/>
  <c r="J2374"/>
  <c r="BK2372"/>
  <c r="BK2369"/>
  <c r="BK2357"/>
  <c r="J2353"/>
  <c r="BK2351"/>
  <c r="J2345"/>
  <c r="J2342"/>
  <c r="J2340"/>
  <c r="J2336"/>
  <c r="BK2334"/>
  <c r="BK2326"/>
  <c r="BK2322"/>
  <c r="J2318"/>
  <c r="J2314"/>
  <c r="BK2310"/>
  <c r="J2307"/>
  <c r="J2305"/>
  <c r="J2303"/>
  <c r="BK2297"/>
  <c r="J2293"/>
  <c r="BK2285"/>
  <c r="J2282"/>
  <c r="J2252"/>
  <c r="J2244"/>
  <c r="J2228"/>
  <c r="J2220"/>
  <c r="BK2217"/>
  <c r="J2198"/>
  <c r="J2186"/>
  <c r="J2164"/>
  <c r="J2153"/>
  <c r="BK2136"/>
  <c r="BK2113"/>
  <c r="BK2104"/>
  <c r="BK2092"/>
  <c r="J2081"/>
  <c r="J2066"/>
  <c r="BK2046"/>
  <c r="BK2044"/>
  <c r="J2031"/>
  <c r="J2015"/>
  <c r="J1977"/>
  <c r="BK1949"/>
  <c r="BK1930"/>
  <c r="J1887"/>
  <c r="J1857"/>
  <c r="J1848"/>
  <c r="BK1832"/>
  <c r="BK1824"/>
  <c r="J1818"/>
  <c r="J1791"/>
  <c r="BK1783"/>
  <c r="BK1779"/>
  <c r="J1776"/>
  <c r="J1745"/>
  <c r="J1722"/>
  <c r="J1720"/>
  <c r="BK1716"/>
  <c r="BK1707"/>
  <c r="BK1704"/>
  <c r="J1701"/>
  <c r="J1695"/>
  <c r="BK1686"/>
  <c r="BK1602"/>
  <c r="J1584"/>
  <c r="J1568"/>
  <c r="BK1560"/>
  <c r="BK1558"/>
  <c r="BK1554"/>
  <c r="BK1548"/>
  <c r="BK1540"/>
  <c r="J1536"/>
  <c r="J1534"/>
  <c r="BK1530"/>
  <c r="BK1528"/>
  <c r="BK1524"/>
  <c r="J1518"/>
  <c r="J1516"/>
  <c r="J1514"/>
  <c r="J1512"/>
  <c r="J1508"/>
  <c r="J1504"/>
  <c r="J1502"/>
  <c r="BK1498"/>
  <c r="BK1476"/>
  <c r="J1473"/>
  <c r="J1469"/>
  <c r="BK1460"/>
  <c r="J1456"/>
  <c r="BK1453"/>
  <c r="J1346"/>
  <c r="BK1340"/>
  <c r="BK1326"/>
  <c r="BK1290"/>
  <c r="J1288"/>
  <c r="BK1269"/>
  <c r="BK1255"/>
  <c r="BK1225"/>
  <c r="J1159"/>
  <c r="BK1141"/>
  <c r="BK1128"/>
  <c r="J1071"/>
  <c r="J1059"/>
  <c r="BK1041"/>
  <c r="BK1035"/>
  <c r="J1024"/>
  <c r="BK1001"/>
  <c r="J984"/>
  <c r="J982"/>
  <c r="J980"/>
  <c r="BK976"/>
  <c r="J974"/>
  <c r="J970"/>
  <c r="J955"/>
  <c r="BK946"/>
  <c r="J943"/>
  <c r="BK939"/>
  <c r="J919"/>
  <c r="J896"/>
  <c r="BK845"/>
  <c r="J833"/>
  <c r="J828"/>
  <c r="BK824"/>
  <c r="J808"/>
  <c r="J799"/>
  <c r="J795"/>
  <c r="BK788"/>
  <c r="J711"/>
  <c r="J698"/>
  <c r="J694"/>
  <c r="J687"/>
  <c r="J684"/>
  <c r="BK671"/>
  <c r="BK668"/>
  <c r="BK659"/>
  <c r="BK634"/>
  <c r="BK627"/>
  <c r="J618"/>
  <c r="J607"/>
  <c r="BK593"/>
  <c r="BK583"/>
  <c r="J575"/>
  <c r="BK565"/>
  <c r="J563"/>
  <c r="J557"/>
  <c r="BK554"/>
  <c r="BK549"/>
  <c r="BK546"/>
  <c r="BK541"/>
  <c r="J538"/>
  <c r="BK527"/>
  <c r="J517"/>
  <c r="BK512"/>
  <c r="BK504"/>
  <c r="J498"/>
  <c r="BK493"/>
  <c r="J489"/>
  <c r="J481"/>
  <c r="J473"/>
  <c r="BK465"/>
  <c r="J462"/>
  <c r="J459"/>
  <c r="J455"/>
  <c r="J438"/>
  <c r="J435"/>
  <c r="BK426"/>
  <c r="BK411"/>
  <c r="J406"/>
  <c r="BK402"/>
  <c r="J393"/>
  <c r="BK380"/>
  <c r="J374"/>
  <c r="BK356"/>
  <c r="BK345"/>
  <c r="J335"/>
  <c r="J326"/>
  <c r="BK317"/>
  <c r="BK315"/>
  <c r="J303"/>
  <c r="BK294"/>
  <c r="BK284"/>
  <c r="J279"/>
  <c r="BK266"/>
  <c r="J246"/>
  <c r="J239"/>
  <c r="BK231"/>
  <c r="BK228"/>
  <c r="J210"/>
  <c r="BK186"/>
  <c r="J183"/>
  <c r="BK177"/>
  <c r="BK170"/>
  <c r="BK167"/>
  <c r="BK163"/>
  <c r="J154"/>
  <c r="J151"/>
  <c i="1" r="AS108"/>
  <c i="15" r="BK152"/>
  <c i="14" r="BK196"/>
  <c r="J191"/>
  <c r="J186"/>
  <c r="BK162"/>
  <c r="BK160"/>
  <c r="BK156"/>
  <c r="BK154"/>
  <c r="J152"/>
  <c r="BK150"/>
  <c r="J146"/>
  <c r="BK144"/>
  <c r="J138"/>
  <c r="J134"/>
  <c i="13" r="BK233"/>
  <c r="J233"/>
  <c r="BK219"/>
  <c r="BK217"/>
  <c r="J215"/>
  <c r="J213"/>
  <c r="J208"/>
  <c r="BK204"/>
  <c r="BK190"/>
  <c r="BK188"/>
  <c r="J184"/>
  <c r="BK182"/>
  <c r="J180"/>
  <c r="J174"/>
  <c r="BK162"/>
  <c r="BK158"/>
  <c r="J156"/>
  <c r="J154"/>
  <c r="BK150"/>
  <c r="BK148"/>
  <c r="J146"/>
  <c r="J144"/>
  <c r="BK139"/>
  <c r="BK134"/>
  <c i="12" r="BK252"/>
  <c r="BK246"/>
  <c r="J241"/>
  <c r="BK238"/>
  <c r="BK234"/>
  <c r="J231"/>
  <c r="BK229"/>
  <c r="BK227"/>
  <c r="BK225"/>
  <c r="J219"/>
  <c r="BK217"/>
  <c r="BK213"/>
  <c r="BK211"/>
  <c r="J209"/>
  <c r="BK207"/>
  <c r="BK203"/>
  <c r="BK201"/>
  <c r="BK199"/>
  <c r="BK197"/>
  <c r="J195"/>
  <c r="BK193"/>
  <c r="BK189"/>
  <c r="BK181"/>
  <c r="BK179"/>
  <c r="J176"/>
  <c r="BK174"/>
  <c r="BK171"/>
  <c r="J169"/>
  <c r="BK167"/>
  <c r="J165"/>
  <c r="BK163"/>
  <c r="J161"/>
  <c r="BK158"/>
  <c r="J153"/>
  <c r="J144"/>
  <c r="BK139"/>
  <c r="BK136"/>
  <c i="11" r="BK192"/>
  <c r="J192"/>
  <c r="BK190"/>
  <c r="J188"/>
  <c r="BK182"/>
  <c r="BK179"/>
  <c r="J177"/>
  <c r="BK175"/>
  <c r="J173"/>
  <c r="BK169"/>
  <c r="J167"/>
  <c r="J165"/>
  <c r="BK163"/>
  <c r="J155"/>
  <c r="J153"/>
  <c r="J149"/>
  <c r="BK147"/>
  <c r="BK141"/>
  <c r="BK139"/>
  <c r="J137"/>
  <c r="J133"/>
  <c i="10" r="BK280"/>
  <c r="BK278"/>
  <c r="BK276"/>
  <c r="J274"/>
  <c r="J272"/>
  <c r="J262"/>
  <c r="J259"/>
  <c r="J247"/>
  <c r="J233"/>
  <c r="BK224"/>
  <c r="BK216"/>
  <c r="J214"/>
  <c r="BK212"/>
  <c r="BK210"/>
  <c r="BK206"/>
  <c r="J202"/>
  <c r="J198"/>
  <c r="BK196"/>
  <c r="J186"/>
  <c r="J184"/>
  <c r="BK180"/>
  <c r="BK178"/>
  <c r="J172"/>
  <c r="BK170"/>
  <c r="J167"/>
  <c r="J165"/>
  <c r="J163"/>
  <c r="BK157"/>
  <c r="J153"/>
  <c r="BK151"/>
  <c r="J141"/>
  <c r="BK139"/>
  <c r="BK135"/>
  <c i="9" r="J276"/>
  <c r="J271"/>
  <c r="J269"/>
  <c r="J267"/>
  <c r="BK263"/>
  <c r="J261"/>
  <c r="J255"/>
  <c r="BK229"/>
  <c r="J225"/>
  <c r="J223"/>
  <c r="BK221"/>
  <c r="J219"/>
  <c r="J217"/>
  <c r="BK215"/>
  <c r="J213"/>
  <c r="BK211"/>
  <c r="BK209"/>
  <c r="J201"/>
  <c r="BK190"/>
  <c r="BK188"/>
  <c r="BK186"/>
  <c r="BK179"/>
  <c r="BK166"/>
  <c r="J164"/>
  <c r="J160"/>
  <c r="J158"/>
  <c r="BK156"/>
  <c r="J150"/>
  <c r="BK148"/>
  <c r="BK146"/>
  <c r="J144"/>
  <c i="8" r="BK380"/>
  <c r="J378"/>
  <c r="J376"/>
  <c r="J374"/>
  <c r="BK368"/>
  <c r="J350"/>
  <c r="J345"/>
  <c r="BK343"/>
  <c r="BK339"/>
  <c r="BK335"/>
  <c r="J333"/>
  <c r="J328"/>
  <c r="BK324"/>
  <c r="J318"/>
  <c r="J310"/>
  <c r="J308"/>
  <c r="BK305"/>
  <c r="BK288"/>
  <c r="J286"/>
  <c r="J284"/>
  <c r="J282"/>
  <c r="BK280"/>
  <c r="BK255"/>
  <c r="BK253"/>
  <c r="BK249"/>
  <c r="BK247"/>
  <c r="BK241"/>
  <c r="BK239"/>
  <c r="J233"/>
  <c r="J220"/>
  <c r="J212"/>
  <c r="BK205"/>
  <c r="BK195"/>
  <c r="BK182"/>
  <c r="J179"/>
  <c r="BK177"/>
  <c r="BK174"/>
  <c r="J172"/>
  <c r="J166"/>
  <c r="BK148"/>
  <c i="7" r="J185"/>
  <c r="J180"/>
  <c r="J171"/>
  <c r="J152"/>
  <c r="J145"/>
  <c r="J143"/>
  <c r="BK141"/>
  <c r="BK139"/>
  <c r="BK137"/>
  <c r="BK126"/>
  <c i="6" r="BK234"/>
  <c r="J225"/>
  <c r="J223"/>
  <c r="J221"/>
  <c r="BK215"/>
  <c r="J211"/>
  <c r="BK209"/>
  <c r="BK199"/>
  <c r="J194"/>
  <c r="J189"/>
  <c r="BK185"/>
  <c r="BK183"/>
  <c r="BK179"/>
  <c r="J171"/>
  <c r="J166"/>
  <c r="J164"/>
  <c r="BK160"/>
  <c r="BK155"/>
  <c r="BK149"/>
  <c r="J147"/>
  <c r="BK143"/>
  <c r="BK137"/>
  <c r="J135"/>
  <c r="BK133"/>
  <c r="J131"/>
  <c i="5" r="BK409"/>
  <c r="BK391"/>
  <c r="BK385"/>
  <c r="BK383"/>
  <c r="BK380"/>
  <c r="J378"/>
  <c r="BK370"/>
  <c r="BK368"/>
  <c r="BK366"/>
  <c r="J352"/>
  <c r="BK346"/>
  <c r="J344"/>
  <c r="J330"/>
  <c r="BK328"/>
  <c r="J322"/>
  <c r="BK320"/>
  <c r="J316"/>
  <c r="BK314"/>
  <c r="BK312"/>
  <c r="BK310"/>
  <c r="J308"/>
  <c r="BK306"/>
  <c r="BK304"/>
  <c r="J296"/>
  <c r="J294"/>
  <c r="J290"/>
  <c r="J286"/>
  <c r="J280"/>
  <c r="BK273"/>
  <c r="J269"/>
  <c r="BK267"/>
  <c r="J260"/>
  <c r="J258"/>
  <c r="BK256"/>
  <c r="J250"/>
  <c r="BK248"/>
  <c r="J244"/>
  <c r="BK238"/>
  <c r="BK234"/>
  <c r="BK219"/>
  <c r="J209"/>
  <c r="BK205"/>
  <c r="J203"/>
  <c r="BK197"/>
  <c r="BK195"/>
  <c r="BK193"/>
  <c r="BK191"/>
  <c r="BK189"/>
  <c r="BK187"/>
  <c r="BK185"/>
  <c r="J182"/>
  <c r="J172"/>
  <c r="BK166"/>
  <c r="BK154"/>
  <c r="BK150"/>
  <c r="BK146"/>
  <c r="J136"/>
  <c r="BK134"/>
  <c i="4" r="BK588"/>
  <c r="J588"/>
  <c r="BK570"/>
  <c r="J570"/>
  <c r="J566"/>
  <c r="J563"/>
  <c r="BK549"/>
  <c r="BK531"/>
  <c r="J521"/>
  <c r="J481"/>
  <c r="J463"/>
  <c r="BK460"/>
  <c r="J419"/>
  <c r="BK411"/>
  <c r="J407"/>
  <c r="J394"/>
  <c r="J350"/>
  <c r="J343"/>
  <c r="J333"/>
  <c r="BK306"/>
  <c r="BK286"/>
  <c r="J246"/>
  <c r="BK228"/>
  <c r="BK225"/>
  <c r="BK163"/>
  <c i="3" r="J467"/>
  <c r="BK440"/>
  <c r="BK436"/>
  <c r="BK415"/>
  <c r="J392"/>
  <c r="J358"/>
  <c r="J339"/>
  <c r="J325"/>
  <c r="J314"/>
  <c r="BK298"/>
  <c r="BK287"/>
  <c r="J236"/>
  <c r="J233"/>
  <c r="J203"/>
  <c r="BK192"/>
  <c r="J170"/>
  <c i="2" r="BK3021"/>
  <c r="J3005"/>
  <c r="J2969"/>
  <c r="BK2959"/>
  <c r="BK2943"/>
  <c r="BK2920"/>
  <c r="J2901"/>
  <c r="J2892"/>
  <c r="BK2879"/>
  <c r="BK2875"/>
  <c r="BK2871"/>
  <c r="BK2839"/>
  <c r="J2796"/>
  <c r="J2779"/>
  <c r="BK2770"/>
  <c r="BK2768"/>
  <c r="J2764"/>
  <c r="BK2760"/>
  <c r="J2756"/>
  <c r="BK2752"/>
  <c r="BK2750"/>
  <c r="J2746"/>
  <c r="J2744"/>
  <c r="J2735"/>
  <c r="BK2725"/>
  <c r="BK2723"/>
  <c r="J2718"/>
  <c r="J2716"/>
  <c r="BK2704"/>
  <c r="J2701"/>
  <c r="BK2693"/>
  <c r="BK2685"/>
  <c r="BK2677"/>
  <c r="BK2671"/>
  <c r="J2669"/>
  <c r="BK2665"/>
  <c r="BK2661"/>
  <c r="BK2659"/>
  <c r="J2657"/>
  <c r="J2649"/>
  <c r="J2647"/>
  <c r="J2641"/>
  <c r="J2637"/>
  <c r="J2633"/>
  <c r="BK2627"/>
  <c r="BK2625"/>
  <c r="BK2621"/>
  <c r="J2619"/>
  <c r="J2617"/>
  <c r="J2610"/>
  <c r="BK2605"/>
  <c r="BK2603"/>
  <c r="BK2601"/>
  <c r="J2599"/>
  <c r="J2593"/>
  <c r="BK2587"/>
  <c r="J2581"/>
  <c r="BK2569"/>
  <c r="J2563"/>
  <c r="J2561"/>
  <c r="BK2557"/>
  <c r="BK2553"/>
  <c r="BK2551"/>
  <c r="J2549"/>
  <c r="BK2547"/>
  <c r="BK2545"/>
  <c r="BK2543"/>
  <c r="J2541"/>
  <c r="J2537"/>
  <c r="BK2533"/>
  <c r="J2531"/>
  <c r="J2529"/>
  <c r="J2527"/>
  <c r="J2525"/>
  <c r="BK2523"/>
  <c r="J2521"/>
  <c r="BK2517"/>
  <c r="J2515"/>
  <c r="J2505"/>
  <c r="J2501"/>
  <c r="BK2499"/>
  <c r="J2497"/>
  <c r="BK2495"/>
  <c r="BK2491"/>
  <c r="J2489"/>
  <c r="J2485"/>
  <c r="J2481"/>
  <c r="J2479"/>
  <c r="J2473"/>
  <c r="J2471"/>
  <c r="J2469"/>
  <c r="BK2467"/>
  <c r="BK2459"/>
  <c r="BK2457"/>
  <c r="BK2455"/>
  <c r="BK2447"/>
  <c r="J2445"/>
  <c r="BK2441"/>
  <c r="J2435"/>
  <c r="BK2431"/>
  <c r="J2429"/>
  <c r="BK2425"/>
  <c r="BK2423"/>
  <c r="BK2421"/>
  <c r="J2415"/>
  <c r="BK2411"/>
  <c r="BK2409"/>
  <c r="J2407"/>
  <c r="J2403"/>
  <c r="BK2401"/>
  <c r="J2366"/>
  <c r="J2357"/>
  <c r="J2351"/>
  <c r="J2348"/>
  <c r="J2338"/>
  <c r="J2324"/>
  <c r="J2310"/>
  <c r="BK2303"/>
  <c r="BK2300"/>
  <c r="J2278"/>
  <c r="J2275"/>
  <c r="J2271"/>
  <c r="J2262"/>
  <c r="BK2238"/>
  <c r="J2201"/>
  <c r="BK2198"/>
  <c r="J2192"/>
  <c r="BK2153"/>
  <c r="BK2140"/>
  <c r="J2130"/>
  <c r="J2100"/>
  <c r="BK2071"/>
  <c r="BK2066"/>
  <c r="BK2050"/>
  <c r="J2044"/>
  <c r="J2000"/>
  <c r="J1979"/>
  <c r="BK1967"/>
  <c r="J1955"/>
  <c r="BK1920"/>
  <c r="J1904"/>
  <c r="BK1899"/>
  <c r="BK1887"/>
  <c r="J1873"/>
  <c r="BK1852"/>
  <c r="BK1843"/>
  <c r="BK1837"/>
  <c r="BK1816"/>
  <c r="BK1794"/>
  <c r="BK1791"/>
  <c r="BK1787"/>
  <c r="J1783"/>
  <c r="BK1776"/>
  <c r="BK1766"/>
  <c r="J1761"/>
  <c r="J1737"/>
  <c r="BK1726"/>
  <c r="BK1722"/>
  <c r="BK1713"/>
  <c r="BK1710"/>
  <c r="J1704"/>
  <c r="BK1695"/>
  <c r="J1692"/>
  <c r="J1686"/>
  <c r="BK1623"/>
  <c r="J1620"/>
  <c r="BK1598"/>
  <c r="BK1584"/>
  <c r="J1574"/>
  <c r="J1570"/>
  <c r="J1566"/>
  <c r="J1564"/>
  <c r="J1562"/>
  <c r="J1556"/>
  <c r="J1552"/>
  <c l="1" r="R150"/>
  <c r="R209"/>
  <c r="P238"/>
  <c r="R434"/>
  <c r="P492"/>
  <c r="R556"/>
  <c r="T918"/>
  <c r="P1472"/>
  <c r="BK1501"/>
  <c r="J1501"/>
  <c r="J107"/>
  <c r="T1573"/>
  <c r="P1597"/>
  <c r="P1719"/>
  <c r="P1728"/>
  <c r="T2049"/>
  <c r="R2281"/>
  <c r="T2356"/>
  <c r="T2396"/>
  <c r="BK2697"/>
  <c r="J2697"/>
  <c r="J118"/>
  <c r="P2775"/>
  <c r="BK2834"/>
  <c r="J2834"/>
  <c r="J120"/>
  <c r="BK2874"/>
  <c r="J2874"/>
  <c r="J121"/>
  <c r="BK2904"/>
  <c r="J2904"/>
  <c r="J122"/>
  <c r="P2997"/>
  <c r="T3033"/>
  <c r="T3072"/>
  <c r="BK3141"/>
  <c r="J3141"/>
  <c r="J127"/>
  <c i="3" r="P132"/>
  <c r="T159"/>
  <c r="R313"/>
  <c r="R312"/>
  <c i="4" r="R130"/>
  <c r="T162"/>
  <c r="P320"/>
  <c r="T410"/>
  <c r="T552"/>
  <c i="5" r="P133"/>
  <c r="P132"/>
  <c r="R143"/>
  <c r="R184"/>
  <c r="T275"/>
  <c r="R382"/>
  <c r="P390"/>
  <c r="R395"/>
  <c r="R408"/>
  <c i="6" r="R128"/>
  <c r="P159"/>
  <c r="P170"/>
  <c r="P193"/>
  <c r="BK206"/>
  <c r="J206"/>
  <c r="J104"/>
  <c i="7" r="BK125"/>
  <c r="J125"/>
  <c r="J100"/>
  <c r="P187"/>
  <c i="8" r="P134"/>
  <c r="BK279"/>
  <c r="J279"/>
  <c r="J103"/>
  <c r="R294"/>
  <c r="R323"/>
  <c r="R352"/>
  <c r="T363"/>
  <c i="9" r="R133"/>
  <c r="R132"/>
  <c r="BK232"/>
  <c r="BK231"/>
  <c r="J231"/>
  <c r="J103"/>
  <c r="BK241"/>
  <c r="J241"/>
  <c r="J105"/>
  <c r="P273"/>
  <c r="P252"/>
  <c i="10" r="R134"/>
  <c r="T230"/>
  <c r="P236"/>
  <c r="P235"/>
  <c r="T236"/>
  <c r="T235"/>
  <c r="T241"/>
  <c r="P261"/>
  <c r="P252"/>
  <c i="11" r="T136"/>
  <c r="T135"/>
  <c r="T130"/>
  <c r="T187"/>
  <c i="12" r="BK133"/>
  <c r="R133"/>
  <c r="P143"/>
  <c r="BK224"/>
  <c r="J224"/>
  <c r="J105"/>
  <c r="R224"/>
  <c r="R223"/>
  <c r="P240"/>
  <c i="13" r="P133"/>
  <c r="T138"/>
  <c r="T207"/>
  <c r="T212"/>
  <c r="T227"/>
  <c i="2" r="BK150"/>
  <c r="J150"/>
  <c r="J98"/>
  <c r="BK209"/>
  <c r="J209"/>
  <c r="J99"/>
  <c r="BK238"/>
  <c r="J238"/>
  <c r="J100"/>
  <c r="BK434"/>
  <c r="J434"/>
  <c r="J101"/>
  <c r="BK492"/>
  <c r="J492"/>
  <c r="J102"/>
  <c r="P556"/>
  <c r="P918"/>
  <c r="BK1472"/>
  <c r="J1472"/>
  <c r="J105"/>
  <c r="T1501"/>
  <c r="BK1573"/>
  <c r="R1597"/>
  <c r="T1728"/>
  <c r="BK2049"/>
  <c r="J2049"/>
  <c r="J114"/>
  <c r="BK2281"/>
  <c r="J2281"/>
  <c r="J115"/>
  <c r="BK2356"/>
  <c r="J2356"/>
  <c r="J116"/>
  <c r="BK2396"/>
  <c r="J2396"/>
  <c r="J117"/>
  <c r="R2697"/>
  <c r="BK2775"/>
  <c r="J2775"/>
  <c r="J119"/>
  <c r="R2834"/>
  <c r="T2874"/>
  <c r="R2904"/>
  <c r="BK2997"/>
  <c r="J2997"/>
  <c r="J124"/>
  <c r="BK3033"/>
  <c r="J3033"/>
  <c r="J125"/>
  <c r="BK3072"/>
  <c r="J3072"/>
  <c r="J126"/>
  <c r="P3141"/>
  <c i="3" r="T132"/>
  <c r="T131"/>
  <c r="BK159"/>
  <c r="J159"/>
  <c r="J101"/>
  <c r="P313"/>
  <c r="P312"/>
  <c i="4" r="BK130"/>
  <c r="J130"/>
  <c r="J99"/>
  <c r="R162"/>
  <c r="R320"/>
  <c r="P410"/>
  <c r="R552"/>
  <c i="5" r="R133"/>
  <c r="R132"/>
  <c r="T143"/>
  <c r="P184"/>
  <c r="P275"/>
  <c r="P382"/>
  <c r="R390"/>
  <c r="P395"/>
  <c r="T408"/>
  <c i="6" r="BK128"/>
  <c r="BK159"/>
  <c r="J159"/>
  <c r="J101"/>
  <c r="BK170"/>
  <c r="J170"/>
  <c r="J102"/>
  <c r="BK193"/>
  <c r="J193"/>
  <c r="J103"/>
  <c r="R206"/>
  <c i="7" r="P125"/>
  <c r="P124"/>
  <c r="P123"/>
  <c i="1" r="AU102"/>
  <c i="7" r="R125"/>
  <c r="R124"/>
  <c r="T125"/>
  <c r="T124"/>
  <c r="R187"/>
  <c i="8" r="BK134"/>
  <c r="BK133"/>
  <c r="P279"/>
  <c r="P294"/>
  <c r="P323"/>
  <c r="P352"/>
  <c r="BK363"/>
  <c r="J363"/>
  <c r="J108"/>
  <c i="9" r="BK133"/>
  <c r="BK132"/>
  <c r="J132"/>
  <c r="J101"/>
  <c r="T232"/>
  <c r="T231"/>
  <c r="T241"/>
  <c r="T273"/>
  <c r="T252"/>
  <c i="10" r="BK134"/>
  <c r="J134"/>
  <c r="J102"/>
  <c r="P134"/>
  <c r="P133"/>
  <c r="BK230"/>
  <c r="J230"/>
  <c r="J103"/>
  <c r="P230"/>
  <c r="BK241"/>
  <c r="J241"/>
  <c r="J106"/>
  <c r="R241"/>
  <c r="R261"/>
  <c r="R252"/>
  <c i="11" r="R136"/>
  <c r="R135"/>
  <c r="R130"/>
  <c r="BK187"/>
  <c r="J187"/>
  <c r="J106"/>
  <c r="P187"/>
  <c i="12" r="BK143"/>
  <c r="J143"/>
  <c r="J103"/>
  <c r="T143"/>
  <c r="P224"/>
  <c r="P223"/>
  <c r="BK240"/>
  <c r="J240"/>
  <c r="J106"/>
  <c r="R240"/>
  <c i="13" r="R133"/>
  <c r="P138"/>
  <c r="R207"/>
  <c r="P212"/>
  <c r="R227"/>
  <c i="14" r="BK133"/>
  <c r="J133"/>
  <c r="J103"/>
  <c r="P133"/>
  <c r="P131"/>
  <c r="R133"/>
  <c r="R131"/>
  <c r="T133"/>
  <c r="T131"/>
  <c r="BK173"/>
  <c r="J173"/>
  <c r="J105"/>
  <c r="P173"/>
  <c r="P172"/>
  <c r="R173"/>
  <c r="R172"/>
  <c r="T173"/>
  <c r="T172"/>
  <c i="2" r="P150"/>
  <c r="P209"/>
  <c r="T238"/>
  <c r="T434"/>
  <c r="T492"/>
  <c r="BK556"/>
  <c r="J556"/>
  <c r="J103"/>
  <c r="R918"/>
  <c r="T1472"/>
  <c r="R1501"/>
  <c r="P1573"/>
  <c r="T1597"/>
  <c r="R1719"/>
  <c r="R1728"/>
  <c r="R2049"/>
  <c r="P2281"/>
  <c r="P2356"/>
  <c r="P2396"/>
  <c r="T2697"/>
  <c r="R2775"/>
  <c r="P2834"/>
  <c r="P2874"/>
  <c r="T2904"/>
  <c r="T2997"/>
  <c r="P3033"/>
  <c r="P3072"/>
  <c r="R3141"/>
  <c i="3" r="R132"/>
  <c r="R159"/>
  <c r="BK313"/>
  <c r="J313"/>
  <c r="J105"/>
  <c i="4" r="P130"/>
  <c r="P162"/>
  <c r="T320"/>
  <c r="BK410"/>
  <c r="J410"/>
  <c r="J104"/>
  <c r="BK552"/>
  <c r="J552"/>
  <c r="J105"/>
  <c i="5" r="BK133"/>
  <c r="J133"/>
  <c r="J100"/>
  <c r="T133"/>
  <c r="T132"/>
  <c r="P143"/>
  <c r="P142"/>
  <c r="T184"/>
  <c r="R275"/>
  <c r="T382"/>
  <c r="BK390"/>
  <c r="J390"/>
  <c r="J107"/>
  <c r="T390"/>
  <c r="T395"/>
  <c r="P408"/>
  <c i="6" r="T128"/>
  <c r="T159"/>
  <c r="T170"/>
  <c r="R193"/>
  <c r="P206"/>
  <c i="7" r="BK187"/>
  <c r="J187"/>
  <c r="J101"/>
  <c i="8" r="T134"/>
  <c r="T133"/>
  <c r="T279"/>
  <c r="BK294"/>
  <c r="J294"/>
  <c r="J105"/>
  <c r="BK323"/>
  <c r="J323"/>
  <c r="J106"/>
  <c r="BK352"/>
  <c r="J352"/>
  <c r="J107"/>
  <c r="R363"/>
  <c i="9" r="T133"/>
  <c r="T132"/>
  <c r="P232"/>
  <c r="P231"/>
  <c r="R241"/>
  <c r="R273"/>
  <c r="R252"/>
  <c i="10" r="T134"/>
  <c r="T133"/>
  <c r="R230"/>
  <c r="BK236"/>
  <c r="BK235"/>
  <c r="J235"/>
  <c r="J104"/>
  <c r="R236"/>
  <c r="R235"/>
  <c r="P241"/>
  <c r="BK261"/>
  <c r="J261"/>
  <c r="J108"/>
  <c r="T261"/>
  <c r="T252"/>
  <c i="11" r="BK136"/>
  <c r="J136"/>
  <c r="J104"/>
  <c r="P136"/>
  <c r="P135"/>
  <c r="P130"/>
  <c i="1" r="AU107"/>
  <c i="11" r="R187"/>
  <c i="12" r="P133"/>
  <c r="P132"/>
  <c r="P131"/>
  <c i="1" r="AU109"/>
  <c i="12" r="T133"/>
  <c r="T132"/>
  <c r="R143"/>
  <c r="T224"/>
  <c r="T223"/>
  <c r="T240"/>
  <c i="13" r="BK133"/>
  <c r="J133"/>
  <c r="J102"/>
  <c r="BK138"/>
  <c r="J138"/>
  <c r="J103"/>
  <c r="BK207"/>
  <c r="BK212"/>
  <c r="J212"/>
  <c r="J106"/>
  <c r="BK227"/>
  <c r="J227"/>
  <c r="J107"/>
  <c r="P227"/>
  <c i="15" r="BK125"/>
  <c r="J125"/>
  <c r="J98"/>
  <c r="P125"/>
  <c r="R125"/>
  <c r="T125"/>
  <c r="BK136"/>
  <c r="J136"/>
  <c r="J100"/>
  <c r="P136"/>
  <c r="R136"/>
  <c r="T136"/>
  <c i="2" r="T150"/>
  <c r="T209"/>
  <c r="R238"/>
  <c r="P434"/>
  <c r="R492"/>
  <c r="T556"/>
  <c r="BK918"/>
  <c r="J918"/>
  <c r="J104"/>
  <c r="R1472"/>
  <c r="P1501"/>
  <c r="R1573"/>
  <c r="BK1597"/>
  <c r="J1597"/>
  <c r="J110"/>
  <c r="BK1719"/>
  <c r="J1719"/>
  <c r="J111"/>
  <c r="T1719"/>
  <c r="BK1728"/>
  <c r="J1728"/>
  <c r="J113"/>
  <c r="P2049"/>
  <c r="T2281"/>
  <c r="R2356"/>
  <c r="R2396"/>
  <c r="P2697"/>
  <c r="T2775"/>
  <c r="T2834"/>
  <c r="R2874"/>
  <c r="P2904"/>
  <c r="R2997"/>
  <c r="R3033"/>
  <c r="R3072"/>
  <c r="T3141"/>
  <c i="3" r="BK132"/>
  <c r="J132"/>
  <c r="J100"/>
  <c r="P159"/>
  <c r="T313"/>
  <c r="T312"/>
  <c i="4" r="T130"/>
  <c r="T129"/>
  <c r="BK162"/>
  <c r="J162"/>
  <c r="J100"/>
  <c r="BK320"/>
  <c r="J320"/>
  <c r="J101"/>
  <c r="R410"/>
  <c r="P552"/>
  <c i="5" r="BK143"/>
  <c r="J143"/>
  <c r="J102"/>
  <c r="BK184"/>
  <c r="J184"/>
  <c r="J103"/>
  <c r="BK275"/>
  <c r="J275"/>
  <c r="J104"/>
  <c r="BK382"/>
  <c r="J382"/>
  <c r="J105"/>
  <c r="BK395"/>
  <c r="J395"/>
  <c r="J108"/>
  <c r="BK408"/>
  <c r="J408"/>
  <c r="J109"/>
  <c i="6" r="P128"/>
  <c r="P127"/>
  <c r="P126"/>
  <c i="1" r="AU101"/>
  <c i="6" r="R159"/>
  <c r="R170"/>
  <c r="T193"/>
  <c r="T206"/>
  <c i="7" r="T187"/>
  <c i="8" r="R134"/>
  <c r="R133"/>
  <c r="R279"/>
  <c r="T294"/>
  <c r="T323"/>
  <c r="T352"/>
  <c r="P363"/>
  <c i="9" r="P133"/>
  <c r="P132"/>
  <c r="R232"/>
  <c r="R231"/>
  <c r="P241"/>
  <c r="BK273"/>
  <c r="J273"/>
  <c r="J107"/>
  <c i="13" r="T133"/>
  <c r="T132"/>
  <c r="R138"/>
  <c r="P207"/>
  <c r="P206"/>
  <c r="R212"/>
  <c i="2" r="BF1554"/>
  <c r="BF1558"/>
  <c r="BF1560"/>
  <c r="BF1602"/>
  <c r="BF1689"/>
  <c r="BF1701"/>
  <c r="BF1716"/>
  <c r="BF1720"/>
  <c r="BF1729"/>
  <c r="BF1750"/>
  <c r="BF1771"/>
  <c r="BF1779"/>
  <c r="BF1832"/>
  <c r="BF1848"/>
  <c r="BF1857"/>
  <c r="BF1949"/>
  <c r="BF1959"/>
  <c r="BF1977"/>
  <c r="BF1995"/>
  <c r="BF2031"/>
  <c r="BF2092"/>
  <c r="BF2104"/>
  <c r="BF2125"/>
  <c r="BF2186"/>
  <c r="BF2252"/>
  <c r="BF2293"/>
  <c r="BF2297"/>
  <c r="BF2307"/>
  <c r="BF2322"/>
  <c r="BF2336"/>
  <c r="BF2397"/>
  <c r="BF2403"/>
  <c r="BF2417"/>
  <c r="BF2425"/>
  <c r="BF2429"/>
  <c r="BF2431"/>
  <c r="BF2435"/>
  <c r="BF2437"/>
  <c r="BF2445"/>
  <c r="BF2447"/>
  <c r="BF2449"/>
  <c r="BF2451"/>
  <c r="BF2461"/>
  <c r="BF2467"/>
  <c r="BF2469"/>
  <c r="BF2475"/>
  <c r="BF2477"/>
  <c r="BF2479"/>
  <c r="BF2483"/>
  <c r="BF2487"/>
  <c r="BF2495"/>
  <c r="BF2503"/>
  <c r="BF2513"/>
  <c r="BF2529"/>
  <c r="BF2535"/>
  <c r="BF2537"/>
  <c r="BF2539"/>
  <c r="BF2551"/>
  <c r="BF2555"/>
  <c r="BF2559"/>
  <c r="BF2565"/>
  <c r="BF2571"/>
  <c r="BF2579"/>
  <c r="BF2607"/>
  <c r="BF2615"/>
  <c r="BF2629"/>
  <c r="BF2631"/>
  <c r="BF2635"/>
  <c r="BF2639"/>
  <c r="BF2645"/>
  <c r="BF2647"/>
  <c r="BF2667"/>
  <c r="BF2683"/>
  <c r="BF2691"/>
  <c r="BF2695"/>
  <c r="BF2698"/>
  <c r="BF2714"/>
  <c r="BF2716"/>
  <c r="BF2733"/>
  <c r="BF2740"/>
  <c r="BF2744"/>
  <c r="BF2754"/>
  <c r="BF2758"/>
  <c r="BF2762"/>
  <c r="BF2776"/>
  <c r="BF2782"/>
  <c r="BF2835"/>
  <c r="BF2845"/>
  <c r="BF2868"/>
  <c r="BF2883"/>
  <c r="BF2898"/>
  <c r="BF2901"/>
  <c r="BF2905"/>
  <c r="BF2910"/>
  <c r="BF2936"/>
  <c r="BF2964"/>
  <c r="BF2989"/>
  <c r="BK2988"/>
  <c r="J2988"/>
  <c r="J123"/>
  <c r="BK3259"/>
  <c r="J3259"/>
  <c r="J128"/>
  <c i="3" r="BF160"/>
  <c r="BF173"/>
  <c r="BF199"/>
  <c r="BF203"/>
  <c r="BF233"/>
  <c r="BF314"/>
  <c r="BF381"/>
  <c r="BF392"/>
  <c r="BF402"/>
  <c r="BF405"/>
  <c r="BF415"/>
  <c r="BF426"/>
  <c r="BF436"/>
  <c i="4" r="E85"/>
  <c r="BF343"/>
  <c r="BF373"/>
  <c r="BF419"/>
  <c r="BF422"/>
  <c r="BF481"/>
  <c r="BF484"/>
  <c r="BF496"/>
  <c r="BF512"/>
  <c r="BF521"/>
  <c r="BF566"/>
  <c r="BF570"/>
  <c r="BF588"/>
  <c r="BK406"/>
  <c r="J406"/>
  <c r="J103"/>
  <c i="5" r="J91"/>
  <c r="E119"/>
  <c r="BF134"/>
  <c r="BF140"/>
  <c r="BF148"/>
  <c r="BF170"/>
  <c r="BF172"/>
  <c r="BF182"/>
  <c r="BF199"/>
  <c r="BF205"/>
  <c r="BF242"/>
  <c r="BF248"/>
  <c r="BF258"/>
  <c r="BF267"/>
  <c r="BF273"/>
  <c r="BF282"/>
  <c r="BF286"/>
  <c r="BF292"/>
  <c r="BF294"/>
  <c r="BF300"/>
  <c r="BF304"/>
  <c r="BF306"/>
  <c r="BF314"/>
  <c r="BF328"/>
  <c r="BF340"/>
  <c r="BF376"/>
  <c r="BF385"/>
  <c r="BF388"/>
  <c r="BF396"/>
  <c r="BF401"/>
  <c i="6" r="E85"/>
  <c r="BF129"/>
  <c r="BF143"/>
  <c r="BF162"/>
  <c r="BF164"/>
  <c r="BF168"/>
  <c r="BF177"/>
  <c r="BF181"/>
  <c r="BF187"/>
  <c r="BF191"/>
  <c r="BF211"/>
  <c r="BF217"/>
  <c r="BF234"/>
  <c i="7" r="F94"/>
  <c r="BF126"/>
  <c r="BF141"/>
  <c r="BF143"/>
  <c r="BF173"/>
  <c r="BF180"/>
  <c r="BF188"/>
  <c i="8" r="F129"/>
  <c r="BF154"/>
  <c r="BF157"/>
  <c r="BF162"/>
  <c r="BF177"/>
  <c r="BF189"/>
  <c r="BF209"/>
  <c r="BF259"/>
  <c r="BF282"/>
  <c r="BF284"/>
  <c r="BF305"/>
  <c r="BF320"/>
  <c r="BF326"/>
  <c r="BF331"/>
  <c r="BF343"/>
  <c r="BF353"/>
  <c r="BF358"/>
  <c r="BF374"/>
  <c i="9" r="E117"/>
  <c r="J125"/>
  <c r="BF138"/>
  <c r="BF142"/>
  <c r="BF156"/>
  <c r="BF158"/>
  <c r="BF190"/>
  <c r="BF199"/>
  <c r="BF203"/>
  <c r="BF217"/>
  <c r="BF221"/>
  <c r="BF223"/>
  <c r="BF225"/>
  <c r="BF255"/>
  <c r="BF259"/>
  <c r="BF261"/>
  <c r="BF269"/>
  <c r="BF274"/>
  <c i="10" r="E85"/>
  <c r="J93"/>
  <c r="BF139"/>
  <c r="BF151"/>
  <c r="BF155"/>
  <c r="BF161"/>
  <c r="BF170"/>
  <c r="BF180"/>
  <c r="BF186"/>
  <c r="BF188"/>
  <c r="BF196"/>
  <c r="BF202"/>
  <c r="BF214"/>
  <c r="BF228"/>
  <c r="BF231"/>
  <c r="BF233"/>
  <c r="BF242"/>
  <c r="BF257"/>
  <c r="BF278"/>
  <c i="11" r="BF141"/>
  <c r="BF149"/>
  <c r="BF157"/>
  <c r="BF159"/>
  <c r="BF163"/>
  <c r="BF179"/>
  <c r="BF192"/>
  <c r="BK132"/>
  <c r="BK131"/>
  <c r="J131"/>
  <c r="J101"/>
  <c i="12" r="E85"/>
  <c r="F96"/>
  <c r="BF134"/>
  <c r="BF139"/>
  <c r="BF153"/>
  <c r="BF169"/>
  <c r="BF181"/>
  <c r="BF183"/>
  <c r="BF185"/>
  <c r="BF189"/>
  <c r="BF203"/>
  <c r="BF213"/>
  <c r="BF219"/>
  <c r="BF234"/>
  <c r="BF241"/>
  <c r="BF246"/>
  <c r="BK251"/>
  <c r="J251"/>
  <c r="J107"/>
  <c i="13" r="E85"/>
  <c r="J93"/>
  <c r="F96"/>
  <c r="BF139"/>
  <c r="BF144"/>
  <c r="BF150"/>
  <c r="BF158"/>
  <c r="BF168"/>
  <c r="BF204"/>
  <c r="BF213"/>
  <c r="BF219"/>
  <c r="BF221"/>
  <c r="BF233"/>
  <c i="14" r="E85"/>
  <c r="F96"/>
  <c r="BF146"/>
  <c r="BF160"/>
  <c r="BF162"/>
  <c r="BF188"/>
  <c r="BF191"/>
  <c i="2" r="E85"/>
  <c r="F92"/>
  <c r="J142"/>
  <c r="BF154"/>
  <c r="BF170"/>
  <c r="BF177"/>
  <c r="BF186"/>
  <c r="BF189"/>
  <c r="BF231"/>
  <c r="BF234"/>
  <c r="BF294"/>
  <c r="BF303"/>
  <c r="BF380"/>
  <c r="BF426"/>
  <c r="BF438"/>
  <c r="BF445"/>
  <c r="BF498"/>
  <c r="BF527"/>
  <c r="BF583"/>
  <c r="BF593"/>
  <c r="BF618"/>
  <c r="BF622"/>
  <c r="BF650"/>
  <c r="BF687"/>
  <c r="BF694"/>
  <c r="BF698"/>
  <c r="BF728"/>
  <c r="BF734"/>
  <c r="BF761"/>
  <c r="BF766"/>
  <c r="BF788"/>
  <c r="BF849"/>
  <c r="BF874"/>
  <c r="BF896"/>
  <c r="BF919"/>
  <c r="BF930"/>
  <c r="BF933"/>
  <c r="BF946"/>
  <c r="BF949"/>
  <c r="BF970"/>
  <c r="BF1001"/>
  <c r="BF1024"/>
  <c r="BF1044"/>
  <c r="BF1059"/>
  <c r="BF1071"/>
  <c r="BF1093"/>
  <c r="BF1118"/>
  <c r="BF1131"/>
  <c r="BF1147"/>
  <c r="BF1159"/>
  <c r="BF1165"/>
  <c r="BF1174"/>
  <c r="BF1178"/>
  <c r="BF1184"/>
  <c r="BF1190"/>
  <c r="BF1235"/>
  <c r="BF1239"/>
  <c r="BF1243"/>
  <c r="BF1255"/>
  <c r="BF1259"/>
  <c r="BF1280"/>
  <c r="BF1284"/>
  <c r="BF1296"/>
  <c r="BF1304"/>
  <c r="BF1312"/>
  <c r="BF1346"/>
  <c r="BF1358"/>
  <c r="BF1364"/>
  <c r="BF1381"/>
  <c r="BF1431"/>
  <c r="BF1444"/>
  <c r="BF1466"/>
  <c r="BF1473"/>
  <c r="BF1476"/>
  <c r="BF1483"/>
  <c r="BF1491"/>
  <c r="BF1504"/>
  <c r="BF1506"/>
  <c r="BF1508"/>
  <c r="BF1516"/>
  <c r="BF1518"/>
  <c r="BF1520"/>
  <c r="BF1524"/>
  <c r="BF1530"/>
  <c r="BF1532"/>
  <c r="BF1536"/>
  <c r="BF1540"/>
  <c r="BF1542"/>
  <c r="BF1544"/>
  <c r="BF1562"/>
  <c r="BF1564"/>
  <c r="BF1566"/>
  <c r="BF1594"/>
  <c r="BF1598"/>
  <c r="BF1692"/>
  <c r="BF1698"/>
  <c r="BF1713"/>
  <c r="BF1726"/>
  <c r="BF1737"/>
  <c r="BF1756"/>
  <c r="BF1787"/>
  <c r="BF1816"/>
  <c r="BF1843"/>
  <c r="BF1852"/>
  <c r="BF1873"/>
  <c r="BF1899"/>
  <c r="BF1924"/>
  <c r="BF1973"/>
  <c r="BF1988"/>
  <c r="BF2000"/>
  <c r="BF2071"/>
  <c r="BF2140"/>
  <c r="BF2153"/>
  <c r="BF2177"/>
  <c r="BF2192"/>
  <c r="BF2217"/>
  <c r="BF2220"/>
  <c r="BF2224"/>
  <c r="BF2278"/>
  <c r="BF2282"/>
  <c r="BF2324"/>
  <c r="BF2340"/>
  <c r="BF2348"/>
  <c r="BF2351"/>
  <c r="BF2353"/>
  <c r="BF2366"/>
  <c r="BF2369"/>
  <c r="BF2372"/>
  <c r="BF2380"/>
  <c r="BF2387"/>
  <c r="BF2401"/>
  <c r="BF2409"/>
  <c r="BF2411"/>
  <c r="BF2415"/>
  <c r="BF2421"/>
  <c r="BF2423"/>
  <c r="BF2433"/>
  <c r="BF2439"/>
  <c r="BF2463"/>
  <c r="BF2481"/>
  <c r="BF2489"/>
  <c r="BF2497"/>
  <c r="BF2509"/>
  <c r="BF2511"/>
  <c r="BF2515"/>
  <c r="BF2525"/>
  <c r="BF2527"/>
  <c r="BF2541"/>
  <c r="BF2545"/>
  <c r="BF2557"/>
  <c r="BF2563"/>
  <c r="BF2569"/>
  <c r="BF2575"/>
  <c r="BF2587"/>
  <c r="BF2589"/>
  <c r="BF2591"/>
  <c r="BF2593"/>
  <c r="BF2595"/>
  <c r="BF2599"/>
  <c r="BF2603"/>
  <c r="BF2619"/>
  <c r="BF2625"/>
  <c r="BF2649"/>
  <c r="BF2651"/>
  <c r="BF2655"/>
  <c r="BF2659"/>
  <c r="BF2685"/>
  <c r="BF2689"/>
  <c r="BF2701"/>
  <c r="BF2737"/>
  <c r="BF2748"/>
  <c r="BF2760"/>
  <c r="BF2764"/>
  <c r="BF2779"/>
  <c r="BF2825"/>
  <c r="BF2839"/>
  <c r="BF2855"/>
  <c r="BF2859"/>
  <c r="BF2879"/>
  <c r="BF2920"/>
  <c r="BF3014"/>
  <c r="BF3021"/>
  <c r="BF3025"/>
  <c r="BF3030"/>
  <c r="BF3034"/>
  <c r="BF3037"/>
  <c r="BF3048"/>
  <c r="BF3063"/>
  <c r="BF3066"/>
  <c r="BF3069"/>
  <c r="BF3073"/>
  <c r="BF3075"/>
  <c r="BF3108"/>
  <c r="BF3111"/>
  <c r="BF3117"/>
  <c r="BF3123"/>
  <c r="BF3127"/>
  <c r="BF3129"/>
  <c r="BF3131"/>
  <c r="BF3142"/>
  <c r="BF3145"/>
  <c r="BF3163"/>
  <c r="BF3166"/>
  <c r="BF3174"/>
  <c r="BF3190"/>
  <c r="BF3211"/>
  <c r="BF3214"/>
  <c r="BF3221"/>
  <c r="BF3236"/>
  <c r="BF3243"/>
  <c r="BF3252"/>
  <c r="BF3254"/>
  <c r="BF3257"/>
  <c r="BF3260"/>
  <c r="BK1497"/>
  <c r="J1497"/>
  <c r="J106"/>
  <c r="BK1725"/>
  <c r="J1725"/>
  <c r="J112"/>
  <c i="3" r="J91"/>
  <c r="BF133"/>
  <c r="BF170"/>
  <c r="BF261"/>
  <c r="BF328"/>
  <c r="BF339"/>
  <c r="BK286"/>
  <c r="J286"/>
  <c r="J102"/>
  <c r="BK308"/>
  <c r="J308"/>
  <c r="J103"/>
  <c r="BK466"/>
  <c r="BK465"/>
  <c r="J465"/>
  <c r="J107"/>
  <c i="4" r="BF263"/>
  <c r="BF283"/>
  <c r="BF286"/>
  <c r="BF296"/>
  <c r="BF306"/>
  <c r="BF310"/>
  <c r="BF321"/>
  <c r="BF353"/>
  <c r="BF359"/>
  <c r="BF368"/>
  <c r="BF407"/>
  <c r="BF435"/>
  <c r="BF515"/>
  <c r="BF531"/>
  <c r="BF549"/>
  <c r="BF553"/>
  <c r="BF563"/>
  <c i="5" r="F94"/>
  <c r="BF150"/>
  <c r="BF154"/>
  <c r="BF164"/>
  <c r="BF168"/>
  <c r="BF193"/>
  <c r="BF209"/>
  <c r="BF215"/>
  <c r="BF230"/>
  <c r="BF234"/>
  <c r="BF244"/>
  <c r="BF246"/>
  <c r="BF260"/>
  <c r="BF290"/>
  <c r="BF326"/>
  <c r="BF334"/>
  <c r="BF342"/>
  <c r="BF366"/>
  <c r="BF403"/>
  <c r="BF411"/>
  <c i="6" r="F123"/>
  <c r="BF133"/>
  <c r="BF145"/>
  <c r="BF175"/>
  <c r="BF179"/>
  <c r="BF189"/>
  <c r="BF213"/>
  <c r="BF221"/>
  <c r="BF223"/>
  <c r="BF225"/>
  <c r="BF236"/>
  <c i="7" r="E85"/>
  <c r="J91"/>
  <c r="BF133"/>
  <c r="BF167"/>
  <c r="BF185"/>
  <c r="BF190"/>
  <c i="8" r="E85"/>
  <c r="BF135"/>
  <c r="BF148"/>
  <c r="BF166"/>
  <c r="BF170"/>
  <c r="BF172"/>
  <c r="BF174"/>
  <c r="BF179"/>
  <c r="BF200"/>
  <c r="BF218"/>
  <c r="BF223"/>
  <c r="BF233"/>
  <c r="BF237"/>
  <c r="BF247"/>
  <c r="BF253"/>
  <c r="BF255"/>
  <c r="BF257"/>
  <c r="BF261"/>
  <c r="BF265"/>
  <c r="BF273"/>
  <c r="BF308"/>
  <c r="BF324"/>
  <c r="BF337"/>
  <c r="BF339"/>
  <c r="BF341"/>
  <c r="BF366"/>
  <c r="BF368"/>
  <c r="BF370"/>
  <c r="BF372"/>
  <c i="9" r="BF134"/>
  <c r="BF140"/>
  <c r="BF144"/>
  <c r="BF160"/>
  <c r="BF164"/>
  <c r="BF170"/>
  <c r="BF174"/>
  <c r="BF186"/>
  <c r="BF195"/>
  <c r="BF211"/>
  <c r="BF227"/>
  <c r="BF237"/>
  <c r="BF253"/>
  <c r="BF278"/>
  <c r="BF284"/>
  <c r="BF290"/>
  <c r="BK252"/>
  <c r="J252"/>
  <c r="J106"/>
  <c i="10" r="F96"/>
  <c r="BF135"/>
  <c r="BF141"/>
  <c r="BF143"/>
  <c r="BF165"/>
  <c r="BF184"/>
  <c r="BF192"/>
  <c r="BF194"/>
  <c r="BF206"/>
  <c r="BF210"/>
  <c r="BF220"/>
  <c r="BF222"/>
  <c r="BF226"/>
  <c r="BF253"/>
  <c r="BF255"/>
  <c r="BF259"/>
  <c r="BF266"/>
  <c r="BF272"/>
  <c r="BF280"/>
  <c r="BK252"/>
  <c r="J252"/>
  <c r="J107"/>
  <c i="11" r="E85"/>
  <c r="F96"/>
  <c r="J124"/>
  <c r="BF133"/>
  <c r="BF137"/>
  <c r="BF155"/>
  <c r="BF161"/>
  <c r="BF165"/>
  <c r="BF167"/>
  <c r="BF169"/>
  <c r="BF177"/>
  <c r="BF182"/>
  <c i="12" r="BF136"/>
  <c r="BF141"/>
  <c r="BF144"/>
  <c r="BF156"/>
  <c r="BF161"/>
  <c r="BF165"/>
  <c r="BF171"/>
  <c r="BF174"/>
  <c r="BF179"/>
  <c r="BF187"/>
  <c r="BF197"/>
  <c r="BF199"/>
  <c r="BF205"/>
  <c r="BF209"/>
  <c r="BF211"/>
  <c r="BF217"/>
  <c r="BF221"/>
  <c r="BF229"/>
  <c r="BF231"/>
  <c r="BF236"/>
  <c r="BF238"/>
  <c i="13" r="BF146"/>
  <c r="BF148"/>
  <c r="BF156"/>
  <c r="BF160"/>
  <c r="BF162"/>
  <c r="BF170"/>
  <c r="BF174"/>
  <c r="BF178"/>
  <c r="BF180"/>
  <c r="BF182"/>
  <c r="BF188"/>
  <c r="BF192"/>
  <c r="BF198"/>
  <c r="BF200"/>
  <c r="BF202"/>
  <c r="BF228"/>
  <c i="14" r="J93"/>
  <c r="BF138"/>
  <c r="BF144"/>
  <c r="BF148"/>
  <c r="BF150"/>
  <c r="BF182"/>
  <c r="BK190"/>
  <c r="J190"/>
  <c r="J106"/>
  <c i="15" r="E85"/>
  <c r="J89"/>
  <c r="F92"/>
  <c r="BF126"/>
  <c r="BF129"/>
  <c r="BF133"/>
  <c r="BF137"/>
  <c r="BF140"/>
  <c r="BF144"/>
  <c r="BF148"/>
  <c r="BK151"/>
  <c r="J151"/>
  <c r="J103"/>
  <c i="2" r="BF151"/>
  <c r="BF174"/>
  <c r="BF210"/>
  <c r="BF228"/>
  <c r="BF246"/>
  <c r="BF307"/>
  <c r="BF317"/>
  <c r="BF326"/>
  <c r="BF345"/>
  <c r="BF393"/>
  <c r="BF459"/>
  <c r="BF469"/>
  <c r="BF473"/>
  <c r="BF481"/>
  <c r="BF489"/>
  <c r="BF512"/>
  <c r="BF517"/>
  <c r="BF549"/>
  <c r="BF554"/>
  <c r="BF634"/>
  <c r="BF671"/>
  <c r="BF684"/>
  <c r="BF691"/>
  <c r="BF703"/>
  <c r="BF711"/>
  <c r="BF782"/>
  <c r="BF799"/>
  <c r="BF828"/>
  <c r="BF891"/>
  <c r="BF913"/>
  <c r="BF943"/>
  <c r="BF952"/>
  <c r="BF966"/>
  <c r="BF974"/>
  <c r="BF976"/>
  <c r="BF982"/>
  <c r="BF1028"/>
  <c r="BF1032"/>
  <c r="BF1035"/>
  <c r="BF1080"/>
  <c r="BF1086"/>
  <c r="BF1128"/>
  <c r="BF1141"/>
  <c r="BF1269"/>
  <c r="BF1290"/>
  <c r="BF1319"/>
  <c r="BF1326"/>
  <c r="BF1456"/>
  <c r="BF1460"/>
  <c r="BF1469"/>
  <c r="BF1498"/>
  <c r="BF1510"/>
  <c r="BF1528"/>
  <c r="BF1534"/>
  <c r="BF1548"/>
  <c r="BF1550"/>
  <c r="BF1570"/>
  <c r="BF1584"/>
  <c r="BF1620"/>
  <c r="BF1686"/>
  <c r="BF1707"/>
  <c r="BF1761"/>
  <c r="BF1766"/>
  <c r="BF1794"/>
  <c r="BF1824"/>
  <c r="BF1887"/>
  <c r="BF1892"/>
  <c r="BF1979"/>
  <c r="BF2046"/>
  <c r="BF2050"/>
  <c r="BF2066"/>
  <c r="BF2081"/>
  <c r="BF2100"/>
  <c r="BF2136"/>
  <c r="BF2164"/>
  <c r="BF2201"/>
  <c r="BF2214"/>
  <c r="BF2228"/>
  <c r="BF2262"/>
  <c r="BF2271"/>
  <c r="BF2275"/>
  <c r="BF2285"/>
  <c r="BF2300"/>
  <c r="BF2303"/>
  <c r="BF2305"/>
  <c r="BF2310"/>
  <c r="BF2314"/>
  <c r="BF2318"/>
  <c r="BF2326"/>
  <c r="BF2334"/>
  <c r="BF2338"/>
  <c r="BF2342"/>
  <c r="BF2345"/>
  <c r="BF2357"/>
  <c r="BF2374"/>
  <c r="BF2377"/>
  <c r="BF2382"/>
  <c r="BF2390"/>
  <c r="BF2393"/>
  <c r="BF2399"/>
  <c r="BF2405"/>
  <c r="BF2407"/>
  <c r="BF2413"/>
  <c r="BF2419"/>
  <c r="BF2427"/>
  <c r="BF2441"/>
  <c r="BF2443"/>
  <c r="BF2453"/>
  <c r="BF2455"/>
  <c r="BF2457"/>
  <c r="BF2459"/>
  <c r="BF2465"/>
  <c r="BF2473"/>
  <c r="BF2491"/>
  <c r="BF2501"/>
  <c r="BF2507"/>
  <c r="BF2521"/>
  <c r="BF2531"/>
  <c r="BF2543"/>
  <c r="BF2547"/>
  <c r="BF2549"/>
  <c r="BF2553"/>
  <c r="BF2567"/>
  <c r="BF2573"/>
  <c r="BF2581"/>
  <c r="BF2597"/>
  <c r="BF2601"/>
  <c r="BF2613"/>
  <c r="BF2617"/>
  <c r="BF2621"/>
  <c r="BF2623"/>
  <c r="BF2633"/>
  <c r="BF2637"/>
  <c r="BF2653"/>
  <c r="BF2657"/>
  <c r="BF2661"/>
  <c r="BF2665"/>
  <c r="BF2669"/>
  <c r="BF2681"/>
  <c r="BF2693"/>
  <c r="BF2723"/>
  <c r="BF2746"/>
  <c r="BF2750"/>
  <c r="BF2768"/>
  <c r="BF2796"/>
  <c r="BF2828"/>
  <c r="BF2831"/>
  <c r="BF2842"/>
  <c r="BF2871"/>
  <c r="BF2875"/>
  <c r="BF2892"/>
  <c r="BF2959"/>
  <c r="BF2969"/>
  <c r="BF3005"/>
  <c r="BF3011"/>
  <c i="3" r="E85"/>
  <c r="F94"/>
  <c r="BF236"/>
  <c r="BF287"/>
  <c r="BF358"/>
  <c r="BK439"/>
  <c r="J439"/>
  <c r="J106"/>
  <c i="4" r="J91"/>
  <c r="F94"/>
  <c r="BF131"/>
  <c r="BF150"/>
  <c r="BF163"/>
  <c r="BF225"/>
  <c r="BF228"/>
  <c r="BF246"/>
  <c r="BF273"/>
  <c r="BF333"/>
  <c r="BF350"/>
  <c r="BF365"/>
  <c r="BF378"/>
  <c r="BF383"/>
  <c r="BF388"/>
  <c r="BF394"/>
  <c r="BF411"/>
  <c r="BF460"/>
  <c r="BF463"/>
  <c r="BK569"/>
  <c r="J569"/>
  <c r="J106"/>
  <c r="BK587"/>
  <c r="J587"/>
  <c r="J107"/>
  <c i="5" r="BF138"/>
  <c r="BF146"/>
  <c r="BF156"/>
  <c r="BF158"/>
  <c r="BF160"/>
  <c r="BF166"/>
  <c r="BF174"/>
  <c r="BF176"/>
  <c r="BF178"/>
  <c r="BF180"/>
  <c r="BF187"/>
  <c r="BF189"/>
  <c r="BF191"/>
  <c r="BF195"/>
  <c r="BF197"/>
  <c r="BF203"/>
  <c r="BF211"/>
  <c r="BF219"/>
  <c r="BF223"/>
  <c r="BF225"/>
  <c r="BF228"/>
  <c r="BF236"/>
  <c r="BF238"/>
  <c r="BF250"/>
  <c r="BF256"/>
  <c r="BF276"/>
  <c r="BF296"/>
  <c r="BF308"/>
  <c r="BF316"/>
  <c r="BF322"/>
  <c r="BF338"/>
  <c r="BF344"/>
  <c r="BF346"/>
  <c r="BF348"/>
  <c r="BF354"/>
  <c r="BF356"/>
  <c r="BF362"/>
  <c r="BF370"/>
  <c r="BF372"/>
  <c r="BF380"/>
  <c r="BF391"/>
  <c r="BF393"/>
  <c i="6" r="J91"/>
  <c r="BF137"/>
  <c r="BF139"/>
  <c r="BF141"/>
  <c r="BF147"/>
  <c r="BF149"/>
  <c r="BF155"/>
  <c r="BF166"/>
  <c r="BF183"/>
  <c r="BF185"/>
  <c r="BF194"/>
  <c r="BF201"/>
  <c r="BF207"/>
  <c r="BF209"/>
  <c r="BF215"/>
  <c r="BF232"/>
  <c i="7" r="BF135"/>
  <c r="BF137"/>
  <c r="BF145"/>
  <c i="8" r="J93"/>
  <c r="BF145"/>
  <c r="BF168"/>
  <c r="BF182"/>
  <c r="BF192"/>
  <c r="BF197"/>
  <c r="BF212"/>
  <c r="BF230"/>
  <c r="BF249"/>
  <c r="BF267"/>
  <c r="BF271"/>
  <c r="BF275"/>
  <c r="BF280"/>
  <c r="BF290"/>
  <c r="BF302"/>
  <c r="BF315"/>
  <c r="BF328"/>
  <c r="BF333"/>
  <c r="BF345"/>
  <c r="BF350"/>
  <c r="BF380"/>
  <c r="BF382"/>
  <c r="BF386"/>
  <c i="9" r="F128"/>
  <c r="BF150"/>
  <c r="BF162"/>
  <c r="BF166"/>
  <c r="BF177"/>
  <c r="BF181"/>
  <c r="BF201"/>
  <c r="BF215"/>
  <c r="BF242"/>
  <c r="BF247"/>
  <c r="BF257"/>
  <c r="BF263"/>
  <c r="BF267"/>
  <c r="BF286"/>
  <c r="BF288"/>
  <c r="BF292"/>
  <c i="10" r="BF147"/>
  <c r="BF157"/>
  <c r="BF163"/>
  <c r="BF167"/>
  <c r="BF174"/>
  <c r="BF178"/>
  <c r="BF190"/>
  <c r="BF198"/>
  <c r="BF200"/>
  <c r="BF204"/>
  <c r="BF208"/>
  <c r="BF212"/>
  <c r="BF237"/>
  <c r="BF262"/>
  <c r="BF264"/>
  <c r="BF270"/>
  <c r="BF274"/>
  <c r="BF276"/>
  <c i="11" r="BF139"/>
  <c r="BF145"/>
  <c r="BF147"/>
  <c r="BF153"/>
  <c r="BF171"/>
  <c r="BF173"/>
  <c r="BF175"/>
  <c r="BF188"/>
  <c r="BF190"/>
  <c r="BK181"/>
  <c r="J181"/>
  <c r="J105"/>
  <c i="12" r="J93"/>
  <c r="BF158"/>
  <c r="BF163"/>
  <c r="BF167"/>
  <c r="BF176"/>
  <c r="BF191"/>
  <c r="BF193"/>
  <c r="BF195"/>
  <c r="BF201"/>
  <c r="BF207"/>
  <c r="BF215"/>
  <c r="BF225"/>
  <c r="BF227"/>
  <c r="BF252"/>
  <c i="13" r="BF134"/>
  <c r="BF136"/>
  <c r="BF154"/>
  <c r="BF166"/>
  <c r="BF176"/>
  <c r="BF184"/>
  <c r="BF186"/>
  <c r="BF190"/>
  <c r="BF196"/>
  <c r="BF208"/>
  <c r="BF210"/>
  <c r="BF215"/>
  <c r="BF223"/>
  <c i="14" r="BF134"/>
  <c r="BF140"/>
  <c r="BF170"/>
  <c r="BF184"/>
  <c r="BF196"/>
  <c i="15" r="BF152"/>
  <c r="BK132"/>
  <c r="J132"/>
  <c r="J99"/>
  <c r="BK143"/>
  <c r="J143"/>
  <c r="J101"/>
  <c r="BK147"/>
  <c r="J147"/>
  <c r="J102"/>
  <c i="2" r="BF157"/>
  <c r="BF160"/>
  <c r="BF163"/>
  <c r="BF167"/>
  <c r="BF180"/>
  <c r="BF183"/>
  <c r="BF239"/>
  <c r="BF266"/>
  <c r="BF273"/>
  <c r="BF279"/>
  <c r="BF284"/>
  <c r="BF288"/>
  <c r="BF300"/>
  <c r="BF315"/>
  <c r="BF335"/>
  <c r="BF351"/>
  <c r="BF356"/>
  <c r="BF374"/>
  <c r="BF387"/>
  <c r="BF402"/>
  <c r="BF406"/>
  <c r="BF411"/>
  <c r="BF435"/>
  <c r="BF441"/>
  <c r="BF449"/>
  <c r="BF455"/>
  <c r="BF462"/>
  <c r="BF465"/>
  <c r="BF493"/>
  <c r="BF501"/>
  <c r="BF504"/>
  <c r="BF535"/>
  <c r="BF538"/>
  <c r="BF541"/>
  <c r="BF546"/>
  <c r="BF557"/>
  <c r="BF563"/>
  <c r="BF565"/>
  <c r="BF575"/>
  <c r="BF585"/>
  <c r="BF607"/>
  <c r="BF627"/>
  <c r="BF659"/>
  <c r="BF668"/>
  <c r="BF792"/>
  <c r="BF795"/>
  <c r="BF808"/>
  <c r="BF824"/>
  <c r="BF833"/>
  <c r="BF845"/>
  <c r="BF926"/>
  <c r="BF939"/>
  <c r="BF955"/>
  <c r="BF959"/>
  <c r="BF963"/>
  <c r="BF980"/>
  <c r="BF984"/>
  <c r="BF1015"/>
  <c r="BF1041"/>
  <c r="BF1050"/>
  <c r="BF1153"/>
  <c r="BF1198"/>
  <c r="BF1225"/>
  <c r="BF1251"/>
  <c r="BF1286"/>
  <c r="BF1288"/>
  <c r="BF1340"/>
  <c r="BF1447"/>
  <c r="BF1453"/>
  <c r="BF1463"/>
  <c r="BF1487"/>
  <c r="BF1494"/>
  <c r="BF1502"/>
  <c r="BF1512"/>
  <c r="BF1514"/>
  <c r="BF1522"/>
  <c r="BF1526"/>
  <c r="BF1538"/>
  <c r="BF1546"/>
  <c r="BF1552"/>
  <c r="BF1556"/>
  <c r="BF1568"/>
  <c r="BF1574"/>
  <c r="BF1623"/>
  <c r="BF1695"/>
  <c r="BF1704"/>
  <c r="BF1710"/>
  <c r="BF1722"/>
  <c r="BF1745"/>
  <c r="BF1776"/>
  <c r="BF1783"/>
  <c r="BF1791"/>
  <c r="BF1818"/>
  <c r="BF1837"/>
  <c r="BF1904"/>
  <c r="BF1920"/>
  <c r="BF1930"/>
  <c r="BF1955"/>
  <c r="BF1967"/>
  <c r="BF2015"/>
  <c r="BF2044"/>
  <c r="BF2113"/>
  <c r="BF2130"/>
  <c r="BF2198"/>
  <c r="BF2238"/>
  <c r="BF2244"/>
  <c r="BF2471"/>
  <c r="BF2485"/>
  <c r="BF2493"/>
  <c r="BF2499"/>
  <c r="BF2505"/>
  <c r="BF2517"/>
  <c r="BF2519"/>
  <c r="BF2523"/>
  <c r="BF2533"/>
  <c r="BF2561"/>
  <c r="BF2577"/>
  <c r="BF2583"/>
  <c r="BF2585"/>
  <c r="BF2605"/>
  <c r="BF2610"/>
  <c r="BF2627"/>
  <c r="BF2641"/>
  <c r="BF2643"/>
  <c r="BF2663"/>
  <c r="BF2671"/>
  <c r="BF2673"/>
  <c r="BF2675"/>
  <c r="BF2677"/>
  <c r="BF2679"/>
  <c r="BF2687"/>
  <c r="BF2704"/>
  <c r="BF2718"/>
  <c r="BF2725"/>
  <c r="BF2735"/>
  <c r="BF2752"/>
  <c r="BF2756"/>
  <c r="BF2766"/>
  <c r="BF2770"/>
  <c r="BF2772"/>
  <c r="BF2927"/>
  <c r="BF2943"/>
  <c r="BF2985"/>
  <c r="BF2998"/>
  <c i="3" r="BF141"/>
  <c r="BF151"/>
  <c r="BF192"/>
  <c r="BF298"/>
  <c r="BF309"/>
  <c r="BF325"/>
  <c r="BF361"/>
  <c r="BF378"/>
  <c r="BF440"/>
  <c r="BF467"/>
  <c i="4" r="BF138"/>
  <c r="BF189"/>
  <c r="BK393"/>
  <c r="J393"/>
  <c r="J102"/>
  <c i="5" r="BF136"/>
  <c r="BF144"/>
  <c r="BF152"/>
  <c r="BF162"/>
  <c r="BF185"/>
  <c r="BF201"/>
  <c r="BF221"/>
  <c r="BF232"/>
  <c r="BF240"/>
  <c r="BF252"/>
  <c r="BF254"/>
  <c r="BF269"/>
  <c r="BF271"/>
  <c r="BF278"/>
  <c r="BF280"/>
  <c r="BF284"/>
  <c r="BF298"/>
  <c r="BF302"/>
  <c r="BF310"/>
  <c r="BF312"/>
  <c r="BF318"/>
  <c r="BF320"/>
  <c r="BF324"/>
  <c r="BF330"/>
  <c r="BF332"/>
  <c r="BF336"/>
  <c r="BF350"/>
  <c r="BF352"/>
  <c r="BF360"/>
  <c r="BF364"/>
  <c r="BF368"/>
  <c r="BF378"/>
  <c r="BF383"/>
  <c r="BF409"/>
  <c r="BK387"/>
  <c r="J387"/>
  <c r="J106"/>
  <c i="6" r="BF131"/>
  <c r="BF135"/>
  <c r="BF153"/>
  <c r="BF160"/>
  <c r="BF171"/>
  <c r="BF173"/>
  <c r="BF199"/>
  <c r="BF219"/>
  <c i="7" r="BF139"/>
  <c r="BF152"/>
  <c r="BF169"/>
  <c r="BF171"/>
  <c r="BF183"/>
  <c i="8" r="BF139"/>
  <c r="BF142"/>
  <c r="BF151"/>
  <c r="BF160"/>
  <c r="BF195"/>
  <c r="BF202"/>
  <c r="BF205"/>
  <c r="BF215"/>
  <c r="BF220"/>
  <c r="BF227"/>
  <c r="BF239"/>
  <c r="BF241"/>
  <c r="BF245"/>
  <c r="BF251"/>
  <c r="BF263"/>
  <c r="BF269"/>
  <c r="BF277"/>
  <c r="BF286"/>
  <c r="BF288"/>
  <c r="BF295"/>
  <c r="BF299"/>
  <c r="BF310"/>
  <c r="BF313"/>
  <c r="BF318"/>
  <c r="BF335"/>
  <c r="BF348"/>
  <c r="BF364"/>
  <c r="BF376"/>
  <c r="BF378"/>
  <c i="9" r="BF146"/>
  <c r="BF148"/>
  <c r="BF154"/>
  <c r="BF168"/>
  <c r="BF172"/>
  <c r="BF179"/>
  <c r="BF188"/>
  <c r="BF197"/>
  <c r="BF205"/>
  <c r="BF207"/>
  <c r="BF209"/>
  <c r="BF213"/>
  <c r="BF219"/>
  <c r="BF229"/>
  <c r="BF233"/>
  <c r="BF239"/>
  <c r="BF265"/>
  <c r="BF271"/>
  <c r="BF276"/>
  <c r="BF282"/>
  <c i="10" r="BF145"/>
  <c r="BF153"/>
  <c r="BF159"/>
  <c r="BF172"/>
  <c r="BF216"/>
  <c r="BF218"/>
  <c r="BF224"/>
  <c r="BF239"/>
  <c r="BF247"/>
  <c i="13" r="BF217"/>
  <c r="BF225"/>
  <c i="14" r="BF142"/>
  <c r="BF152"/>
  <c r="BF154"/>
  <c r="BF156"/>
  <c r="BF164"/>
  <c r="BF166"/>
  <c r="BF168"/>
  <c r="BF174"/>
  <c r="BF176"/>
  <c r="BF178"/>
  <c r="BF180"/>
  <c r="BF186"/>
  <c i="3" r="F39"/>
  <c i="1" r="BD97"/>
  <c i="5" r="F39"/>
  <c i="1" r="BD100"/>
  <c i="6" r="F39"/>
  <c i="1" r="BD101"/>
  <c i="7" r="F38"/>
  <c i="1" r="BC102"/>
  <c i="8" r="F41"/>
  <c i="1" r="BD104"/>
  <c i="11" r="J37"/>
  <c i="1" r="AV107"/>
  <c i="12" r="J37"/>
  <c i="1" r="AV109"/>
  <c i="3" r="J35"/>
  <c i="1" r="AV97"/>
  <c i="8" r="J37"/>
  <c i="1" r="AV104"/>
  <c i="10" r="J37"/>
  <c i="1" r="AV106"/>
  <c i="13" r="F39"/>
  <c i="1" r="BB110"/>
  <c i="14" r="F39"/>
  <c i="1" r="BB111"/>
  <c i="14" r="F41"/>
  <c i="1" r="BD111"/>
  <c i="2" r="F37"/>
  <c i="1" r="BD95"/>
  <c i="10" r="F37"/>
  <c i="1" r="AZ106"/>
  <c i="12" r="F40"/>
  <c i="1" r="BC109"/>
  <c i="15" r="F37"/>
  <c i="1" r="BD112"/>
  <c i="4" r="F37"/>
  <c i="1" r="BB98"/>
  <c i="6" r="F35"/>
  <c i="1" r="AZ101"/>
  <c i="8" r="F37"/>
  <c i="1" r="AZ104"/>
  <c i="9" r="J37"/>
  <c i="1" r="AV105"/>
  <c i="15" r="F33"/>
  <c i="1" r="AZ112"/>
  <c i="2" r="J33"/>
  <c i="1" r="AV95"/>
  <c i="10" r="F40"/>
  <c i="1" r="BC106"/>
  <c i="11" r="F41"/>
  <c i="1" r="BD107"/>
  <c i="13" r="J37"/>
  <c i="1" r="AV110"/>
  <c i="14" r="F40"/>
  <c i="1" r="BC111"/>
  <c i="3" r="F37"/>
  <c i="1" r="BB97"/>
  <c i="5" r="F37"/>
  <c i="1" r="BB100"/>
  <c i="7" r="F35"/>
  <c i="1" r="AZ102"/>
  <c i="11" r="F37"/>
  <c i="1" r="AZ107"/>
  <c i="13" r="F37"/>
  <c i="1" r="AZ110"/>
  <c i="3" r="F35"/>
  <c i="1" r="AZ97"/>
  <c i="6" r="F37"/>
  <c i="1" r="BB101"/>
  <c i="8" r="F40"/>
  <c i="1" r="BC104"/>
  <c i="2" r="F36"/>
  <c i="1" r="BC95"/>
  <c i="5" r="J35"/>
  <c i="1" r="AV100"/>
  <c i="7" r="J35"/>
  <c i="1" r="AV102"/>
  <c i="9" r="F41"/>
  <c i="1" r="BD105"/>
  <c i="15" r="F36"/>
  <c i="1" r="BC112"/>
  <c i="4" r="F39"/>
  <c i="1" r="BD98"/>
  <c i="7" r="F37"/>
  <c i="1" r="BB102"/>
  <c i="12" r="F41"/>
  <c i="1" r="BD109"/>
  <c i="14" r="J37"/>
  <c i="1" r="AV111"/>
  <c i="2" r="F33"/>
  <c i="1" r="AZ95"/>
  <c i="4" r="F35"/>
  <c i="1" r="AZ98"/>
  <c i="6" r="J35"/>
  <c i="1" r="AV101"/>
  <c i="8" r="F39"/>
  <c i="1" r="BB104"/>
  <c i="10" r="F41"/>
  <c i="1" r="BD106"/>
  <c i="3" r="F38"/>
  <c i="1" r="BC97"/>
  <c i="5" r="F38"/>
  <c i="1" r="BC100"/>
  <c i="7" r="F39"/>
  <c i="1" r="BD102"/>
  <c i="9" r="F39"/>
  <c i="1" r="BB105"/>
  <c i="15" r="F35"/>
  <c i="1" r="BB112"/>
  <c i="4" r="F38"/>
  <c i="1" r="BC98"/>
  <c i="9" r="F37"/>
  <c i="1" r="AZ105"/>
  <c i="10" r="F39"/>
  <c i="1" r="BB106"/>
  <c i="11" r="F39"/>
  <c i="1" r="BB107"/>
  <c i="12" r="F39"/>
  <c i="1" r="BB109"/>
  <c i="13" r="F41"/>
  <c i="1" r="BD110"/>
  <c i="4" r="J35"/>
  <c i="1" r="AV98"/>
  <c i="9" r="F40"/>
  <c i="1" r="BC105"/>
  <c i="12" r="F37"/>
  <c i="1" r="AZ109"/>
  <c i="14" r="F37"/>
  <c i="1" r="AZ111"/>
  <c i="5" r="F35"/>
  <c i="1" r="AZ100"/>
  <c i="6" r="F38"/>
  <c i="1" r="BC101"/>
  <c i="11" r="F40"/>
  <c i="1" r="BC107"/>
  <c i="13" r="F40"/>
  <c i="1" r="BC110"/>
  <c i="2" r="F35"/>
  <c i="1" r="BB95"/>
  <c i="15" r="J33"/>
  <c i="1" r="AV112"/>
  <c r="AS99"/>
  <c i="15" l="1" r="R124"/>
  <c r="R123"/>
  <c i="4" r="P129"/>
  <c i="1" r="AU98"/>
  <c i="3" r="R131"/>
  <c r="R130"/>
  <c i="2" r="P1572"/>
  <c r="P149"/>
  <c i="14" r="T130"/>
  <c i="13" r="R206"/>
  <c r="R132"/>
  <c r="R131"/>
  <c i="10" r="P132"/>
  <c i="1" r="AU106"/>
  <c i="7" r="R123"/>
  <c i="8" r="P133"/>
  <c i="5" r="R142"/>
  <c r="R131"/>
  <c r="P131"/>
  <c i="1" r="AU100"/>
  <c i="2" r="T1572"/>
  <c i="8" r="T293"/>
  <c i="15" r="T124"/>
  <c r="T123"/>
  <c i="13" r="BK206"/>
  <c r="J206"/>
  <c r="J104"/>
  <c i="14" r="P130"/>
  <c i="1" r="AU111"/>
  <c i="8" r="P293"/>
  <c i="7" r="T123"/>
  <c i="6" r="BK127"/>
  <c r="BK126"/>
  <c r="J126"/>
  <c r="J98"/>
  <c i="5" r="T142"/>
  <c r="T131"/>
  <c i="3" r="T130"/>
  <c i="12" r="R132"/>
  <c r="R131"/>
  <c r="BK132"/>
  <c r="J132"/>
  <c r="J101"/>
  <c i="10" r="R133"/>
  <c r="R132"/>
  <c i="8" r="R293"/>
  <c i="6" r="R127"/>
  <c r="R126"/>
  <c i="4" r="R129"/>
  <c i="3" r="P131"/>
  <c r="P130"/>
  <c i="1" r="AU97"/>
  <c i="2" r="R1572"/>
  <c i="15" r="P124"/>
  <c r="P123"/>
  <c i="1" r="AU112"/>
  <c i="12" r="T131"/>
  <c i="9" r="T131"/>
  <c i="8" r="T132"/>
  <c i="6" r="T127"/>
  <c r="T126"/>
  <c i="14" r="R130"/>
  <c i="9" r="P131"/>
  <c i="1" r="AU105"/>
  <c i="8" r="R132"/>
  <c i="2" r="T149"/>
  <c r="T148"/>
  <c i="10" r="T132"/>
  <c i="2" r="BK1572"/>
  <c r="J1572"/>
  <c r="J108"/>
  <c i="13" r="T206"/>
  <c r="T131"/>
  <c r="P132"/>
  <c r="P131"/>
  <c i="1" r="AU110"/>
  <c i="9" r="R131"/>
  <c i="2" r="R149"/>
  <c r="R148"/>
  <c i="3" r="BK131"/>
  <c r="J131"/>
  <c r="J99"/>
  <c i="4" r="BK129"/>
  <c r="J129"/>
  <c i="5" r="BK142"/>
  <c r="J142"/>
  <c r="J101"/>
  <c i="8" r="BK293"/>
  <c r="J293"/>
  <c r="J104"/>
  <c i="9" r="BK131"/>
  <c r="J131"/>
  <c r="J100"/>
  <c r="J232"/>
  <c r="J104"/>
  <c i="11" r="J132"/>
  <c r="J102"/>
  <c r="BK135"/>
  <c r="J135"/>
  <c r="J103"/>
  <c i="12" r="J133"/>
  <c r="J102"/>
  <c i="13" r="BK132"/>
  <c r="J132"/>
  <c r="J101"/>
  <c r="J207"/>
  <c r="J105"/>
  <c i="2" r="BK149"/>
  <c r="J149"/>
  <c r="J97"/>
  <c r="J1573"/>
  <c r="J109"/>
  <c i="3" r="BK312"/>
  <c r="J312"/>
  <c r="J104"/>
  <c r="J466"/>
  <c r="J108"/>
  <c i="5" r="BK132"/>
  <c r="BK131"/>
  <c r="J131"/>
  <c r="J98"/>
  <c i="6" r="J128"/>
  <c r="J100"/>
  <c i="7" r="BK124"/>
  <c r="BK123"/>
  <c r="J123"/>
  <c r="J98"/>
  <c i="8" r="J133"/>
  <c r="J101"/>
  <c r="J134"/>
  <c r="J102"/>
  <c i="9" r="J133"/>
  <c r="J102"/>
  <c i="10" r="J236"/>
  <c r="J105"/>
  <c i="14" r="BK131"/>
  <c r="J131"/>
  <c r="J101"/>
  <c r="BK172"/>
  <c r="J172"/>
  <c r="J104"/>
  <c i="10" r="BK133"/>
  <c r="J133"/>
  <c r="J101"/>
  <c i="12" r="BK223"/>
  <c r="J223"/>
  <c r="J104"/>
  <c i="15" r="BK124"/>
  <c r="J124"/>
  <c r="J97"/>
  <c i="10" r="F38"/>
  <c i="1" r="BA106"/>
  <c i="14" r="F38"/>
  <c i="1" r="BA111"/>
  <c i="3" r="J36"/>
  <c i="1" r="AW97"/>
  <c r="AT97"/>
  <c i="11" r="F38"/>
  <c i="1" r="BA107"/>
  <c i="12" r="J38"/>
  <c i="1" r="AW109"/>
  <c r="AT109"/>
  <c r="AZ96"/>
  <c r="AV96"/>
  <c r="BC96"/>
  <c r="AY96"/>
  <c r="AZ103"/>
  <c r="AV103"/>
  <c r="AZ108"/>
  <c r="AV108"/>
  <c i="7" r="J36"/>
  <c i="1" r="AW102"/>
  <c r="AT102"/>
  <c r="BC103"/>
  <c r="AY103"/>
  <c r="BC108"/>
  <c r="AY108"/>
  <c i="4" r="F36"/>
  <c i="1" r="BA98"/>
  <c i="5" r="F36"/>
  <c i="1" r="BA100"/>
  <c i="13" r="F38"/>
  <c i="1" r="BA110"/>
  <c i="15" r="F34"/>
  <c i="1" r="BA112"/>
  <c i="8" r="F38"/>
  <c i="1" r="BA104"/>
  <c i="6" r="J36"/>
  <c i="1" r="AW101"/>
  <c r="AT101"/>
  <c i="8" r="J38"/>
  <c i="1" r="AW104"/>
  <c r="AT104"/>
  <c i="9" r="F38"/>
  <c i="1" r="BA105"/>
  <c i="14" r="J38"/>
  <c i="1" r="AW111"/>
  <c r="AT111"/>
  <c i="15" r="J34"/>
  <c i="1" r="AW112"/>
  <c r="AT112"/>
  <c r="BB96"/>
  <c r="AX96"/>
  <c r="BD96"/>
  <c r="BB103"/>
  <c r="AX103"/>
  <c r="BD108"/>
  <c i="9" r="J38"/>
  <c i="1" r="AW105"/>
  <c r="AT105"/>
  <c i="10" r="J38"/>
  <c i="1" r="AW106"/>
  <c r="AT106"/>
  <c i="11" r="J38"/>
  <c i="1" r="AW107"/>
  <c r="AT107"/>
  <c i="12" r="F38"/>
  <c i="1" r="BA109"/>
  <c i="2" r="F34"/>
  <c i="1" r="BA95"/>
  <c i="6" r="F36"/>
  <c i="1" r="BA101"/>
  <c r="BB108"/>
  <c r="AX108"/>
  <c i="2" r="J34"/>
  <c i="1" r="AW95"/>
  <c r="AT95"/>
  <c r="AS94"/>
  <c i="4" r="J32"/>
  <c i="1" r="AG98"/>
  <c i="3" r="F36"/>
  <c i="1" r="BA97"/>
  <c i="5" r="J36"/>
  <c i="1" r="AW100"/>
  <c r="AT100"/>
  <c r="BD103"/>
  <c i="4" r="J36"/>
  <c i="1" r="AW98"/>
  <c r="AT98"/>
  <c i="7" r="F36"/>
  <c i="1" r="BA102"/>
  <c i="13" r="J38"/>
  <c i="1" r="AW110"/>
  <c r="AT110"/>
  <c i="2" l="1" r="P148"/>
  <c i="1" r="AU95"/>
  <c i="8" r="P132"/>
  <c i="1" r="AU104"/>
  <c i="4" r="J41"/>
  <c i="8" r="BK132"/>
  <c r="J132"/>
  <c i="11" r="BK130"/>
  <c r="J130"/>
  <c i="2" r="BK148"/>
  <c r="J148"/>
  <c r="J96"/>
  <c i="12" r="BK131"/>
  <c r="J131"/>
  <c r="J100"/>
  <c i="3" r="BK130"/>
  <c r="J130"/>
  <c r="J98"/>
  <c i="4" r="J98"/>
  <c i="5" r="J132"/>
  <c r="J99"/>
  <c i="14" r="BK130"/>
  <c r="J130"/>
  <c r="J100"/>
  <c i="6" r="J127"/>
  <c r="J99"/>
  <c i="7" r="J124"/>
  <c r="J99"/>
  <c i="10" r="BK132"/>
  <c r="J132"/>
  <c r="J100"/>
  <c i="13" r="BK131"/>
  <c r="J131"/>
  <c r="J100"/>
  <c i="15" r="BK123"/>
  <c r="J123"/>
  <c r="J96"/>
  <c i="1" r="BD99"/>
  <c r="BD94"/>
  <c r="W33"/>
  <c r="BB99"/>
  <c r="AX99"/>
  <c r="BC99"/>
  <c r="AY99"/>
  <c r="AZ99"/>
  <c r="AV99"/>
  <c r="BB94"/>
  <c r="W31"/>
  <c r="AN98"/>
  <c r="AU108"/>
  <c i="11" r="J34"/>
  <c i="1" r="AG107"/>
  <c r="AN107"/>
  <c r="AU103"/>
  <c r="AU96"/>
  <c r="BA108"/>
  <c r="AW108"/>
  <c r="AT108"/>
  <c i="6" r="J32"/>
  <c i="1" r="AG101"/>
  <c r="AN101"/>
  <c r="BA96"/>
  <c r="AW96"/>
  <c r="AT96"/>
  <c r="BA103"/>
  <c r="AW103"/>
  <c r="AT103"/>
  <c i="5" r="J32"/>
  <c i="1" r="AG100"/>
  <c r="AN100"/>
  <c i="8" r="J34"/>
  <c i="1" r="AG104"/>
  <c r="AN104"/>
  <c i="7" r="J32"/>
  <c i="1" r="AG102"/>
  <c r="AN102"/>
  <c i="9" r="J34"/>
  <c i="1" r="AG105"/>
  <c r="AN105"/>
  <c i="8" l="1" r="J43"/>
  <c i="11" r="J100"/>
  <c i="5" r="J41"/>
  <c i="8" r="J100"/>
  <c i="9" r="J43"/>
  <c i="6" r="J41"/>
  <c i="7" r="J41"/>
  <c i="11" r="J43"/>
  <c i="1" r="BC94"/>
  <c r="AY94"/>
  <c r="AZ94"/>
  <c r="W29"/>
  <c r="BA99"/>
  <c r="AW99"/>
  <c r="AT99"/>
  <c r="BA94"/>
  <c r="W30"/>
  <c r="AU99"/>
  <c i="13" r="J34"/>
  <c i="1" r="AG110"/>
  <c r="AN110"/>
  <c i="14" r="J34"/>
  <c i="1" r="AG111"/>
  <c r="AN111"/>
  <c i="10" r="J34"/>
  <c i="1" r="AG106"/>
  <c r="AN106"/>
  <c i="12" r="J34"/>
  <c i="1" r="AG109"/>
  <c r="AN109"/>
  <c i="2" r="J30"/>
  <c i="1" r="AG95"/>
  <c r="AX94"/>
  <c i="3" r="J32"/>
  <c i="1" r="AG97"/>
  <c r="AN97"/>
  <c i="15" r="J30"/>
  <c i="1" r="AG112"/>
  <c r="AN112"/>
  <c i="15" l="1" r="J39"/>
  <c i="1" r="AN95"/>
  <c i="12" r="J43"/>
  <c i="13" r="J43"/>
  <c i="2" r="J39"/>
  <c i="3" r="J41"/>
  <c i="10" r="J43"/>
  <c i="14" r="J43"/>
  <c i="1" r="AG108"/>
  <c r="AN108"/>
  <c r="AW94"/>
  <c r="AK30"/>
  <c r="W32"/>
  <c r="AG103"/>
  <c r="AN103"/>
  <c r="AV94"/>
  <c r="AK29"/>
  <c r="AU94"/>
  <c r="AG96"/>
  <c r="AN96"/>
  <c l="1" r="AG99"/>
  <c r="AN99"/>
  <c r="AT94"/>
  <c l="1" r="AG94"/>
  <c r="AN94"/>
  <c l="1" r="AK26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<sst xmlns="http://schemas.openxmlformats.org/spreadsheetml/2006/main">
  <si>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</si>
  <si>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</si>
  <si>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</si>
  <si>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False</t>
  </si>
  <si>
    <t>{b6b3c30b-46b3-4415-a220-9ea77c9d170c}</t>
  </si>
  <si>
    <t xml:space="preserve">&gt;&gt;  skryté sloupce  &lt;&lt;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</si>
  <si>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</si>
  <si>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</si>
  <si>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</si>
  <si>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</si>
  <si>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</si>
  <si>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</si>
  <si>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</si>
  <si>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</si>
  <si>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11025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</si>
  <si>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</si>
  <si>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</si>
  <si>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Bytový dům Líbeznice, Martinova 142</t>
  </si>
  <si>
    <t>KSO:</t>
  </si>
  <si>
    <t>CC-CZ:</t>
  </si>
  <si>
    <t>Místo:</t>
  </si>
  <si>
    <t>Martinova 142, Líbeznice</t>
  </si>
  <si>
    <t>Datum:</t>
  </si>
  <si>
    <t>3. 11. 2025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</si>
  <si>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</si>
  <si>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</si>
  <si>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</si>
  <si>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</si>
  <si>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</si>
  <si>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</si>
  <si>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</si>
  <si>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>Ateliér bod architekti s.r.o. osadní 799/26, P 7</t>
  </si>
  <si>
    <t>True</t>
  </si>
  <si>
    <t>Zpracovatel:</t>
  </si>
  <si>
    <t>Hana Pejšová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</si>
  <si>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</si>
  <si>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</si>
  <si>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</si>
  <si>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</si>
  <si>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</si>
  <si>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</si>
  <si>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</si>
  <si>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</si>
  <si>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</si>
  <si>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</si>
  <si>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</si>
  <si>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</si>
  <si>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</si>
  <si>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</si>
  <si>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</si>
  <si>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</si>
  <si>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</si>
  <si>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</si>
  <si>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</si>
  <si>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</si>
  <si>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</si>
  <si>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</si>
  <si>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</si>
  <si>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</si>
  <si>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</si>
  <si>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</si>
  <si>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</si>
  <si>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</si>
  <si>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</si>
  <si>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</si>
  <si>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</si>
  <si>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</si>
  <si>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</si>
  <si>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</si>
  <si>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</si>
  <si>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</si>
  <si>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</si>
  <si>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</si>
  <si>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</si>
  <si>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</si>
  <si>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</si>
  <si>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</si>
  <si>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</si>
  <si>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</si>
  <si>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</si>
  <si>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</si>
  <si>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</t>
  </si>
  <si>
    <t>Bytový dům - stavební a statická část</t>
  </si>
  <si>
    <t>STA</t>
  </si>
  <si>
    <t>1</t>
  </si>
  <si>
    <t>{2df0d078-bee7-47c9-b429-32905434daf7}</t>
  </si>
  <si>
    <t>02</t>
  </si>
  <si>
    <t>Sanace vlhkosti</t>
  </si>
  <si>
    <t>{7ce9caf3-51f1-4162-9ac1-408a09a470fb}</t>
  </si>
  <si>
    <t>001</t>
  </si>
  <si>
    <t>Sanace vlhkosti a salinity - 1.PP</t>
  </si>
  <si>
    <t>Soupis</t>
  </si>
  <si>
    <t>2</t>
  </si>
  <si>
    <t>{fb700cc6-5d96-4117-a800-e0c80796e6a7}</t>
  </si>
  <si>
    <t>002</t>
  </si>
  <si>
    <t>Sanace vlhkosti a salinity - 1.NP</t>
  </si>
  <si>
    <t>{549688f8-944d-47a7-a8ee-32430d94595f}</t>
  </si>
  <si>
    <t>03</t>
  </si>
  <si>
    <t>TZB</t>
  </si>
  <si>
    <t>{7f90e135-3859-4071-a68d-52df9966ea80}</t>
  </si>
  <si>
    <t>ZTI</t>
  </si>
  <si>
    <t>{de32e0e1-f241-4694-927d-df1a2b20a676}</t>
  </si>
  <si>
    <t>Vytápění</t>
  </si>
  <si>
    <t>{f7b7b04c-ad65-49ed-86f5-1332a1917e24}</t>
  </si>
  <si>
    <t>VZT</t>
  </si>
  <si>
    <t>{7744a0ca-7a70-4b49-81bf-04b0366563d8}</t>
  </si>
  <si>
    <t>04</t>
  </si>
  <si>
    <t>Silnoproud</t>
  </si>
  <si>
    <t>{3c28c940-157b-4d2c-b0f5-3eb10d59cf3a}</t>
  </si>
  <si>
    <t>a</t>
  </si>
  <si>
    <t>Společné prostory</t>
  </si>
  <si>
    <t>3</t>
  </si>
  <si>
    <t>{53e9faaa-1f6f-4953-a3e7-da50fda6946d}</t>
  </si>
  <si>
    <t>b</t>
  </si>
  <si>
    <t>Nebytové prostory</t>
  </si>
  <si>
    <t>{0fcb1ea4-aadd-468c-bdaf-e295c73e4b55}</t>
  </si>
  <si>
    <t>c</t>
  </si>
  <si>
    <t>Byty</t>
  </si>
  <si>
    <t>{fa17a56c-27f1-4c0b-b8af-cb99a6ea553e}</t>
  </si>
  <si>
    <t>d</t>
  </si>
  <si>
    <t>Hromosvod</t>
  </si>
  <si>
    <t>{595bbd8b-2f40-4cd4-a07b-01b838dd2e54}</t>
  </si>
  <si>
    <t>05</t>
  </si>
  <si>
    <t>Slaboproud</t>
  </si>
  <si>
    <t>{846702fd-c3ae-4974-a95c-a17eea187b24}</t>
  </si>
  <si>
    <t>{44f3f30e-6c8f-4824-a8df-46e7017d06bb}</t>
  </si>
  <si>
    <t>{3a165ae6-2b11-4d04-a3c9-cb98c194945c}</t>
  </si>
  <si>
    <t>{2ce7f0dc-fa39-4b7c-a9eb-5d05c79dffc7}</t>
  </si>
  <si>
    <t>Vedlejší rozpočtové náklady</t>
  </si>
  <si>
    <t>{f8ff3e3c-de9b-45f2-9299-0fe817570a58}</t>
  </si>
  <si>
    <t>KRYCÍ LIST SOUPISU PRACÍ</t>
  </si>
  <si>
    <t>Objekt:</t>
  </si>
  <si>
    <t>01 - Bytový dům - stavební a statická část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</si>
  <si>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</si>
  <si>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</si>
  <si>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</si>
  <si>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</si>
  <si>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</si>
  <si>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</si>
  <si>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</si>
  <si>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</si>
  <si>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</si>
  <si>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</si>
  <si>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</si>
  <si>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6 - Úpravy povrchů, podlahy a osazování výplní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</si>
  <si>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</si>
  <si>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</si>
  <si>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</si>
  <si>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 xml:space="preserve">    999 - Ostatní prvky kompletizovaní,dodávka,montáž,osazení,kotvení</t>
  </si>
  <si>
    <t>PSV - Práce a dodávky PSV</t>
  </si>
  <si>
    <t xml:space="preserve">    711 - Izolace proti vodě, vlhkosti a plynům</t>
  </si>
  <si>
    <t xml:space="preserve">    713 - Izolace tepelné</t>
  </si>
  <si>
    <t xml:space="preserve">    721 - Zdravotechnika - vnitřní kanalizace</t>
  </si>
  <si>
    <t xml:space="preserve">    722 - Zdravotechnika - vnitřní vodovod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</si>
  <si>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</si>
  <si>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</si>
  <si>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</si>
  <si>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765 - Krytina skládaná</t>
  </si>
  <si>
    <t xml:space="preserve">    766 - Konstrukce truhlářské kompletizované-dodávka,montáž,osazení,kotvení</t>
  </si>
  <si>
    <t xml:space="preserve">    767 - Konstrukce zámečnické</t>
  </si>
  <si>
    <t xml:space="preserve">    771 - Podlahy z dlaždic</t>
  </si>
  <si>
    <t xml:space="preserve">    772 - Podlahy z kamene</t>
  </si>
  <si>
    <t xml:space="preserve">    773 - Podlahy z litého teraca</t>
  </si>
  <si>
    <t xml:space="preserve">    775 - Podlahy skládané</t>
  </si>
  <si>
    <t xml:space="preserve">    776 - Podlahy povlakové</t>
  </si>
  <si>
    <t xml:space="preserve">    777 - Podlahy lité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</si>
  <si>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</si>
  <si>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</si>
  <si>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</si>
  <si>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HZS - Hodinové zúčtovací sazby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</si>
  <si>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</si>
  <si>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</si>
  <si>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</si>
  <si>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</si>
  <si>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</si>
  <si>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</si>
  <si>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</si>
  <si>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</si>
  <si>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</si>
  <si>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</si>
  <si>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</si>
  <si>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</si>
  <si>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</si>
  <si>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</si>
  <si>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</si>
  <si>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</si>
  <si>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</si>
  <si>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</si>
  <si>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12215000R</t>
  </si>
  <si>
    <t>Zemní práce pro zpevněné plochy-odkopání zeminy,vyrovnání,odvozy,skládkovné vč zhutnění podloží</t>
  </si>
  <si>
    <t>m2</t>
  </si>
  <si>
    <t>4</t>
  </si>
  <si>
    <t>1180151531</t>
  </si>
  <si>
    <t>PP</t>
  </si>
  <si>
    <t>VV</t>
  </si>
  <si>
    <t>10,2+1,55*2+17,5+118,9+20,9+10,1</t>
  </si>
  <si>
    <t>139711111</t>
  </si>
  <si>
    <t xml:space="preserve">Vykopávky v uzavřených prostorech v hornině třídy těžitelnosti I skupiny 1 až 3 ručně-pro základ </t>
  </si>
  <si>
    <t>m3</t>
  </si>
  <si>
    <t>CS ÚRS 2025 02</t>
  </si>
  <si>
    <t>1719289612</t>
  </si>
  <si>
    <t>Online PSC</t>
  </si>
  <si>
    <t>https://podminky.urs.cz/item/CS_URS_2025_02/139711111</t>
  </si>
  <si>
    <t>162211201</t>
  </si>
  <si>
    <t>Vodorovné přemístění do 10 m nošením výkopku z horniny třídy těžitelnosti I skupiny 1 až 3</t>
  </si>
  <si>
    <t>-1559584563</t>
  </si>
  <si>
    <t>https://podminky.urs.cz/item/CS_URS_2025_02/162211201</t>
  </si>
  <si>
    <t>162751117</t>
  </si>
  <si>
    <t>Vodorovné přemístění přes 9 000 do 10000 m výkopku/sypaniny z horniny třídy těžitelnosti I skupiny 1 až 3</t>
  </si>
  <si>
    <t>1510275943</t>
  </si>
  <si>
    <t>https://podminky.urs.cz/item/CS_URS_2025_02/162751117</t>
  </si>
  <si>
    <t>5</t>
  </si>
  <si>
    <t>162751119</t>
  </si>
  <si>
    <t>Příplatek k vodorovnému přemístění výkopku/sypaniny z horniny třídy těžitelnosti I skupiny 1 až 3 ZKD 1000 m přes 10000 m</t>
  </si>
  <si>
    <t>-1052742551</t>
  </si>
  <si>
    <t>https://podminky.urs.cz/item/CS_URS_2025_02/162751119</t>
  </si>
  <si>
    <t>10*2,700</t>
  </si>
  <si>
    <t>6</t>
  </si>
  <si>
    <t>171111113R</t>
  </si>
  <si>
    <t>Hutněný nepropustný zásyp doplněný jílovitou zeminou - V2.2</t>
  </si>
  <si>
    <t>-268922433</t>
  </si>
  <si>
    <t>1,55*2*1,2*0,5</t>
  </si>
  <si>
    <t>7</t>
  </si>
  <si>
    <t>171201221</t>
  </si>
  <si>
    <t>Poplatek za uložení na skládce (skládkovné) zeminy a kamení kód odpadu 17 05 04</t>
  </si>
  <si>
    <t>t</t>
  </si>
  <si>
    <t>-1798992873</t>
  </si>
  <si>
    <t>https://podminky.urs.cz/item/CS_URS_2025_02/171201221</t>
  </si>
  <si>
    <t>2,700*2</t>
  </si>
  <si>
    <t>8</t>
  </si>
  <si>
    <t>171251201</t>
  </si>
  <si>
    <t xml:space="preserve">Uložení sypaniny na skládky </t>
  </si>
  <si>
    <t>27544638</t>
  </si>
  <si>
    <t>https://podminky.urs.cz/item/CS_URS_2025_02/171251201</t>
  </si>
  <si>
    <t>9</t>
  </si>
  <si>
    <t>181311103</t>
  </si>
  <si>
    <t>Rozprostření substrátu tl vrstvy do 200 mm v rovině nebo ve svahu do 1:5 ručně - V2.6</t>
  </si>
  <si>
    <t>1641197650</t>
  </si>
  <si>
    <t>https://podminky.urs.cz/item/CS_URS_2025_02/181311103</t>
  </si>
  <si>
    <t>10</t>
  </si>
  <si>
    <t>M</t>
  </si>
  <si>
    <t>10371500</t>
  </si>
  <si>
    <t>substrát pro trávníky VL</t>
  </si>
  <si>
    <t>1325150491</t>
  </si>
  <si>
    <t>10,100*0,17</t>
  </si>
  <si>
    <t>11</t>
  </si>
  <si>
    <t>181411141</t>
  </si>
  <si>
    <t>Založení parterového trávníku výsevem pl do 1000 m2 v rovině a ve svahu do 1:5 - V2.6</t>
  </si>
  <si>
    <t>-1188375930</t>
  </si>
  <si>
    <t>https://podminky.urs.cz/item/CS_URS_2025_02/181411141</t>
  </si>
  <si>
    <t>00572420</t>
  </si>
  <si>
    <t>osivo směs travní parková okrasná</t>
  </si>
  <si>
    <t>kg</t>
  </si>
  <si>
    <t>902765563</t>
  </si>
  <si>
    <t>10,1*0,02 "Přepočtené koeficientem množství</t>
  </si>
  <si>
    <t>13</t>
  </si>
  <si>
    <t>181912112</t>
  </si>
  <si>
    <t>Úprava pláně před novou skladbou podlahy se zhutněním ručně</t>
  </si>
  <si>
    <t>473694265</t>
  </si>
  <si>
    <t>https://podminky.urs.cz/item/CS_URS_2025_02/181912112</t>
  </si>
  <si>
    <t>V3.1</t>
  </si>
  <si>
    <t>7,2</t>
  </si>
  <si>
    <t>V3.2</t>
  </si>
  <si>
    <t>4,4</t>
  </si>
  <si>
    <t>V3.4</t>
  </si>
  <si>
    <t>113,754</t>
  </si>
  <si>
    <t>V4.1</t>
  </si>
  <si>
    <t>156,6</t>
  </si>
  <si>
    <t>V4.2</t>
  </si>
  <si>
    <t>21,8</t>
  </si>
  <si>
    <t>V5.1</t>
  </si>
  <si>
    <t>3,783</t>
  </si>
  <si>
    <t>V5.2</t>
  </si>
  <si>
    <t>19,017</t>
  </si>
  <si>
    <t>V5.5</t>
  </si>
  <si>
    <t>70,5</t>
  </si>
  <si>
    <t>Součet</t>
  </si>
  <si>
    <t>Zakládání</t>
  </si>
  <si>
    <t>14</t>
  </si>
  <si>
    <t>213141111</t>
  </si>
  <si>
    <t>Zřízení separační vrstvy z geotextilie v rovině nebo ve sklonu do 1:5 š do 3 m</t>
  </si>
  <si>
    <t>-1788487054</t>
  </si>
  <si>
    <t>https://podminky.urs.cz/item/CS_URS_2025_02/213141111</t>
  </si>
  <si>
    <t>V2.1</t>
  </si>
  <si>
    <t>10,2</t>
  </si>
  <si>
    <t>V2.2</t>
  </si>
  <si>
    <t>1,55*2*2</t>
  </si>
  <si>
    <t>V2.3</t>
  </si>
  <si>
    <t>17,5</t>
  </si>
  <si>
    <t>V2.4</t>
  </si>
  <si>
    <t>118,9</t>
  </si>
  <si>
    <t>V5.7</t>
  </si>
  <si>
    <t>2,5*2</t>
  </si>
  <si>
    <t>Mezisoučet</t>
  </si>
  <si>
    <t>V2.6</t>
  </si>
  <si>
    <t>10,1</t>
  </si>
  <si>
    <t>15</t>
  </si>
  <si>
    <t>69311082</t>
  </si>
  <si>
    <t>geotextilie netkaná separační, ochranná, filtrační, drenážní PP 500g/m2</t>
  </si>
  <si>
    <t>1502758758</t>
  </si>
  <si>
    <t>157,8*1,1845 "Přepočtené koeficientem množství</t>
  </si>
  <si>
    <t>16</t>
  </si>
  <si>
    <t>69311068</t>
  </si>
  <si>
    <t>geotextilie netkaná separační, ochranná, filtrační, drenážní PP 300g/m2</t>
  </si>
  <si>
    <t>-1160195548</t>
  </si>
  <si>
    <t>10,1*1,1845 "Přepočtené koeficientem množství</t>
  </si>
  <si>
    <t>17</t>
  </si>
  <si>
    <t>274313711</t>
  </si>
  <si>
    <t>Základové pasy z betonu tř. C 20/25 pod nosnou zeď mezi mč 1.01 a 1.04.05 a 04</t>
  </si>
  <si>
    <t>-1324033343</t>
  </si>
  <si>
    <t>https://podminky.urs.cz/item/CS_URS_2025_02/274313711</t>
  </si>
  <si>
    <t>4,5*0,6*1</t>
  </si>
  <si>
    <t>Svislé a kompletní konstrukce</t>
  </si>
  <si>
    <t>18</t>
  </si>
  <si>
    <t>310239211</t>
  </si>
  <si>
    <t>Zazdívka otvorů pl přes 1 do 4 m2 ve zdivu nadzákladovém cihlami pálenými na MVC</t>
  </si>
  <si>
    <t>-329843807</t>
  </si>
  <si>
    <t>https://podminky.urs.cz/item/CS_URS_2025_02/310239211</t>
  </si>
  <si>
    <t>dozdívka otvoru do výše oblouku</t>
  </si>
  <si>
    <t>1,21*(3,5-2,1)*00,37</t>
  </si>
  <si>
    <t>1,025*3,5*4*0,3</t>
  </si>
  <si>
    <t>19</t>
  </si>
  <si>
    <t>-1536450734</t>
  </si>
  <si>
    <t>1np</t>
  </si>
  <si>
    <t>1,3*2,8*0,38</t>
  </si>
  <si>
    <t>1*2,1*0,27*2</t>
  </si>
  <si>
    <t>1*2,2*0,68</t>
  </si>
  <si>
    <t>1*2,2*0,7</t>
  </si>
  <si>
    <t>0,6*2,2*0,67</t>
  </si>
  <si>
    <t>1,3*2,2*0,67</t>
  </si>
  <si>
    <t>1,21*(3,5-2,1)*0,37</t>
  </si>
  <si>
    <t>2+3np</t>
  </si>
  <si>
    <t>((2,914*2,1-0,9*2,1)*0,7*2)*2</t>
  </si>
  <si>
    <t>(1,025+1,24)*3,5*0,32*2*2</t>
  </si>
  <si>
    <t>(2,3*4-0,8*2,28)*0,3*2*2</t>
  </si>
  <si>
    <t>(2*2,4-0,8*2,28)*0,67*2*2</t>
  </si>
  <si>
    <t>20</t>
  </si>
  <si>
    <t>311231126</t>
  </si>
  <si>
    <t>Zdivo nosné z cihel dl 290 mm P20 až 25 na MC 5 nebo MC 10</t>
  </si>
  <si>
    <t>-1119199</t>
  </si>
  <si>
    <t>https://podminky.urs.cz/item/CS_URS_2025_02/311231126</t>
  </si>
  <si>
    <t>5,8*3,49*0,32</t>
  </si>
  <si>
    <t>0,6*3,49*0,4</t>
  </si>
  <si>
    <t>(3,8*2,1-3,14*0,72*0,72)*0,645</t>
  </si>
  <si>
    <t>311231126R</t>
  </si>
  <si>
    <t>Přizdívka z cihel dl 290 mm P20 až 25 na MC 5 nebo MC 10</t>
  </si>
  <si>
    <t>-1322192531</t>
  </si>
  <si>
    <t>4,49*(1,3+0,5)*0,3</t>
  </si>
  <si>
    <t>4,49*4,8*0,2</t>
  </si>
  <si>
    <t>3,81*1,5*2*0,2</t>
  </si>
  <si>
    <t>22</t>
  </si>
  <si>
    <t>311235121</t>
  </si>
  <si>
    <t>Zdivo jednovrstvé z cihel broušených do P10 na tenkovrstvou maltu tl 200 mm</t>
  </si>
  <si>
    <t>-88550233</t>
  </si>
  <si>
    <t>https://podminky.urs.cz/item/CS_URS_2025_02/311235121</t>
  </si>
  <si>
    <t>4,1*1,82</t>
  </si>
  <si>
    <t>23</t>
  </si>
  <si>
    <t>311235131.WNR</t>
  </si>
  <si>
    <t>Zdivo jednovrstvé z cihel P10 na tenkovrstvou maltu tl 240 mm</t>
  </si>
  <si>
    <t>-2091528213</t>
  </si>
  <si>
    <t>3,9*2,875</t>
  </si>
  <si>
    <t>24</t>
  </si>
  <si>
    <t>311235181</t>
  </si>
  <si>
    <t>Zdivo jednovrstvé z cihel broušených do P10 na tenkovrstvou maltu tl 380 mm</t>
  </si>
  <si>
    <t>-1890446145</t>
  </si>
  <si>
    <t>https://podminky.urs.cz/item/CS_URS_2025_02/311235181</t>
  </si>
  <si>
    <t>(2,75*1,38+4,25*0,92)*2-0,8*2,28*2</t>
  </si>
  <si>
    <t>(2,75*1,38+3,96*0,92)*2-0,8*2,28*2</t>
  </si>
  <si>
    <t>25</t>
  </si>
  <si>
    <t>311235221</t>
  </si>
  <si>
    <t>Zdivo jednovrstvé z cihel broušených přes P10 do P15 na tenkovrstvou maltu tl 440 mm</t>
  </si>
  <si>
    <t>-855702897</t>
  </si>
  <si>
    <t>https://podminky.urs.cz/item/CS_URS_2025_02/311235221</t>
  </si>
  <si>
    <t>4,2*2,355</t>
  </si>
  <si>
    <t>4,2*2,315-1,6*3,05</t>
  </si>
  <si>
    <t>26</t>
  </si>
  <si>
    <t>31638111R</t>
  </si>
  <si>
    <t xml:space="preserve">Komínové krycí desky tl 20 mm z betonu tř. C 12/15 až C 16/20 bez přesahů  dle výkresu Komín severní a Komín jižní</t>
  </si>
  <si>
    <t>1270592769</t>
  </si>
  <si>
    <t>(1,47*0,805+1,62*0,565)*2</t>
  </si>
  <si>
    <t>27</t>
  </si>
  <si>
    <t>317168056</t>
  </si>
  <si>
    <t>Překlad keramický vysoký v 238 mm dl 2250 mm</t>
  </si>
  <si>
    <t>kus</t>
  </si>
  <si>
    <t>-591371924</t>
  </si>
  <si>
    <t>https://podminky.urs.cz/item/CS_URS_2025_02/317168056</t>
  </si>
  <si>
    <t>6+2</t>
  </si>
  <si>
    <t>28</t>
  </si>
  <si>
    <t>317941121</t>
  </si>
  <si>
    <t>Osazování ocelových profilů na zdivu L výšky do 120 mm</t>
  </si>
  <si>
    <t>-615316990</t>
  </si>
  <si>
    <t>https://podminky.urs.cz/item/CS_URS_2025_02/317941121</t>
  </si>
  <si>
    <t>2*(1,2+1,85+1,2+1,2+1,2*2+1,4)*0,0119</t>
  </si>
  <si>
    <t>2*(2,87+2,87+1,2+1,2+1,35+1,35+1,2)*0,0119*2</t>
  </si>
  <si>
    <t>29</t>
  </si>
  <si>
    <t>13011067</t>
  </si>
  <si>
    <t>úhelník ocelový rovnostranný jakost S235JR (11 375) 80x80</t>
  </si>
  <si>
    <t>2076134822</t>
  </si>
  <si>
    <t>30</t>
  </si>
  <si>
    <t>3179443R1</t>
  </si>
  <si>
    <t>Válcované nosníky výšky do 120 mm dodatečně osazované do připravených otvorů bez dodávky-dle Statiky</t>
  </si>
  <si>
    <t>635913483</t>
  </si>
  <si>
    <t>(1249,35-(113,22+335,36))/1000</t>
  </si>
  <si>
    <t>2np</t>
  </si>
  <si>
    <t>(1576,36-(115,44+249,75))/1000</t>
  </si>
  <si>
    <t>3np</t>
  </si>
  <si>
    <t>(5642,05-(115,44+133,2+2011,2+1756,8))/1000</t>
  </si>
  <si>
    <t>31</t>
  </si>
  <si>
    <t>3179443R2</t>
  </si>
  <si>
    <t>Válcované nosníky výšky přes 120 do 240 mm dodatečně osazované do připravených otvorů bez dodávky-dle Statiky</t>
  </si>
  <si>
    <t>-863077374</t>
  </si>
  <si>
    <t>(113,22+335,36)/1000</t>
  </si>
  <si>
    <t>(115,44+249,75)/1000</t>
  </si>
  <si>
    <t>(115,44+133,2)/1000</t>
  </si>
  <si>
    <t>32</t>
  </si>
  <si>
    <t>130R1</t>
  </si>
  <si>
    <t>ocelové překlady vč pásoviny a spoj prvků-dle Statiky</t>
  </si>
  <si>
    <t>-217625161</t>
  </si>
  <si>
    <t>dle statiky</t>
  </si>
  <si>
    <t>vč 03-1np</t>
  </si>
  <si>
    <t>1,2494</t>
  </si>
  <si>
    <t>vč 04-2np</t>
  </si>
  <si>
    <t>1,576</t>
  </si>
  <si>
    <t>vč 05-3np</t>
  </si>
  <si>
    <t>5,642-(2,0112+1,757)*1,1</t>
  </si>
  <si>
    <t>33</t>
  </si>
  <si>
    <t>319201321</t>
  </si>
  <si>
    <t>Vyrovnání nerovného povrchu zdiva tl do 30 mm maltou</t>
  </si>
  <si>
    <t>-519117822</t>
  </si>
  <si>
    <t>https://podminky.urs.cz/item/CS_URS_2025_02/319201321</t>
  </si>
  <si>
    <t>niky pro otopná tělesa</t>
  </si>
  <si>
    <t>0,89*1,25*6</t>
  </si>
  <si>
    <t>34</t>
  </si>
  <si>
    <t>340231125</t>
  </si>
  <si>
    <t>Zazdívka otvorů v příčkách nebo stěnách pl přes 1 do 4 m2 cihlami děrovanými broušenými na tenkovrstvou maltu tl. příčky 140 mm</t>
  </si>
  <si>
    <t>1768641425</t>
  </si>
  <si>
    <t>https://podminky.urs.cz/item/CS_URS_2025_02/340231125</t>
  </si>
  <si>
    <t>1,5*3,5-1,6</t>
  </si>
  <si>
    <t>35</t>
  </si>
  <si>
    <t>342241162</t>
  </si>
  <si>
    <t>Příčky nebo přizdívky jednoduché z cihel pálených na maltu MVC nebo MC plných P7,5 až P15 dl. 290 mm (290x140x65 mm), tl. o tl. 140 mm</t>
  </si>
  <si>
    <t>-1006823187</t>
  </si>
  <si>
    <t>https://podminky.urs.cz/item/CS_URS_2025_02/342241162</t>
  </si>
  <si>
    <t>příčky</t>
  </si>
  <si>
    <t>1pp</t>
  </si>
  <si>
    <t>2,909*5*2-1,58*2</t>
  </si>
  <si>
    <t>2,63*4,965-1,58*2</t>
  </si>
  <si>
    <t>4np</t>
  </si>
  <si>
    <t>(1,4*2+0,405)*2*5,06</t>
  </si>
  <si>
    <t>(2*2+0,18)*2*5,06</t>
  </si>
  <si>
    <t>přizdívky</t>
  </si>
  <si>
    <t>3,82*1,25*4+1,3*1,61*2+4,1*2,5-0,9*2,28</t>
  </si>
  <si>
    <t>3,82*1,25*4+4*(0,5+0,3)+1,3*1,61*2</t>
  </si>
  <si>
    <t>3,82*(0,405*2+0,33*2)</t>
  </si>
  <si>
    <t>36</t>
  </si>
  <si>
    <t>342241162-1</t>
  </si>
  <si>
    <t>Obezdívka instalačních šachet z cihel plných dl 290 mm pevnosti P 7,5 až 15 na MC tl 140 mm vč vytvoření otvorů dle výkresu Komín severní a Komín jižní</t>
  </si>
  <si>
    <t>2053116953</t>
  </si>
  <si>
    <t>od 4.NP až nad střešní rovinu</t>
  </si>
  <si>
    <t>2*(1,35+0,45)*6,155*2</t>
  </si>
  <si>
    <t>2*(1,5+0,25)+6,555*2</t>
  </si>
  <si>
    <t>37</t>
  </si>
  <si>
    <t>342244101R</t>
  </si>
  <si>
    <t>Přizdívka z cihel děrovaných do P10 na maltu M5 tloušťky 80 mm</t>
  </si>
  <si>
    <t>727975693</t>
  </si>
  <si>
    <t>4,25*(3,12+0,35*3)-1,5*2,15</t>
  </si>
  <si>
    <t>4,25*2,6-0,9*2,28</t>
  </si>
  <si>
    <t>4,25*(0,3*2*0,5)</t>
  </si>
  <si>
    <t>2,1*0,7*2</t>
  </si>
  <si>
    <t>38</t>
  </si>
  <si>
    <t>342244201</t>
  </si>
  <si>
    <t>Příčka z cihel broušených na tenkovrstvou maltu tloušťky 80 mm</t>
  </si>
  <si>
    <t>1802603308</t>
  </si>
  <si>
    <t>https://podminky.urs.cz/item/CS_URS_2025_02/342244201</t>
  </si>
  <si>
    <t>4,25*1,4</t>
  </si>
  <si>
    <t>4,25*3,6-1,6*3</t>
  </si>
  <si>
    <t>39</t>
  </si>
  <si>
    <t>342244221</t>
  </si>
  <si>
    <t>Příčka z cihel broušených na tenkovrstvou maltu tloušťky 140 mm</t>
  </si>
  <si>
    <t>-2084747614</t>
  </si>
  <si>
    <t>https://podminky.urs.cz/item/CS_URS_2025_02/342244221</t>
  </si>
  <si>
    <t>1,2*2,2</t>
  </si>
  <si>
    <t>4,1*2,5</t>
  </si>
  <si>
    <t>4,1*(2,085+2,2*2+6,595)-1,6*3,05</t>
  </si>
  <si>
    <t>4,1*1,6-1,6</t>
  </si>
  <si>
    <t>4*2,57-0,8*2,1</t>
  </si>
  <si>
    <t>40</t>
  </si>
  <si>
    <t>346244381</t>
  </si>
  <si>
    <t>Plentování jednostranné v do 200 mm válcovaných nosníků cihlami</t>
  </si>
  <si>
    <t>-1975903999</t>
  </si>
  <si>
    <t>https://podminky.urs.cz/item/CS_URS_2025_02/346244381</t>
  </si>
  <si>
    <t>0,2*2*(3,2+2*2+1,5+1,8*2+1,5*2+2,2+1,8*2+1,8*6+1,5*4+1,8*2+1,5*2+1,8*2+1,7*6)</t>
  </si>
  <si>
    <t>41</t>
  </si>
  <si>
    <t>346272266</t>
  </si>
  <si>
    <t>Přizdívka z pórobetonových tvárnic tl 200 mm</t>
  </si>
  <si>
    <t>652437122</t>
  </si>
  <si>
    <t>https://podminky.urs.cz/item/CS_URS_2025_02/346272266</t>
  </si>
  <si>
    <t>1,3*(4,31+2,5+5,8+13,85*2+25,405+5,425+2,8+4,335)</t>
  </si>
  <si>
    <t>42</t>
  </si>
  <si>
    <t>346481121</t>
  </si>
  <si>
    <t xml:space="preserve">Zaplentování válcovaných nosníků rabicovým pletivem vč postřiku cem maltou-překlady </t>
  </si>
  <si>
    <t>972464736</t>
  </si>
  <si>
    <t>https://podminky.urs.cz/item/CS_URS_2025_02/346481121</t>
  </si>
  <si>
    <t>ocelové profily</t>
  </si>
  <si>
    <t>(0,68+0,2)*2*3,2</t>
  </si>
  <si>
    <t>(0,68+0,16)*2*(2*2+1,5)</t>
  </si>
  <si>
    <t>(0,815+0,16)*2*1,8*2</t>
  </si>
  <si>
    <t>(0,4+0,12)*2*(1,5*2+2,2)</t>
  </si>
  <si>
    <t>(0,67+0,16)*2*(1,8*2+1,8*6)</t>
  </si>
  <si>
    <t>(0,7+0,16)*2*1,5*4</t>
  </si>
  <si>
    <t>(0,7+0,16)*2+1,8*2</t>
  </si>
  <si>
    <t>(0,67+0,12)*2*(1,5*2+1,8*2+1,7*6)</t>
  </si>
  <si>
    <t>L80/80</t>
  </si>
  <si>
    <t>32,15*0,55</t>
  </si>
  <si>
    <t>43</t>
  </si>
  <si>
    <t>349231811</t>
  </si>
  <si>
    <t xml:space="preserve">Přizdívka ostění  z cihel tl přes 80 do 150 mm</t>
  </si>
  <si>
    <t>529890521</t>
  </si>
  <si>
    <t>https://podminky.urs.cz/item/CS_URS_2025_02/349231811</t>
  </si>
  <si>
    <t>u oken</t>
  </si>
  <si>
    <t>1,30*0,82*2</t>
  </si>
  <si>
    <t>0,9*0,82*2*2</t>
  </si>
  <si>
    <t>2,2*0,82*2*66</t>
  </si>
  <si>
    <t>Vodorovné konstrukce</t>
  </si>
  <si>
    <t>44</t>
  </si>
  <si>
    <t>413231231</t>
  </si>
  <si>
    <t>Zazdívka zhlaví stropních trámů průřezu přes 0,04 m2</t>
  </si>
  <si>
    <t>-518285718</t>
  </si>
  <si>
    <t>https://podminky.urs.cz/item/CS_URS_2025_02/413231231</t>
  </si>
  <si>
    <t>45</t>
  </si>
  <si>
    <t>413232221</t>
  </si>
  <si>
    <t>Zazdívka zhlaví válcovaných nosníků v přes 150 do 300 mm</t>
  </si>
  <si>
    <t>566999547</t>
  </si>
  <si>
    <t>https://podminky.urs.cz/item/CS_URS_2025_02/413232221</t>
  </si>
  <si>
    <t>46</t>
  </si>
  <si>
    <t>413941125</t>
  </si>
  <si>
    <t>Osazování ocelových válcovaných nosníků stropů I výšky přes 220 mm-dle Statiky</t>
  </si>
  <si>
    <t>-259782498</t>
  </si>
  <si>
    <t>https://podminky.urs.cz/item/CS_URS_2025_02/413941125</t>
  </si>
  <si>
    <t>2,0112+1,7568</t>
  </si>
  <si>
    <t>47</t>
  </si>
  <si>
    <t>130110R1</t>
  </si>
  <si>
    <t xml:space="preserve">ocelové nosníky svařené do krabice </t>
  </si>
  <si>
    <t>-581902839</t>
  </si>
  <si>
    <t>dle TZ Statika bod 8 a Z3-08</t>
  </si>
  <si>
    <t>(2,0112+1,757)*1,1</t>
  </si>
  <si>
    <t>48</t>
  </si>
  <si>
    <t>417321515</t>
  </si>
  <si>
    <t xml:space="preserve">Ztužující pásy a věnce ze ŽB tř. C 25/30-instalační šachty od 4.NP až  nad střešní konstrukce</t>
  </si>
  <si>
    <t>2003457166</t>
  </si>
  <si>
    <t>https://podminky.urs.cz/item/CS_URS_2025_02/417321515</t>
  </si>
  <si>
    <t>0,2*0,15*(0,45+1,35)*2*4*2</t>
  </si>
  <si>
    <t>0,2*0,15*(0,25+1,5)*2*4*2</t>
  </si>
  <si>
    <t>49</t>
  </si>
  <si>
    <t>417351115</t>
  </si>
  <si>
    <t>Zřízení bednění ztužujících věnců</t>
  </si>
  <si>
    <t>1308357738</t>
  </si>
  <si>
    <t>https://podminky.urs.cz/item/CS_URS_2025_02/417351115</t>
  </si>
  <si>
    <t>1,704/0,15*2</t>
  </si>
  <si>
    <t>50</t>
  </si>
  <si>
    <t>417351116</t>
  </si>
  <si>
    <t>Odstranění bednění ztužujících věnců</t>
  </si>
  <si>
    <t>-1383044999</t>
  </si>
  <si>
    <t>https://podminky.urs.cz/item/CS_URS_2025_02/417351116</t>
  </si>
  <si>
    <t>51</t>
  </si>
  <si>
    <t>417361821</t>
  </si>
  <si>
    <t>Výztuž ztužujících pásů a věnců betonářskou ocelí 10 505</t>
  </si>
  <si>
    <t>-1150808974</t>
  </si>
  <si>
    <t>https://podminky.urs.cz/item/CS_URS_2025_02/417361821</t>
  </si>
  <si>
    <t>52</t>
  </si>
  <si>
    <t>430321414</t>
  </si>
  <si>
    <t>Schodišťová konstrukce ze ŽB tř. C 25/30 - V5.7</t>
  </si>
  <si>
    <t>-409557621</t>
  </si>
  <si>
    <t>https://podminky.urs.cz/item/CS_URS_2025_02/430321414</t>
  </si>
  <si>
    <t>2*2,5*0,2</t>
  </si>
  <si>
    <t>53</t>
  </si>
  <si>
    <t>430362021</t>
  </si>
  <si>
    <t>Výztuž schodišťové konstrukce svařovanými sítěmi Kari</t>
  </si>
  <si>
    <t>835423751</t>
  </si>
  <si>
    <t>https://podminky.urs.cz/item/CS_URS_2025_02/430362021</t>
  </si>
  <si>
    <t>2*2,5*1,3*0,03033</t>
  </si>
  <si>
    <t>54</t>
  </si>
  <si>
    <t>434311115</t>
  </si>
  <si>
    <t>Schodišťové stupně dusané na terén z betonu tř. C 20/25 bez potěru</t>
  </si>
  <si>
    <t>m</t>
  </si>
  <si>
    <t>332553270</t>
  </si>
  <si>
    <t>https://podminky.urs.cz/item/CS_URS_2025_02/434311115</t>
  </si>
  <si>
    <t>1,55*4</t>
  </si>
  <si>
    <t>1,8*4</t>
  </si>
  <si>
    <t>55</t>
  </si>
  <si>
    <t>434351141</t>
  </si>
  <si>
    <t>Zřízení bednění stupňů přímočarých schodišť</t>
  </si>
  <si>
    <t>-1113510615</t>
  </si>
  <si>
    <t>https://podminky.urs.cz/item/CS_URS_2025_02/434351141</t>
  </si>
  <si>
    <t>(0,15+0,3)*1,55*4</t>
  </si>
  <si>
    <t>(0,15+0,3)*1,8*4</t>
  </si>
  <si>
    <t>56</t>
  </si>
  <si>
    <t>434351142</t>
  </si>
  <si>
    <t>Odstranění bednění stupňů přímočarých schodišť</t>
  </si>
  <si>
    <t>88019541</t>
  </si>
  <si>
    <t>https://podminky.urs.cz/item/CS_URS_2025_02/434351142</t>
  </si>
  <si>
    <t>Komunikace pozemní</t>
  </si>
  <si>
    <t>57</t>
  </si>
  <si>
    <t>564720101</t>
  </si>
  <si>
    <t xml:space="preserve">Podklad  z kameniva hrubého drceného vel. 16-32 mm plochy do 100 m2 tl 80 mm</t>
  </si>
  <si>
    <t>570503122</t>
  </si>
  <si>
    <t>https://podminky.urs.cz/item/CS_URS_2025_02/564720101</t>
  </si>
  <si>
    <t>V2.5</t>
  </si>
  <si>
    <t>58</t>
  </si>
  <si>
    <t>564730001</t>
  </si>
  <si>
    <t>Podklad z kameniva hrubého drceného vel. 8-16 mm plochy do 100 m2 tl 100 mm-V2.5</t>
  </si>
  <si>
    <t>218307224</t>
  </si>
  <si>
    <t>https://podminky.urs.cz/item/CS_URS_2025_02/564730001</t>
  </si>
  <si>
    <t>59</t>
  </si>
  <si>
    <t>564760001</t>
  </si>
  <si>
    <t>Podklad z kameniva hrubého drceného vel. 8-16 mm plochy do 100 m2 tl 200 mm-V2.3</t>
  </si>
  <si>
    <t>1086260720</t>
  </si>
  <si>
    <t>https://podminky.urs.cz/item/CS_URS_2025_02/564760001</t>
  </si>
  <si>
    <t>60</t>
  </si>
  <si>
    <t>564760005</t>
  </si>
  <si>
    <t xml:space="preserve">Podklad  z kameniva hrubého drceného vel. 8-16 mm plochy do 100 m2 tl 240 mm</t>
  </si>
  <si>
    <t>38712437</t>
  </si>
  <si>
    <t>https://podminky.urs.cz/item/CS_URS_2025_02/564760005</t>
  </si>
  <si>
    <t>61</t>
  </si>
  <si>
    <t>564851011</t>
  </si>
  <si>
    <t>Podklad ze štěrkodrtě ŠD plochy do 100 m2 tl 150 mm</t>
  </si>
  <si>
    <t>-1793419784</t>
  </si>
  <si>
    <t>https://podminky.urs.cz/item/CS_URS_2025_02/564851011</t>
  </si>
  <si>
    <t>62</t>
  </si>
  <si>
    <t>564861011</t>
  </si>
  <si>
    <t>Podklad ze štěrkodrtě ŠD plochy do 100 m2 tl 200 mm</t>
  </si>
  <si>
    <t>-997088237</t>
  </si>
  <si>
    <t>https://podminky.urs.cz/item/CS_URS_2025_02/564861011</t>
  </si>
  <si>
    <t>63</t>
  </si>
  <si>
    <t>591211111</t>
  </si>
  <si>
    <t>Kladení dlažby z kostek drobných z kamene do lože z kameniva tl 50 mm</t>
  </si>
  <si>
    <t>397324895</t>
  </si>
  <si>
    <t>https://podminky.urs.cz/item/CS_URS_2025_02/591211111</t>
  </si>
  <si>
    <t>64</t>
  </si>
  <si>
    <t>58381015</t>
  </si>
  <si>
    <t>kostka řezanoštípaná dlažební žula 10x10cm</t>
  </si>
  <si>
    <t>590387127</t>
  </si>
  <si>
    <t>17,5*1,02 "Přepočtené koeficientem množství</t>
  </si>
  <si>
    <t>65</t>
  </si>
  <si>
    <t>58381012</t>
  </si>
  <si>
    <t>kostka řezanoštípaná dlažební žula 8x8cm</t>
  </si>
  <si>
    <t>-1832911057</t>
  </si>
  <si>
    <t>118,9*1,02 "Přepočtené koeficientem množství</t>
  </si>
  <si>
    <t>66</t>
  </si>
  <si>
    <t>596212210</t>
  </si>
  <si>
    <t xml:space="preserve">Kladení zámkové dlažby s ložem z kameniva těženého nebo drceného tl. do 50 mm, s vyplněním spár, s dvojitým hutněním vibrováním ručně tl 80 mm </t>
  </si>
  <si>
    <t>-360205214</t>
  </si>
  <si>
    <t>https://podminky.urs.cz/item/CS_URS_2025_02/596212210</t>
  </si>
  <si>
    <t>67</t>
  </si>
  <si>
    <t>59245013</t>
  </si>
  <si>
    <t>dlažba betonová dle stávající pro doplnění po vybourané rampě</t>
  </si>
  <si>
    <t>1509586361</t>
  </si>
  <si>
    <t>10,2*1,03 "Přepočtené koeficientem množství</t>
  </si>
  <si>
    <t>68</t>
  </si>
  <si>
    <t>596911111</t>
  </si>
  <si>
    <t xml:space="preserve">Kladení šlapáků do lože z kameniva fr 4/8 tl 50 mm </t>
  </si>
  <si>
    <t>-2005198321</t>
  </si>
  <si>
    <t>https://podminky.urs.cz/item/CS_URS_2025_02/596911111</t>
  </si>
  <si>
    <t>V2,5</t>
  </si>
  <si>
    <t>20,9</t>
  </si>
  <si>
    <t>69</t>
  </si>
  <si>
    <t>5838107R</t>
  </si>
  <si>
    <t>kamenné nášlapy tl 60 mm</t>
  </si>
  <si>
    <t>1377285498</t>
  </si>
  <si>
    <t>Úpravy povrchů, podlahy a osazování výplní</t>
  </si>
  <si>
    <t>70</t>
  </si>
  <si>
    <t>611131321</t>
  </si>
  <si>
    <t>Penetrační disperzní nátěr vnitřních stropů nanášený strojně</t>
  </si>
  <si>
    <t>-2021447266</t>
  </si>
  <si>
    <t>https://podminky.urs.cz/item/CS_URS_2025_02/611131321</t>
  </si>
  <si>
    <t>V1.7</t>
  </si>
  <si>
    <t>9,918</t>
  </si>
  <si>
    <t>71</t>
  </si>
  <si>
    <t>611131321R</t>
  </si>
  <si>
    <t>Penetrační nátěr na silikátové bázi ředěné 1:1 s vodou vnitřních stropů nanášený strojně</t>
  </si>
  <si>
    <t>749879376</t>
  </si>
  <si>
    <t>72</t>
  </si>
  <si>
    <t>611142022</t>
  </si>
  <si>
    <t>Rákosová rohož vnitřních stropů v jedné vrstvě-doplnění po otlučení</t>
  </si>
  <si>
    <t>1703704572</t>
  </si>
  <si>
    <t>https://podminky.urs.cz/item/CS_URS_2025_02/611142022</t>
  </si>
  <si>
    <t>V1.0</t>
  </si>
  <si>
    <t>15,6*0,4</t>
  </si>
  <si>
    <t>V1.1</t>
  </si>
  <si>
    <t>540,6*0,4</t>
  </si>
  <si>
    <t>V1.2</t>
  </si>
  <si>
    <t>284,3*0,4</t>
  </si>
  <si>
    <t>73</t>
  </si>
  <si>
    <t>611181001</t>
  </si>
  <si>
    <t>Sádrová stěrka tl.do 3 mm vnitřních rovných stropů</t>
  </si>
  <si>
    <t>1665684039</t>
  </si>
  <si>
    <t>https://podminky.urs.cz/item/CS_URS_2025_02/611181001</t>
  </si>
  <si>
    <t>15,6</t>
  </si>
  <si>
    <t>540,6</t>
  </si>
  <si>
    <t>74</t>
  </si>
  <si>
    <t>6113111R1</t>
  </si>
  <si>
    <t xml:space="preserve">Celoplošná aplikace štukových omítek na bázi vápenných a hydraulických pojiv s obsahem armovacích vláken,kompl provedení dle  V1.6 povrchová vrstva</t>
  </si>
  <si>
    <t>1557296027</t>
  </si>
  <si>
    <t>75</t>
  </si>
  <si>
    <t>6113111R2</t>
  </si>
  <si>
    <t>Štukováh omítka tl 14 mm,kompl provedení dle V1.7</t>
  </si>
  <si>
    <t>-1139541898</t>
  </si>
  <si>
    <t xml:space="preserve">dohlazovací vrstva -jemná stěrková syst broušená </t>
  </si>
  <si>
    <t>povrchová vrstva -minerální štuková omítka zrnitosti do 0,5mm tl 2 mm</t>
  </si>
  <si>
    <t xml:space="preserve">zíkladní vrstva -minerální jádrová omítka z trassového vápna zrnitosti  do 2 mm, tl 12 mm</t>
  </si>
  <si>
    <t>76</t>
  </si>
  <si>
    <t>611325413</t>
  </si>
  <si>
    <t>Oprava vnitřní vápenocementové hladké omítky tl do 20 mm stropů v rozsahu plochy přes 30 do 50 %</t>
  </si>
  <si>
    <t>442095806</t>
  </si>
  <si>
    <t>https://podminky.urs.cz/item/CS_URS_2025_02/611325413</t>
  </si>
  <si>
    <t>284,3</t>
  </si>
  <si>
    <t>V1.6</t>
  </si>
  <si>
    <t>75,468</t>
  </si>
  <si>
    <t>77</t>
  </si>
  <si>
    <t>612131321</t>
  </si>
  <si>
    <t>Penetrační disperzní nátěr vnitřních stěn nanášený strojně</t>
  </si>
  <si>
    <t>1933907050</t>
  </si>
  <si>
    <t>https://podminky.urs.cz/item/CS_URS_2025_02/612131321</t>
  </si>
  <si>
    <t>S3.5</t>
  </si>
  <si>
    <t>64,944</t>
  </si>
  <si>
    <t>S2.1.</t>
  </si>
  <si>
    <t>90,128*2</t>
  </si>
  <si>
    <t>101,758</t>
  </si>
  <si>
    <t>78</t>
  </si>
  <si>
    <t>612131321R</t>
  </si>
  <si>
    <t>Penetrační nátěr na silikátové bázi ředěné 1:1 s vodou vnitřních stěn nanášený strojně</t>
  </si>
  <si>
    <t>248542339</t>
  </si>
  <si>
    <t>S.3.4</t>
  </si>
  <si>
    <t>882,34</t>
  </si>
  <si>
    <t>79</t>
  </si>
  <si>
    <t>612142001</t>
  </si>
  <si>
    <t>Pletivo sklovláknité vnitřních stěn vtlačené do tmelu</t>
  </si>
  <si>
    <t>-1930886636</t>
  </si>
  <si>
    <t>https://podminky.urs.cz/item/CS_URS_2025_02/612142001</t>
  </si>
  <si>
    <t>80</t>
  </si>
  <si>
    <t>6123111R1</t>
  </si>
  <si>
    <t xml:space="preserve">Celoplošná aplikace štukových omítek na bázi vápenných a hydraulických pojiv s obsahem armovacích vláken,kompl provedení dle  S3.4 povrchová vrstva</t>
  </si>
  <si>
    <t>-1408478957</t>
  </si>
  <si>
    <t>641,684</t>
  </si>
  <si>
    <t>3,97*(2,875+6,595*2+2,1+4,12+0,44+4,355+1,82*2+2,2*3+3,555*2)</t>
  </si>
  <si>
    <t>-1,6*3,05*2</t>
  </si>
  <si>
    <t>3,95*(2,1*2+2,585*2)*2</t>
  </si>
  <si>
    <t>81</t>
  </si>
  <si>
    <t>6123111R2</t>
  </si>
  <si>
    <t xml:space="preserve">Štukováh omítka tl 14 mm,kompl provedení dle  S3.5</t>
  </si>
  <si>
    <t>1523375567</t>
  </si>
  <si>
    <t>zdivo cihelné</t>
  </si>
  <si>
    <t>otlučené</t>
  </si>
  <si>
    <t>1371,269</t>
  </si>
  <si>
    <t>nové</t>
  </si>
  <si>
    <t>2*(28,688+22,99+74,737+90,03+3,97+63,958+15,76+1,69+14,35+9,891+4,843+11,925)</t>
  </si>
  <si>
    <t>odpočet cem pod obklady</t>
  </si>
  <si>
    <t>-90,128</t>
  </si>
  <si>
    <t>82</t>
  </si>
  <si>
    <t>612325302</t>
  </si>
  <si>
    <t>Vápenocementová štuková omítka ostění nebo nadpraží</t>
  </si>
  <si>
    <t>384141976</t>
  </si>
  <si>
    <t>https://podminky.urs.cz/item/CS_URS_2025_02/612325302</t>
  </si>
  <si>
    <t>1,30*0,345*2</t>
  </si>
  <si>
    <t>0,9*0,345*2*2</t>
  </si>
  <si>
    <t>2,2*0,345*2*66</t>
  </si>
  <si>
    <t>1,25*0,345*70</t>
  </si>
  <si>
    <t>83</t>
  </si>
  <si>
    <t>612325413</t>
  </si>
  <si>
    <t>Oprava vnitřní vápenocementové hladké omítky tl do 20 mm stěn v rozsahu plochy přes 30 do 50 %</t>
  </si>
  <si>
    <t>-1471978937</t>
  </si>
  <si>
    <t>https://podminky.urs.cz/item/CS_URS_2025_02/612325413</t>
  </si>
  <si>
    <t xml:space="preserve">podkladní a vyrovnávací vrstva </t>
  </si>
  <si>
    <t>930,607-288,923</t>
  </si>
  <si>
    <t>S.3.5</t>
  </si>
  <si>
    <t>84</t>
  </si>
  <si>
    <t>612325453</t>
  </si>
  <si>
    <t>Příplatek k cenám opravy vápenocementové omítky stěn za dalších 10 mm tloušťky v rozsahu přes 30 do 50 %</t>
  </si>
  <si>
    <t>-703563804</t>
  </si>
  <si>
    <t>https://podminky.urs.cz/item/CS_URS_2025_02/612325453</t>
  </si>
  <si>
    <t>85</t>
  </si>
  <si>
    <t>612331121</t>
  </si>
  <si>
    <t>Cementová omítka hladká jednovrstvá vnitřních stěn nanášená ručně-S2.1</t>
  </si>
  <si>
    <t>-1133572482</t>
  </si>
  <si>
    <t>https://podminky.urs.cz/item/CS_URS_2025_02/612331121</t>
  </si>
  <si>
    <t>2,15*(2,87+2,67*2)-0,8*2,1</t>
  </si>
  <si>
    <t>2,15*(1,63+1,82*2+0,82+2,2*2+0,925+2,26*2)-0,8*2,1*3</t>
  </si>
  <si>
    <t>(2,15*(1,68+1,2+0,36*2+1,05)-0,8*2,15)*2</t>
  </si>
  <si>
    <t>2,15*1,82+2</t>
  </si>
  <si>
    <t>86</t>
  </si>
  <si>
    <t>622325112</t>
  </si>
  <si>
    <t>Oprava vnější vápenné hladké omítky členitosti 1 stěn v rozsahu přes 10 do 30 %</t>
  </si>
  <si>
    <t>-1431782196</t>
  </si>
  <si>
    <t>https://podminky.urs.cz/item/CS_URS_2025_02/622325112</t>
  </si>
  <si>
    <t>87</t>
  </si>
  <si>
    <t>622325452</t>
  </si>
  <si>
    <t>Oprava vnější vápenné omítky s celoplošným přeštukováním členitosti 3 v rozsahu přes 10 do 20 %-jižní fasáda - provedení dle popisu S5.2 (mimo penetrace,mezivrstvy a povrchové úpravy)</t>
  </si>
  <si>
    <t>-835664523</t>
  </si>
  <si>
    <t>https://podminky.urs.cz/item/CS_URS_2025_02/622325452</t>
  </si>
  <si>
    <t>321,099+34,87</t>
  </si>
  <si>
    <t>88</t>
  </si>
  <si>
    <t>62232540R</t>
  </si>
  <si>
    <t xml:space="preserve">Nová profilace stáv fasády (S+V+Z) dle popisu S5.3 a štukatérských prvků dle R01-R07 v tabulce  výrobků D.1.1.1.103 (mimo penetrace,mezivrstvy a povrchové úpravy)</t>
  </si>
  <si>
    <t>-1019376556</t>
  </si>
  <si>
    <t>740,113+27,651+54,438+31,225</t>
  </si>
  <si>
    <t>89</t>
  </si>
  <si>
    <t>623142001</t>
  </si>
  <si>
    <t>Sklovláknité pletivo vnějších pilířů-zaplentování drážky pro svod na fasádě vtlačené do tmelu</t>
  </si>
  <si>
    <t>-181418729</t>
  </si>
  <si>
    <t>https://podminky.urs.cz/item/CS_URS_2025_02/623142001</t>
  </si>
  <si>
    <t>0,4*14*2</t>
  </si>
  <si>
    <t>90</t>
  </si>
  <si>
    <t>6233111R1</t>
  </si>
  <si>
    <t xml:space="preserve">Fasádní omítka na instalační šachty v.č.02 detaily a dle popisu v tabulce výrobků D.1.1.1.103 ozn R08 a R09,kompl provedení  dle výkresu Komín severní a Komín jižní</t>
  </si>
  <si>
    <t>-390726961</t>
  </si>
  <si>
    <t>(1,47+0,805)*2*1,6*2</t>
  </si>
  <si>
    <t>(1,62+0,565)*2*1,6*2</t>
  </si>
  <si>
    <t>91</t>
  </si>
  <si>
    <t>629991011</t>
  </si>
  <si>
    <t>Zakrytí výplní otvorů a svislých ploch fólií přilepenou lepící páskou</t>
  </si>
  <si>
    <t>1511679257</t>
  </si>
  <si>
    <t>https://podminky.urs.cz/item/CS_URS_2025_02/629991011</t>
  </si>
  <si>
    <t>1,25*2,2*66</t>
  </si>
  <si>
    <t>1,25*0,95*2</t>
  </si>
  <si>
    <t>1,25*1,35</t>
  </si>
  <si>
    <t>0,9*2,3+1,5*3,4</t>
  </si>
  <si>
    <t>92</t>
  </si>
  <si>
    <t>629995101</t>
  </si>
  <si>
    <t>Očištění vnějších ploch tlakovou vodou s odstraněním nesourodých částic</t>
  </si>
  <si>
    <t>1731980397</t>
  </si>
  <si>
    <t>https://podminky.urs.cz/item/CS_URS_2025_02/629995101</t>
  </si>
  <si>
    <t>fasáda jih</t>
  </si>
  <si>
    <t>26,406*14,75</t>
  </si>
  <si>
    <t>-(1,25*2,2*20+1,5*3,5)</t>
  </si>
  <si>
    <t>0,22*(1,25*20+2,2*40+1,5+3,5*2)</t>
  </si>
  <si>
    <t>-34,87</t>
  </si>
  <si>
    <t>fasáda sever+východ+západ</t>
  </si>
  <si>
    <t>15,19*15,2*2</t>
  </si>
  <si>
    <t>(5,585+2,51+15,205+2,51+5,615)*14,75</t>
  </si>
  <si>
    <t>-(1,25*2,2*46+1,25*1,3+1,25*0,9*2+0,9*2,3)</t>
  </si>
  <si>
    <t>0,22*(1,25*46+2,2*92+1,25+1,3*2+1,25*2+0,9*4+0,9+2,3*2)</t>
  </si>
  <si>
    <t>-(27,651+54,438+31,225)</t>
  </si>
  <si>
    <t>93</t>
  </si>
  <si>
    <t>631311115</t>
  </si>
  <si>
    <t>Mazanina tl přes 50 do 80 mm z betonu prostého bez zvýšených nároků na prostředí tř. C 20/25-XC2</t>
  </si>
  <si>
    <t>1682674310</t>
  </si>
  <si>
    <t>https://podminky.urs.cz/item/CS_URS_2025_02/631311115</t>
  </si>
  <si>
    <t>2,5*2*0,08</t>
  </si>
  <si>
    <t>94</t>
  </si>
  <si>
    <t>631311116</t>
  </si>
  <si>
    <t>Mazanina tl přes 50 do 80 mm z betonu prostého bez zvýšených nároků na prostředí tř. C 25/30</t>
  </si>
  <si>
    <t>-1806981287</t>
  </si>
  <si>
    <t>https://podminky.urs.cz/item/CS_URS_2025_02/631311116</t>
  </si>
  <si>
    <t>7,2*0,07</t>
  </si>
  <si>
    <t>4,4*0,07</t>
  </si>
  <si>
    <t>V3.8</t>
  </si>
  <si>
    <t>8,7*0,07</t>
  </si>
  <si>
    <t>156,6*0,07</t>
  </si>
  <si>
    <t>21,8*0,07</t>
  </si>
  <si>
    <t>V4.3</t>
  </si>
  <si>
    <t>67,5*0,07</t>
  </si>
  <si>
    <t>3,783*0,07</t>
  </si>
  <si>
    <t>19,017*0,07</t>
  </si>
  <si>
    <t>70,5*0,07</t>
  </si>
  <si>
    <t>V5.3</t>
  </si>
  <si>
    <t>92,4*0,05</t>
  </si>
  <si>
    <t>V5.4</t>
  </si>
  <si>
    <t>19,6*0,05</t>
  </si>
  <si>
    <t>95</t>
  </si>
  <si>
    <t>631311125</t>
  </si>
  <si>
    <t>Mazanina tl přes 80 do 120 mm z betonu prostého bez zvýšených nároků na prostředí tř. C 20/25-XC2</t>
  </si>
  <si>
    <t>-2036876284</t>
  </si>
  <si>
    <t>https://podminky.urs.cz/item/CS_URS_2025_02/631311125</t>
  </si>
  <si>
    <t>70,5*0,1</t>
  </si>
  <si>
    <t>96</t>
  </si>
  <si>
    <t>631311135</t>
  </si>
  <si>
    <t>Mazanina tl přes 120 do 240 mm z betonu prostého bez zvýšených nároků na prostředí tř. C 20/25-XC2</t>
  </si>
  <si>
    <t>-731225948</t>
  </si>
  <si>
    <t>https://podminky.urs.cz/item/CS_URS_2025_02/631311135</t>
  </si>
  <si>
    <t>7,2*0,15</t>
  </si>
  <si>
    <t>4,4*0,15</t>
  </si>
  <si>
    <t>156,6*0,15</t>
  </si>
  <si>
    <t>21,8*0,15</t>
  </si>
  <si>
    <t>3,783*0,15</t>
  </si>
  <si>
    <t>19,017*0,15</t>
  </si>
  <si>
    <t>97</t>
  </si>
  <si>
    <t>631311137</t>
  </si>
  <si>
    <t>Mazanina tl přes 120 do 240 mm z betonu prostého bez zvýšených nároků na prostředí tř. C 30/37</t>
  </si>
  <si>
    <t>-573497746</t>
  </si>
  <si>
    <t>https://podminky.urs.cz/item/CS_URS_2025_02/631311137</t>
  </si>
  <si>
    <t>1,55*2*0,15</t>
  </si>
  <si>
    <t>98</t>
  </si>
  <si>
    <t>631319171</t>
  </si>
  <si>
    <t>Příplatek k mazanině tl přes 50 do 80 mm za stržení povrchu spodní vrstvy před vložením výztuže</t>
  </si>
  <si>
    <t>-1458413938</t>
  </si>
  <si>
    <t>https://podminky.urs.cz/item/CS_URS_2025_02/631319171</t>
  </si>
  <si>
    <t>0,4+30,765</t>
  </si>
  <si>
    <t>99</t>
  </si>
  <si>
    <t>631319173</t>
  </si>
  <si>
    <t>Příplatek k mazanině tl přes 80 do 120 mm za stržení povrchu spodní vrstvy před vložením výztuže</t>
  </si>
  <si>
    <t>-237030759</t>
  </si>
  <si>
    <t>https://podminky.urs.cz/item/CS_URS_2025_02/631319173</t>
  </si>
  <si>
    <t>100</t>
  </si>
  <si>
    <t>631319175</t>
  </si>
  <si>
    <t>Příplatek k mazanině tl přes 120 do 240 mm za stržení povrchu spodní vrstvy před vložením výztuže</t>
  </si>
  <si>
    <t>-1784566956</t>
  </si>
  <si>
    <t>https://podminky.urs.cz/item/CS_URS_2025_02/631319175</t>
  </si>
  <si>
    <t>0,465+31,92</t>
  </si>
  <si>
    <t>101</t>
  </si>
  <si>
    <t>63134116R</t>
  </si>
  <si>
    <t>Mazanina tl přes 120 do 595 mm z betonu lehkého keramického LAC 4 ze suchých směsí</t>
  </si>
  <si>
    <t>1823421929</t>
  </si>
  <si>
    <t>8,7*(0,115+0,595)*0,5</t>
  </si>
  <si>
    <t>67,5*(0,115+0,595)*0,5</t>
  </si>
  <si>
    <t>92,4*(0,115+0,595)*0,5</t>
  </si>
  <si>
    <t>102</t>
  </si>
  <si>
    <t>631362021</t>
  </si>
  <si>
    <t>Výztuž mazanin svařovanými sítěmi Kari</t>
  </si>
  <si>
    <t>-1012658040</t>
  </si>
  <si>
    <t>https://podminky.urs.cz/item/CS_URS_2025_02/631362021</t>
  </si>
  <si>
    <t>1,55*2*0,003033*1,3*2</t>
  </si>
  <si>
    <t>2*2,5*0,003033*1,3</t>
  </si>
  <si>
    <t>mazanina tl 70 mm</t>
  </si>
  <si>
    <t>25,165/0,07*0,003033*1,3</t>
  </si>
  <si>
    <t>V5.3+V5.4</t>
  </si>
  <si>
    <t>112*0,003033*1,3</t>
  </si>
  <si>
    <t xml:space="preserve">mazanina  tl 150 mm</t>
  </si>
  <si>
    <t>31,92/0,15*0,003033*1,3</t>
  </si>
  <si>
    <t>70,5*0,003033*1,3</t>
  </si>
  <si>
    <t>103</t>
  </si>
  <si>
    <t>632441111</t>
  </si>
  <si>
    <t>Potěr anhydritový samonivelační tl přes 10 do 20 mm ze suchých směsí-V5.7</t>
  </si>
  <si>
    <t>1567998908</t>
  </si>
  <si>
    <t>https://podminky.urs.cz/item/CS_URS_2025_02/632441111</t>
  </si>
  <si>
    <t>1,8*0,3*4</t>
  </si>
  <si>
    <t>104</t>
  </si>
  <si>
    <t>632451021</t>
  </si>
  <si>
    <t>Vyrovnávací potěr tl od 10 do 20 mm z MC 15 provedený v pásu</t>
  </si>
  <si>
    <t>-1238481456</t>
  </si>
  <si>
    <t>https://podminky.urs.cz/item/CS_URS_2025_02/632451021</t>
  </si>
  <si>
    <t>105</t>
  </si>
  <si>
    <t>632451101</t>
  </si>
  <si>
    <t>Cementový samonivelační anhydritový potěr tl 2 mm</t>
  </si>
  <si>
    <t>-829304705</t>
  </si>
  <si>
    <t>https://podminky.urs.cz/item/CS_URS_2025_02/632451101</t>
  </si>
  <si>
    <t>15,917</t>
  </si>
  <si>
    <t>92,4</t>
  </si>
  <si>
    <t>19,6</t>
  </si>
  <si>
    <t>106</t>
  </si>
  <si>
    <t>63245250R</t>
  </si>
  <si>
    <t>Cementový potěr syst modifikovaný s plnící a opravnou funkcí tl 3 mm</t>
  </si>
  <si>
    <t>-1720319681</t>
  </si>
  <si>
    <t>107</t>
  </si>
  <si>
    <t>632481213R</t>
  </si>
  <si>
    <t>Separační vrstva z PE fólie +izolační okrajový pásek po celé výšce skladby</t>
  </si>
  <si>
    <t>1246643415</t>
  </si>
  <si>
    <t>V3.1+2+8</t>
  </si>
  <si>
    <t>7,2+4,4+8,7</t>
  </si>
  <si>
    <t>V4.1+2+3</t>
  </si>
  <si>
    <t>156,6+21,8+67,5</t>
  </si>
  <si>
    <t>V5.1+2+5</t>
  </si>
  <si>
    <t>3,783+19,017+70,5</t>
  </si>
  <si>
    <t>V5.3+4</t>
  </si>
  <si>
    <t>92,4+19,6</t>
  </si>
  <si>
    <t>2*2,5</t>
  </si>
  <si>
    <t>V3.3</t>
  </si>
  <si>
    <t>46,3</t>
  </si>
  <si>
    <t>V3.5</t>
  </si>
  <si>
    <t>34,018</t>
  </si>
  <si>
    <t>V3.6</t>
  </si>
  <si>
    <t>43,4</t>
  </si>
  <si>
    <t>V4.4</t>
  </si>
  <si>
    <t>396,546</t>
  </si>
  <si>
    <t>V4.5</t>
  </si>
  <si>
    <t>197,382</t>
  </si>
  <si>
    <t>V4.8</t>
  </si>
  <si>
    <t>20,02</t>
  </si>
  <si>
    <t>108</t>
  </si>
  <si>
    <t>632481215R</t>
  </si>
  <si>
    <t>Separační vrstva z geotextilie 500g/m2+izolační okrajový pásek po celé výšce skladby</t>
  </si>
  <si>
    <t>1426248407</t>
  </si>
  <si>
    <t>109</t>
  </si>
  <si>
    <t>635111241</t>
  </si>
  <si>
    <t>Násyp pod podlahy z hrubého kameniva 8-16 se zhutněním</t>
  </si>
  <si>
    <t>1070160646</t>
  </si>
  <si>
    <t>https://podminky.urs.cz/item/CS_URS_2025_02/635111241</t>
  </si>
  <si>
    <t>1,55*2*0,1</t>
  </si>
  <si>
    <t>110</t>
  </si>
  <si>
    <t>635111241R</t>
  </si>
  <si>
    <t>Násyp pod podlahy ze štěrkue zhutněním</t>
  </si>
  <si>
    <t>-1077055541</t>
  </si>
  <si>
    <t>7,2*0,13</t>
  </si>
  <si>
    <t>4,4*0,13</t>
  </si>
  <si>
    <t>113,754*0,13</t>
  </si>
  <si>
    <t>156,6*0,13</t>
  </si>
  <si>
    <t>21,8*0,13</t>
  </si>
  <si>
    <t>3,783*0,13</t>
  </si>
  <si>
    <t>19,017*0,13</t>
  </si>
  <si>
    <t>111</t>
  </si>
  <si>
    <t>635111242</t>
  </si>
  <si>
    <t>Násyp pod podlahy z hrubého kameniva 16-32 se zhutněním</t>
  </si>
  <si>
    <t>1464994292</t>
  </si>
  <si>
    <t>https://podminky.urs.cz/item/CS_URS_2025_02/635111242</t>
  </si>
  <si>
    <t>1,55*2*0,2</t>
  </si>
  <si>
    <t>Ostatní konstrukce a práce, bourání</t>
  </si>
  <si>
    <t>112</t>
  </si>
  <si>
    <t>941111132</t>
  </si>
  <si>
    <t>Montáž lešení řadového trubkového lehkého s podlahami zatížení do 200 kg/m2 š od 1,2 do 1,5 m v přes 10 do 25 m</t>
  </si>
  <si>
    <t>-1654482171</t>
  </si>
  <si>
    <t>https://podminky.urs.cz/item/CS_URS_2025_02/941111132</t>
  </si>
  <si>
    <t>29,405*(15,2-1,8)</t>
  </si>
  <si>
    <t>18,19*(15,2-1,8)*2</t>
  </si>
  <si>
    <t>(7,085*2+4,01*2+18,205)*(14,75-1,8)</t>
  </si>
  <si>
    <t>113</t>
  </si>
  <si>
    <t>941111232</t>
  </si>
  <si>
    <t>Příplatek k lešení řadovému trubkovému lehkému s podlahami do 200 kg/m2 š od 1,2 do 1,5 m v přes 10 do 25 m za každý den použití</t>
  </si>
  <si>
    <t>-347671500</t>
  </si>
  <si>
    <t>https://podminky.urs.cz/item/CS_URS_2025_02/941111232</t>
  </si>
  <si>
    <t>1404,634*(30*2+31*2)</t>
  </si>
  <si>
    <t>114</t>
  </si>
  <si>
    <t>941111832</t>
  </si>
  <si>
    <t>Demontáž lešení řadového trubkového lehkého s podlahami zatížení do 200 kg/m2 š od 1,2 do 1,5 m v přes 10 do 25 m</t>
  </si>
  <si>
    <t>-661106940</t>
  </si>
  <si>
    <t>https://podminky.urs.cz/item/CS_URS_2025_02/941111832</t>
  </si>
  <si>
    <t>115</t>
  </si>
  <si>
    <t>941121111</t>
  </si>
  <si>
    <t>Montáž lešení řadového trubkového těžkého s podlahami zatížení do 300 kg/m2 š od 1,5 do 1,8 m v do 10 mpro vyzdění instalačních šachet</t>
  </si>
  <si>
    <t>-949346684</t>
  </si>
  <si>
    <t>https://podminky.urs.cz/item/CS_URS_2025_02/941121111</t>
  </si>
  <si>
    <t>(4,35+3,45)*2*4,355*2</t>
  </si>
  <si>
    <t>(4,5+3,25)*2*4,855*2</t>
  </si>
  <si>
    <t>116</t>
  </si>
  <si>
    <t>941121211</t>
  </si>
  <si>
    <t>Příplatek k lešení řadovému trubkovému těžkému s podlahami do 300 kg/m2 š od 1,5 do 1,8 m v do 10 m za každý den použití</t>
  </si>
  <si>
    <t>-1704249071</t>
  </si>
  <si>
    <t>https://podminky.urs.cz/item/CS_URS_2025_02/941121211</t>
  </si>
  <si>
    <t>286,381*30</t>
  </si>
  <si>
    <t>117</t>
  </si>
  <si>
    <t>941121811</t>
  </si>
  <si>
    <t>Demontáž lešení řadového trubkového těžkého s podlahami zatížení do 300 kg/m2 š od 1,5 do 1,8 m v do 10 m</t>
  </si>
  <si>
    <t>603118624</t>
  </si>
  <si>
    <t>https://podminky.urs.cz/item/CS_URS_2025_02/941121811</t>
  </si>
  <si>
    <t>118</t>
  </si>
  <si>
    <t>944511111</t>
  </si>
  <si>
    <t>Montáž ochranné sítě z textilie z umělých vláken</t>
  </si>
  <si>
    <t>-283338323</t>
  </si>
  <si>
    <t>https://podminky.urs.cz/item/CS_URS_2025_02/944511111</t>
  </si>
  <si>
    <t>119</t>
  </si>
  <si>
    <t>944511211</t>
  </si>
  <si>
    <t>Příplatek k ochranné síti za každý den použití</t>
  </si>
  <si>
    <t>-160761501</t>
  </si>
  <si>
    <t>https://podminky.urs.cz/item/CS_URS_2025_02/944511211</t>
  </si>
  <si>
    <t>120</t>
  </si>
  <si>
    <t>944511811</t>
  </si>
  <si>
    <t>Demontáž ochranné sítě z textilie z umělých vláken</t>
  </si>
  <si>
    <t>-267577437</t>
  </si>
  <si>
    <t>https://podminky.urs.cz/item/CS_URS_2025_02/944511811</t>
  </si>
  <si>
    <t>121</t>
  </si>
  <si>
    <t>944711112</t>
  </si>
  <si>
    <t>Montáž záchytné stříšky š přes 1,5 do 2 m</t>
  </si>
  <si>
    <t>1326148484</t>
  </si>
  <si>
    <t>https://podminky.urs.cz/item/CS_URS_2025_02/944711112</t>
  </si>
  <si>
    <t>3+3</t>
  </si>
  <si>
    <t>122</t>
  </si>
  <si>
    <t>944711212</t>
  </si>
  <si>
    <t>Příplatek k záchytné stříšce š do přes 1,5 do 2 m za každý den použití</t>
  </si>
  <si>
    <t>9380770</t>
  </si>
  <si>
    <t>https://podminky.urs.cz/item/CS_URS_2025_02/944711212</t>
  </si>
  <si>
    <t>6,000+(30*2+31*2)</t>
  </si>
  <si>
    <t>123</t>
  </si>
  <si>
    <t>944711812</t>
  </si>
  <si>
    <t>Demontáž záchytné stříšky š přes 1,5 do 2 m</t>
  </si>
  <si>
    <t>573605828</t>
  </si>
  <si>
    <t>https://podminky.urs.cz/item/CS_URS_2025_02/944711812</t>
  </si>
  <si>
    <t>124</t>
  </si>
  <si>
    <t>952901111</t>
  </si>
  <si>
    <t>Vyčištění budov bytové a občanské výstavby při výšce podlaží do 4 m</t>
  </si>
  <si>
    <t>1405465294</t>
  </si>
  <si>
    <t>https://podminky.urs.cz/item/CS_URS_2025_02/952901111</t>
  </si>
  <si>
    <t>(26,406*15,19+15,205*2,51)*4+48</t>
  </si>
  <si>
    <t>125</t>
  </si>
  <si>
    <t>953731224</t>
  </si>
  <si>
    <t xml:space="preserve">Montáž svislého odvětrání z trub plastových DN přes 110 do 140 mm s utěsněním </t>
  </si>
  <si>
    <t>594954997</t>
  </si>
  <si>
    <t>https://podminky.urs.cz/item/CS_URS_2025_02/953731224</t>
  </si>
  <si>
    <t>18,6*2</t>
  </si>
  <si>
    <t>126</t>
  </si>
  <si>
    <t>28611127</t>
  </si>
  <si>
    <t>trubka kanalizační PVC DN 125x2000mm SN4</t>
  </si>
  <si>
    <t>1209180791</t>
  </si>
  <si>
    <t>127</t>
  </si>
  <si>
    <t>953943211</t>
  </si>
  <si>
    <t>Osazování hasicího přístroje</t>
  </si>
  <si>
    <t>624580878</t>
  </si>
  <si>
    <t>https://podminky.urs.cz/item/CS_URS_2025_02/953943211</t>
  </si>
  <si>
    <t>4+2</t>
  </si>
  <si>
    <t>128</t>
  </si>
  <si>
    <t>44932001</t>
  </si>
  <si>
    <t>přístroj hasicí ruční práškový hasební schopnost 21A</t>
  </si>
  <si>
    <t>971026343</t>
  </si>
  <si>
    <t>129</t>
  </si>
  <si>
    <t>44932002</t>
  </si>
  <si>
    <t>přístroj hasicí ruční práškový hasební schopnost 34A</t>
  </si>
  <si>
    <t>-536702543</t>
  </si>
  <si>
    <t>130</t>
  </si>
  <si>
    <t>962031132</t>
  </si>
  <si>
    <t>Bourání příček nebo přizdívek z cihel pálených plných tl do 100 mm</t>
  </si>
  <si>
    <t>1705520311</t>
  </si>
  <si>
    <t>https://podminky.urs.cz/item/CS_URS_2025_02/962031132</t>
  </si>
  <si>
    <t>4,167*(1,55*2+2,878*2+1,753*3)-1,38*4-1,58</t>
  </si>
  <si>
    <t>3,4*(6,763+3,278+3,019+3,268+3,744+4,268*2+2,373*2+1,043+1,37+6,146+6,758+3,367+3,308+6,758+4,945+3,022+0,565+2,378+0,565+2,373+0,463+1,637+4,915)</t>
  </si>
  <si>
    <t>3,4*(3,022+0,25*2+1,637)-1,38*23</t>
  </si>
  <si>
    <t>3,5*(6,763+3,278+3,019+3,268+3,744+4,268*2+2,373*2+1,043+1,37+6,146+6,758+3,367+3,308+6,758+4,945+3,022+0,565+2,378+0,565+2,373+0,463+1,637+4,915)</t>
  </si>
  <si>
    <t>3,5*(3,022+0,25*2+1,637)-1,38*23</t>
  </si>
  <si>
    <t>podkr</t>
  </si>
  <si>
    <t>2,8*(3,055+1,091+3,494+2,5+2,1+1,1)-1,38*3</t>
  </si>
  <si>
    <t>předstěna</t>
  </si>
  <si>
    <t>1*(3,055+6,468+2,5+4,72)</t>
  </si>
  <si>
    <t>4,5*4,798</t>
  </si>
  <si>
    <t>131</t>
  </si>
  <si>
    <t>962031133</t>
  </si>
  <si>
    <t>Bourání příček nebo přizdívek z cihel pálených plných tl přes 100 do 150 mm</t>
  </si>
  <si>
    <t>1920768584</t>
  </si>
  <si>
    <t>https://podminky.urs.cz/item/CS_URS_2025_02/962031133</t>
  </si>
  <si>
    <t>4,167*(4,247+6,612+4,514+2,153+3,992+1,2+1,834+0,25+1,538+0,5+3,576+0,25+1,442+1,223)</t>
  </si>
  <si>
    <t>0,6*0,845</t>
  </si>
  <si>
    <t>-(1,38*4+1,58*2)</t>
  </si>
  <si>
    <t>4,167*(6,608+0,25)</t>
  </si>
  <si>
    <t>4,167*6,608-1,58</t>
  </si>
  <si>
    <t>3,4*(3,022*2+0,5)</t>
  </si>
  <si>
    <t>3,5*(3,022*2+0,5)</t>
  </si>
  <si>
    <t>132</t>
  </si>
  <si>
    <t>962032631</t>
  </si>
  <si>
    <t>Ubourání zdiva komínového z cihel pálených, šamotových nebo vápenopískových na MV nebo MVC</t>
  </si>
  <si>
    <t>877178059</t>
  </si>
  <si>
    <t>https://podminky.urs.cz/item/CS_URS_2025_02/962032631</t>
  </si>
  <si>
    <t>1,1*0,46*4,5</t>
  </si>
  <si>
    <t>0,46*0,8*5</t>
  </si>
  <si>
    <t>0,475*0,77*(5+13,09)</t>
  </si>
  <si>
    <t>0,48*1,034*5,5</t>
  </si>
  <si>
    <t>0,48*1,534*5,5</t>
  </si>
  <si>
    <t>133</t>
  </si>
  <si>
    <t>962042320</t>
  </si>
  <si>
    <t>Bourání zdiva nadzákladového z betonu prostého do 1 m3</t>
  </si>
  <si>
    <t>-1185341725</t>
  </si>
  <si>
    <t>https://podminky.urs.cz/item/CS_URS_2025_02/962042320</t>
  </si>
  <si>
    <t>(1,56+1,052+5,207+1,47*2)*1*0,5</t>
  </si>
  <si>
    <t>134</t>
  </si>
  <si>
    <t>962042321</t>
  </si>
  <si>
    <t>Bourání zdiva nadzákladového z betonu prostého přes 1 m3 vč základů-vnější schodiště</t>
  </si>
  <si>
    <t>1452899916</t>
  </si>
  <si>
    <t>https://podminky.urs.cz/item/CS_URS_2025_02/962042321</t>
  </si>
  <si>
    <t>135</t>
  </si>
  <si>
    <t>96302371R</t>
  </si>
  <si>
    <t>Dermontáž stávajících kamenných schodišťových stupňů pro další použití</t>
  </si>
  <si>
    <t>296126882</t>
  </si>
  <si>
    <t>1,8*(15+14+15+14+15+12)</t>
  </si>
  <si>
    <t>136</t>
  </si>
  <si>
    <t>963042819</t>
  </si>
  <si>
    <t>Bourání schodišťových stupňů betonových zhotovených na místě</t>
  </si>
  <si>
    <t>597925061</t>
  </si>
  <si>
    <t>https://podminky.urs.cz/item/CS_URS_2025_02/963042819</t>
  </si>
  <si>
    <t>vnější schodiště u rampy</t>
  </si>
  <si>
    <t>1,971*4</t>
  </si>
  <si>
    <t>137</t>
  </si>
  <si>
    <t>963051113</t>
  </si>
  <si>
    <t>Bourání ŽB stropů deskových tl přes 80 mm-rampa</t>
  </si>
  <si>
    <t>-1121778845</t>
  </si>
  <si>
    <t>https://podminky.urs.cz/item/CS_URS_2025_02/963051113</t>
  </si>
  <si>
    <t>138</t>
  </si>
  <si>
    <t>964061331</t>
  </si>
  <si>
    <t>Uvolnění zhlaví trámů ze zdiva cihelného průřezu zhlaví do 0,05 m2-S3</t>
  </si>
  <si>
    <t>-11750460</t>
  </si>
  <si>
    <t>https://podminky.urs.cz/item/CS_URS_2025_02/964061331</t>
  </si>
  <si>
    <t>2*2</t>
  </si>
  <si>
    <t>2*11</t>
  </si>
  <si>
    <t>139</t>
  </si>
  <si>
    <t>965042131</t>
  </si>
  <si>
    <t>Bourání podkladů pod dlažby nebo mazanin betonových nebo z litého asfaltu tl do 100 mm pl do 4 m2</t>
  </si>
  <si>
    <t>-1369334065</t>
  </si>
  <si>
    <t>https://podminky.urs.cz/item/CS_URS_2025_02/965042131</t>
  </si>
  <si>
    <t>S5</t>
  </si>
  <si>
    <t>(3,7+4+2,9+0,8+4+1,3+3,9+3+0,8+3,6)*0,06</t>
  </si>
  <si>
    <t>(2,9+4+3,1+0,8+4+1,2+1,5+4+3+0,8+2,9)*0,06</t>
  </si>
  <si>
    <t>140</t>
  </si>
  <si>
    <t>965042141</t>
  </si>
  <si>
    <t>Bourání podkladů pod dlažby nebo mazanin betonových nebo z litého asfaltu tl do 100 mm pl přes 4 m2</t>
  </si>
  <si>
    <t>1324144856</t>
  </si>
  <si>
    <t>https://podminky.urs.cz/item/CS_URS_2025_02/965042141</t>
  </si>
  <si>
    <t>S2</t>
  </si>
  <si>
    <t>(13,4+38,5+13,1+8,8+12)*0,06</t>
  </si>
  <si>
    <t>(23,5+23,5)*0,06*2</t>
  </si>
  <si>
    <t>S3</t>
  </si>
  <si>
    <t>2+3np+podkr</t>
  </si>
  <si>
    <t>(7,7*2+7,7)*0,07</t>
  </si>
  <si>
    <t>141</t>
  </si>
  <si>
    <t>965042241</t>
  </si>
  <si>
    <t>Bourání podkladů pod dlažby nebo mazanin betonových nebo z litého asfaltu tl přes 100 mm pl přes 4 m2</t>
  </si>
  <si>
    <t>904518304</t>
  </si>
  <si>
    <t>https://podminky.urs.cz/item/CS_URS_2025_02/965042241</t>
  </si>
  <si>
    <t>S1</t>
  </si>
  <si>
    <t>(10,6+21,2+19,9+19,1)*0,15</t>
  </si>
  <si>
    <t>(5+7,7+54,5+7,9+104,9+14,1+5,1+2,8+5,2+6,6+14,1+16,9)*0,15</t>
  </si>
  <si>
    <t>142</t>
  </si>
  <si>
    <t>965081113</t>
  </si>
  <si>
    <t>Bourání dlažby z dlaždic půdních plochy přes 1 m2</t>
  </si>
  <si>
    <t>-9767767</t>
  </si>
  <si>
    <t>https://podminky.urs.cz/item/CS_URS_2025_02/965081113</t>
  </si>
  <si>
    <t>7,7</t>
  </si>
  <si>
    <t>11,8</t>
  </si>
  <si>
    <t>143</t>
  </si>
  <si>
    <t>965081323</t>
  </si>
  <si>
    <t>Bourání podlah z dlaždic betonových, teracových nebo čedičových tl do 25 mm plochy přes 1 m2</t>
  </si>
  <si>
    <t>-1025505111</t>
  </si>
  <si>
    <t>https://podminky.urs.cz/item/CS_URS_2025_02/965081323</t>
  </si>
  <si>
    <t>(7,7+23,5)*2</t>
  </si>
  <si>
    <t>144</t>
  </si>
  <si>
    <t>965083122</t>
  </si>
  <si>
    <t>Odstranění násypů pod podlahami mezi trámy tl do 200 mm pl přes 2 m2</t>
  </si>
  <si>
    <t>-154802830</t>
  </si>
  <si>
    <t>https://podminky.urs.cz/item/CS_URS_2025_02/965083122</t>
  </si>
  <si>
    <t>(10,6+21,2+19,9+19,1)*0,23</t>
  </si>
  <si>
    <t>(5+7,7+54,5+7,9+104,9+14,1+5,1+2,8+5,2+6,6+14,1+16,9)*0,47</t>
  </si>
  <si>
    <t>(13,4+38,5+13,1+8,8+12)*0,25</t>
  </si>
  <si>
    <t>(23,5+23,5)*0,25*2</t>
  </si>
  <si>
    <t>(7,7*2+7,7)*(0,0+0,2)*0,5</t>
  </si>
  <si>
    <t>S4</t>
  </si>
  <si>
    <t>(254,5+257,42)*0,15</t>
  </si>
  <si>
    <t>(3,7+4+2,9+0,8+4+1,3+3,9+3+0,8+3,6)*0,17</t>
  </si>
  <si>
    <t>(2,9+4+3,1+0,8+4+1,2+1,5+4+3+0,8+2,9)*0,17</t>
  </si>
  <si>
    <t>145</t>
  </si>
  <si>
    <t>967031132</t>
  </si>
  <si>
    <t>Přisekání rovných ostění v cihelném zdivu na MV nebo MVC</t>
  </si>
  <si>
    <t>1106537923</t>
  </si>
  <si>
    <t>https://podminky.urs.cz/item/CS_URS_2025_02/967031132</t>
  </si>
  <si>
    <t>u dveří</t>
  </si>
  <si>
    <t>2*0,212*4</t>
  </si>
  <si>
    <t>146</t>
  </si>
  <si>
    <t>96703113R</t>
  </si>
  <si>
    <t>Přisekání stáv sloupku po odbourání komínového zdiva v cihelném zdivu na MV nebo MVC</t>
  </si>
  <si>
    <t>-1552954748</t>
  </si>
  <si>
    <t>0,48*4,6*2</t>
  </si>
  <si>
    <t>147</t>
  </si>
  <si>
    <t>968062244</t>
  </si>
  <si>
    <t>Vybourání dřevěných rámů oken jednoduchých včetně křídel pl do 1 m2</t>
  </si>
  <si>
    <t>1995748018</t>
  </si>
  <si>
    <t>https://podminky.urs.cz/item/CS_URS_2025_02/968062244</t>
  </si>
  <si>
    <t>0,65*0,94*2</t>
  </si>
  <si>
    <t>0,62*0,9*2</t>
  </si>
  <si>
    <t>0,8*0,9*2</t>
  </si>
  <si>
    <t>0,6*0,9*4</t>
  </si>
  <si>
    <t>0,623*0,9*4</t>
  </si>
  <si>
    <t>0,65*0,9*2</t>
  </si>
  <si>
    <t>148</t>
  </si>
  <si>
    <t>968062245</t>
  </si>
  <si>
    <t>Vybourání dřevěných rámů oken jednoduchých včetně křídel pl do 2 m2</t>
  </si>
  <si>
    <t>520684011</t>
  </si>
  <si>
    <t>https://podminky.urs.cz/item/CS_URS_2025_02/968062245</t>
  </si>
  <si>
    <t>1,25*0,9*2</t>
  </si>
  <si>
    <t>1,25*1,3</t>
  </si>
  <si>
    <t>149</t>
  </si>
  <si>
    <t>968062356</t>
  </si>
  <si>
    <t>Vybourání dřevěných rámů oken dvojitých včetně křídel pl do 4 m2</t>
  </si>
  <si>
    <t>1770116517</t>
  </si>
  <si>
    <t>https://podminky.urs.cz/item/CS_URS_2025_02/968062356</t>
  </si>
  <si>
    <t>1,25*2,2*(2+2+2)</t>
  </si>
  <si>
    <t>1,25*2,2*(2+2)</t>
  </si>
  <si>
    <t>150</t>
  </si>
  <si>
    <t>968072455</t>
  </si>
  <si>
    <t>Vybourání kovových dveřních zárubní pl do 2 m2 vč vyvěšení křídel</t>
  </si>
  <si>
    <t>-1466584971</t>
  </si>
  <si>
    <t>https://podminky.urs.cz/item/CS_URS_2025_02/968072455</t>
  </si>
  <si>
    <t>1,58*(1+14+17+17+2)</t>
  </si>
  <si>
    <t>1,18*(5+12+12+1)</t>
  </si>
  <si>
    <t>151</t>
  </si>
  <si>
    <t>968082015</t>
  </si>
  <si>
    <t>Vybourání plastových rámů oken včetně křídel plochy do 1 m2</t>
  </si>
  <si>
    <t>-78279420</t>
  </si>
  <si>
    <t>https://podminky.urs.cz/item/CS_URS_2025_02/968082015</t>
  </si>
  <si>
    <t>0,6*0,9*3</t>
  </si>
  <si>
    <t>0,4*0,6*2</t>
  </si>
  <si>
    <t>152</t>
  </si>
  <si>
    <t>968082017</t>
  </si>
  <si>
    <t>Vybourání plastových rámů oken včetně křídel plochy přes 2 do 4 m2</t>
  </si>
  <si>
    <t>963255628</t>
  </si>
  <si>
    <t>https://podminky.urs.cz/item/CS_URS_2025_02/968082017</t>
  </si>
  <si>
    <t>1,407*1,5+0,375*1,5+1,2*1,2</t>
  </si>
  <si>
    <t>1,25*2,2*(6+7+7)</t>
  </si>
  <si>
    <t>1,25*2,2*(3+3+3)</t>
  </si>
  <si>
    <t>1,25*2,2*(4+3+3)</t>
  </si>
  <si>
    <t>1,25*2,2</t>
  </si>
  <si>
    <t>153</t>
  </si>
  <si>
    <t>968082021</t>
  </si>
  <si>
    <t>Vybourání plastových zárubní dveří plochy do 2 m2</t>
  </si>
  <si>
    <t>-494324461</t>
  </si>
  <si>
    <t>https://podminky.urs.cz/item/CS_URS_2025_02/968082021</t>
  </si>
  <si>
    <t>0,96*2,02</t>
  </si>
  <si>
    <t>154</t>
  </si>
  <si>
    <t>968082022</t>
  </si>
  <si>
    <t>Vybourání plastových zárubní dveří plochy do 4 m2</t>
  </si>
  <si>
    <t>-762267105</t>
  </si>
  <si>
    <t>https://podminky.urs.cz/item/CS_URS_2025_02/968082022</t>
  </si>
  <si>
    <t>1,66*3,091</t>
  </si>
  <si>
    <t>1,01*2,161</t>
  </si>
  <si>
    <t>155</t>
  </si>
  <si>
    <t>971033631</t>
  </si>
  <si>
    <t>Vybourání otvorů a zazdívek ve zdivu cihelném pl do 4 m2 na MVC nebo MV tl do 150 mm</t>
  </si>
  <si>
    <t>2144044415</t>
  </si>
  <si>
    <t>https://podminky.urs.cz/item/CS_URS_2025_02/971033631</t>
  </si>
  <si>
    <t>0,9*2,2</t>
  </si>
  <si>
    <t>1,22*2,25</t>
  </si>
  <si>
    <t>156</t>
  </si>
  <si>
    <t>971033651</t>
  </si>
  <si>
    <t>Vybourání otvorů ve zdivu cihelném pl do 4 m2 na MVC nebo MV tl do 600 mm</t>
  </si>
  <si>
    <t>733207473</t>
  </si>
  <si>
    <t>https://podminky.urs.cz/item/CS_URS_2025_02/971033651</t>
  </si>
  <si>
    <t>(4,23*(2,772+3,945)-1,78)*0,35</t>
  </si>
  <si>
    <t>(3,4*(4,13+1,878)-1,78*2)*0,35</t>
  </si>
  <si>
    <t>(2,8*7,2-1,58)*0,4</t>
  </si>
  <si>
    <t>0,825*0,7*2,8</t>
  </si>
  <si>
    <t>157</t>
  </si>
  <si>
    <t>971033681</t>
  </si>
  <si>
    <t>Vybourání otvorů a zazdívek ve zdivu cihelném pl do 4 m2 na MVC nebo MV tl do 900 mm</t>
  </si>
  <si>
    <t>1853771198</t>
  </si>
  <si>
    <t>https://podminky.urs.cz/item/CS_URS_2025_02/971033681</t>
  </si>
  <si>
    <t>v obvodové plášti</t>
  </si>
  <si>
    <t>(1,615*2,2-1,2*1,2)*0,815</t>
  </si>
  <si>
    <t>(1,25*2,2-0,4*0,6*2)*0,815</t>
  </si>
  <si>
    <t>(1,25*2,2*4-0,65*0,9*2-0,62*0,9*4)*0,67</t>
  </si>
  <si>
    <t>1,25*0,7*0,82*4</t>
  </si>
  <si>
    <t>(1,25*2,21*4-0,4*0,9*2-0,8*0,9*2)*0,67</t>
  </si>
  <si>
    <t>(1,25*3,09-1,01*2,161)*0,82</t>
  </si>
  <si>
    <t>(1,25*2,2-0,62*0,9)*0,67*2</t>
  </si>
  <si>
    <t>(1,25*2,2-0,65*0,94)*0,67*2</t>
  </si>
  <si>
    <t>vnitřní stěny</t>
  </si>
  <si>
    <t>2,8*3,19*0,68</t>
  </si>
  <si>
    <t>1,74*3,11*0,68*2</t>
  </si>
  <si>
    <t>(1,095+1,178)*2,1*0,67</t>
  </si>
  <si>
    <t>(1,142+1,102)*2,1*0,67</t>
  </si>
  <si>
    <t>(1,976*2,36-0,8*1,97)*0,66*2</t>
  </si>
  <si>
    <t>(0,943+1,178+1,142+1,102)*2,1*0,67</t>
  </si>
  <si>
    <t>(1,999*2,36-0,8*1,97)*0,66*2</t>
  </si>
  <si>
    <t>zazdívky</t>
  </si>
  <si>
    <t>1,22*3,5*0,66*2</t>
  </si>
  <si>
    <t>158</t>
  </si>
  <si>
    <t>973031151</t>
  </si>
  <si>
    <t>Vysekání výklenků,nik ve zdivu cihelném na MV nebo MVC pl přes 0,25 m2</t>
  </si>
  <si>
    <t>-95727098</t>
  </si>
  <si>
    <t>https://podminky.urs.cz/item/CS_URS_2025_02/973031151</t>
  </si>
  <si>
    <t>0,41*0,479*1,6</t>
  </si>
  <si>
    <t>1,66*0,5*0,25</t>
  </si>
  <si>
    <t>pro hydrant</t>
  </si>
  <si>
    <t>1,3*0,7*0,2</t>
  </si>
  <si>
    <t>pro otopná tělesa</t>
  </si>
  <si>
    <t>0,89*1,25*0,1*(2+3+1)</t>
  </si>
  <si>
    <t>159</t>
  </si>
  <si>
    <t>973031335</t>
  </si>
  <si>
    <t>Vysekání kapes ve zdivu cihelném na MV nebo MVC pl do 0,16 m2 hl do 300 mm -ozn Z3-08</t>
  </si>
  <si>
    <t>-1465251388</t>
  </si>
  <si>
    <t>https://podminky.urs.cz/item/CS_URS_2025_02/973031335</t>
  </si>
  <si>
    <t>12+11*2</t>
  </si>
  <si>
    <t>160</t>
  </si>
  <si>
    <t>974031157</t>
  </si>
  <si>
    <t>Vysekání rýh ve zdivu cihelném hl do 100 mm š do 300 mm</t>
  </si>
  <si>
    <t>-510848755</t>
  </si>
  <si>
    <t>https://podminky.urs.cz/item/CS_URS_2025_02/974031157</t>
  </si>
  <si>
    <t>4,1*4+4,1</t>
  </si>
  <si>
    <t>161</t>
  </si>
  <si>
    <t>974031164</t>
  </si>
  <si>
    <t>Vysekání rýh ve zdivu cihelném hl do 150 mm š do 150 mm</t>
  </si>
  <si>
    <t>-147080391</t>
  </si>
  <si>
    <t>https://podminky.urs.cz/item/CS_URS_2025_02/974031164</t>
  </si>
  <si>
    <t>pro odvětrání potrubí d=125 mmm</t>
  </si>
  <si>
    <t>4,1*3</t>
  </si>
  <si>
    <t>162</t>
  </si>
  <si>
    <t>974031167</t>
  </si>
  <si>
    <t>Vysekání rýh ve zdivu cihelném hl do 150 mm š do 300 mm</t>
  </si>
  <si>
    <t>-1704168384</t>
  </si>
  <si>
    <t>https://podminky.urs.cz/item/CS_URS_2025_02/974031167</t>
  </si>
  <si>
    <t>4,1</t>
  </si>
  <si>
    <t>163</t>
  </si>
  <si>
    <t>97403116R</t>
  </si>
  <si>
    <t>Vysekání rýh ve zdivu cihelném hl do 200 mm š do 200 mm</t>
  </si>
  <si>
    <t>1052269767</t>
  </si>
  <si>
    <t>pro svod ve fasádě</t>
  </si>
  <si>
    <t>14*2</t>
  </si>
  <si>
    <t>164</t>
  </si>
  <si>
    <t>974031664</t>
  </si>
  <si>
    <t>Vysekání rýh ve zdivu cihelném pro vtahování nosníků hl do 150 mm v do 150 mm</t>
  </si>
  <si>
    <t>327312396</t>
  </si>
  <si>
    <t>https://podminky.urs.cz/item/CS_URS_2025_02/974031664</t>
  </si>
  <si>
    <t>1,7*6</t>
  </si>
  <si>
    <t>1,3*8+1,5*5</t>
  </si>
  <si>
    <t>1,3*8+1,5*8+0,6</t>
  </si>
  <si>
    <t>165</t>
  </si>
  <si>
    <t>974031666</t>
  </si>
  <si>
    <t>Vysekání rýh ve zdivu cihelném pro vtahování nosníků hl do 150 mm v do 250 mm</t>
  </si>
  <si>
    <t>1052204265</t>
  </si>
  <si>
    <t>https://podminky.urs.cz/item/CS_URS_2025_02/974031666</t>
  </si>
  <si>
    <t>1,8*5+1,9+2,2*2+2,1*10</t>
  </si>
  <si>
    <t>3,2*4</t>
  </si>
  <si>
    <t>1,6*15+1,8*5+1,9*8+1,7*3+2*1</t>
  </si>
  <si>
    <t>1,6*12+1,8*9+1,9+2+1,7*9</t>
  </si>
  <si>
    <t>166</t>
  </si>
  <si>
    <t>975043111</t>
  </si>
  <si>
    <t>Jednořadové podchycení stropů pro osazení nosníků v do 3,5 m pro zatížení do 750 kg/mpro vybourání str trámů</t>
  </si>
  <si>
    <t>-1790164877</t>
  </si>
  <si>
    <t>https://podminky.urs.cz/item/CS_URS_2025_02/975043111</t>
  </si>
  <si>
    <t>1,9*2+2,8*11</t>
  </si>
  <si>
    <t>167</t>
  </si>
  <si>
    <t>97505315R</t>
  </si>
  <si>
    <t xml:space="preserve">Odlehčení stropní konstrukce nad 1.NP pro prostup š 2,8 m  v 1.NP,kompl prov D+M dle TZ Statika,bod 11</t>
  </si>
  <si>
    <t>soubor</t>
  </si>
  <si>
    <t>14203337</t>
  </si>
  <si>
    <t>168</t>
  </si>
  <si>
    <t>9750741R1</t>
  </si>
  <si>
    <t xml:space="preserve">Potřebné dočasné zajištění a podepření částí krovu,které vyplynou s úpravami krovu-dle statické části </t>
  </si>
  <si>
    <t>-1985069120</t>
  </si>
  <si>
    <t>169</t>
  </si>
  <si>
    <t>9760821R1</t>
  </si>
  <si>
    <t>Odstranění prvků na fasádě (zvonky,cedule, apod ) vč zpětného osazení</t>
  </si>
  <si>
    <t>1845091714</t>
  </si>
  <si>
    <t>170</t>
  </si>
  <si>
    <t>977151114</t>
  </si>
  <si>
    <t>Jádrové vrty diamantovými korunkami do stavebních materiálů D přes 50 do 60 mm</t>
  </si>
  <si>
    <t>-1970921813</t>
  </si>
  <si>
    <t>https://podminky.urs.cz/item/CS_URS_2025_02/977151114</t>
  </si>
  <si>
    <t>pr. 55</t>
  </si>
  <si>
    <t>2*0,67</t>
  </si>
  <si>
    <t>171</t>
  </si>
  <si>
    <t>977151115</t>
  </si>
  <si>
    <t>Jádrové vrty diamantovými korunkami do stavebních materiálů D přes 60 do 70 mm</t>
  </si>
  <si>
    <t>-922496902</t>
  </si>
  <si>
    <t>https://podminky.urs.cz/item/CS_URS_2025_02/977151115</t>
  </si>
  <si>
    <t>pr.65</t>
  </si>
  <si>
    <t>2*0,68+2*0,68</t>
  </si>
  <si>
    <t>pr.70</t>
  </si>
  <si>
    <t>172</t>
  </si>
  <si>
    <t>977151118</t>
  </si>
  <si>
    <t>Jádrové vrty diamantovými korunkami do stavebních materiálů D přes 90 do 100 mm</t>
  </si>
  <si>
    <t>-340273106</t>
  </si>
  <si>
    <t>https://podminky.urs.cz/item/CS_URS_2025_02/977151118</t>
  </si>
  <si>
    <t>pr.95</t>
  </si>
  <si>
    <t>2*0,15+0,8+0,8</t>
  </si>
  <si>
    <t>pr.100</t>
  </si>
  <si>
    <t>0,68</t>
  </si>
  <si>
    <t>173</t>
  </si>
  <si>
    <t>977151119</t>
  </si>
  <si>
    <t>Jádrové vrty diamantovými korunkami do stavebních materiálů D přes 100 do 110 mm</t>
  </si>
  <si>
    <t>188271127</t>
  </si>
  <si>
    <t>https://podminky.urs.cz/item/CS_URS_2025_02/977151119</t>
  </si>
  <si>
    <t>pr.110</t>
  </si>
  <si>
    <t>174</t>
  </si>
  <si>
    <t>977151122</t>
  </si>
  <si>
    <t>Jádrové vrty diamantovými korunkami do stavebních materiálů D přes 120 do 130 mm</t>
  </si>
  <si>
    <t>349673560</t>
  </si>
  <si>
    <t>https://podminky.urs.cz/item/CS_URS_2025_02/977151122</t>
  </si>
  <si>
    <t>pr-125</t>
  </si>
  <si>
    <t>0,68+0,68+0,68</t>
  </si>
  <si>
    <t>0,68+0,68+0,68+0,68</t>
  </si>
  <si>
    <t>175</t>
  </si>
  <si>
    <t>977151124</t>
  </si>
  <si>
    <t>Jádrové vrty diamantovými korunkami do stavebních materiálů D přes 150 do 180 mm</t>
  </si>
  <si>
    <t>-519628013</t>
  </si>
  <si>
    <t>https://podminky.urs.cz/item/CS_URS_2025_02/977151124</t>
  </si>
  <si>
    <t>pr.150</t>
  </si>
  <si>
    <t>0,8+0,8</t>
  </si>
  <si>
    <t>pr.155</t>
  </si>
  <si>
    <t>1,1+0,9+0,8</t>
  </si>
  <si>
    <t>pr.160</t>
  </si>
  <si>
    <t>pr.165</t>
  </si>
  <si>
    <t>2*0,15</t>
  </si>
  <si>
    <t>pr.180</t>
  </si>
  <si>
    <t>0,5*4+2*0,67</t>
  </si>
  <si>
    <t>176</t>
  </si>
  <si>
    <t>977151125</t>
  </si>
  <si>
    <t>Jádrové vrty diamantovými korunkami do stavebních materiálů D přes 180 do 200 mm</t>
  </si>
  <si>
    <t>-1097787713</t>
  </si>
  <si>
    <t>https://podminky.urs.cz/item/CS_URS_2025_02/977151125</t>
  </si>
  <si>
    <t>pr.190</t>
  </si>
  <si>
    <t>0,5*4+1+0,8+0,8*4</t>
  </si>
  <si>
    <t>177</t>
  </si>
  <si>
    <t>978011161</t>
  </si>
  <si>
    <t xml:space="preserve">Otlučení (osekání) vnitřní vápenné nebo vápenocementové omítky stropů v rozsahu přes 30 do 50 % </t>
  </si>
  <si>
    <t>682467241</t>
  </si>
  <si>
    <t>https://podminky.urs.cz/item/CS_URS_2025_02/978011161</t>
  </si>
  <si>
    <t>V1.6 klenby</t>
  </si>
  <si>
    <t>(16,1+9,5)*1,14</t>
  </si>
  <si>
    <t>(24,9+8,5)*1,14</t>
  </si>
  <si>
    <t>7,2*1,14</t>
  </si>
  <si>
    <t>V1.7 klenby</t>
  </si>
  <si>
    <t>8,7*1,14</t>
  </si>
  <si>
    <t>178</t>
  </si>
  <si>
    <t>978011191</t>
  </si>
  <si>
    <t>Otlučení (osekání) vnitřní vápenné nebo vápenocementové omítky stropů v rozsahu přes 50 do 100 %</t>
  </si>
  <si>
    <t>-673892721</t>
  </si>
  <si>
    <t>https://podminky.urs.cz/item/CS_URS_2025_02/978011191</t>
  </si>
  <si>
    <t>pro S.3.1.</t>
  </si>
  <si>
    <t>77,4</t>
  </si>
  <si>
    <t>179</t>
  </si>
  <si>
    <t>978012161</t>
  </si>
  <si>
    <t>Otlučení (osekání) vnitřní vápenné nebo vápenocementové omítky stropů rákosových v rozsahu přes 30 do 50 %</t>
  </si>
  <si>
    <t>-1752727348</t>
  </si>
  <si>
    <t>https://podminky.urs.cz/item/CS_URS_2025_02/978012161</t>
  </si>
  <si>
    <t>17,5+11,4+33,8+12,1+17,9+1,9+2,5+9,3+24,5+11,7+14+1,9+2,5+11,5+33,9+11,7+18,1+1,9+2,5+2,5+17,4</t>
  </si>
  <si>
    <t>18,1+11,5+33,6+12,1+15+1,9+2,5+9,2+25,9+11,7+14+1,9+1,3+11,5+33,9+11,7+18,1+1,9+2,5+2,5+17,5</t>
  </si>
  <si>
    <t>26,3+67,9+15,6+8,2+7,6+9,4+2,3+2,3+2,6+67,5+5,3+16,3</t>
  </si>
  <si>
    <t>24,9+8,5</t>
  </si>
  <si>
    <t>10,4+9,2</t>
  </si>
  <si>
    <t>180</t>
  </si>
  <si>
    <t>978013161</t>
  </si>
  <si>
    <t xml:space="preserve">Otlučení (osekání) vnitřní vápenné nebo vápenocementové omítky stěn  s vyškrabáním spar, s očištěním zdiva, v rozsahu přes 30 do 50 %</t>
  </si>
  <si>
    <t>527328475</t>
  </si>
  <si>
    <t>https://podminky.urs.cz/item/CS_URS_2025_02/978013161</t>
  </si>
  <si>
    <t>S3.4</t>
  </si>
  <si>
    <t xml:space="preserve">1np  </t>
  </si>
  <si>
    <t>3,97*(9,975+6,61*2+3,925+3,25+0,68*2)-1,5*2,2*5+0,25*(1,5+2,2*2)*5</t>
  </si>
  <si>
    <t>3,97*2*(5,621+2,87)-1,5*2,2*2-+0,25*(1,5+2,2*2)*3</t>
  </si>
  <si>
    <t>3,97*2*(3,945+5,38)-1,5*2,2-0,8*2,1+0,25*(1,5+2,2*2)</t>
  </si>
  <si>
    <t>3,97*2*(2,49+3,07)-0,8*2,1+0,7*3,07*2</t>
  </si>
  <si>
    <t>3,97*(6,595+3,825*2)-2,8*3,19-1,5*2,2+0,25*(1,5+2,2*2)</t>
  </si>
  <si>
    <t>4,11*2,136-1,6*3,4-1,6*3,05</t>
  </si>
  <si>
    <t>3,97*(2*4,12+1,64+2,315)-1,6*3,05-0,8*2,1-1,5*2,2+0,25*(1,5+2,2*2)</t>
  </si>
  <si>
    <t>3,97*2,2</t>
  </si>
  <si>
    <t>3,97*2*(6,61+9,98)-1,6*3,05-1,5*2,2*5-0,8*2,1+0,25*(1,5+2,2*2)*5+0,67*3,05*2</t>
  </si>
  <si>
    <t>3,97*(2,31*2+2,875)-1,5*2,2*2+0,25*(1,5+2,2*2)*2</t>
  </si>
  <si>
    <t>společné prostory-schodiště</t>
  </si>
  <si>
    <t>2,67*(4,29+6,2*2)</t>
  </si>
  <si>
    <t>4,13*(4,29+6,2*2)*2</t>
  </si>
  <si>
    <t>3,015*(4,29+6,2*2)</t>
  </si>
  <si>
    <t>-(1,25*0,9-2+1,25*2,2+0,9*2,3+0,9*2,2*4)</t>
  </si>
  <si>
    <t>(0,6+0,65+0,6)*1,8*2</t>
  </si>
  <si>
    <t>(0,6+0,6)*1,8*2</t>
  </si>
  <si>
    <t>0,6*1,8*2*2</t>
  </si>
  <si>
    <t>(1,1+0,6+0,65)*1,8*2*2</t>
  </si>
  <si>
    <t>(0,6+0,5)*1,8*2*2</t>
  </si>
  <si>
    <t>chodby</t>
  </si>
  <si>
    <t>4,11*(2,57*2+4,445+0,7)-1,6*3,05</t>
  </si>
  <si>
    <t>3,97*11,755*2-1,6*2</t>
  </si>
  <si>
    <t>2,55*(1,33+1,4+0,695*3)</t>
  </si>
  <si>
    <t xml:space="preserve">1np </t>
  </si>
  <si>
    <t>4,0*2*(3,98+5,38)-1,25*2,2</t>
  </si>
  <si>
    <t>4,0*(2,87+2,685*2)-1,5*2,2</t>
  </si>
  <si>
    <t>4,0*(2,57+0,8+3,12)*2-0,9*2,28-0,8*2,1</t>
  </si>
  <si>
    <t>3,97*(4,915+3,02*2+3+3,425+3,48+6,52+3,18+6,76+4,13+4,16*2)*2</t>
  </si>
  <si>
    <t>3,97*(6,3*2+12,39+2,8*2+0,6*6+0,6*6+6,745+4,02+5,79+10,185)</t>
  </si>
  <si>
    <t>-1,25*2,2*21</t>
  </si>
  <si>
    <t>3,95*(4,915+3,02*2+3+3,425+3,48+6,52+3,18+6,76+4,13+4,16*2)*2</t>
  </si>
  <si>
    <t>3,95*(6,3*2+12,39+2,8*2+0,6*6+0,6*6+6,745+4,02+5,79+10,185)</t>
  </si>
  <si>
    <t>3,015*(6,3+3,5+0,695*2+0,6*2)</t>
  </si>
  <si>
    <t>181</t>
  </si>
  <si>
    <t>978013191</t>
  </si>
  <si>
    <t xml:space="preserve">Otlučení (osekání) vnitřní vápenné nebo vápenocementové omítky stěn  s vyškrabáním spar, s očištěním zdiva, v rozsahu přes 50 do 100 %</t>
  </si>
  <si>
    <t>-1884356814</t>
  </si>
  <si>
    <t>https://podminky.urs.cz/item/CS_URS_2025_02/978013191</t>
  </si>
  <si>
    <t>sanační omítky</t>
  </si>
  <si>
    <t>57,72*2,56</t>
  </si>
  <si>
    <t>313,277</t>
  </si>
  <si>
    <t>182</t>
  </si>
  <si>
    <t>978015331</t>
  </si>
  <si>
    <t>Otlučení (osekání) vnější vápenné nebo vápenocementové omítky stupně členitosti 1 a 2 v rozsahu přes 10 do 20 %-fasáda sever,východ,západ</t>
  </si>
  <si>
    <t>291453708</t>
  </si>
  <si>
    <t>https://podminky.urs.cz/item/CS_URS_2025_02/978015331</t>
  </si>
  <si>
    <t>183</t>
  </si>
  <si>
    <t>978015391</t>
  </si>
  <si>
    <t xml:space="preserve">Otlučení (osekání) vnější vápenné nebo vápenocementové omítky  s vyškrabáním spar a s očištěním zdiva stupně členitosti 1 a 2, v rozsahu přes 80 do 100 %</t>
  </si>
  <si>
    <t>1240698440</t>
  </si>
  <si>
    <t>https://podminky.urs.cz/item/CS_URS_2025_02/978015391</t>
  </si>
  <si>
    <t>sokl</t>
  </si>
  <si>
    <t>148,184</t>
  </si>
  <si>
    <t>184</t>
  </si>
  <si>
    <t>978019331</t>
  </si>
  <si>
    <t>Otlučení (osekání) vnější vápenné nebo vápenocementové omítky stupně členitosti 3 až 5 v rozsahu přes 10 do 20 %-jižní fasáda</t>
  </si>
  <si>
    <t>1310755493</t>
  </si>
  <si>
    <t>https://podminky.urs.cz/item/CS_URS_2025_02/978019331</t>
  </si>
  <si>
    <t>185</t>
  </si>
  <si>
    <t>981011314</t>
  </si>
  <si>
    <t>Demolice budov zděných na MVC podíl konstrukcí přes 20 do 25 % postupným rozebíráním vč podlahy a základů</t>
  </si>
  <si>
    <t>-664396707</t>
  </si>
  <si>
    <t>https://podminky.urs.cz/item/CS_URS_2025_02/981011314</t>
  </si>
  <si>
    <t>5,301*2,565*5,2</t>
  </si>
  <si>
    <t>186</t>
  </si>
  <si>
    <t>993111111</t>
  </si>
  <si>
    <t>Dovoz a odvoz lešení řadového do 10 km včetně naložení a složení</t>
  </si>
  <si>
    <t>928840156</t>
  </si>
  <si>
    <t>https://podminky.urs.cz/item/CS_URS_2025_02/993111111</t>
  </si>
  <si>
    <t>187</t>
  </si>
  <si>
    <t>993111119</t>
  </si>
  <si>
    <t>Příplatek k ceně dovozu a odvozu lešení řadového ZKD 10 km přes 10 km</t>
  </si>
  <si>
    <t>1864095903</t>
  </si>
  <si>
    <t>https://podminky.urs.cz/item/CS_URS_2025_02/993111119</t>
  </si>
  <si>
    <t>188</t>
  </si>
  <si>
    <t>993121211</t>
  </si>
  <si>
    <t>Dovoz a odvoz lešení prostorového těžkého do 10 km včetně naložení a složení</t>
  </si>
  <si>
    <t>-562529553</t>
  </si>
  <si>
    <t>https://podminky.urs.cz/item/CS_URS_2025_02/993121211</t>
  </si>
  <si>
    <t>189</t>
  </si>
  <si>
    <t>993121219</t>
  </si>
  <si>
    <t>Příplatek k ceně dovozu a odvozu lešení prostorového těžkého ZKD 10 km přes 10 km</t>
  </si>
  <si>
    <t>159587519</t>
  </si>
  <si>
    <t>https://podminky.urs.cz/item/CS_URS_2025_02/993121219</t>
  </si>
  <si>
    <t>997</t>
  </si>
  <si>
    <t>Doprava suti a vybouraných hmot</t>
  </si>
  <si>
    <t>190</t>
  </si>
  <si>
    <t>997013115</t>
  </si>
  <si>
    <t>Vnitrostaveništní doprava suti a vybouraných hmot pro budovy v přes 15 do 18 m</t>
  </si>
  <si>
    <t>-957766798</t>
  </si>
  <si>
    <t>https://podminky.urs.cz/item/CS_URS_2025_02/997013115</t>
  </si>
  <si>
    <t>191</t>
  </si>
  <si>
    <t>997013501</t>
  </si>
  <si>
    <t>Odvoz suti a vybouraných hmot na skládku nebo meziskládku do 1 km se složením</t>
  </si>
  <si>
    <t>1725084594</t>
  </si>
  <si>
    <t>https://podminky.urs.cz/item/CS_URS_2025_02/997013501</t>
  </si>
  <si>
    <t xml:space="preserve">50% taškové  krytiny se použije zpět</t>
  </si>
  <si>
    <t>-16,18</t>
  </si>
  <si>
    <t>1366,9</t>
  </si>
  <si>
    <t>192</t>
  </si>
  <si>
    <t>997013509</t>
  </si>
  <si>
    <t>Příplatek k odvozu suti a vybouraných hmot na skládku ZKD 1 km přes 1 km</t>
  </si>
  <si>
    <t>1272181010</t>
  </si>
  <si>
    <t>https://podminky.urs.cz/item/CS_URS_2025_02/997013509</t>
  </si>
  <si>
    <t>19*1350,72</t>
  </si>
  <si>
    <t>193</t>
  </si>
  <si>
    <t>997013631</t>
  </si>
  <si>
    <t>Poplatek za uložení na skládce (skládkovné) stavebního odpadu směsného kód odpadu 17 09 04</t>
  </si>
  <si>
    <t>638810701</t>
  </si>
  <si>
    <t>https://podminky.urs.cz/item/CS_URS_2025_02/997013631</t>
  </si>
  <si>
    <t>1350,72-80,917-16,18</t>
  </si>
  <si>
    <t>194</t>
  </si>
  <si>
    <t>997013811</t>
  </si>
  <si>
    <t>Poplatek za uložení na skládce (skládkovné) stavebního odpadu dřevěného kód odpadu 17 02 01</t>
  </si>
  <si>
    <t>1097831895</t>
  </si>
  <si>
    <t>https://podminky.urs.cz/item/CS_URS_2025_02/997013811</t>
  </si>
  <si>
    <t>195</t>
  </si>
  <si>
    <t>997013867</t>
  </si>
  <si>
    <t>Poplatek za uložení stavebního odpadu na recyklační skládce (skládkovné) z tašek a keramických výrobků kód odpadu 17 01 03</t>
  </si>
  <si>
    <t>1185677407</t>
  </si>
  <si>
    <t>https://podminky.urs.cz/item/CS_URS_2025_02/997013867</t>
  </si>
  <si>
    <t>998</t>
  </si>
  <si>
    <t>Přesun hmot</t>
  </si>
  <si>
    <t>196</t>
  </si>
  <si>
    <t>998011003</t>
  </si>
  <si>
    <t>Přesun hmot pro budovy zděné v přes 12 do 24 m</t>
  </si>
  <si>
    <t>-1571317042</t>
  </si>
  <si>
    <t>https://podminky.urs.cz/item/CS_URS_2025_02/998011003</t>
  </si>
  <si>
    <t>999</t>
  </si>
  <si>
    <t>Ostatní prvky kompletizovaní,dodávka,montáž,osazení,kotvení</t>
  </si>
  <si>
    <t>197</t>
  </si>
  <si>
    <t>X01</t>
  </si>
  <si>
    <t xml:space="preserve">Podomítková instalační dvířka vel 700x700 mm,kompl provedení dle popisu v tabulce výrobků D.1.1.1.103 výrobků D.1.1.1.103  výrobků D.1.1.1.103</t>
  </si>
  <si>
    <t>1635115365</t>
  </si>
  <si>
    <t>198</t>
  </si>
  <si>
    <t>X02</t>
  </si>
  <si>
    <t>Podomítková instalační dvířka vel 1300x1600 mm,kompl provedení dle popisu v tabulce výrobků D.1.1.1.103 výrobků D.1.1.1.103</t>
  </si>
  <si>
    <t>1063677712</t>
  </si>
  <si>
    <t>199</t>
  </si>
  <si>
    <t>X03</t>
  </si>
  <si>
    <t>Podlahová krabice pro 8 modulů,kompl provedení dle popisu v tabulce výrobků D.1.1.1.103</t>
  </si>
  <si>
    <t>1088577943</t>
  </si>
  <si>
    <t>200</t>
  </si>
  <si>
    <t>X04.1</t>
  </si>
  <si>
    <t>Podomítková instalační dvířka vel 500x300 mm,kompl provedení dle popisu v tabulce výrobků D.1.1.1.103</t>
  </si>
  <si>
    <t>1776839420</t>
  </si>
  <si>
    <t>201</t>
  </si>
  <si>
    <t>X04.2</t>
  </si>
  <si>
    <t>Podomítková instalační dvířka vel 500x300 mm PO,kompl provedení dle popisu v tabulce výrobků D.1.1.1.103</t>
  </si>
  <si>
    <t>817971156</t>
  </si>
  <si>
    <t>202</t>
  </si>
  <si>
    <t>X04.3</t>
  </si>
  <si>
    <t>Podomítková instalační dvířka vel 300x500 mm PO,kompl provedení dle popisu v tabulce výrobků D.1.1.1.103</t>
  </si>
  <si>
    <t>-1831878778</t>
  </si>
  <si>
    <t>203</t>
  </si>
  <si>
    <t>X06</t>
  </si>
  <si>
    <t>Soubor 4 držáků pro skrytý revizní přístup,kompl provedení dle popisu v tabulce výrobků D.1.1.1.103</t>
  </si>
  <si>
    <t>-283879047</t>
  </si>
  <si>
    <t>204</t>
  </si>
  <si>
    <t>X07</t>
  </si>
  <si>
    <t>Rolety v oknech, roleta umístěna ve špaletě okna,kompl provedení dle popisu v tabulce výrobků D.1.1.1.103</t>
  </si>
  <si>
    <t>-417216707</t>
  </si>
  <si>
    <t>205</t>
  </si>
  <si>
    <t>X08</t>
  </si>
  <si>
    <t>Lišta na závěs v bytech, subtilní bílá lišta na závěs,kompl provedení dle popisu v tabulce výrobků D.1.1.1.103</t>
  </si>
  <si>
    <t>-811293066</t>
  </si>
  <si>
    <t>206</t>
  </si>
  <si>
    <t>X09</t>
  </si>
  <si>
    <t>Zrcadlová skřínka v koupelně se světlem vel 600x150x950 mm,kompl provedení dle popisu v tabulce výrobků D.1.1.1.103</t>
  </si>
  <si>
    <t>26773275</t>
  </si>
  <si>
    <t>207</t>
  </si>
  <si>
    <t>X10</t>
  </si>
  <si>
    <t>Dvířka na rozvaděč do fasády,kompl provedení dle popisu v tabulce výrobků D.1.1.1.103</t>
  </si>
  <si>
    <t>-1329715180</t>
  </si>
  <si>
    <t>208</t>
  </si>
  <si>
    <t>X11</t>
  </si>
  <si>
    <t>Zahradní přístřešek,kompl provedení dle popisu v tabulce výrobků D.1.1.1.103</t>
  </si>
  <si>
    <t>-1263865683</t>
  </si>
  <si>
    <t>209</t>
  </si>
  <si>
    <t>X12</t>
  </si>
  <si>
    <t>Oprava venkovního kovového plotu, podezdívky a brány,kompl provedení dle popisu v tabulce výrobků D.1.1.1.103</t>
  </si>
  <si>
    <t>1506843881</t>
  </si>
  <si>
    <t>210</t>
  </si>
  <si>
    <t>X13</t>
  </si>
  <si>
    <t>Oprava venkovního cihelného plotu, podezdívky,kompl provedení dle popisu v tabulce výrobků D.1.1.1.103</t>
  </si>
  <si>
    <t>-1407488729</t>
  </si>
  <si>
    <t>211</t>
  </si>
  <si>
    <t>X14</t>
  </si>
  <si>
    <t>Bronzový nápis vel 200x400 mm vložený do podlahy,kompl provedení dle popisu v tabulce výrobků D.1.1.1.103</t>
  </si>
  <si>
    <t>1862048269</t>
  </si>
  <si>
    <t>212</t>
  </si>
  <si>
    <t>X15</t>
  </si>
  <si>
    <t>Výstup na půdu vč. schodů a víka vel 600x1000 mm,kompl provedení dle popisu v tabulce výrobků D.1.1.1.103</t>
  </si>
  <si>
    <t>-510170669</t>
  </si>
  <si>
    <t>213</t>
  </si>
  <si>
    <t>X16</t>
  </si>
  <si>
    <t>Výstup na půdu vč. schodů a víka vel 1300x700 mm,kompl provedení dle popisu v tabulce výrobků D.1.1.1.103</t>
  </si>
  <si>
    <t>115663018</t>
  </si>
  <si>
    <t>214</t>
  </si>
  <si>
    <t>X17</t>
  </si>
  <si>
    <t>Větrací mřížka na fasádě Ø100mm,kompl provedení dle popisu v tabulce výrobků D.1.1.1.103</t>
  </si>
  <si>
    <t>15978194</t>
  </si>
  <si>
    <t>215</t>
  </si>
  <si>
    <t>X18</t>
  </si>
  <si>
    <t>WC dělící příčky vel 920x2150 mm,kompl provedení dle popisu v tabulce výrobků D.1.1.1.103</t>
  </si>
  <si>
    <t>-1552277562</t>
  </si>
  <si>
    <t>216</t>
  </si>
  <si>
    <t>X19</t>
  </si>
  <si>
    <t>Baldachýn na světelnou instalaci do knihovny vel 5000x3000 mm,kompl provedení dle popisu v tabulce výrobků D.1.1.1.103</t>
  </si>
  <si>
    <t>292794656</t>
  </si>
  <si>
    <t>217</t>
  </si>
  <si>
    <t>X20</t>
  </si>
  <si>
    <t>Skrytý obrubník - lemovací pásovina v 100 mm,kompl provedení dle popisu v tabulce výrobků D.1.1.1.103</t>
  </si>
  <si>
    <t>-1455014659</t>
  </si>
  <si>
    <t>218</t>
  </si>
  <si>
    <t>X21</t>
  </si>
  <si>
    <t>Sedací parapet u kočárkárny vel 325x1220 mm,kompl provedení dle popisu v tabulce výrobků D.1.1.1.103</t>
  </si>
  <si>
    <t>-1450455643</t>
  </si>
  <si>
    <t>219</t>
  </si>
  <si>
    <t>X22</t>
  </si>
  <si>
    <t>Závěs s kolejnicí u sprchového koutu v bytě 1.05,kompl provedení dle popisu v tabulce výrobků D.1.1.1.103</t>
  </si>
  <si>
    <t>-524859969</t>
  </si>
  <si>
    <t>220</t>
  </si>
  <si>
    <t>X23</t>
  </si>
  <si>
    <t>Ochranná síť na spacím patře, textilní,kompl provedení dle popisu v tabulce výrobků D.1.1.1.103</t>
  </si>
  <si>
    <t>1238281447</t>
  </si>
  <si>
    <t>221</t>
  </si>
  <si>
    <t>X24</t>
  </si>
  <si>
    <t>Kamenný žulový stupeň vel 530x1660x100 mm u vstupních dveří,kompl provedení dle popisu v tabulce výrobků D.1.1.1.103</t>
  </si>
  <si>
    <t>-2066590019</t>
  </si>
  <si>
    <t>222</t>
  </si>
  <si>
    <t>X25</t>
  </si>
  <si>
    <t xml:space="preserve">Akustický závěs vč. kolejnice vel 32000x3600 mm  (bez řasení),kompl provedení dle popisu v tabulce výrobků D.1.1.1.103</t>
  </si>
  <si>
    <t>249216428</t>
  </si>
  <si>
    <t>223</t>
  </si>
  <si>
    <t>X26</t>
  </si>
  <si>
    <t>Držák na toaletní papír bez krytu nerez broušený,kompl provedení dle popisu v tabulce výrobků D.1.1.1.103</t>
  </si>
  <si>
    <t>-523890465</t>
  </si>
  <si>
    <t>224</t>
  </si>
  <si>
    <t>X27</t>
  </si>
  <si>
    <t>Závěsný WC kartáč broušená nerez,kompl provedení dle popisu v tabulce výrobků D.1.1.1.103</t>
  </si>
  <si>
    <t>2071899930</t>
  </si>
  <si>
    <t>225</t>
  </si>
  <si>
    <t>X28</t>
  </si>
  <si>
    <t>Nerezový háček na ručníky a oděvy broušená ocel,kompl provedení dle popisu v tabulce výrobků D.1.1.1.103</t>
  </si>
  <si>
    <t>1550348316</t>
  </si>
  <si>
    <t>226</t>
  </si>
  <si>
    <t>X29</t>
  </si>
  <si>
    <t>Nášlapný odpadkový koš vel 260 x ⌀ 170 mmm, kulatý 3l kov,kompl provedení dle popisu v tabulce výrobků D.1.1.1.103</t>
  </si>
  <si>
    <t>653926655</t>
  </si>
  <si>
    <t>227</t>
  </si>
  <si>
    <t>X30</t>
  </si>
  <si>
    <t>Odpadkový koš otevřený vel 370x460x165 mm o objemu 25 l,kompl provedení dle popisu v tabulce výrobků D.1.1.1.103</t>
  </si>
  <si>
    <t>-434984364</t>
  </si>
  <si>
    <t>228</t>
  </si>
  <si>
    <t>X31</t>
  </si>
  <si>
    <t>Zásobník na papírové ručníky nerez broušená vel 275x265x100 mm,kompl provedení dle popisu v tabulce výrobků D.1.1.1.103</t>
  </si>
  <si>
    <t>398974537</t>
  </si>
  <si>
    <t>229</t>
  </si>
  <si>
    <t>X32</t>
  </si>
  <si>
    <t>Ruční dávkovač na tekuté mýdlo, kulatý,kompl provedení dle popisu v tabulce výrobků D.1.1.1.103</t>
  </si>
  <si>
    <t>1273769971</t>
  </si>
  <si>
    <t>230</t>
  </si>
  <si>
    <t>X33</t>
  </si>
  <si>
    <t>Kulaté zrcadlo průměru 300 mm,kompl provedení dle popisu v tabulce výrobků D.1.1.1.103</t>
  </si>
  <si>
    <t>-1532052623</t>
  </si>
  <si>
    <t>231</t>
  </si>
  <si>
    <t>X34</t>
  </si>
  <si>
    <t>Sklopné nerezové zrcadlo pro tělesně postižené,kompl provedení dle popisu v tabulce výrobků D.1.1.1.103</t>
  </si>
  <si>
    <t>1778187854</t>
  </si>
  <si>
    <t>PSV</t>
  </si>
  <si>
    <t>Práce a dodávky PSV</t>
  </si>
  <si>
    <t>711</t>
  </si>
  <si>
    <t>Izolace proti vodě, vlhkosti a plynům</t>
  </si>
  <si>
    <t>232</t>
  </si>
  <si>
    <t>711113117</t>
  </si>
  <si>
    <t>Hydroizolační vrstva vodorovná-2x systémová cementová izol stěrka vč syst prvků a úpravy rohů a koutů tl 4 mm</t>
  </si>
  <si>
    <t>-1162826476</t>
  </si>
  <si>
    <t>https://podminky.urs.cz/item/CS_URS_2025_02/711113117</t>
  </si>
  <si>
    <t>233</t>
  </si>
  <si>
    <t>711113127</t>
  </si>
  <si>
    <t>Hydroizolační vrstva svislá-2x systémová cementová izol stěrka vč syst prvků a úpravy rohů a koutů tl 4 mm</t>
  </si>
  <si>
    <t>456133969</t>
  </si>
  <si>
    <t>https://podminky.urs.cz/item/CS_URS_2025_02/711113127</t>
  </si>
  <si>
    <t>0,3*2*(15,25+27,8*2+20,525)</t>
  </si>
  <si>
    <t>za vanou a sprchový kout</t>
  </si>
  <si>
    <t>2,15*(1,22*2+0,8*4+1,81*2+0,8*4+1,58+0,8*2)*2</t>
  </si>
  <si>
    <t>2,105*(1,4*2+0,8*4+1,22*2+0,8*2)</t>
  </si>
  <si>
    <t>2,15*1*2</t>
  </si>
  <si>
    <t>234</t>
  </si>
  <si>
    <t>998711203</t>
  </si>
  <si>
    <t>Přesun hmot procentní pro izolace proti vodě, vlhkosti a plynům v objektech v přes 12 do 60 m</t>
  </si>
  <si>
    <t>%</t>
  </si>
  <si>
    <t>1087739729</t>
  </si>
  <si>
    <t>https://podminky.urs.cz/item/CS_URS_2025_02/998711203</t>
  </si>
  <si>
    <t>713</t>
  </si>
  <si>
    <t>Izolace tepelné</t>
  </si>
  <si>
    <t>235</t>
  </si>
  <si>
    <t>713110811</t>
  </si>
  <si>
    <t>Odstranění tepelné izolace podhledů volně kladené z vláknitých materiálů suchých tl do 100 mm</t>
  </si>
  <si>
    <t>1528774333</t>
  </si>
  <si>
    <t>https://podminky.urs.cz/item/CS_URS_2025_02/713110811</t>
  </si>
  <si>
    <t>7*3,5+4*(3,5+5)</t>
  </si>
  <si>
    <t>236</t>
  </si>
  <si>
    <t>713111136</t>
  </si>
  <si>
    <t>Montáž izolace tepelné stropů volně kladenými deskami mezi trámy</t>
  </si>
  <si>
    <t>-1661173122</t>
  </si>
  <si>
    <t>https://podminky.urs.cz/item/CS_URS_2025_02/713111136</t>
  </si>
  <si>
    <t>237</t>
  </si>
  <si>
    <t>63152099</t>
  </si>
  <si>
    <t>pás tepelně izolační univerzální λ=0,032-0,033 tl 100mm</t>
  </si>
  <si>
    <t>-754504005</t>
  </si>
  <si>
    <t>851,42*1,05 "Přepočtené koeficientem množství</t>
  </si>
  <si>
    <t>238</t>
  </si>
  <si>
    <t>713121111</t>
  </si>
  <si>
    <t>Montáž izolace tepelné podlah volně kladenými deskami 1 vrstva</t>
  </si>
  <si>
    <t>1780229649</t>
  </si>
  <si>
    <t>https://podminky.urs.cz/item/CS_URS_2025_02/713121111</t>
  </si>
  <si>
    <t>XPS tl 100mm</t>
  </si>
  <si>
    <t>EPS tl 30 mm</t>
  </si>
  <si>
    <t xml:space="preserve">V3.2 </t>
  </si>
  <si>
    <t>EPS tl 40 mm</t>
  </si>
  <si>
    <t>8,7</t>
  </si>
  <si>
    <t>V4,.3</t>
  </si>
  <si>
    <t>67,5</t>
  </si>
  <si>
    <t>EPS 150</t>
  </si>
  <si>
    <t>XPS tl 60 mm</t>
  </si>
  <si>
    <t>XPS tl 80 mm</t>
  </si>
  <si>
    <t>239</t>
  </si>
  <si>
    <t>28376422</t>
  </si>
  <si>
    <t>deska XPS hrana polodrážková a hladký povrch 300kPA λ=0,035 tl 100mm</t>
  </si>
  <si>
    <t>-2097682599</t>
  </si>
  <si>
    <t>5*1,05 "Přepočtené koeficientem množství</t>
  </si>
  <si>
    <t>240</t>
  </si>
  <si>
    <t>28376418</t>
  </si>
  <si>
    <t>deska XPS hrana polodrážková a hladký povrch 300kPA λ=0,035 tl 60mm</t>
  </si>
  <si>
    <t>837760461</t>
  </si>
  <si>
    <t>76,2*1,1 "Přepočtené koeficientem množství</t>
  </si>
  <si>
    <t>241</t>
  </si>
  <si>
    <t>28376421</t>
  </si>
  <si>
    <t>deska XPS hrana polodrážková a hladký povrch 300kPA λ=0,035 tl 80mm</t>
  </si>
  <si>
    <t>1672804959</t>
  </si>
  <si>
    <t>396,546*1,1 "Přepočtené koeficientem množství</t>
  </si>
  <si>
    <t>242</t>
  </si>
  <si>
    <t>28376553</t>
  </si>
  <si>
    <t>deska polystyrénová pro snížení kročejového hluku EPS T 4000 (max. zatížení 4 kN/m2) tl 30mm</t>
  </si>
  <si>
    <t>1582899542</t>
  </si>
  <si>
    <t>212,8*1,1 "Přepočtené koeficientem množství</t>
  </si>
  <si>
    <t>243</t>
  </si>
  <si>
    <t>28375993</t>
  </si>
  <si>
    <t>deska EPS 150 pro konstrukce s vysokým zatížením λ=0,035 tl 200mm</t>
  </si>
  <si>
    <t>-1604218144</t>
  </si>
  <si>
    <t>283,3*1,1 "Přepočtené koeficientem množství</t>
  </si>
  <si>
    <t>244</t>
  </si>
  <si>
    <t>28375912</t>
  </si>
  <si>
    <t>deska EPS 150 pro konstrukce s vysokým zatížením λ=0,035 tl 80mm</t>
  </si>
  <si>
    <t>-535924048</t>
  </si>
  <si>
    <t>113,754*1,1 "Přepočtené koeficientem množství</t>
  </si>
  <si>
    <t>245</t>
  </si>
  <si>
    <t>28375908</t>
  </si>
  <si>
    <t>deska EPS 150 pro konstrukce s vysokým zatížením λ=0,035 tl 35mm</t>
  </si>
  <si>
    <t>481443282</t>
  </si>
  <si>
    <t>46,3*1,1 "Přepočtené koeficientem množství</t>
  </si>
  <si>
    <t>246</t>
  </si>
  <si>
    <t>28376554</t>
  </si>
  <si>
    <t>deska polystyrénová pro snížení kročejového hluku EPS T 4000(max. zatížení 4 kN/m2) tl 40mm</t>
  </si>
  <si>
    <t>-1371851787</t>
  </si>
  <si>
    <t>188,2*1,1 "Přepočtené koeficientem množství</t>
  </si>
  <si>
    <t>247</t>
  </si>
  <si>
    <t>713151111</t>
  </si>
  <si>
    <t>Montáž izolace tepelné střech šikmých kladené volně mezi krokve rohoží, pásů, desek</t>
  </si>
  <si>
    <t>142951570</t>
  </si>
  <si>
    <t>https://podminky.urs.cz/item/CS_URS_2025_02/713151111</t>
  </si>
  <si>
    <t>248</t>
  </si>
  <si>
    <t>63148107</t>
  </si>
  <si>
    <t>deska tepelně izolační minerální univerzální λ=0,038-0,039 tl 160mm</t>
  </si>
  <si>
    <t>199443767</t>
  </si>
  <si>
    <t>493,998*1,02 "Přepočtené koeficientem množství</t>
  </si>
  <si>
    <t>249</t>
  </si>
  <si>
    <t>998713203</t>
  </si>
  <si>
    <t>Přesun hmot procentní pro izolace tepelné v objektech v přes 12 do 24 m</t>
  </si>
  <si>
    <t>-93877065</t>
  </si>
  <si>
    <t>https://podminky.urs.cz/item/CS_URS_2025_02/998713203</t>
  </si>
  <si>
    <t>721</t>
  </si>
  <si>
    <t>Zdravotechnika - vnitřní kanalizace</t>
  </si>
  <si>
    <t>250</t>
  </si>
  <si>
    <t>7212411R1</t>
  </si>
  <si>
    <t xml:space="preserve">K2 Lapač střešních splavenin s osazení do polohy cca 1bm od nároží  s potřebnou úpravou kanalizačního napojení s vytažením potrubí kanalizace do výšky cca 0,9m.</t>
  </si>
  <si>
    <t>soubory</t>
  </si>
  <si>
    <t>1188960556</t>
  </si>
  <si>
    <t>251</t>
  </si>
  <si>
    <t>998721203</t>
  </si>
  <si>
    <t>Přesun hmot procentní pro vnitřní kanalizaci v objektech v přes 12 do 24 m</t>
  </si>
  <si>
    <t>-1138721684</t>
  </si>
  <si>
    <t>https://podminky.urs.cz/item/CS_URS_2025_02/998721203</t>
  </si>
  <si>
    <t>722</t>
  </si>
  <si>
    <t>Zdravotechnika - vnitřní vodovod</t>
  </si>
  <si>
    <t>252</t>
  </si>
  <si>
    <t>72225010R</t>
  </si>
  <si>
    <t>Požární hydrant s tvarově stálou hadicí DN19 délky 20m vložený do niky</t>
  </si>
  <si>
    <t>-1267136837</t>
  </si>
  <si>
    <t>762</t>
  </si>
  <si>
    <t>Konstrukce tesařské</t>
  </si>
  <si>
    <t>253</t>
  </si>
  <si>
    <t>762331812</t>
  </si>
  <si>
    <t>Demontáž vázaných kcí krovů z hranolů průřezové pl přes 120 do 224 cm2</t>
  </si>
  <si>
    <t>1940013407</t>
  </si>
  <si>
    <t>https://podminky.urs.cz/item/CS_URS_2025_02/762331812</t>
  </si>
  <si>
    <t>krokve</t>
  </si>
  <si>
    <t>7,3*2+9*3</t>
  </si>
  <si>
    <t>kleštiny</t>
  </si>
  <si>
    <t>8*2</t>
  </si>
  <si>
    <t>254</t>
  </si>
  <si>
    <t>762331813</t>
  </si>
  <si>
    <t>Demontáž vázaných kcí krovů z hranolů průřezové pl přes 224 do 288 cm2</t>
  </si>
  <si>
    <t>-1474866682</t>
  </si>
  <si>
    <t>https://podminky.urs.cz/item/CS_URS_2025_02/762331813</t>
  </si>
  <si>
    <t>vzpěry</t>
  </si>
  <si>
    <t>4*3</t>
  </si>
  <si>
    <t>pásky</t>
  </si>
  <si>
    <t>1,5*6</t>
  </si>
  <si>
    <t>255</t>
  </si>
  <si>
    <t>762331921</t>
  </si>
  <si>
    <t>Vyřezání části střešní vazby průřezové pl řeziva přes 120 do 224 cm2 dl do 3 m</t>
  </si>
  <si>
    <t>942927176</t>
  </si>
  <si>
    <t>https://podminky.urs.cz/item/CS_URS_2025_02/762331921</t>
  </si>
  <si>
    <t>vrcholová vaznice</t>
  </si>
  <si>
    <t>2,8*2</t>
  </si>
  <si>
    <t>256</t>
  </si>
  <si>
    <t>762331924</t>
  </si>
  <si>
    <t>Vyřezání části střešní vazby průřezové pl řeziva přes 120 do 224 cm2 dl přes 8 m</t>
  </si>
  <si>
    <t>901317042</t>
  </si>
  <si>
    <t>https://podminky.urs.cz/item/CS_URS_2025_02/762331924</t>
  </si>
  <si>
    <t>středová vaznice</t>
  </si>
  <si>
    <t>11,5+1,8*2</t>
  </si>
  <si>
    <t>257</t>
  </si>
  <si>
    <t>762331931</t>
  </si>
  <si>
    <t>Vyřezání části střešní vazby průřezové pl řeziva přes 224 do 288 cm2 dl do 3 m</t>
  </si>
  <si>
    <t>-705936042</t>
  </si>
  <si>
    <t>https://podminky.urs.cz/item/CS_URS_2025_02/762331931</t>
  </si>
  <si>
    <t>1,2*2</t>
  </si>
  <si>
    <t>258</t>
  </si>
  <si>
    <t>762331942</t>
  </si>
  <si>
    <t>Vyřezání části střešní vazby průřezové pl řeziva přes 288 do 450 cm2 dl přes 3 do 5 m</t>
  </si>
  <si>
    <t>1299832959</t>
  </si>
  <si>
    <t>https://podminky.urs.cz/item/CS_URS_2025_02/762331942</t>
  </si>
  <si>
    <t>vazné trámy</t>
  </si>
  <si>
    <t>7,5+3,8*2+4,9*2</t>
  </si>
  <si>
    <t>259</t>
  </si>
  <si>
    <t>762331943</t>
  </si>
  <si>
    <t>Vyřezání části střešní vazby průřezové pl řeziva přes 288 do 450 cm2 dl přes 5 do 8 m</t>
  </si>
  <si>
    <t>-467155646</t>
  </si>
  <si>
    <t>https://podminky.urs.cz/item/CS_URS_2025_02/762331943</t>
  </si>
  <si>
    <t>vaznice</t>
  </si>
  <si>
    <t>7,1</t>
  </si>
  <si>
    <t>260</t>
  </si>
  <si>
    <t>762331951</t>
  </si>
  <si>
    <t>Vyřezání části střešní vazby průřezové pl řeziva přes 450 cm2 dl do 3 m</t>
  </si>
  <si>
    <t>-51799964</t>
  </si>
  <si>
    <t>https://podminky.urs.cz/item/CS_URS_2025_02/762331951</t>
  </si>
  <si>
    <t>1,6*2</t>
  </si>
  <si>
    <t>261</t>
  </si>
  <si>
    <t>762342214</t>
  </si>
  <si>
    <t>Montáž laťování na střechách jednoduchých sklonu do 60° osové vzdálenosti přes 150 do 360 mm</t>
  </si>
  <si>
    <t>1394431033</t>
  </si>
  <si>
    <t>https://podminky.urs.cz/item/CS_URS_2025_02/762342214</t>
  </si>
  <si>
    <t>262</t>
  </si>
  <si>
    <t>60514114</t>
  </si>
  <si>
    <t>řezivo jehličnaté lať impregnovaná dl 4 m</t>
  </si>
  <si>
    <t>-1876798119</t>
  </si>
  <si>
    <t>493,998*3,33*0,04*0,06</t>
  </si>
  <si>
    <t>3,948*1,1 "Přepočtené koeficientem množství</t>
  </si>
  <si>
    <t>263</t>
  </si>
  <si>
    <t>762342511</t>
  </si>
  <si>
    <t>Montáž kontralatí na podklad bez tepelné izolace</t>
  </si>
  <si>
    <t>-1637561273</t>
  </si>
  <si>
    <t>https://podminky.urs.cz/item/CS_URS_2025_02/762342511</t>
  </si>
  <si>
    <t>493,998*1,11</t>
  </si>
  <si>
    <t>264</t>
  </si>
  <si>
    <t>527348707</t>
  </si>
  <si>
    <t>548,338*0,04*0,06</t>
  </si>
  <si>
    <t>1,316*1,1 "Přepočtené koeficientem množství</t>
  </si>
  <si>
    <t>265</t>
  </si>
  <si>
    <t>762342812</t>
  </si>
  <si>
    <t>Demontáž laťování střech z latí osové vzdálenosti do 0,50 m</t>
  </si>
  <si>
    <t>138315641</t>
  </si>
  <si>
    <t>https://podminky.urs.cz/item/CS_URS_2025_02/762342812</t>
  </si>
  <si>
    <t>266</t>
  </si>
  <si>
    <t>762395000</t>
  </si>
  <si>
    <t>Spojovací prostředky krovů, laťování</t>
  </si>
  <si>
    <t>-949820979</t>
  </si>
  <si>
    <t>https://podminky.urs.cz/item/CS_URS_2025_02/762395000</t>
  </si>
  <si>
    <t>doplnění krovu</t>
  </si>
  <si>
    <t>0,24*0,32*4</t>
  </si>
  <si>
    <t>0,15*0,15*4</t>
  </si>
  <si>
    <t>0,15*0,24*7,1</t>
  </si>
  <si>
    <t>0,15*0,18*6</t>
  </si>
  <si>
    <t>0,13*0,18*15</t>
  </si>
  <si>
    <t>0,15*0,06*19</t>
  </si>
  <si>
    <t>0,14*0,16*(7,3*4+6,1*2+8,1*2+4+8,6*2+2,8*2)</t>
  </si>
  <si>
    <t>0,16*0,16*12</t>
  </si>
  <si>
    <t>0,12*0,16*3</t>
  </si>
  <si>
    <t>0,08*0,24*8,1*4</t>
  </si>
  <si>
    <t>0,09*0,18*5</t>
  </si>
  <si>
    <t>0,13*0,17*4</t>
  </si>
  <si>
    <t>0,12*0,12*8</t>
  </si>
  <si>
    <t>laťování</t>
  </si>
  <si>
    <t>(1,448+4,743)/1,1</t>
  </si>
  <si>
    <t>267</t>
  </si>
  <si>
    <t>76239500R</t>
  </si>
  <si>
    <t xml:space="preserve">Tradiční tesařské spoje (plákátování,čepování,kampování) </t>
  </si>
  <si>
    <t>942687408</t>
  </si>
  <si>
    <t>268</t>
  </si>
  <si>
    <t>762511273</t>
  </si>
  <si>
    <t>Podlahové kce podkladové z desek OSB tl 15 mm broušených na pero a drážku šroubovaných</t>
  </si>
  <si>
    <t>485262759</t>
  </si>
  <si>
    <t>https://podminky.urs.cz/item/CS_URS_2025_02/762511273</t>
  </si>
  <si>
    <t>5,425*1,29+1,315*2,27+5,44*1,29+1,33*2,27</t>
  </si>
  <si>
    <t>269</t>
  </si>
  <si>
    <t>762511277</t>
  </si>
  <si>
    <t>Podlahové kce z desek OSB tl 25 mm broušených na pero a drážku šroubovaných</t>
  </si>
  <si>
    <t>-168682922</t>
  </si>
  <si>
    <t>https://podminky.urs.cz/item/CS_URS_2025_02/762511277</t>
  </si>
  <si>
    <t>půdní vestavba (výměra dle statické části)</t>
  </si>
  <si>
    <t>270</t>
  </si>
  <si>
    <t>762521811</t>
  </si>
  <si>
    <t>Demontáž podlah bez polštářů z prken tloušťky do 32 mm</t>
  </si>
  <si>
    <t>-998659932</t>
  </si>
  <si>
    <t>https://podminky.urs.cz/item/CS_URS_2025_02/762521811</t>
  </si>
  <si>
    <t>S6</t>
  </si>
  <si>
    <t>13,4+16,9+7,2+1,9</t>
  </si>
  <si>
    <t>271</t>
  </si>
  <si>
    <t>762522811</t>
  </si>
  <si>
    <t>Demontáž podlah s polštáři z prken tloušťky do 32 mm</t>
  </si>
  <si>
    <t>-1462242411</t>
  </si>
  <si>
    <t>https://podminky.urs.cz/item/CS_URS_2025_02/762522811</t>
  </si>
  <si>
    <t>254,5+257,42</t>
  </si>
  <si>
    <t>272</t>
  </si>
  <si>
    <t>762524104</t>
  </si>
  <si>
    <t xml:space="preserve">Položení podlahy z hoblovaných prken </t>
  </si>
  <si>
    <t>-422620029</t>
  </si>
  <si>
    <t>https://podminky.urs.cz/item/CS_URS_2025_02/762524104</t>
  </si>
  <si>
    <t>V4.6</t>
  </si>
  <si>
    <t>11,1</t>
  </si>
  <si>
    <t>273</t>
  </si>
  <si>
    <t>60556100</t>
  </si>
  <si>
    <t>dubová hoblovaná prkna tl 20 mm,š 180 mm</t>
  </si>
  <si>
    <t>1043869331</t>
  </si>
  <si>
    <t>11,1*0,02</t>
  </si>
  <si>
    <t>0,222*1,1 "Přepočtené koeficientem množství</t>
  </si>
  <si>
    <t>274</t>
  </si>
  <si>
    <t>762712921</t>
  </si>
  <si>
    <t>Doplnění části prostorové vázané konstrukce hranoly průřezové pl do 120 cm2 včetně materiálu</t>
  </si>
  <si>
    <t>-524794510</t>
  </si>
  <si>
    <t>https://podminky.urs.cz/item/CS_URS_2025_02/762712921</t>
  </si>
  <si>
    <t>příložka vaznice 150x60</t>
  </si>
  <si>
    <t>275</t>
  </si>
  <si>
    <t>762712922</t>
  </si>
  <si>
    <t>Doplnění části prostorové vázané konstrukce hranoly průřezové pl přes 120 do 224 cm2 včetně materiálu</t>
  </si>
  <si>
    <t>-1646234949</t>
  </si>
  <si>
    <t>https://podminky.urs.cz/item/CS_URS_2025_02/762712922</t>
  </si>
  <si>
    <t>krokve 140x160</t>
  </si>
  <si>
    <t>7,3*4+6,1*2+8,1*2+4+8,6*2+2,8*2</t>
  </si>
  <si>
    <t>výměna 120x160</t>
  </si>
  <si>
    <t>1,5*2</t>
  </si>
  <si>
    <t>kleštiny 80x240</t>
  </si>
  <si>
    <t>8,1*4</t>
  </si>
  <si>
    <t>kleština 90x180</t>
  </si>
  <si>
    <t>vzpěra 130x170</t>
  </si>
  <si>
    <t>4*1</t>
  </si>
  <si>
    <t>závštr. 120x120</t>
  </si>
  <si>
    <t>1*8</t>
  </si>
  <si>
    <t>276</t>
  </si>
  <si>
    <t>762712923</t>
  </si>
  <si>
    <t>Doplnění části prostorové vázané konstrukce hranoly průřezové pl přes 224 do 288 cm2 včetně materiálu</t>
  </si>
  <si>
    <t>1437680868</t>
  </si>
  <si>
    <t>https://podminky.urs.cz/item/CS_URS_2025_02/762712923</t>
  </si>
  <si>
    <t>sloupky 150x150mm</t>
  </si>
  <si>
    <t>1*4</t>
  </si>
  <si>
    <t>vaznice 150x180</t>
  </si>
  <si>
    <t>3*2</t>
  </si>
  <si>
    <t>krokev 130x180</t>
  </si>
  <si>
    <t>3*5</t>
  </si>
  <si>
    <t>výměny 160x160</t>
  </si>
  <si>
    <t>3*4</t>
  </si>
  <si>
    <t>277</t>
  </si>
  <si>
    <t>762712924</t>
  </si>
  <si>
    <t>Doplnění části prostorové vázané konstrukce hranoly průřezové pl přes 288 do 450 cm2 včetně materiálu</t>
  </si>
  <si>
    <t>1040380114</t>
  </si>
  <si>
    <t>https://podminky.urs.cz/item/CS_URS_2025_02/762712924</t>
  </si>
  <si>
    <t>vaznice 150x240</t>
  </si>
  <si>
    <t>7,1*2</t>
  </si>
  <si>
    <t>278</t>
  </si>
  <si>
    <t>762712925</t>
  </si>
  <si>
    <t>Doplnění části prostorové vázané konstrukce hranoly průřezové pl přes 450 do 600 cm2 včetně materiálu</t>
  </si>
  <si>
    <t>852001975</t>
  </si>
  <si>
    <t>https://podminky.urs.cz/item/CS_URS_2025_02/762712925</t>
  </si>
  <si>
    <t>výměny</t>
  </si>
  <si>
    <t>vel 240x320</t>
  </si>
  <si>
    <t>279</t>
  </si>
  <si>
    <t>762810043</t>
  </si>
  <si>
    <t>Záklop stropů z desek OSB tl 15 mm na pero a drážku šroubovaných na rošt</t>
  </si>
  <si>
    <t>-135234100</t>
  </si>
  <si>
    <t>https://podminky.urs.cz/item/CS_URS_2025_02/762810043</t>
  </si>
  <si>
    <t>V4.9</t>
  </si>
  <si>
    <t>2,285*1,92</t>
  </si>
  <si>
    <t>280</t>
  </si>
  <si>
    <t>762810047</t>
  </si>
  <si>
    <t>Záklop stropů z desek OSB tl 25 mm na pero a drážku šroubovaných na rošt</t>
  </si>
  <si>
    <t>2020722751</t>
  </si>
  <si>
    <t>https://podminky.urs.cz/item/CS_URS_2025_02/762810047</t>
  </si>
  <si>
    <t>V4.7</t>
  </si>
  <si>
    <t>34,5</t>
  </si>
  <si>
    <t>19,6*2</t>
  </si>
  <si>
    <t>281</t>
  </si>
  <si>
    <t>762811210</t>
  </si>
  <si>
    <t xml:space="preserve">Montáž  záklopu z hrubých prken na sraz spáry zakryté</t>
  </si>
  <si>
    <t>1750546153</t>
  </si>
  <si>
    <t>https://podminky.urs.cz/item/CS_URS_2025_02/762811210</t>
  </si>
  <si>
    <t>568,12</t>
  </si>
  <si>
    <t>282</t>
  </si>
  <si>
    <t>60515111</t>
  </si>
  <si>
    <t>řezivo jehličnaté boční prkno 20-30mm</t>
  </si>
  <si>
    <t>79967696</t>
  </si>
  <si>
    <t>doplnění 40%</t>
  </si>
  <si>
    <t>0,4*568,12*0,025</t>
  </si>
  <si>
    <t>5,681*1,1 "Přepočtené koeficientem množství</t>
  </si>
  <si>
    <t>283</t>
  </si>
  <si>
    <t>762815811</t>
  </si>
  <si>
    <t>Demontáž záklopů stropů k dalšímu použití z hrubých prken tl do 32 mm s výměnou 40%</t>
  </si>
  <si>
    <t>-935742913</t>
  </si>
  <si>
    <t>https://podminky.urs.cz/item/CS_URS_2025_02/762815811</t>
  </si>
  <si>
    <t>3,7+4+2,9+0,8+4+1,3+3,9+3+0,8+3,6</t>
  </si>
  <si>
    <t>2,9+4+3,1+0,8+4+1,2+1,5+4+3+0,8+2,9</t>
  </si>
  <si>
    <t>podkroví</t>
  </si>
  <si>
    <t>25,47*14,28+2,5*14,3-47,1+11,8</t>
  </si>
  <si>
    <t>-0,48*(2,2+1,6+0,77+1,1+1,2*2+1,2*2+2,2+4,6)</t>
  </si>
  <si>
    <t>-0,7*(2*2+0,7*2+1,6)</t>
  </si>
  <si>
    <t>-0,45*0,45*2</t>
  </si>
  <si>
    <t>284</t>
  </si>
  <si>
    <t>762821950</t>
  </si>
  <si>
    <t>Odříznutí zhlaví u stropního trámu průřezové pl řeziva přes 450 cm2 dl do 1 m</t>
  </si>
  <si>
    <t>1471234243</t>
  </si>
  <si>
    <t>https://podminky.urs.cz/item/CS_URS_2025_02/762821950</t>
  </si>
  <si>
    <t>dle Statiky</t>
  </si>
  <si>
    <t>vč 04+05</t>
  </si>
  <si>
    <t>0,8*2+0,8*2</t>
  </si>
  <si>
    <t>285</t>
  </si>
  <si>
    <t>762821951</t>
  </si>
  <si>
    <t>Vyřezání stropního trámu průřezové pl řeziva přes 450 cm2 dl přes 1 do 3 m-Z2-06 a Z3-06</t>
  </si>
  <si>
    <t>1670478864</t>
  </si>
  <si>
    <t>https://podminky.urs.cz/item/CS_URS_2025_02/762821951</t>
  </si>
  <si>
    <t>1,9*2*2</t>
  </si>
  <si>
    <t>286</t>
  </si>
  <si>
    <t>7628219R1</t>
  </si>
  <si>
    <t>Sanace zhlaví trámů protézou dle TZ Statika-bod 12,kompl provedení vč svislého plátování s hmoždíky a svorníky,ošetření proti plísni,hnilobě, ...</t>
  </si>
  <si>
    <t>1340550430</t>
  </si>
  <si>
    <t>dle det 04</t>
  </si>
  <si>
    <t>ozn ve výkrese S1 a S2</t>
  </si>
  <si>
    <t>max délka protézy v 1/4 až 1/3 délky</t>
  </si>
  <si>
    <t>(25+5)*3</t>
  </si>
  <si>
    <t>(4+5+5)*3</t>
  </si>
  <si>
    <t>287</t>
  </si>
  <si>
    <t>762822140</t>
  </si>
  <si>
    <t xml:space="preserve">Montáž stropního trámu z hraněného řeziva průřezové pl přes 450 do 540 cm2 </t>
  </si>
  <si>
    <t>-1137053404</t>
  </si>
  <si>
    <t>https://podminky.urs.cz/item/CS_URS_2025_02/762822140</t>
  </si>
  <si>
    <t>dle TZ Statika a bod 12</t>
  </si>
  <si>
    <t>vč 06-ozn S3 + Zx-06</t>
  </si>
  <si>
    <t>2,8*11</t>
  </si>
  <si>
    <t>288</t>
  </si>
  <si>
    <t>60512146</t>
  </si>
  <si>
    <t>hranol stavební řezivo průřezu nad 450cm2 dl 6-8m</t>
  </si>
  <si>
    <t>-1445028701</t>
  </si>
  <si>
    <t>30,8*0,26*0,18</t>
  </si>
  <si>
    <t>1,441*1,1 "Přepočtené koeficientem množství</t>
  </si>
  <si>
    <t>289</t>
  </si>
  <si>
    <t>76282281R</t>
  </si>
  <si>
    <t>Demontáž trámků =rošt v DMT podbíjení stropů</t>
  </si>
  <si>
    <t>487730493</t>
  </si>
  <si>
    <t>290</t>
  </si>
  <si>
    <t>762822840</t>
  </si>
  <si>
    <t>Demontáž stropních trámů z hraněného řeziva průřezové pl přes 450 do 540 cm2</t>
  </si>
  <si>
    <t>1446774222</t>
  </si>
  <si>
    <t>https://podminky.urs.cz/item/CS_URS_2025_02/762822840</t>
  </si>
  <si>
    <t>vč 05</t>
  </si>
  <si>
    <t>nahrazeny ocelovými</t>
  </si>
  <si>
    <t>2*6</t>
  </si>
  <si>
    <t>pro nové S3</t>
  </si>
  <si>
    <t>291</t>
  </si>
  <si>
    <t>762822921R</t>
  </si>
  <si>
    <t xml:space="preserve">Zesílení stropních  trámú příložkami 180x60 mm -  průřezové pl do 120 cm2 včetně materiálu</t>
  </si>
  <si>
    <t>1881620150</t>
  </si>
  <si>
    <t>statika</t>
  </si>
  <si>
    <t>dle vč 03,04,05 a Zx-10</t>
  </si>
  <si>
    <t>5,5*(5+5)*2</t>
  </si>
  <si>
    <t>5,5*7</t>
  </si>
  <si>
    <t>292</t>
  </si>
  <si>
    <t>762822922</t>
  </si>
  <si>
    <t>Doplnění části stropního trámu z hranolů průřezové pl přes 120 do 224 cm2 včetně materiálu</t>
  </si>
  <si>
    <t>-1530246158</t>
  </si>
  <si>
    <t>https://podminky.urs.cz/item/CS_URS_2025_02/762822922</t>
  </si>
  <si>
    <t>str trámy 100x180</t>
  </si>
  <si>
    <t>4,3*12+3,4*14+1,5*4</t>
  </si>
  <si>
    <t>293</t>
  </si>
  <si>
    <t>762822925</t>
  </si>
  <si>
    <t>Doplnění části stropního trámu z hranolů průřezové pl přes 450 do 600 cm2 včetně materiálu</t>
  </si>
  <si>
    <t>-374627002</t>
  </si>
  <si>
    <t>https://podminky.urs.cz/item/CS_URS_2025_02/762822925</t>
  </si>
  <si>
    <t>stropní trámy</t>
  </si>
  <si>
    <t xml:space="preserve">vel 200x330 </t>
  </si>
  <si>
    <t>1*10</t>
  </si>
  <si>
    <t>1*23</t>
  </si>
  <si>
    <t>vel 180x240</t>
  </si>
  <si>
    <t>v.trám vel 200x200</t>
  </si>
  <si>
    <t>7,5</t>
  </si>
  <si>
    <t>Z2-0,6 a Z3-0,6</t>
  </si>
  <si>
    <t>7,6</t>
  </si>
  <si>
    <t>294</t>
  </si>
  <si>
    <t>762841812</t>
  </si>
  <si>
    <t>Demontáž podbíjení obkladů stropů-snížený podhled z hrubých prken s omítkou a příp pletivem</t>
  </si>
  <si>
    <t>2115859151</t>
  </si>
  <si>
    <t>https://podminky.urs.cz/item/CS_URS_2025_02/762841812</t>
  </si>
  <si>
    <t>13,4+38,5+13,1+8,8+12</t>
  </si>
  <si>
    <t>5+7,7+54,5+7,9+104,9+14,1+5,1+2,8+5,2+6,6+14,1+16,9</t>
  </si>
  <si>
    <t>-(10,3*2,7+1,8*4,3+4*1,6)</t>
  </si>
  <si>
    <t>23,5*2</t>
  </si>
  <si>
    <t>28+28,2</t>
  </si>
  <si>
    <t>-(23,7+7,7)*2</t>
  </si>
  <si>
    <t>295</t>
  </si>
  <si>
    <t>762895000</t>
  </si>
  <si>
    <t>Spojovací prostředky pro montáž záklopu, stropnice a podbíjení</t>
  </si>
  <si>
    <t>-711551375</t>
  </si>
  <si>
    <t>https://podminky.urs.cz/item/CS_URS_2025_02/762895000</t>
  </si>
  <si>
    <t>příložky</t>
  </si>
  <si>
    <t>148,5*0,06*0,18</t>
  </si>
  <si>
    <t>1,585/1,1</t>
  </si>
  <si>
    <t>0,2*0,23*1+0,24*0,32*23+0,18*0,24*8+0,2*0,26*7,5+0,2*0,23*7,6</t>
  </si>
  <si>
    <t>0,2*0,2*7,5</t>
  </si>
  <si>
    <t>0,1*0,18*(4,3*12+3,4*14+1,5*4)</t>
  </si>
  <si>
    <t>záklop</t>
  </si>
  <si>
    <t>6,249/1,1</t>
  </si>
  <si>
    <t>296</t>
  </si>
  <si>
    <t>762R1</t>
  </si>
  <si>
    <t xml:space="preserve">Ostatní sanační práce na tesařských konstrukcích neuvedené v položkách,bude určeno po odkrytí </t>
  </si>
  <si>
    <t>2141188887</t>
  </si>
  <si>
    <t>297</t>
  </si>
  <si>
    <t>998762203</t>
  </si>
  <si>
    <t>Přesun hmot procentní pro kce tesařské v objektech v přes 12 do 24 m</t>
  </si>
  <si>
    <t>-49704560</t>
  </si>
  <si>
    <t>https://podminky.urs.cz/item/CS_URS_2025_02/998762203</t>
  </si>
  <si>
    <t>763</t>
  </si>
  <si>
    <t>Konstrukce suché výstavby</t>
  </si>
  <si>
    <t>298</t>
  </si>
  <si>
    <t>763111414</t>
  </si>
  <si>
    <t>SDK příčka tl 125 mm profil CW+UW 75 desky 2xA 12,5 s izolací EI 60 Rw do 53 dB - S1.1</t>
  </si>
  <si>
    <t>427932191</t>
  </si>
  <si>
    <t>https://podminky.urs.cz/item/CS_URS_2025_02/763111414</t>
  </si>
  <si>
    <t>S1.1</t>
  </si>
  <si>
    <t>3,97*(3,425++6,675+1,085+1,085+1,47+2,577+0,95+0,5)*2</t>
  </si>
  <si>
    <t>3,97*(6,745+4,12+4,915+1,02+1,345)</t>
  </si>
  <si>
    <t>3,95*(3,425++6,675+1,085+1,085+1,47+2,577+0,95+0,5)*2</t>
  </si>
  <si>
    <t>3,95*(6,745+4,12+4,915+1,02+1,345)</t>
  </si>
  <si>
    <t>1,97*(2,15+3,11+2,27+3,125)</t>
  </si>
  <si>
    <t>2,445*(2,75*2+1,29+2,2)</t>
  </si>
  <si>
    <t>2,93*3,68*2</t>
  </si>
  <si>
    <t>3,91*1*2</t>
  </si>
  <si>
    <t>299</t>
  </si>
  <si>
    <t>763111417</t>
  </si>
  <si>
    <t>SDK příčka tl 150 mm profil CW+UW 100 desky 2xA 12,5 s izolací EI 60 Rw do 56 dB - S1.11</t>
  </si>
  <si>
    <t>545365467</t>
  </si>
  <si>
    <t>https://podminky.urs.cz/item/CS_URS_2025_02/763111417</t>
  </si>
  <si>
    <t>2,446*(2,5+0,25)*2</t>
  </si>
  <si>
    <t>300</t>
  </si>
  <si>
    <t>76311141R1</t>
  </si>
  <si>
    <t>SDK příčka tl 150 mm profil CW+UW 100 desky (1 strana 2xA 12,5 + 2.strana 2xH2 12,5) s izolací + parotěsná zábrana EI 60 Rw do 56 dB - S1.4</t>
  </si>
  <si>
    <t>-1095918098</t>
  </si>
  <si>
    <t>S1.4</t>
  </si>
  <si>
    <t>3,87*(1,71*2+1,615*2+2,595)</t>
  </si>
  <si>
    <t>3,85*(1,71*2+1,615*2+2,595)</t>
  </si>
  <si>
    <t>2,485*(2*2+1,575*2+2,03*2+1*2+0,675+1)</t>
  </si>
  <si>
    <t>301</t>
  </si>
  <si>
    <t>76311141R2</t>
  </si>
  <si>
    <t>SDK příčka tl 125 mm profil CW+UW 75 desky (1 strana 2xA 12,5 + 2.strana 2xH2 12,5) s izolací + parotěsná zábrana EI 60 Rw do 53 dB - S1.2</t>
  </si>
  <si>
    <t>-2013257963</t>
  </si>
  <si>
    <t>3,97*(2,13*2*2+1,82+1,495+1,305)</t>
  </si>
  <si>
    <t>3,95*(2,13*2*2+1,82+1,495+1,305)</t>
  </si>
  <si>
    <t>2,44*(2,3+2+0,5)*2</t>
  </si>
  <si>
    <t>2,44*1,5</t>
  </si>
  <si>
    <t>1,97*5,25*2</t>
  </si>
  <si>
    <t>302</t>
  </si>
  <si>
    <t>763111475</t>
  </si>
  <si>
    <t xml:space="preserve">SDK příčka tl 150 mm profil CW+UW 100 desky 2xGM-FH1 12,5 s izolací  + parotěsná zábrana EI 60 Rw do 54 dB - S1.5</t>
  </si>
  <si>
    <t>-779425813</t>
  </si>
  <si>
    <t>https://podminky.urs.cz/item/CS_URS_2025_02/763111475</t>
  </si>
  <si>
    <t>3,97*(4,13+4,12)</t>
  </si>
  <si>
    <t>3,95*(4,13+4,12)</t>
  </si>
  <si>
    <t>303</t>
  </si>
  <si>
    <t>763111717</t>
  </si>
  <si>
    <t>SDK příčka základní penetrační nátěr (oboustranně)</t>
  </si>
  <si>
    <t>-762208922</t>
  </si>
  <si>
    <t>https://podminky.urs.cz/item/CS_URS_2025_02/763111717</t>
  </si>
  <si>
    <t>497,494+13,453+108,36+151,838+65,341+32,947+155,108+7,924+100,744</t>
  </si>
  <si>
    <t>304</t>
  </si>
  <si>
    <t>763112315</t>
  </si>
  <si>
    <t>SDK příčka mezibytová tl 205-360 mm zdvojený profil CW+UW 75 desky 2xA 12,5 s dvojitou izolací EI 60 Rw do 64 dB - S1.8</t>
  </si>
  <si>
    <t>-899190179</t>
  </si>
  <si>
    <t>https://podminky.urs.cz/item/CS_URS_2025_02/763112315</t>
  </si>
  <si>
    <t>S1.8</t>
  </si>
  <si>
    <t>(1,28+2,83)*0,5*3,568*2</t>
  </si>
  <si>
    <t>2,83*0,44*2</t>
  </si>
  <si>
    <t>2,57*(3,16+2,985)</t>
  </si>
  <si>
    <t>305</t>
  </si>
  <si>
    <t>763112325.KNF</t>
  </si>
  <si>
    <t>SDK příčka mezibytová W115 tl 205-740 mm zdvojený profil CW+UW 75 desky 2x RED PIANO (DF) 12,5 TI 60+60 mm 15 kg/m3 EI 90 Rw 69 dB - S1.10</t>
  </si>
  <si>
    <t>-958673449</t>
  </si>
  <si>
    <t>S1.10</t>
  </si>
  <si>
    <t>4,73*(1,9+0,57)+(1,28+4,73)*0,5*6,8</t>
  </si>
  <si>
    <t>(4,73+1,28)*0,5*6,025</t>
  </si>
  <si>
    <t>(1,28+4,73)*0,5*(6,33+6,31)</t>
  </si>
  <si>
    <t>3,91*(1,05+1,925+1,9)</t>
  </si>
  <si>
    <t>4,73*7</t>
  </si>
  <si>
    <t>1,16*2,6*2</t>
  </si>
  <si>
    <t>1,16*(2,5*2+1,25*2)</t>
  </si>
  <si>
    <t>306</t>
  </si>
  <si>
    <t>76311232R</t>
  </si>
  <si>
    <t>SDK příčka mezibytová tl 205-740 mm zdvojený profil CW+UW 75 (1 strana desky 2xH2 12,5+2. strana 2xA 12,5) s dvojitou izolací EI 90 Rw do 69 dB - S1.9</t>
  </si>
  <si>
    <t>740093016</t>
  </si>
  <si>
    <t>S1.9</t>
  </si>
  <si>
    <t>2,83*1,4*2</t>
  </si>
  <si>
    <t>307</t>
  </si>
  <si>
    <t>763121467</t>
  </si>
  <si>
    <t>SDK stěna předsazená tl 125 mm profil CW+UW 100 desky 2xDFH2 12,5 s izolací EI 45 - S1.12</t>
  </si>
  <si>
    <t>-611910775</t>
  </si>
  <si>
    <t>https://podminky.urs.cz/item/CS_URS_2025_02/763121467</t>
  </si>
  <si>
    <t>S1.12</t>
  </si>
  <si>
    <t>2,466*2,5</t>
  </si>
  <si>
    <t>308</t>
  </si>
  <si>
    <t>763121714</t>
  </si>
  <si>
    <t>SDK stěna předsazená základní penetrační nátěr</t>
  </si>
  <si>
    <t>-2098554484</t>
  </si>
  <si>
    <t>https://podminky.urs.cz/item/CS_URS_2025_02/763121714</t>
  </si>
  <si>
    <t>6,165+273,533</t>
  </si>
  <si>
    <t>309</t>
  </si>
  <si>
    <t>763121R01</t>
  </si>
  <si>
    <t>SDK stěna předsazená tl 150 mm profil CW+UW 100 desky 2xH2 +TI tl 100 mm+parotěsná zábrana - S1.6</t>
  </si>
  <si>
    <t>1608874167</t>
  </si>
  <si>
    <t>3,9*(2,87+1,63+0,92+0,925)</t>
  </si>
  <si>
    <t>3,97*1,23*2</t>
  </si>
  <si>
    <t>3,97*(1,02+10,305+1,52+1,71*2+2,595+1,09*2+0,92*2+0,92*2)</t>
  </si>
  <si>
    <t>3,96*1,23*2</t>
  </si>
  <si>
    <t>3,96*(1,02+10,305+1,52+1,71*2+2,595+1,09*2+0,92*2+0,92*2)</t>
  </si>
  <si>
    <t>2,5*(2,85*2+2,3*2+2,3+0,7)</t>
  </si>
  <si>
    <t>310</t>
  </si>
  <si>
    <t>763122523.KNF</t>
  </si>
  <si>
    <t>SDK stěna šachtová W629/ W630 tl 100 mm profil UW+2xCW 75 desky 2x RED PIANO (DF) 12,5 TI 50 mm 45 kg/m3 EI 45 - S1.7</t>
  </si>
  <si>
    <t>-886884644</t>
  </si>
  <si>
    <t>3,97*(0,44*2+2,415*2)</t>
  </si>
  <si>
    <t>3,95*(0,44*2+2,415*2)</t>
  </si>
  <si>
    <t>3,91*(0,44*2+2)*2</t>
  </si>
  <si>
    <t>3,91*(0,44+2,3*2)</t>
  </si>
  <si>
    <t>2,2*0,66*2+2,2*1,25*2+1,15*4,25</t>
  </si>
  <si>
    <t>311</t>
  </si>
  <si>
    <t>763131521</t>
  </si>
  <si>
    <t>SDK podhled desky 2xA 12,5 bez izolace jednovrstvá spodní kce profil CD+UD, EI 30</t>
  </si>
  <si>
    <t>213366224</t>
  </si>
  <si>
    <t>https://podminky.urs.cz/item/CS_URS_2025_02/763131521</t>
  </si>
  <si>
    <t>V1.3</t>
  </si>
  <si>
    <t>2,5</t>
  </si>
  <si>
    <t>2,8</t>
  </si>
  <si>
    <t>9,6+1,9+3,3+8,9+1,9+10,8+10,8</t>
  </si>
  <si>
    <t>4,75*5,3</t>
  </si>
  <si>
    <t>312</t>
  </si>
  <si>
    <t>763131561</t>
  </si>
  <si>
    <t>SDK podhled desky 2xH2 12,5 bez izolace jednovrstvá spodní kce profil CD+UD EI 30</t>
  </si>
  <si>
    <t>1618663107</t>
  </si>
  <si>
    <t>https://podminky.urs.cz/item/CS_URS_2025_02/763131561</t>
  </si>
  <si>
    <t>V1.5</t>
  </si>
  <si>
    <t>3,3+3,1*3+3,3</t>
  </si>
  <si>
    <t>3,3+3,1+3,7+3,1+3,4</t>
  </si>
  <si>
    <t>4,1+3,3*3+4,1</t>
  </si>
  <si>
    <t>313</t>
  </si>
  <si>
    <t>763131714</t>
  </si>
  <si>
    <t>SDK podhled základní penetrační nátěr</t>
  </si>
  <si>
    <t>2069660250</t>
  </si>
  <si>
    <t>https://podminky.urs.cz/item/CS_URS_2025_02/763131714</t>
  </si>
  <si>
    <t>361,975+55+485,798+8,2</t>
  </si>
  <si>
    <t>24,517+5,46</t>
  </si>
  <si>
    <t>314</t>
  </si>
  <si>
    <t>763131751</t>
  </si>
  <si>
    <t>Montáž parotěsné zábrany do SDK podhledu</t>
  </si>
  <si>
    <t>-1568883889</t>
  </si>
  <si>
    <t>https://podminky.urs.cz/item/CS_URS_2025_02/763131751</t>
  </si>
  <si>
    <t>315</t>
  </si>
  <si>
    <t>28329274</t>
  </si>
  <si>
    <t>fólie PE vyztužená pro parotěsnou vrstvu (reakce na oheň - třída E) 110g/m2</t>
  </si>
  <si>
    <t>2039683072</t>
  </si>
  <si>
    <t>55*1,1235 "Přepočtené koeficientem množství</t>
  </si>
  <si>
    <t>316</t>
  </si>
  <si>
    <t>763131752</t>
  </si>
  <si>
    <t>Montáž jedné vrstvy tepelné izolace do SDK podhledu</t>
  </si>
  <si>
    <t>1556341425</t>
  </si>
  <si>
    <t>https://podminky.urs.cz/item/CS_URS_2025_02/763131752</t>
  </si>
  <si>
    <t>77,675</t>
  </si>
  <si>
    <t>V6.1+V6.2</t>
  </si>
  <si>
    <t>493,998</t>
  </si>
  <si>
    <t>317</t>
  </si>
  <si>
    <t>63150962</t>
  </si>
  <si>
    <t>role akustická a tepelně izolační ze skelných vláken tl 40mm</t>
  </si>
  <si>
    <t>-776079048</t>
  </si>
  <si>
    <t>416,975*1,02 "Přepočtené koeficientem množství</t>
  </si>
  <si>
    <t>318</t>
  </si>
  <si>
    <t>28355300</t>
  </si>
  <si>
    <t>pás podstřešní parotěsný tepelně izolační s reflexní Al vrstvou tl 0,25mm</t>
  </si>
  <si>
    <t>-1410233993</t>
  </si>
  <si>
    <t>319</t>
  </si>
  <si>
    <t>763161763</t>
  </si>
  <si>
    <t>SDK podkroví desky 2xDF 12,5 bez TI jednovrstvá spodní kce profil CD na krokvových závěsech</t>
  </si>
  <si>
    <t>-1440422165</t>
  </si>
  <si>
    <t>https://podminky.urs.cz/item/CS_URS_2025_02/763161763</t>
  </si>
  <si>
    <t>493,998-8,2</t>
  </si>
  <si>
    <t>320</t>
  </si>
  <si>
    <t>76316176R</t>
  </si>
  <si>
    <t>SDK podkroví desky 2xH2 12,5 bez TI jednovrstvá spodní kce profil CD na krokvových závěsech</t>
  </si>
  <si>
    <t>2117340470</t>
  </si>
  <si>
    <t>V6*2</t>
  </si>
  <si>
    <t>4,1*2</t>
  </si>
  <si>
    <t>321</t>
  </si>
  <si>
    <t>76316455R</t>
  </si>
  <si>
    <t xml:space="preserve">SDK obklad kcí tvaru L š přes 0,8 m desky 2xA 12,5-truhlík </t>
  </si>
  <si>
    <t>-793240268</t>
  </si>
  <si>
    <t>(0,305+0,59)*2,3</t>
  </si>
  <si>
    <t>(0,25+0,76)*6,595</t>
  </si>
  <si>
    <t>(0,425+0,85)*3,555</t>
  </si>
  <si>
    <t>(0,3+1,46)*1,6*2*2</t>
  </si>
  <si>
    <t>322</t>
  </si>
  <si>
    <t>763164567</t>
  </si>
  <si>
    <t>SDK obklad kcí tvaru L š přes 0,8 m desky 2xDFH2 12,5-truhlík</t>
  </si>
  <si>
    <t>-887275132</t>
  </si>
  <si>
    <t>https://podminky.urs.cz/item/CS_URS_2025_02/763164567</t>
  </si>
  <si>
    <t>(0,36+0,69)*2,6*2</t>
  </si>
  <si>
    <t>323</t>
  </si>
  <si>
    <t>763182411</t>
  </si>
  <si>
    <t>SDK opláštění obvodu střešního okna hl do 0,5 m</t>
  </si>
  <si>
    <t>1083620285</t>
  </si>
  <si>
    <t>https://podminky.urs.cz/item/CS_URS_2025_02/763182411</t>
  </si>
  <si>
    <t>2*(0,78+2,8)*9</t>
  </si>
  <si>
    <t>2*(0,78+1,4)*4</t>
  </si>
  <si>
    <t>2*(0,55+0,78)</t>
  </si>
  <si>
    <t>2*(0,66+0,98)</t>
  </si>
  <si>
    <t>324</t>
  </si>
  <si>
    <t>763251222</t>
  </si>
  <si>
    <t>Sádrovláknitá podlaha tl 35 mm z podlahových prvků tl 25 mm se sádrovláknitou deskou tl 10 mm bez podsypu</t>
  </si>
  <si>
    <t>-845819902</t>
  </si>
  <si>
    <t>https://podminky.urs.cz/item/CS_URS_2025_02/763251222</t>
  </si>
  <si>
    <t>V3.3 - V3.6</t>
  </si>
  <si>
    <t>46,3+113,754+34,018+43,4</t>
  </si>
  <si>
    <t>V4.4+V4.5</t>
  </si>
  <si>
    <t>396,546+197,382</t>
  </si>
  <si>
    <t>325</t>
  </si>
  <si>
    <t>76325139R</t>
  </si>
  <si>
    <t>Vyrovnávací podsyp-suchý minerální porobetonový granulát tl 50-80 mm</t>
  </si>
  <si>
    <t>1825551119</t>
  </si>
  <si>
    <t>46,3+113,75+34,018+43,4</t>
  </si>
  <si>
    <t>V4.4 + V4.5</t>
  </si>
  <si>
    <t>396,546+19+7,382</t>
  </si>
  <si>
    <t>20,0</t>
  </si>
  <si>
    <t>326</t>
  </si>
  <si>
    <t>763365112</t>
  </si>
  <si>
    <t>Montáž cementovláknitého obkladu - plentování drážky pro svod ve fasádě deskou protipožární tl 20 mm</t>
  </si>
  <si>
    <t>-33379913</t>
  </si>
  <si>
    <t>https://podminky.urs.cz/item/CS_URS_2025_02/763365112</t>
  </si>
  <si>
    <t>327</t>
  </si>
  <si>
    <t>CDC.0008825.URS</t>
  </si>
  <si>
    <t>deska cementotřísková CETRIS tl.2,0 cm</t>
  </si>
  <si>
    <t>-1778946894</t>
  </si>
  <si>
    <t>14*0,2*2</t>
  </si>
  <si>
    <t>328</t>
  </si>
  <si>
    <t>998763403</t>
  </si>
  <si>
    <t>Přesun hmot procentní pro konstrukce montované z desek v objektech v přes 12 do 24 m</t>
  </si>
  <si>
    <t>-1382057651</t>
  </si>
  <si>
    <t>https://podminky.urs.cz/item/CS_URS_2025_02/998763403</t>
  </si>
  <si>
    <t>764</t>
  </si>
  <si>
    <t>Konstrukce klempířské</t>
  </si>
  <si>
    <t>329</t>
  </si>
  <si>
    <t>764002812</t>
  </si>
  <si>
    <t>Demontáž okapového plechu do suti v krytině skládané</t>
  </si>
  <si>
    <t>-54972750</t>
  </si>
  <si>
    <t>https://podminky.urs.cz/item/CS_URS_2025_02/764002812</t>
  </si>
  <si>
    <t>330</t>
  </si>
  <si>
    <t>764002851</t>
  </si>
  <si>
    <t>Demontáž oplechování parapetů do suti</t>
  </si>
  <si>
    <t>1702340908</t>
  </si>
  <si>
    <t>https://podminky.urs.cz/item/CS_URS_2025_02/764002851</t>
  </si>
  <si>
    <t>1,3*(20+13+9+10)</t>
  </si>
  <si>
    <t>0,7*(2+2+10)</t>
  </si>
  <si>
    <t>0,85*2</t>
  </si>
  <si>
    <t>0,65*3</t>
  </si>
  <si>
    <t>331</t>
  </si>
  <si>
    <t>764002861</t>
  </si>
  <si>
    <t>Demontáž oplechování říms,římsiček a nadokeníků a ozdobných prvků do suti</t>
  </si>
  <si>
    <t>-1794437285</t>
  </si>
  <si>
    <t>https://podminky.urs.cz/item/CS_URS_2025_02/764002861</t>
  </si>
  <si>
    <t>89+26,405*2+2+1,8*14</t>
  </si>
  <si>
    <t>332</t>
  </si>
  <si>
    <t>764004801</t>
  </si>
  <si>
    <t>Demontáž podokapního žlabu do suti</t>
  </si>
  <si>
    <t>1044788527</t>
  </si>
  <si>
    <t>https://podminky.urs.cz/item/CS_URS_2025_02/764004801</t>
  </si>
  <si>
    <t>333</t>
  </si>
  <si>
    <t>764004861</t>
  </si>
  <si>
    <t>Demontáž svodu do suti</t>
  </si>
  <si>
    <t>-330486677</t>
  </si>
  <si>
    <t>https://podminky.urs.cz/item/CS_URS_2025_02/764004861</t>
  </si>
  <si>
    <t>334</t>
  </si>
  <si>
    <t>764211R15</t>
  </si>
  <si>
    <t>K15 Stříška na zakrytí komínu vel 750/1400 z lakovaného pozinkovaného plechu dle podrobného popisu v tabulce výrobků D.1.1.1.103</t>
  </si>
  <si>
    <t>-118609795</t>
  </si>
  <si>
    <t>335</t>
  </si>
  <si>
    <t>764211R16</t>
  </si>
  <si>
    <t>K16 Stříška na zakrytí komínu vel 500/1600 z lakovaného pozinkovaného plechu dle podrobného popisu v tabulce výrobků D.1.1.1.103</t>
  </si>
  <si>
    <t>1316151733</t>
  </si>
  <si>
    <t>336</t>
  </si>
  <si>
    <t>764232435</t>
  </si>
  <si>
    <t>K1 Oplechování rovné okapové hrany z Cu plechu rš 400 mm dle podrobného popisu v tabulce výrobků D.1.1.1.103</t>
  </si>
  <si>
    <t>34320488</t>
  </si>
  <si>
    <t>https://podminky.urs.cz/item/CS_URS_2025_02/764232435</t>
  </si>
  <si>
    <t>337</t>
  </si>
  <si>
    <t>764236R19</t>
  </si>
  <si>
    <t>K19 Oplechování parapetů rovných mechanicky kotvené z Cu plechu rš 400 mm vč podložení XPS dle podrobného popisu v tabulce výrobků D.1.1.1.103</t>
  </si>
  <si>
    <t>-1726163962</t>
  </si>
  <si>
    <t>K19</t>
  </si>
  <si>
    <t>21*1,7</t>
  </si>
  <si>
    <t>338</t>
  </si>
  <si>
    <t>764236R21</t>
  </si>
  <si>
    <t>K21 Oplechování parapetů rovných mechanicky kotvené z Cu plechu rš 400 mm vč podložení XPS dle podrobného popisu v tabulce výrobků D.1.1.1.103</t>
  </si>
  <si>
    <t>802212072</t>
  </si>
  <si>
    <t>K21</t>
  </si>
  <si>
    <t>27*1,6</t>
  </si>
  <si>
    <t>339</t>
  </si>
  <si>
    <t>764238R20</t>
  </si>
  <si>
    <t xml:space="preserve">Oplechování nadokenní římsy rovné mechanicky kotvené z Cu plechu rš 400 mm  dle podrobného popisu v tabulce výrobků D.1.1.1.103</t>
  </si>
  <si>
    <t>1631125394</t>
  </si>
  <si>
    <t>K20</t>
  </si>
  <si>
    <t>2*42</t>
  </si>
  <si>
    <t>340</t>
  </si>
  <si>
    <t>764238R22</t>
  </si>
  <si>
    <t xml:space="preserve">K22 Oplechování patrové římsy rovné mechanicky kotvené z Cu plechu rš 400 mm  dle podrobného popisu v tabulce výrobků D.1.1.1.103</t>
  </si>
  <si>
    <t>-1745358539</t>
  </si>
  <si>
    <t>341</t>
  </si>
  <si>
    <t>764238R23</t>
  </si>
  <si>
    <t xml:space="preserve">K23 Oplechování patrové římsy rovné mechanicky kotvené z Cu plechu rš 400 mm  dle podrobného popisu v tabulce výrobků D.1.1.1.103</t>
  </si>
  <si>
    <t>-365075725</t>
  </si>
  <si>
    <t>342</t>
  </si>
  <si>
    <t>764314612</t>
  </si>
  <si>
    <t>K7,K8 Lemování prostupů střech s krytinou skládanou nebo plechovou bez lišty z lakovaného pozinkovaného plechu dle podrobného popisu v tabulce výrobků D.1.1.1.103</t>
  </si>
  <si>
    <t>805842585</t>
  </si>
  <si>
    <t>https://podminky.urs.cz/item/CS_URS_2025_02/764314612</t>
  </si>
  <si>
    <t>K7</t>
  </si>
  <si>
    <t>(0,5*3+0,33*1,5)*2</t>
  </si>
  <si>
    <t>K8</t>
  </si>
  <si>
    <t>(0,5*3,5+0,33*0,5)*2</t>
  </si>
  <si>
    <t>343</t>
  </si>
  <si>
    <t>7643146R13</t>
  </si>
  <si>
    <t>K13 Systémové zateplené lemování střešních oken vel 780/2800 z lakovaného pozinkovaného plechu dle podrobného popisu v tabulce výrobků D.1.1.1.103</t>
  </si>
  <si>
    <t>-404544146</t>
  </si>
  <si>
    <t>344</t>
  </si>
  <si>
    <t>7643146R14</t>
  </si>
  <si>
    <t>K14 Systémové zateplené lemování střešních oken vel 780/1400 z lakovaného pozinkovaného plechu dle podrobného popisu v tabulce výrobků D.1.1.1.103</t>
  </si>
  <si>
    <t>-1909253977</t>
  </si>
  <si>
    <t>345</t>
  </si>
  <si>
    <t>7643146R17</t>
  </si>
  <si>
    <t>K17 Systémové zateplené lemování střešních oken vel 660/980 z lakovaného pozinkovaného plechu dle podrobného popisu v tabulce výrobků D.1.1.1.103</t>
  </si>
  <si>
    <t>-1058675909</t>
  </si>
  <si>
    <t>346</t>
  </si>
  <si>
    <t>7643146R18</t>
  </si>
  <si>
    <t>K18 Systémové zateplené lemování střešních oken vel 550/780 z lakovaného pozinkovaného plechu dle podrobného popisu v tabulce výrobků D.1.1.1.103</t>
  </si>
  <si>
    <t>1733939109</t>
  </si>
  <si>
    <t>347</t>
  </si>
  <si>
    <t>764315623</t>
  </si>
  <si>
    <t>K6 Lemování prostupu od cca ø 100 mm do ø 160 mm z lakovaného pozinkovaného plechu střech s krytinou skládanou D přes 100 do 160 mm dle podrobného popisu v tabulce výrobků D.1.1.1.103</t>
  </si>
  <si>
    <t>766417613</t>
  </si>
  <si>
    <t>https://podminky.urs.cz/item/CS_URS_2025_02/764315623</t>
  </si>
  <si>
    <t>348</t>
  </si>
  <si>
    <t>764531404</t>
  </si>
  <si>
    <t>K1 Žlab podokapní půlkruhový z Cu plechu včetně háků a čel půlkruhový rš 330 mm dle podrobného popisu v tabulce výrobků D.1.1.1.103</t>
  </si>
  <si>
    <t>1477913036</t>
  </si>
  <si>
    <t>https://podminky.urs.cz/item/CS_URS_2025_02/764531404</t>
  </si>
  <si>
    <t>349</t>
  </si>
  <si>
    <t>764538422</t>
  </si>
  <si>
    <t>K2 Svody kruhové včetně objímek, kolen, odskoků z Cu plechu průměru 100 mm dle podrobného popisu v tabulce výrobků D.1.1.1.103</t>
  </si>
  <si>
    <t>-405226779</t>
  </si>
  <si>
    <t>https://podminky.urs.cz/item/CS_URS_2025_02/764538422</t>
  </si>
  <si>
    <t>350</t>
  </si>
  <si>
    <t>7645384R3</t>
  </si>
  <si>
    <t>K3 Ozdobné klempířské prvky na každém rohu a napojení na svod, které budou přesnou tvarovou kopii stávajících prvků vel 350x300 mm,dle popisu v tabulce výrobků D.1.1.1.103</t>
  </si>
  <si>
    <t>1113739671</t>
  </si>
  <si>
    <t>351</t>
  </si>
  <si>
    <t>998764203</t>
  </si>
  <si>
    <t>Přesun hmot procentní pro konstrukce klempířské v objektech v přes 12 do 24 m</t>
  </si>
  <si>
    <t>-528951571</t>
  </si>
  <si>
    <t>https://podminky.urs.cz/item/CS_URS_2025_02/998764203</t>
  </si>
  <si>
    <t>765</t>
  </si>
  <si>
    <t>Krytina skládaná</t>
  </si>
  <si>
    <t>352</t>
  </si>
  <si>
    <t>765111807</t>
  </si>
  <si>
    <t>Demontáž krytiny keramické drážkové sklonu do 30° se zvětralou maltou vč syst a klempířských prvků k dalšímu použití</t>
  </si>
  <si>
    <t>485111530</t>
  </si>
  <si>
    <t>https://podminky.urs.cz/item/CS_URS_2025_02/765111807</t>
  </si>
  <si>
    <t>(26,405+10,885)*0,5*8,9</t>
  </si>
  <si>
    <t>15,19*8,9*0,5*2</t>
  </si>
  <si>
    <t>(5,585+5,615)*8,9</t>
  </si>
  <si>
    <t>15,205*8,9*0,5</t>
  </si>
  <si>
    <t>2,51*9*2</t>
  </si>
  <si>
    <t>353</t>
  </si>
  <si>
    <t>765111833</t>
  </si>
  <si>
    <t>Příplatek k demontáži krytiny keramické hladké k dalšímu použití za sklon přes 30°</t>
  </si>
  <si>
    <t>-1623801669</t>
  </si>
  <si>
    <t>https://podminky.urs.cz/item/CS_URS_2025_02/765111833</t>
  </si>
  <si>
    <t>354</t>
  </si>
  <si>
    <t>76511102R</t>
  </si>
  <si>
    <t>Montáž krytiny keramické drážkové sklonu do 30° na sucho vč syst a doplňkových prvků - stávající 50%</t>
  </si>
  <si>
    <t>634950423</t>
  </si>
  <si>
    <t>(513,654-0,78*2,8*9)*0,5</t>
  </si>
  <si>
    <t>355</t>
  </si>
  <si>
    <t>76511301R</t>
  </si>
  <si>
    <t xml:space="preserve">Krytina keramická pálená ražená sklonu do 30° na sucho - montáž vč tašek a syst a doplňkových prvků - doplnění 50% </t>
  </si>
  <si>
    <t>895137482</t>
  </si>
  <si>
    <t>356</t>
  </si>
  <si>
    <t>5966050R</t>
  </si>
  <si>
    <t>pálená ražená krytina dle stávající - výměna (50%) vč syst a doplňkových prvků</t>
  </si>
  <si>
    <t>486185347</t>
  </si>
  <si>
    <t>493,998*0,5</t>
  </si>
  <si>
    <t>357</t>
  </si>
  <si>
    <t>765113912</t>
  </si>
  <si>
    <t>Příplatek ke krytině keramické drážkové za sklon přes 40° do 50°</t>
  </si>
  <si>
    <t>-99515621</t>
  </si>
  <si>
    <t>https://podminky.urs.cz/item/CS_URS_2025_02/765113912</t>
  </si>
  <si>
    <t>358</t>
  </si>
  <si>
    <t>76511500R</t>
  </si>
  <si>
    <t>K5 Protisněhové tašky a háky sněhová oblast III - 2háky /m2,kompl prov D+M dle popisu v tabulce výrobků D.1.1.1.103</t>
  </si>
  <si>
    <t>-821002795</t>
  </si>
  <si>
    <t>359</t>
  </si>
  <si>
    <t>76512310R</t>
  </si>
  <si>
    <t>Ochranný pás proti ptactvu,kompl prov dle výkresu Komín severní a Komín jižní</t>
  </si>
  <si>
    <t>-2035239770</t>
  </si>
  <si>
    <t>2*(1,47+0,805)*2</t>
  </si>
  <si>
    <t>2*(1,62+0,565)*2</t>
  </si>
  <si>
    <t>360</t>
  </si>
  <si>
    <t>765191011</t>
  </si>
  <si>
    <t>Montáž pojistné hydroizolační nebo parotěsné fólie kladené ve sklonu do 30° volně na krokve</t>
  </si>
  <si>
    <t>-2123252895</t>
  </si>
  <si>
    <t>https://podminky.urs.cz/item/CS_URS_2025_02/765191011</t>
  </si>
  <si>
    <t>361</t>
  </si>
  <si>
    <t>63150819</t>
  </si>
  <si>
    <t>fólie kontaktní difuzně propustná pro doplňkovou hydroizolační vrstvu, jednovrstvá mikrovláknitá s funkční vrstvou tl 0,220mm</t>
  </si>
  <si>
    <t>1342985835</t>
  </si>
  <si>
    <t>493,998*1,1 "Přepočtené koeficientem množství</t>
  </si>
  <si>
    <t>362</t>
  </si>
  <si>
    <t>998765203</t>
  </si>
  <si>
    <t>Přesun hmot procentní pro krytiny skládané v objektech v přes 12 do 24 m</t>
  </si>
  <si>
    <t>1895940911</t>
  </si>
  <si>
    <t>https://podminky.urs.cz/item/CS_URS_2025_02/998765203</t>
  </si>
  <si>
    <t>766</t>
  </si>
  <si>
    <t>Konstrukce truhlářské kompletizované-dodávka,montáž,osazení,kotvení</t>
  </si>
  <si>
    <t>363</t>
  </si>
  <si>
    <t>76662R01</t>
  </si>
  <si>
    <t>O01 Špaletové kastlové okno dřevěné vel 1250 (1490) /2200,kompl provedení dle popisu v tabulce výrobků D.1.1.1.103</t>
  </si>
  <si>
    <t>-1861663739</t>
  </si>
  <si>
    <t>364</t>
  </si>
  <si>
    <t>76662R03</t>
  </si>
  <si>
    <t>O03 Špaletové kastlové okno dřevěné vel 1250 (1490) /950,kompl provedení dle popisu v tabulce výrobků D.1.1.1.103</t>
  </si>
  <si>
    <t>596696889</t>
  </si>
  <si>
    <t>365</t>
  </si>
  <si>
    <t>76662R04</t>
  </si>
  <si>
    <t>O04 Špaletové kastlové okno dřevěné vel 1250 (1490) /1350,kompl provedení dle popisu v tabulce výrobků D.1.1.1.103</t>
  </si>
  <si>
    <t>-1367516608</t>
  </si>
  <si>
    <t>366</t>
  </si>
  <si>
    <t>76662R05</t>
  </si>
  <si>
    <t>O05 Střešní okno dřevěné kyvné pro pokoje s integrovanou větrací lištou a ovládáním nahoře vel 780/2800,kompl provedení dle popisu v tabulce výrobků D.1.1.1.103</t>
  </si>
  <si>
    <t>299667008</t>
  </si>
  <si>
    <t>367</t>
  </si>
  <si>
    <t>76662R06</t>
  </si>
  <si>
    <t>O06 Střešní okno dřevěné kyvné pro pokoje s integrovanou větrací lištou a ovládáním nahoře vel 780/1400,kompl provedení dle popisu v tabulce výrobků D.1.1.1.103</t>
  </si>
  <si>
    <t>487907924</t>
  </si>
  <si>
    <t>368</t>
  </si>
  <si>
    <t>76662R07</t>
  </si>
  <si>
    <t>O07 Střešní okno dřevěné kyvné pro pokoje s integrovanou větrací lištou a ovládáním nahoře vel 550/780,kompl provedení dle popisu v tabulce výrobků D.1.1.1.103</t>
  </si>
  <si>
    <t>-159393930</t>
  </si>
  <si>
    <t>369</t>
  </si>
  <si>
    <t>76662R08</t>
  </si>
  <si>
    <t>O08 Střešní okno dřevěné výklopné jako výlez na střechu s ovládáním nahoře vel 660/980,kompl provedení dle popisu v tabulce výrobků D.1.1.1.103</t>
  </si>
  <si>
    <t>1808234177</t>
  </si>
  <si>
    <t>370</t>
  </si>
  <si>
    <t>76662R09</t>
  </si>
  <si>
    <t>O09 Okno do sklepa dřevěné vel 400/675,kompl provedení dle popisu v tabulce výrobků D.1.1.1.103</t>
  </si>
  <si>
    <t>-1128566349</t>
  </si>
  <si>
    <t>371</t>
  </si>
  <si>
    <t>76666R001</t>
  </si>
  <si>
    <t>D101 Dveře vstupní kompletizované vč zárubně,kompl prov D+M dle popisu v tabulce výrobků D.1.1.1.103</t>
  </si>
  <si>
    <t>-1921953829</t>
  </si>
  <si>
    <t>372</t>
  </si>
  <si>
    <t>76666R002</t>
  </si>
  <si>
    <t>D102 Dveře vstupní kompletizované vč zárubně,kompl prov D+M dle popisu v tabulce výrobků D.1.1.1.103</t>
  </si>
  <si>
    <t>191892780</t>
  </si>
  <si>
    <t>373</t>
  </si>
  <si>
    <t>76666R003</t>
  </si>
  <si>
    <t>D201 Dveře dřevěné prosklené chodba,knihovna kompletizované vč zárubně,kompl prov D+M dle popisu v tabulce výrobků D.1.1.1.103</t>
  </si>
  <si>
    <t>889619785</t>
  </si>
  <si>
    <t>374</t>
  </si>
  <si>
    <t>76666R004</t>
  </si>
  <si>
    <t>D202 Dveře dřevěné prosklené chodba,knihovna kompletizované vč zárubně,kompl prov D+M dle popisu v tabulce výrobků D.1.1.1.103</t>
  </si>
  <si>
    <t>-2086150697</t>
  </si>
  <si>
    <t>375</t>
  </si>
  <si>
    <t>76666R005</t>
  </si>
  <si>
    <t>D203 Dveře dřevěné prosklené chodba,knihovna kompletizované vč zárubně,kompl prov D+M dle popisu v tabulce výrobků D.1.1.1.103</t>
  </si>
  <si>
    <t>1331314997</t>
  </si>
  <si>
    <t>376</t>
  </si>
  <si>
    <t>76666R006</t>
  </si>
  <si>
    <t>D204 Dveře dřevěné prosklené EI 30DP3 chodba,knihovna kompletizované vč zárubně,kompl prov D+M dle popisu v tabulce výrobků D.1.1.1.103</t>
  </si>
  <si>
    <t>707295121</t>
  </si>
  <si>
    <t>377</t>
  </si>
  <si>
    <t>76666R007</t>
  </si>
  <si>
    <t>D301 Dveře vstupní do bytů EI 30DP3 kompletizované vč zárubně,kompl prov D+M dle popisu v tabulce výrobků D.1.1.1.103</t>
  </si>
  <si>
    <t>1426694868</t>
  </si>
  <si>
    <t>378</t>
  </si>
  <si>
    <t>76666R008</t>
  </si>
  <si>
    <t>D302 Dveře vstupní do bytů EI 30DP3 kompletizované vč zárubně,kompl prov D+M dle popisu v tabulce výrobků D.1.1.1.103</t>
  </si>
  <si>
    <t>-877338041</t>
  </si>
  <si>
    <t>379</t>
  </si>
  <si>
    <t>76666R009</t>
  </si>
  <si>
    <t>D303 Dveře vstupní do bytů EI 30DP3 kompletizované vč zárubně,kompl prov D+M dle popisu v tabulce výrobků D.1.1.1.103</t>
  </si>
  <si>
    <t>-122828380</t>
  </si>
  <si>
    <t>380</t>
  </si>
  <si>
    <t>76666R010</t>
  </si>
  <si>
    <t>D304 Dveře vstupní do bytů EI 30DP3 kompletizované vč zárubně,kompl prov D+M dle popisu v tabulce výrobků D.1.1.1.103</t>
  </si>
  <si>
    <t>-439265091</t>
  </si>
  <si>
    <t>381</t>
  </si>
  <si>
    <t>76666R011</t>
  </si>
  <si>
    <t>D305 Dveře vstupní do bytů EI 30DP3 kompletizované vč zárubně,kompl prov D+M dle popisu v tabulce výrobků D.1.1.1.103</t>
  </si>
  <si>
    <t>-2077017219</t>
  </si>
  <si>
    <t>382</t>
  </si>
  <si>
    <t>76666R012</t>
  </si>
  <si>
    <t>D306 Dveře vstupní do bytů EI 30DP3 kompletizované vč zárubně,kompl prov D+M dle popisu v tabulce výrobků D.1.1.1.103</t>
  </si>
  <si>
    <t>1516399663</t>
  </si>
  <si>
    <t>383</t>
  </si>
  <si>
    <t>76666R013</t>
  </si>
  <si>
    <t>D307 Dveře vstupní do bytů EI 30DP3 kompletizované vč zárubně,kompl prov D+M dle popisu v tabulce výrobků D.1.1.1.103</t>
  </si>
  <si>
    <t>71365886</t>
  </si>
  <si>
    <t>384</t>
  </si>
  <si>
    <t>76666R014</t>
  </si>
  <si>
    <t>D308 Dveře vstupní do bytů EI 30DP3 kompletizované vč zárubně,kompl prov D+M dle popisu v tabulce výrobků D.1.1.1.103</t>
  </si>
  <si>
    <t>528298081</t>
  </si>
  <si>
    <t>385</t>
  </si>
  <si>
    <t>76666R015</t>
  </si>
  <si>
    <t>D309 Dveře vstupní do bytů EI 30DP3 kompletizované vč zárubně,kompl prov D+M dle popisu v tabulce výrobků D.1.1.1.103</t>
  </si>
  <si>
    <t>1170727371</t>
  </si>
  <si>
    <t>386</t>
  </si>
  <si>
    <t>76666R016</t>
  </si>
  <si>
    <t>D310 Dveře vstupní do bytů EI 30DP3 kompletizované vč zárubně,kompl prov D+M dle popisu v tabulce výrobků D.1.1.1.103</t>
  </si>
  <si>
    <t>-498076250</t>
  </si>
  <si>
    <t>387</t>
  </si>
  <si>
    <t>76666R017</t>
  </si>
  <si>
    <t>D311 Dveře vstupní do bytů EI 30DP3 kompletizované vč zárubně,kompl prov D+M dle popisu v tabulce výrobků D.1.1.1.103</t>
  </si>
  <si>
    <t>1293370070</t>
  </si>
  <si>
    <t>388</t>
  </si>
  <si>
    <t>76666R018</t>
  </si>
  <si>
    <t>D312 Dveře vstupní do bytů EI 30DP3 kompletizované vč zárubně,kompl prov D+M dle popisu v tabulce výrobků D.1.1.1.103</t>
  </si>
  <si>
    <t>998017598</t>
  </si>
  <si>
    <t>389</t>
  </si>
  <si>
    <t>76666R019</t>
  </si>
  <si>
    <t>D313 Dveře vstupní do bytů EI 30DP3 kompletizované vč zárubně,kompl prov D+M dle popisu v tabulce výrobků D.1.1.1.103</t>
  </si>
  <si>
    <t>1143975898</t>
  </si>
  <si>
    <t>390</t>
  </si>
  <si>
    <t>76666R020</t>
  </si>
  <si>
    <t>D314 Dveře vstupní do bytů EI 30DP3 kompletizované vč zárubně,kompl prov D+M dle popisu v tabulce výrobků D.1.1.1.103</t>
  </si>
  <si>
    <t>2016987135</t>
  </si>
  <si>
    <t>391</t>
  </si>
  <si>
    <t>76666R021</t>
  </si>
  <si>
    <t>D401 Dveře vstupní do bytů EI 30DP3 kompletizované vč zárubně,kompl prov D+M dle popisu v tabulce výrobků D.1.1.1.103</t>
  </si>
  <si>
    <t>-189115638</t>
  </si>
  <si>
    <t>392</t>
  </si>
  <si>
    <t>76666R022</t>
  </si>
  <si>
    <t>D402 Dveře vstupní do bytů EI 30DP3 kompletizované vč zárubně,kompl prov D+M dle popisu v tabulce výrobků D.1.1.1.103</t>
  </si>
  <si>
    <t>978172394</t>
  </si>
  <si>
    <t>393</t>
  </si>
  <si>
    <t>76666R023</t>
  </si>
  <si>
    <t>D403 Dveře vstupní do bytů EI 30DP3 kompletizované vč zárubně,kompl prov D+M dle popisu v tabulce výrobků D.1.1.1.103</t>
  </si>
  <si>
    <t>-807915477</t>
  </si>
  <si>
    <t>394</t>
  </si>
  <si>
    <t>76666R024</t>
  </si>
  <si>
    <t>D404 Dveře vstupní do bytů EI 30DP3 kompletizované vč zárubně,kompl prov D+M dle popisu v tabulce výrobků D.1.1.1.103</t>
  </si>
  <si>
    <t>-1723188410</t>
  </si>
  <si>
    <t>395</t>
  </si>
  <si>
    <t>76666R025</t>
  </si>
  <si>
    <t xml:space="preserve">D501 Dveře dřevěné pro skryté zárubně  kompletizované vč zárubně,kompl prov D+M dle popisu v tabulce výrobků D.1.1.1.103</t>
  </si>
  <si>
    <t>-1252390869</t>
  </si>
  <si>
    <t>396</t>
  </si>
  <si>
    <t>76666R026</t>
  </si>
  <si>
    <t xml:space="preserve">D502 Dveře dřevěné pro skryté zárubně  kompletizované vč zárubně,kompl prov D+M dle popisu v tabulce výrobků D.1.1.1.103</t>
  </si>
  <si>
    <t>391444161</t>
  </si>
  <si>
    <t>397</t>
  </si>
  <si>
    <t>76666R027</t>
  </si>
  <si>
    <t xml:space="preserve">D503 Dveře dřevěné pro skryté zárubně  kompletizované vč zárubně,kompl prov D+M dle popisu v tabulce výrobků D.1.1.1.103</t>
  </si>
  <si>
    <t>597181522</t>
  </si>
  <si>
    <t>398</t>
  </si>
  <si>
    <t>76666R028</t>
  </si>
  <si>
    <t xml:space="preserve">D504 Dveře dřevěné pro skryté zárubně  kompletizované vč zárubně,kompl prov D+M dle popisu v tabulce výrobků D.1.1.1.103</t>
  </si>
  <si>
    <t>-1835665040</t>
  </si>
  <si>
    <t>399</t>
  </si>
  <si>
    <t>76666R029</t>
  </si>
  <si>
    <t xml:space="preserve">D505 Dveře dřevěné pro skryté zárubně  kompletizované vč zárubně,kompl prov D+ M dle popisu v tabulce výrobků D.1.1.1.103</t>
  </si>
  <si>
    <t>-1719754624</t>
  </si>
  <si>
    <t>400</t>
  </si>
  <si>
    <t>76666R031</t>
  </si>
  <si>
    <t>D701 Dveře dřevěné bezfalcové kompletizované vč zárubně,kompl prov D+ M dle popisu v tabulce výrobků D.1.1.1.103</t>
  </si>
  <si>
    <t>1337699961</t>
  </si>
  <si>
    <t>401</t>
  </si>
  <si>
    <t>76666R032</t>
  </si>
  <si>
    <t>D702 Dveře dřevěné bezfalcové kompletizované vč zárubně,kompl prov D+ M dle popisu v tabulce výrobků D.1.1.1.103</t>
  </si>
  <si>
    <t>160006722</t>
  </si>
  <si>
    <t>402</t>
  </si>
  <si>
    <t>76666R033</t>
  </si>
  <si>
    <t>D703 Dveře dřevěné bezfalcové kompletizované vč zárubně,kompl prov D+ M dle popisu v tabulce výrobků D.1.1.1.103</t>
  </si>
  <si>
    <t>-313822172</t>
  </si>
  <si>
    <t>403</t>
  </si>
  <si>
    <t>76666R034</t>
  </si>
  <si>
    <t>D704 Dveře dřevěné bezfalcové kompletizované vč zárubně,kompl prov D+ M dle popisu v tabulce výrobků D.1.1.1.103</t>
  </si>
  <si>
    <t>1936480688</t>
  </si>
  <si>
    <t>404</t>
  </si>
  <si>
    <t>76666R035</t>
  </si>
  <si>
    <t>D705 Dveře dřevěné bezfalcové kompletizované vč zárubně,kompl prov D+ M dle popisu v tabulce výrobků D.1.1.1.103</t>
  </si>
  <si>
    <t>1934337754</t>
  </si>
  <si>
    <t>405</t>
  </si>
  <si>
    <t>76666R036</t>
  </si>
  <si>
    <t>D706 Dveře dřevěné bezfalcové kompletizované vč zárubně,kompl prov D+ M dle popisu v tabulce výrobků D.1.1.1.103</t>
  </si>
  <si>
    <t>-1960030818</t>
  </si>
  <si>
    <t>406</t>
  </si>
  <si>
    <t>76666R037</t>
  </si>
  <si>
    <t>D707 Dveře dřevěné bezfalcové kompletizované vč zárubně,kompl prov D+ M dle popisu v tabulce výrobků D.1.1.1.103</t>
  </si>
  <si>
    <t>511783648</t>
  </si>
  <si>
    <t>407</t>
  </si>
  <si>
    <t>76666R038</t>
  </si>
  <si>
    <t>D708 Dveře dřevěné bezfalcové kompletizované vč zárubně,kompl prov D+ M dle popisu v tabulce výrobků D.1.1.1.103</t>
  </si>
  <si>
    <t>-1798880834</t>
  </si>
  <si>
    <t>408</t>
  </si>
  <si>
    <t>76666R039</t>
  </si>
  <si>
    <t>D709 Dveře dřevěné bezfalcové kompletizované vč zárubně,kompl prov D+ M dle popisu v tabulce výrobků D.1.1.1.103</t>
  </si>
  <si>
    <t>2131184199</t>
  </si>
  <si>
    <t>409</t>
  </si>
  <si>
    <t>76666R040</t>
  </si>
  <si>
    <t>D710 Dveře dřevěné bezfalcové kompletizované vč zárubně,kompl prov D+ M dle popisu v tabulce výrobků D.1.1.1.103</t>
  </si>
  <si>
    <t>431487643</t>
  </si>
  <si>
    <t>410</t>
  </si>
  <si>
    <t>76666R041</t>
  </si>
  <si>
    <t>D711 Dveře dřevěné bezfalcové kompletizované vč zárubně,kompl prov D+ M dle popisu v tabulce výrobků D.1.1.1.103</t>
  </si>
  <si>
    <t>-462999223</t>
  </si>
  <si>
    <t>411</t>
  </si>
  <si>
    <t>76666R042</t>
  </si>
  <si>
    <t>D712 Dveře dřevěné bezfalcové kompletizované vč zárubně,kompl prov D+ M dle popisu v tabulce výrobků D.1.1.1.103</t>
  </si>
  <si>
    <t>211116071</t>
  </si>
  <si>
    <t>412</t>
  </si>
  <si>
    <t>76666R043</t>
  </si>
  <si>
    <t>D713 Dveře dřevěné bezfalcové kompletizované vč zárubně,kompl prov D+ M dle popisu v tabulce výrobků D.1.1.1.103</t>
  </si>
  <si>
    <t>828635639</t>
  </si>
  <si>
    <t>413</t>
  </si>
  <si>
    <t>76666R044</t>
  </si>
  <si>
    <t>D714 Dveře dřevěné bezfalcové kompletizované vč zárubně,kompl prov D+ M dle popisu v tabulce výrobků D.1.1.1.103</t>
  </si>
  <si>
    <t>553042851</t>
  </si>
  <si>
    <t>414</t>
  </si>
  <si>
    <t>76666R045</t>
  </si>
  <si>
    <t>D715 Dveře dřevěné bezfalcové kompletizované vč zárubně,kompl prov D+ M dle popisu v tabulce výrobků D.1.1.1.103</t>
  </si>
  <si>
    <t>-2099474470</t>
  </si>
  <si>
    <t>415</t>
  </si>
  <si>
    <t>76666R046</t>
  </si>
  <si>
    <t>D716 Dveře dřevěné bezfalcové kompletizované vč zárubně,kompl prov D+ M dle popisu v tabulce výrobků D.1.1.1.103</t>
  </si>
  <si>
    <t>906862508</t>
  </si>
  <si>
    <t>416</t>
  </si>
  <si>
    <t>76666R047</t>
  </si>
  <si>
    <t>D717 Dveře dřevěné bezfalcové kompletizované vč zárubně,kompl prov D+ M dle popisu v tabulce výrobků D.1.1.1.103</t>
  </si>
  <si>
    <t>-945848315</t>
  </si>
  <si>
    <t>417</t>
  </si>
  <si>
    <t>76666R048</t>
  </si>
  <si>
    <t>D718 Dveře dřevěné bezfalcové kompletizované vč zárubně,kompl prov D+ M dle popisu v tabulce výrobků D.1.1.1.103</t>
  </si>
  <si>
    <t>-35534997</t>
  </si>
  <si>
    <t>418</t>
  </si>
  <si>
    <t>76666R049</t>
  </si>
  <si>
    <t>D719 Dveře dřevěné bezfalcové kompletizované vč zárubně,kompl prov D+ M dle popisu v tabulce výrobků D.1.1.1.103</t>
  </si>
  <si>
    <t>-2030231388</t>
  </si>
  <si>
    <t>419</t>
  </si>
  <si>
    <t>76666R050</t>
  </si>
  <si>
    <t>D720 Dveře dřevěné bezfalcové kompletizované vč zárubně,kompl prov D+ M dle popisu v tabulce výrobků D.1.1.1.103</t>
  </si>
  <si>
    <t>1915633956</t>
  </si>
  <si>
    <t>420</t>
  </si>
  <si>
    <t>76666R051</t>
  </si>
  <si>
    <t>D721 Dveře dřevěné bezfalcové kompletizované vč zárubně,kompl prov D+ M dle popisu v tabulce výrobků D.1.1.1.103</t>
  </si>
  <si>
    <t>-481725763</t>
  </si>
  <si>
    <t>421</t>
  </si>
  <si>
    <t>76666R052</t>
  </si>
  <si>
    <t>D722 Dveře dřevěné bezfalcové kompletizované vč zárubně,kompl prov D+ M dle popisu v tabulce výrobků D.1.1.1.103</t>
  </si>
  <si>
    <t>339546606</t>
  </si>
  <si>
    <t>422</t>
  </si>
  <si>
    <t>76666R053</t>
  </si>
  <si>
    <t>D723 Dveře dřevěné bezfalcové kompletizované vč zárubně,kompl prov D+ M dle popisu v tabulce výrobků D.1.1.1.103</t>
  </si>
  <si>
    <t>-1417646968</t>
  </si>
  <si>
    <t>423</t>
  </si>
  <si>
    <t>76666R054</t>
  </si>
  <si>
    <t>D724 Dveře dřevěné bezfalcové kompletizované vč zárubně,kompl prov D+ M dle popisu v tabulce výrobků D.1.1.1.103</t>
  </si>
  <si>
    <t>-1307955986</t>
  </si>
  <si>
    <t>424</t>
  </si>
  <si>
    <t>76666R055</t>
  </si>
  <si>
    <t>D725 Dveře dřevěné bezfalcové kompletizované vč zárubně,kompl prov D+ M dle popisu v tabulce výrobků D.1.1.1.103</t>
  </si>
  <si>
    <t>1544421956</t>
  </si>
  <si>
    <t>425</t>
  </si>
  <si>
    <t>76666R056</t>
  </si>
  <si>
    <t>D726 Dveře dřevěné bezfalcové kompletizované vč zárubně,kompl prov D+ M dle popisu v tabulce výrobků D.1.1.1.103</t>
  </si>
  <si>
    <t>-625915517</t>
  </si>
  <si>
    <t>426</t>
  </si>
  <si>
    <t>76666R057</t>
  </si>
  <si>
    <t>D727 Dveře dřevěné bezfalcové kompletizované vč zárubně,kompl prov D+ M dle popisu v tabulce výrobků D.1.1.1.103</t>
  </si>
  <si>
    <t>-181259119</t>
  </si>
  <si>
    <t>427</t>
  </si>
  <si>
    <t>76666R058</t>
  </si>
  <si>
    <t>D728 Dveře dřevěné bezfalcové kompletizované vč zárubně,kompl prov D+ M dle popisu v tabulce výrobků D.1.1.1.103</t>
  </si>
  <si>
    <t>-1700996853</t>
  </si>
  <si>
    <t>428</t>
  </si>
  <si>
    <t>76666R059</t>
  </si>
  <si>
    <t>D729 Dveře dřevěné bezfalcové kompletizované vč zárubně,kompl prov D+ M dle popisu v tabulce výrobků D.1.1.1.103</t>
  </si>
  <si>
    <t>-2118424885</t>
  </si>
  <si>
    <t>429</t>
  </si>
  <si>
    <t>76666R060</t>
  </si>
  <si>
    <t>D730 Dveře dřevěné bezfalcové kompletizované vč zárubně,kompl prov D+ M dle popisu v tabulce výrobků D.1.1.1.103</t>
  </si>
  <si>
    <t>-1406852857</t>
  </si>
  <si>
    <t>430</t>
  </si>
  <si>
    <t>76666R061</t>
  </si>
  <si>
    <t>D731 Dveře dřevěné bezfalcové kompletizované vč zárubně,kompl prov D+ M dle popisu v tabulce výrobků D.1.1.1.103</t>
  </si>
  <si>
    <t>-1595653851</t>
  </si>
  <si>
    <t>431</t>
  </si>
  <si>
    <t>76666R062</t>
  </si>
  <si>
    <t>D732 Dveře dřevěné bezfalcové kompletizované vč zárubně,kompl prov D+ M dle popisu v tabulce výrobků D.1.1.1.103</t>
  </si>
  <si>
    <t>-1446982716</t>
  </si>
  <si>
    <t>432</t>
  </si>
  <si>
    <t>76666R063</t>
  </si>
  <si>
    <t>D733 Dveře dřevěné bezfalcové kompletizované vč zárubně,kompl prov D+ M dle popisu v tabulce výrobků D.1.1.1.103</t>
  </si>
  <si>
    <t>1986461847</t>
  </si>
  <si>
    <t>433</t>
  </si>
  <si>
    <t>76666R064</t>
  </si>
  <si>
    <t>D734 Dveře dřevěné bezfalcové kompletizované vč zárubně,kompl prov D+ M dle popisu v tabulce výrobků D.1.1.1.103</t>
  </si>
  <si>
    <t>-808037600</t>
  </si>
  <si>
    <t>434</t>
  </si>
  <si>
    <t>76666R065</t>
  </si>
  <si>
    <t>D735 Dveře dřevěné bezfalcové kompletizované vč zárubně,kompl prov D+ M dle popisu v tabulce výrobků D.1.1.1.103</t>
  </si>
  <si>
    <t>103472841</t>
  </si>
  <si>
    <t>435</t>
  </si>
  <si>
    <t>76666R066</t>
  </si>
  <si>
    <t>D736 Dveře dřevěné bezfalcové kompletizované vč zárubně,kompl prov D+ M dle popisu v tabulce výrobků D.1.1.1.103</t>
  </si>
  <si>
    <t>-1755669946</t>
  </si>
  <si>
    <t>436</t>
  </si>
  <si>
    <t>76666R067</t>
  </si>
  <si>
    <t>D737 Dveře dřevěné bezfalcové kompletizované vč zárubně,kompl prov D+ M dle popisu v tabulce výrobků D.1.1.1.103</t>
  </si>
  <si>
    <t>243663112</t>
  </si>
  <si>
    <t>437</t>
  </si>
  <si>
    <t>76666R068</t>
  </si>
  <si>
    <t>D738 Dveře dřevěné bezfalcové kompletizované vč zárubně,kompl prov D+ M dle popisu v tabulce výrobků D.1.1.1.103</t>
  </si>
  <si>
    <t>-2050827254</t>
  </si>
  <si>
    <t>438</t>
  </si>
  <si>
    <t>76666R069</t>
  </si>
  <si>
    <t>D739 Dveře dřevěné bezfalcové kompletizované vč zárubně,kompl prov D+ M dle popisu v tabulce výrobků D.1.1.1.103</t>
  </si>
  <si>
    <t>1855799959</t>
  </si>
  <si>
    <t>439</t>
  </si>
  <si>
    <t>76666R070</t>
  </si>
  <si>
    <t>D740 Dveře dřevěné bezfalcové kompletizované vč zárubně,kompl prov D+ M dle popisu v tabulce výrobků D.1.1.1.103</t>
  </si>
  <si>
    <t>-100089385</t>
  </si>
  <si>
    <t>440</t>
  </si>
  <si>
    <t>76666R071</t>
  </si>
  <si>
    <t>D741 Dveře dřevěné bezfalcové kompletizované vč zárubně,kompl prov D+ M dle popisu v tabulce výrobků D.1.1.1.103</t>
  </si>
  <si>
    <t>-1979955614</t>
  </si>
  <si>
    <t>441</t>
  </si>
  <si>
    <t>76666R072</t>
  </si>
  <si>
    <t>D742 Dveře dřevěné bezfalcové kompletizované vč zárubně,kompl prov D+ M dle popisu v tabulce výrobků D.1.1.1.103</t>
  </si>
  <si>
    <t>390367006</t>
  </si>
  <si>
    <t>442</t>
  </si>
  <si>
    <t>76666R073</t>
  </si>
  <si>
    <t>D743 Dveře dřevěné bezfalcové kompletizované vč zárubně,kompl prov D+ M dle popisu v tabulce výrobků D.1.1.1.103</t>
  </si>
  <si>
    <t>514365951</t>
  </si>
  <si>
    <t>443</t>
  </si>
  <si>
    <t>76666R074</t>
  </si>
  <si>
    <t>D744 Dveře dřevěné bezfalcové kompletizované vč zárubně,kompl prov D+ M dle popisu v tabulce výrobků D.1.1.1.103</t>
  </si>
  <si>
    <t>-175975804</t>
  </si>
  <si>
    <t>444</t>
  </si>
  <si>
    <t>76666R075</t>
  </si>
  <si>
    <t>D745 Dveře dřevěné bezfalcové kompletizované vč zárubně,kompl prov D+ M dle popisu v tabulce výrobků D.1.1.1.103</t>
  </si>
  <si>
    <t>2000684520</t>
  </si>
  <si>
    <t>445</t>
  </si>
  <si>
    <t>76666R076</t>
  </si>
  <si>
    <t>D746 Dveře dřevěné bezfalcové kompletizované vč zárubně,kompl prov D+ M dle popisu v tabulce výrobků D.1.1.1.103</t>
  </si>
  <si>
    <t>-21802962</t>
  </si>
  <si>
    <t>446</t>
  </si>
  <si>
    <t>76666R077</t>
  </si>
  <si>
    <t>D747 Dveře dřevěné bezfalcové kompletizované vč zárubně,kompl prov D+ M dle popisu v tabulce výrobků D.1.1.1.103</t>
  </si>
  <si>
    <t>-322188824</t>
  </si>
  <si>
    <t>447</t>
  </si>
  <si>
    <t>76666R078</t>
  </si>
  <si>
    <t>D748 Dveře dřevěné bezfalcové kompletizované vč zárubně,kompl prov D+ M dle popisu v tabulce výrobků D.1.1.1.103</t>
  </si>
  <si>
    <t>624489305</t>
  </si>
  <si>
    <t>448</t>
  </si>
  <si>
    <t>76666R079</t>
  </si>
  <si>
    <t>D749 Dveře dřevěné bezfalcové kompletizované vč zárubně,kompl prov D+ M dle popisu v tabulce výrobků D.1.1.1.103</t>
  </si>
  <si>
    <t>435347521</t>
  </si>
  <si>
    <t>449</t>
  </si>
  <si>
    <t>76666R080</t>
  </si>
  <si>
    <t>D750 Dveře dřevěné bezfalcové kompletizované vč zárubně,kompl prov D+ M dle popisu v tabulce výrobků D.1.1.1.103</t>
  </si>
  <si>
    <t>-429594542</t>
  </si>
  <si>
    <t>450</t>
  </si>
  <si>
    <t>76666R081</t>
  </si>
  <si>
    <t>D751 Dveře dřevěné bezfalcové kompletizované vč zárubně,kompl prov D+ M dle popisu v tabulce výrobků D.1.1.1.103</t>
  </si>
  <si>
    <t>-2114654468</t>
  </si>
  <si>
    <t>451</t>
  </si>
  <si>
    <t>76666R082</t>
  </si>
  <si>
    <t>D752 Dveře dřevěné bezfalcové kompletizované vč zárubně,kompl prov D+ M dle popisu v tabulce výrobků D.1.1.1.103</t>
  </si>
  <si>
    <t>1230372108</t>
  </si>
  <si>
    <t>452</t>
  </si>
  <si>
    <t>76666R083</t>
  </si>
  <si>
    <t>D753 Dveře dřevěné bezfalcové kompletizované vč zárubně,kompl prov D+ M dle popisu v tabulce výrobků D.1.1.1.103</t>
  </si>
  <si>
    <t>442380419</t>
  </si>
  <si>
    <t>453</t>
  </si>
  <si>
    <t>76666R084</t>
  </si>
  <si>
    <t>D754 Dveře dřevěné bezfalcové kompletizované vč zárubně,kompl prov D+ M dle popisu v tabulce výrobků D.1.1.1.103</t>
  </si>
  <si>
    <t>-265217329</t>
  </si>
  <si>
    <t>454</t>
  </si>
  <si>
    <t>76666R085</t>
  </si>
  <si>
    <t>D755 Dveře dřevěné bezfalcové kompletizované vč zárubně,kompl prov D+ M dle popisu v tabulce výrobků D.1.1.1.103</t>
  </si>
  <si>
    <t>-1513725117</t>
  </si>
  <si>
    <t>455</t>
  </si>
  <si>
    <t>76666R086</t>
  </si>
  <si>
    <t>D756 Dveře dřevěné bezfalcové kompletizované vč zárubně,kompl prov D+ M dle popisu v tabulce výrobků D.1.1.1.103</t>
  </si>
  <si>
    <t>1342184740</t>
  </si>
  <si>
    <t>456</t>
  </si>
  <si>
    <t>76666R087</t>
  </si>
  <si>
    <t>D757 Dveře dřevěné bezfalcové kompletizované vč zárubně,kompl prov D+ M dle popisu v tabulce výrobků D.1.1.1.103</t>
  </si>
  <si>
    <t>1310602772</t>
  </si>
  <si>
    <t>457</t>
  </si>
  <si>
    <t>76666R088</t>
  </si>
  <si>
    <t>D758 Dveře dřevěné bezfalcové kompletizované vč zárubně,kompl prov D+ M dle popisu v tabulce výrobků D.1.1.1.103</t>
  </si>
  <si>
    <t>1607590981</t>
  </si>
  <si>
    <t>458</t>
  </si>
  <si>
    <t>76666R089</t>
  </si>
  <si>
    <t>D759 Dveře dřevěné bezfalcové kompletizované vč zárubně,kompl prov D+ M dle popisu v tabulce výrobků D.1.1.1.103</t>
  </si>
  <si>
    <t>1944655822</t>
  </si>
  <si>
    <t>459</t>
  </si>
  <si>
    <t>76666R090</t>
  </si>
  <si>
    <t>D760 Dveře dřevěné bezfalcové kompletizované vč zárubně,kompl prov D+ M dle popisu v tabulce výrobků D.1.1.1.103</t>
  </si>
  <si>
    <t>1400297501</t>
  </si>
  <si>
    <t>460</t>
  </si>
  <si>
    <t>76666R091</t>
  </si>
  <si>
    <t>D761 Dveře dřevěné bezfalcové kompletizované vč zárubně,kompl prov D+ M dle popisu v tabulce výrobků D.1.1.1.103</t>
  </si>
  <si>
    <t>-248002771</t>
  </si>
  <si>
    <t>461</t>
  </si>
  <si>
    <t>76666R092</t>
  </si>
  <si>
    <t>D762 Dveře dřevěné bezfalcové kompletizované vč zárubně,kompl prov D+ M dle popisu v tabulce výrobků D.1.1.1.103</t>
  </si>
  <si>
    <t>308493779</t>
  </si>
  <si>
    <t>462</t>
  </si>
  <si>
    <t>76666R093</t>
  </si>
  <si>
    <t>D801 Dveře dřevěné bezfalcové pro posuvné zárubně kompletizované vč pouzdra,kompl prov D+ M dle popisu v tabulce výrobků D.1.1.1.103</t>
  </si>
  <si>
    <t>-1146509050</t>
  </si>
  <si>
    <t>463</t>
  </si>
  <si>
    <t>76666R094</t>
  </si>
  <si>
    <t>D802 Dveře dřevěné bezfalcové pro posuvné zárubně kompletizované vč pouzdra,kompl prov D+ M dle popisu v tabulce výrobků D.1.1.1.103</t>
  </si>
  <si>
    <t>-1007172528</t>
  </si>
  <si>
    <t>464</t>
  </si>
  <si>
    <t>76666R095</t>
  </si>
  <si>
    <t>D803 Dveře dřevěné bezfalcové pro posuvné zárubně kompletizované vč pouzdra,kompl prov D+ M dle popisu v tabulce výrobků D.1.1.1.103</t>
  </si>
  <si>
    <t>-201047465</t>
  </si>
  <si>
    <t>465</t>
  </si>
  <si>
    <t>76666R096</t>
  </si>
  <si>
    <t>D804 Dveře dřevěné bezfalcové pro posuvné zárubně kompletizované vč pouzdra,kompl prov D+ M dle popisu v tabulce výrobků D.1.1.1.103</t>
  </si>
  <si>
    <t>-701751074</t>
  </si>
  <si>
    <t>466</t>
  </si>
  <si>
    <t>76666R097</t>
  </si>
  <si>
    <t xml:space="preserve">D1001 Dveře dřevěné pro skryté zárubně  kompletizované vč zárubně,kompl prov D+M dle popisu v tabulce výrobků D.1.1.1.103</t>
  </si>
  <si>
    <t>1291162495</t>
  </si>
  <si>
    <t>467</t>
  </si>
  <si>
    <t>76666R098</t>
  </si>
  <si>
    <t xml:space="preserve">D1002 Dveře dřevěné pro skryté zárubně  kompletizované vč zárubně,kompl prov D+M dle popisu v tabulce výrobků D.1.1.1.103</t>
  </si>
  <si>
    <t>609459764</t>
  </si>
  <si>
    <t>468</t>
  </si>
  <si>
    <t>766674812</t>
  </si>
  <si>
    <t>Demontáž střešního okna hladká krytina přes 45°</t>
  </si>
  <si>
    <t>1406917776</t>
  </si>
  <si>
    <t>https://podminky.urs.cz/item/CS_URS_2025_02/766674812</t>
  </si>
  <si>
    <t>469</t>
  </si>
  <si>
    <t>76681280R</t>
  </si>
  <si>
    <t>Demontáž kuchyňských linek dřevěných nebo kovových vč baterie a dřezu</t>
  </si>
  <si>
    <t>-143898621</t>
  </si>
  <si>
    <t>3+5+5</t>
  </si>
  <si>
    <t>470</t>
  </si>
  <si>
    <t>766R001</t>
  </si>
  <si>
    <t>T1.1 Kuchyňské linka,kompl provedení dle popisu v tabulce výrobků D.1.1.1.103</t>
  </si>
  <si>
    <t>-779742684</t>
  </si>
  <si>
    <t>471</t>
  </si>
  <si>
    <t>766R002</t>
  </si>
  <si>
    <t>T1.2 Kuchyňské linka,kompl provedení dle popisu v tabulce výrobků D.1.1.1.103</t>
  </si>
  <si>
    <t>-1342242458</t>
  </si>
  <si>
    <t>472</t>
  </si>
  <si>
    <t>766R004</t>
  </si>
  <si>
    <t>T1.4 Kuchyňské linka,kompl provedení dle popisu v tabulce výrobků D.1.1.1.103</t>
  </si>
  <si>
    <t>-2036935714</t>
  </si>
  <si>
    <t>473</t>
  </si>
  <si>
    <t>766R005</t>
  </si>
  <si>
    <t>T1.5 Kuchyňské linka,kompl provedení dle popisu v tabulce výrobků D.1.1.1.103</t>
  </si>
  <si>
    <t>-643005837</t>
  </si>
  <si>
    <t>474</t>
  </si>
  <si>
    <t>766R006</t>
  </si>
  <si>
    <t>T1.6 Kuchyňské linka,kompl provedení dle popisu v tabulce výrobků D.1.1.1.103</t>
  </si>
  <si>
    <t>22627762</t>
  </si>
  <si>
    <t>475</t>
  </si>
  <si>
    <t>766R007</t>
  </si>
  <si>
    <t>T1.7 Kuchyňské linka,kompl provedení dle popisu v tabulce výrobků D.1.1.1.103</t>
  </si>
  <si>
    <t>-1432829223</t>
  </si>
  <si>
    <t>476</t>
  </si>
  <si>
    <t>766R008</t>
  </si>
  <si>
    <t>T1.8 Kuchyňské linka,kompl provedení dle popisu v tabulce výrobků D.1.1.1.103</t>
  </si>
  <si>
    <t>-1148404154</t>
  </si>
  <si>
    <t>477</t>
  </si>
  <si>
    <t>766R009</t>
  </si>
  <si>
    <t>T1.9 Kuchyňské linka,kompl provedení dle popisu v tabulce výrobků D.1.1.1.103</t>
  </si>
  <si>
    <t>176208673</t>
  </si>
  <si>
    <t>478</t>
  </si>
  <si>
    <t>766R010</t>
  </si>
  <si>
    <t>T2.1 Vestavěná skříň,kompl provedení dle popisu v tabulce výrobků D.1.1.1.103</t>
  </si>
  <si>
    <t>-14278864</t>
  </si>
  <si>
    <t>479</t>
  </si>
  <si>
    <t>766R011</t>
  </si>
  <si>
    <t>T2.2 Vestavěná skříň,kompl provedení dle popisu v tabulce výrobků D.1.1.1.103</t>
  </si>
  <si>
    <t>964250237</t>
  </si>
  <si>
    <t>480</t>
  </si>
  <si>
    <t>766R012</t>
  </si>
  <si>
    <t>T2.3 Vestavěná skříň,kompl provedení dle popisu v tabulce výrobků D.1.1.1.103</t>
  </si>
  <si>
    <t>-757784604</t>
  </si>
  <si>
    <t>481</t>
  </si>
  <si>
    <t>766R013</t>
  </si>
  <si>
    <t>T2.4 Vestavěná skříň,kompl provedení dle popisu v tabulce výrobků D.1.1.1.103</t>
  </si>
  <si>
    <t>-2019136546</t>
  </si>
  <si>
    <t>482</t>
  </si>
  <si>
    <t>766R014</t>
  </si>
  <si>
    <t>T2.5 Vestavěná skříň,kompl provedení dle popisu v tabulce výrobků D.1.1.1.103</t>
  </si>
  <si>
    <t>1380396184</t>
  </si>
  <si>
    <t>483</t>
  </si>
  <si>
    <t>766R015</t>
  </si>
  <si>
    <t>T2.6 Vestavěná skříň,kompl provedení dle popisu v tabulce výrobků D.1.1.1.103</t>
  </si>
  <si>
    <t>-1773198113</t>
  </si>
  <si>
    <t>484</t>
  </si>
  <si>
    <t>766R016</t>
  </si>
  <si>
    <t>T2.7 Vestavěná skříň,kompl provedení dle popisu v tabulce výrobků D.1.1.1.103</t>
  </si>
  <si>
    <t>-917211480</t>
  </si>
  <si>
    <t>485</t>
  </si>
  <si>
    <t>766R017</t>
  </si>
  <si>
    <t>T2.8 Vestavěná skříň,kompl provedení dle popisu v tabulce výrobků D.1.1.1.103</t>
  </si>
  <si>
    <t>-1460739136</t>
  </si>
  <si>
    <t>486</t>
  </si>
  <si>
    <t>766R018</t>
  </si>
  <si>
    <t>T2.9 Vestavěná skříň,kompl provedení dle popisu v tabulce výrobků D.1.1.1.103</t>
  </si>
  <si>
    <t>1423716255</t>
  </si>
  <si>
    <t>487</t>
  </si>
  <si>
    <t>766R019</t>
  </si>
  <si>
    <t>T2.10 Vestavěná skříň,kompl provedení dle popisu v tabulce výrobků D.1.1.1.103</t>
  </si>
  <si>
    <t>506725095</t>
  </si>
  <si>
    <t>488</t>
  </si>
  <si>
    <t>766R020</t>
  </si>
  <si>
    <t>T2.11 Vestavěná skříň,kompl provedení dle popisu v tabulce výrobků D.1.1.1.103</t>
  </si>
  <si>
    <t>-209275717</t>
  </si>
  <si>
    <t>489</t>
  </si>
  <si>
    <t>766R022</t>
  </si>
  <si>
    <t xml:space="preserve">T2.12  Skříň-archa kuchyňka,kompl provedení dle popisu v tabulce výrobků D.1.1.1.103</t>
  </si>
  <si>
    <t>1774290216</t>
  </si>
  <si>
    <t>490</t>
  </si>
  <si>
    <t>766R023</t>
  </si>
  <si>
    <t>T3.1 Zázemí pro knihovnici,kompl provedení dle popisu v tabulce výrobků D.1.1.1.103</t>
  </si>
  <si>
    <t>-2118629324</t>
  </si>
  <si>
    <t>491</t>
  </si>
  <si>
    <t>766R024</t>
  </si>
  <si>
    <t>T3.2 Zázemí pro knihovnici,kompl provedení dle popisu v tabulce výrobků D.1.1.1.103</t>
  </si>
  <si>
    <t>-1902523283</t>
  </si>
  <si>
    <t>492</t>
  </si>
  <si>
    <t>766R025</t>
  </si>
  <si>
    <t>T3.3 Výstavní stěna pro knižní novinky,kompl provedení dle popisu v tabulce výrobků D.1.1.1.103</t>
  </si>
  <si>
    <t>-2024386075</t>
  </si>
  <si>
    <t>493</t>
  </si>
  <si>
    <t>766R026</t>
  </si>
  <si>
    <t>T3.4 Registrační pult knihovnice,kompl provedení dle popisu v tabulce výrobků D.1.1.1.103</t>
  </si>
  <si>
    <t>616914127</t>
  </si>
  <si>
    <t>494</t>
  </si>
  <si>
    <t>766R027</t>
  </si>
  <si>
    <t>T3.5 Kryt fancoilu,kompl provedení dle popisu v tabulce výrobků D.1.1.1.103</t>
  </si>
  <si>
    <t>1015815257</t>
  </si>
  <si>
    <t>495</t>
  </si>
  <si>
    <t>766R028</t>
  </si>
  <si>
    <t>T3.6 Knihovna oddělení pro dospělé,kompl provedení dle popisu v tabulce výrobků D.1.1.1.103</t>
  </si>
  <si>
    <t>393796841</t>
  </si>
  <si>
    <t>496</t>
  </si>
  <si>
    <t>766R029</t>
  </si>
  <si>
    <t>T3.7 Knihovna oddělení pro dospělé,kompl provedení dle popisu v tabulce výrobků D.1.1.1.103</t>
  </si>
  <si>
    <t>-180347361</t>
  </si>
  <si>
    <t>497</t>
  </si>
  <si>
    <t>766R030</t>
  </si>
  <si>
    <t>T3.8 Knihovna oddělení pro dospělé,kompl provedení dle popisu v tabulce výrobků D.1.1.1.103</t>
  </si>
  <si>
    <t>-1936271159</t>
  </si>
  <si>
    <t>498</t>
  </si>
  <si>
    <t>766R031</t>
  </si>
  <si>
    <t>T3.9 Knihovna oddělení pro dospělé,kompl provedení dle popisu v tabulce výrobků D.1.1.1.103</t>
  </si>
  <si>
    <t>1574648881</t>
  </si>
  <si>
    <t>499</t>
  </si>
  <si>
    <t>766R032</t>
  </si>
  <si>
    <t>T3.10 Volně stojící regály oddělení pro dospělé,kompl provedení dle popisu v tabulce výrobků D.1.1.1.103</t>
  </si>
  <si>
    <t>-31035717</t>
  </si>
  <si>
    <t>500</t>
  </si>
  <si>
    <t>766R033</t>
  </si>
  <si>
    <t>T3.11 Knihovna oddělení pro děti,dětský koutek,kompl provedení dle popisu v tabulce výrobků D.1.1.1.103</t>
  </si>
  <si>
    <t>-1472846836</t>
  </si>
  <si>
    <t>501</t>
  </si>
  <si>
    <t>766R034</t>
  </si>
  <si>
    <t>T3.12 Knihovna oddělení pro děti,kompl provedení dle popisu v tabulce výrobků D.1.1.1.103</t>
  </si>
  <si>
    <t>-887631374</t>
  </si>
  <si>
    <t>502</t>
  </si>
  <si>
    <t>766R035</t>
  </si>
  <si>
    <t>T3.13 Knihovna oddělení pro děti,kompl provedení dle popisu v tabulce výrobků D.1.1.1.103</t>
  </si>
  <si>
    <t>-1269367109</t>
  </si>
  <si>
    <t>503</t>
  </si>
  <si>
    <t>766R036</t>
  </si>
  <si>
    <t>T3.14 Knihovna oddělení pro děti,kompl provedení dle popisu v tabulce výrobků D.1.1.1.103</t>
  </si>
  <si>
    <t>-701042357</t>
  </si>
  <si>
    <t>504</t>
  </si>
  <si>
    <t>766R037</t>
  </si>
  <si>
    <t>T3.15 Knihovna oddělení pro děti,kompl provedení dle popisu v tabulce výrobků D.1.1.1.103</t>
  </si>
  <si>
    <t>1478081882</t>
  </si>
  <si>
    <t>505</t>
  </si>
  <si>
    <t>766R038</t>
  </si>
  <si>
    <t>T3.16 Knihovna oddělení pro děti,kompl provedení dle popisu v tabulce výrobků D.1.1.1.103</t>
  </si>
  <si>
    <t>615368963</t>
  </si>
  <si>
    <t>506</t>
  </si>
  <si>
    <t>766R039</t>
  </si>
  <si>
    <t>T3.17 Knihovna oddělení pro děti,kompl provedení dle popisu v tabulce výrobků D.1.1.1.103</t>
  </si>
  <si>
    <t>-1770529752</t>
  </si>
  <si>
    <t>507</t>
  </si>
  <si>
    <t>766R040</t>
  </si>
  <si>
    <t>T3.18 Volně stojící regály oddělení pro děti,kompl provedení dle popisu v tabulce výrobků D.1.1.1.103</t>
  </si>
  <si>
    <t>815147051</t>
  </si>
  <si>
    <t>508</t>
  </si>
  <si>
    <t>766R041</t>
  </si>
  <si>
    <t>T3.19 Skříň-archa vstup,kompl provedení dle popisu v tabulce výrobků D.1.1.1.103</t>
  </si>
  <si>
    <t>194860571</t>
  </si>
  <si>
    <t>509</t>
  </si>
  <si>
    <t>766R042</t>
  </si>
  <si>
    <t>T3.20 Úložné regály-archa,kompl provedení dle popisu v tabulce výrobků D.1.1.1.103</t>
  </si>
  <si>
    <t>1557644699</t>
  </si>
  <si>
    <t>510</t>
  </si>
  <si>
    <t>766R043</t>
  </si>
  <si>
    <t>T3.21 Kuchyňka a archivní skříně, kompl provedení dle popisu v tabulce výrobků D.1.1.1.103</t>
  </si>
  <si>
    <t>1337097792</t>
  </si>
  <si>
    <t>511</t>
  </si>
  <si>
    <t>766R044</t>
  </si>
  <si>
    <t>T3.22 Úložné regály,kompl provedení dle popisu v tabulce výrobků D.1.1.1.103</t>
  </si>
  <si>
    <t>1729675024</t>
  </si>
  <si>
    <t>767</t>
  </si>
  <si>
    <t>Konstrukce zámečnické</t>
  </si>
  <si>
    <t>512</t>
  </si>
  <si>
    <t>767161811</t>
  </si>
  <si>
    <t>Demontáž zábradlí rovného rozebíratelného hmotnosti 1 m zábradlí do 20 kg do suti-rampa</t>
  </si>
  <si>
    <t>407941265</t>
  </si>
  <si>
    <t>https://podminky.urs.cz/item/CS_URS_2025_02/767161811</t>
  </si>
  <si>
    <t>513</t>
  </si>
  <si>
    <t>767161821</t>
  </si>
  <si>
    <t>Demontáž zábradlí schodišťového rozebíratelného hmotnosti 1 m zábradlí do 20 kg do suti-vnější schodiště</t>
  </si>
  <si>
    <t>-1699825503</t>
  </si>
  <si>
    <t>https://podminky.urs.cz/item/CS_URS_2025_02/767161821</t>
  </si>
  <si>
    <t>514</t>
  </si>
  <si>
    <t>767661811</t>
  </si>
  <si>
    <t>Demontáž mříží pevných nebo otevíravých</t>
  </si>
  <si>
    <t>-1884626134</t>
  </si>
  <si>
    <t>https://podminky.urs.cz/item/CS_URS_2025_02/767661811</t>
  </si>
  <si>
    <t>J</t>
  </si>
  <si>
    <t>1,25*2,2*6</t>
  </si>
  <si>
    <t>Z</t>
  </si>
  <si>
    <t>1,25*2,2*3</t>
  </si>
  <si>
    <t>V</t>
  </si>
  <si>
    <t>1,25*2,2*4</t>
  </si>
  <si>
    <t>515</t>
  </si>
  <si>
    <t>767640R01</t>
  </si>
  <si>
    <t>D901 Dveře ocelové bezfalcové EW 30 D91/C kompletizované vč zárubně,kompl prov D+ M dle popisu v tabulce výrobků D.1.1.1.103</t>
  </si>
  <si>
    <t>-1577256266</t>
  </si>
  <si>
    <t>516</t>
  </si>
  <si>
    <t>767640R02</t>
  </si>
  <si>
    <t>D902 Dveře ocelové bezfalcové EW 30 D91/C kompletizované vč zárubně,kompl prov D+ M dle popisu v tabulce výrobků D.1.1.1.103</t>
  </si>
  <si>
    <t>284457783</t>
  </si>
  <si>
    <t>517</t>
  </si>
  <si>
    <t>767851101</t>
  </si>
  <si>
    <t>Montáž lávek komínových - pochozí konstrukce (rám a rošty)</t>
  </si>
  <si>
    <t>-742726078</t>
  </si>
  <si>
    <t>https://podminky.urs.cz/item/CS_URS_2025_02/767851101</t>
  </si>
  <si>
    <t>K9</t>
  </si>
  <si>
    <t>0,4*8</t>
  </si>
  <si>
    <t>518</t>
  </si>
  <si>
    <t>553K9</t>
  </si>
  <si>
    <t>K9 Systémová lávka na skládanou raženou krytinu včetně kotevních tašek - 400 mm</t>
  </si>
  <si>
    <t>1639444724</t>
  </si>
  <si>
    <t>519</t>
  </si>
  <si>
    <t>767851104</t>
  </si>
  <si>
    <t>Montáž lávek komínových - kompletní celé lávky</t>
  </si>
  <si>
    <t>770971242</t>
  </si>
  <si>
    <t>https://podminky.urs.cz/item/CS_URS_2025_02/767851104</t>
  </si>
  <si>
    <t>K10</t>
  </si>
  <si>
    <t>1*6</t>
  </si>
  <si>
    <t>K11</t>
  </si>
  <si>
    <t>1,2*4</t>
  </si>
  <si>
    <t>520</t>
  </si>
  <si>
    <t>553K10</t>
  </si>
  <si>
    <t>K10 systémová lávka komínová 250x1000mm</t>
  </si>
  <si>
    <t>311695015</t>
  </si>
  <si>
    <t>521</t>
  </si>
  <si>
    <t>553K11</t>
  </si>
  <si>
    <t>K11 systémová lávka komínová 250x1200mm</t>
  </si>
  <si>
    <t>421765387</t>
  </si>
  <si>
    <t>522</t>
  </si>
  <si>
    <t>767893816</t>
  </si>
  <si>
    <t>Vybourání pergoly nad vstupem</t>
  </si>
  <si>
    <t>-81163370</t>
  </si>
  <si>
    <t>https://podminky.urs.cz/item/CS_URS_2025_02/767893816</t>
  </si>
  <si>
    <t>523</t>
  </si>
  <si>
    <t>7679951R1</t>
  </si>
  <si>
    <t>Ocelové prvky v konstrukci krovu,kompl prov D+M+kotvení</t>
  </si>
  <si>
    <t>1217704123</t>
  </si>
  <si>
    <t>dle statické části</t>
  </si>
  <si>
    <t>686,03</t>
  </si>
  <si>
    <t>524</t>
  </si>
  <si>
    <t>767R01</t>
  </si>
  <si>
    <t>Z01 madlo domovního schodiště dl 900mm,prvek kompletizovaný,kompl provedení D+M+kotvení dle popisu v tabulce výrobků D.1.1.1.103</t>
  </si>
  <si>
    <t>-1345784494</t>
  </si>
  <si>
    <t>525</t>
  </si>
  <si>
    <t>767R02</t>
  </si>
  <si>
    <t>Z02 vnitřní čistící zóna vel 2170x1750mm,prvek kompletizovaný,kompl provedení D+M+kotvení dle popisu v tabulce výrobků D.1.1.1.103</t>
  </si>
  <si>
    <t>-1115165119</t>
  </si>
  <si>
    <t>526</t>
  </si>
  <si>
    <t>767R03</t>
  </si>
  <si>
    <t>Z03 madlo domovního schodiště dl 4500mm,prvek kompletizovaný,kompl provedení D+M+kotvení dle popisu v tabulce výrobků D.1.1.1.103</t>
  </si>
  <si>
    <t>-284072543</t>
  </si>
  <si>
    <t>527</t>
  </si>
  <si>
    <t>767R04</t>
  </si>
  <si>
    <t>Z04 sestava zábradlí do výklenků na schodišti vel 1200x900mm,prvek kompletizovaný,kompl provedení D+M+kotvení dle popisu v tabulce výrobků D.1.1.1.103</t>
  </si>
  <si>
    <t>1172589901</t>
  </si>
  <si>
    <t>528</t>
  </si>
  <si>
    <t>767R05</t>
  </si>
  <si>
    <t>Z05 Venkovní zábradlí svařované z ocelové pasoviny v 1670mm,dl 1300mm,prvek kompletizovaný,kompl provedení D+M+kotvení dle popisu v tabulce výrobků D.1.1.1.103</t>
  </si>
  <si>
    <t>-858583357</t>
  </si>
  <si>
    <t>529</t>
  </si>
  <si>
    <t>767R06</t>
  </si>
  <si>
    <t xml:space="preserve">Z06 schránky-sestava  uzamykatelných dopisních schránek,prvek kompletizovaný,kompl provedení D+M+kotvení dle popisu v tabulce výrobků D.1.1.1.103</t>
  </si>
  <si>
    <t>771169286</t>
  </si>
  <si>
    <t>530</t>
  </si>
  <si>
    <t>767R07</t>
  </si>
  <si>
    <t>Z07 číslo popisné 3 znaky vel 200x150mm,prvek kompletizovaný,kompl provedení D+M+kotvení dle popisu v tabulce výrobků D.1.1.1.103</t>
  </si>
  <si>
    <t>-686652007</t>
  </si>
  <si>
    <t>531</t>
  </si>
  <si>
    <t>767R08</t>
  </si>
  <si>
    <t>Z08 nápis na budově-ARCHA a KNIHOVNA-14znaků vel 600x150mm,prvek kompletizovaný,kompl provedení D+M+kotvení dle popisu v tabulce výrobků D.1.1.1.103</t>
  </si>
  <si>
    <t>1594849692</t>
  </si>
  <si>
    <t>532</t>
  </si>
  <si>
    <t>767R09</t>
  </si>
  <si>
    <t>Z09 podlahová dilatační lišta oddělující jednotlivé povrchy dl 1000mm,prvek kompletizovaný,kompl provedení D+M+kotvení dle popisu v tabulce výrobků D.1.1.1.103</t>
  </si>
  <si>
    <t>1401191617</t>
  </si>
  <si>
    <t>533</t>
  </si>
  <si>
    <t>767R10</t>
  </si>
  <si>
    <t>Z10 madlo na rampu dl 3000mm ,prvek kompletizovaný,kompl provedení D+M+kotvení dle popisu v tabulce výrobků D.1.1.1.103</t>
  </si>
  <si>
    <t>-2114127085</t>
  </si>
  <si>
    <t>534</t>
  </si>
  <si>
    <t>767R11</t>
  </si>
  <si>
    <t>Z11 nápis v interiéru-ARCHA a KNIHOVNA-14znaků vel 600x150 mm ,prvek kompletizovaný,kompl provedení D+M+kotvení dle popisu v tabulce výrobků D.1.1.1.103</t>
  </si>
  <si>
    <t>1417745750</t>
  </si>
  <si>
    <t>535</t>
  </si>
  <si>
    <t>767R12</t>
  </si>
  <si>
    <t>Z12 rámeček na zvonkové tablo a číselné tablo u vstupu vel 200x300mm ,prvek kompletizovaný,kompl provedení D+M+kotvení dle popisu v tabulce výrobků D.1.1.1.103</t>
  </si>
  <si>
    <t>1292200460</t>
  </si>
  <si>
    <t>536</t>
  </si>
  <si>
    <t>767R13</t>
  </si>
  <si>
    <t>Z13 zábradlí na podestě 4.np vel 1765x1000mm,prvek kompletizovaný,kompl provedení D+M+kotvení dle popisu v tabulce výrobků D.1.1.1.103</t>
  </si>
  <si>
    <t>-71262554</t>
  </si>
  <si>
    <t>537</t>
  </si>
  <si>
    <t>767R14</t>
  </si>
  <si>
    <t>Z14 schůdky v mezonetu 4.04 vel 500x2900x500,prvek kompletizovaný,kompl provedení D+M+kotvení dle popisu v tabulce výrobků D.1.1.1.103</t>
  </si>
  <si>
    <t>521511645</t>
  </si>
  <si>
    <t>538</t>
  </si>
  <si>
    <t>998767203</t>
  </si>
  <si>
    <t>Přesun hmot procentní pro zámečnické konstrukce v objektech v přes 12 do 24 m</t>
  </si>
  <si>
    <t>89438254</t>
  </si>
  <si>
    <t>https://podminky.urs.cz/item/CS_URS_2025_02/998767203</t>
  </si>
  <si>
    <t>771</t>
  </si>
  <si>
    <t>Podlahy z dlaždic</t>
  </si>
  <si>
    <t>539</t>
  </si>
  <si>
    <t>771111011</t>
  </si>
  <si>
    <t>Vysátí podkladu před pokládkou dlažby</t>
  </si>
  <si>
    <t>-366422500</t>
  </si>
  <si>
    <t>https://podminky.urs.cz/item/CS_URS_2025_02/771111011</t>
  </si>
  <si>
    <t>540</t>
  </si>
  <si>
    <t>771121011</t>
  </si>
  <si>
    <t xml:space="preserve">Disperzní základní nátěr </t>
  </si>
  <si>
    <t>78981723</t>
  </si>
  <si>
    <t>https://podminky.urs.cz/item/CS_URS_2025_02/771121011</t>
  </si>
  <si>
    <t>541</t>
  </si>
  <si>
    <t>771571810</t>
  </si>
  <si>
    <t>Demontáž podlah z dlaždic keramických kladených do malty vč případných soklů</t>
  </si>
  <si>
    <t>1191624994</t>
  </si>
  <si>
    <t>https://podminky.urs.cz/item/CS_URS_2025_02/771571810</t>
  </si>
  <si>
    <t>10,6+21,2</t>
  </si>
  <si>
    <t>104,9+14,1+8,8+5,1+2,8+5,2+6,6+14,1+16,9+12</t>
  </si>
  <si>
    <t>542</t>
  </si>
  <si>
    <t>7715745R1</t>
  </si>
  <si>
    <t>Montáž podlah keramických lepených cementovým flexibilním rychletuhnoucím lepidlem tvaru hexagonu dle popisu PU.S3</t>
  </si>
  <si>
    <t>-488168975</t>
  </si>
  <si>
    <t>2,3+2,3+2,6</t>
  </si>
  <si>
    <t>3,3+3,1+2,5+3,1+2,5+3,1+2,5+3,3</t>
  </si>
  <si>
    <t>3,3+3,1+2,5+3,7+1,3+3,1+2,5+3,4</t>
  </si>
  <si>
    <t>2,5+11,4+1,9+9,3+1,9+11,5+1,9+2,5</t>
  </si>
  <si>
    <t>0,95*(4,12+4,13)</t>
  </si>
  <si>
    <t>2,8+11,5+1,9+9,2+1,9+11,5+1,9+2,5</t>
  </si>
  <si>
    <t>0,95*(4,35+4,21)+1,15*(3,18*2+3,8)</t>
  </si>
  <si>
    <t>(2,36*2,775-0,7*0,7)*2</t>
  </si>
  <si>
    <t>4,1+3,3+1,9+3,3+3,3+1,9+4,1</t>
  </si>
  <si>
    <t>10,8+9,6+3,3+8,9+10,8</t>
  </si>
  <si>
    <t>543</t>
  </si>
  <si>
    <t>597611R1</t>
  </si>
  <si>
    <t>dlažba keramická tvaru hexagon barva modrošedá 140x160 mm dle PU.S3</t>
  </si>
  <si>
    <t>1215932815</t>
  </si>
  <si>
    <t>257,772*1,15 "Přepočtené koeficientem množství</t>
  </si>
  <si>
    <t>544</t>
  </si>
  <si>
    <t>771592011</t>
  </si>
  <si>
    <t>Čištění vnitřních ploch podlah nebo schodišť po položení dlažby chemickými prostředky</t>
  </si>
  <si>
    <t>-1316237345</t>
  </si>
  <si>
    <t>https://podminky.urs.cz/item/CS_URS_2025_02/771592011</t>
  </si>
  <si>
    <t>545</t>
  </si>
  <si>
    <t>998771203</t>
  </si>
  <si>
    <t>Přesun hmot procentní pro podlahy z dlaždic v objektech v přes 12 do 24 m</t>
  </si>
  <si>
    <t>1418217690</t>
  </si>
  <si>
    <t>https://podminky.urs.cz/item/CS_URS_2025_02/998771203</t>
  </si>
  <si>
    <t>772</t>
  </si>
  <si>
    <t>Podlahy z kamene</t>
  </si>
  <si>
    <t>546</t>
  </si>
  <si>
    <t>772231313</t>
  </si>
  <si>
    <t>Montáž obkladu stupňů deskami lepenými z kamene tvrdého dle V3.7</t>
  </si>
  <si>
    <t>-405178431</t>
  </si>
  <si>
    <t>https://podminky.urs.cz/item/CS_URS_2025_02/772231313</t>
  </si>
  <si>
    <t>547</t>
  </si>
  <si>
    <t>772231424</t>
  </si>
  <si>
    <t>Montáž obkladu stupňů deskami podstupnicovými lepenými z kamene tvrdého dle V3.7</t>
  </si>
  <si>
    <t>-2012400884</t>
  </si>
  <si>
    <t>https://podminky.urs.cz/item/CS_URS_2025_02/772231424</t>
  </si>
  <si>
    <t>548</t>
  </si>
  <si>
    <t>5838400R</t>
  </si>
  <si>
    <t>kamenný obklad schodiště vzhledu a tl dle stávajícího -doplnění 50%</t>
  </si>
  <si>
    <t>819352828</t>
  </si>
  <si>
    <t>72,806*0,5 "Přepočtené koeficientem množství</t>
  </si>
  <si>
    <t>549</t>
  </si>
  <si>
    <t>772232812</t>
  </si>
  <si>
    <t>Demontáž obkladů schodišťových stupnic k dalšímu použití z tvrdých kamenů kladených do lepidla dle V3.7</t>
  </si>
  <si>
    <t>-944376899</t>
  </si>
  <si>
    <t>https://podminky.urs.cz/item/CS_URS_2025_02/772232812</t>
  </si>
  <si>
    <t>0,32*1,8*15</t>
  </si>
  <si>
    <t>0,32*1,8*14</t>
  </si>
  <si>
    <t>0,32*1,8*12</t>
  </si>
  <si>
    <t>550</t>
  </si>
  <si>
    <t>772232822</t>
  </si>
  <si>
    <t>Demontáž obkladů schodišťových podstupnic k dalšímu použití z tvrdých kamenů kladených do lepidla dle V3.7</t>
  </si>
  <si>
    <t>719344137</t>
  </si>
  <si>
    <t>https://podminky.urs.cz/item/CS_URS_2025_02/772232822</t>
  </si>
  <si>
    <t>72,806-48,96</t>
  </si>
  <si>
    <t>551</t>
  </si>
  <si>
    <t>77259191R</t>
  </si>
  <si>
    <t>Očištění,vykartáčování povrchu,zbroušení,případně přestěrkování a vyspárování spar stávajících schodišťových ramen dle V1.9 V3.7</t>
  </si>
  <si>
    <t>1330615465</t>
  </si>
  <si>
    <t>(0,153+0,32)*1,8*15</t>
  </si>
  <si>
    <t>(0,152+0,32)*1,8*14</t>
  </si>
  <si>
    <t>(0,158+0,32)*1,8*15</t>
  </si>
  <si>
    <t>(0,154+0,32)*1,8*14</t>
  </si>
  <si>
    <t>(0,157+0,32)*1,8*15</t>
  </si>
  <si>
    <t>(0,162+0,32)*1,8*12</t>
  </si>
  <si>
    <t>552</t>
  </si>
  <si>
    <t>772591923</t>
  </si>
  <si>
    <t>Nátěr uzavírací penetrační na stávající schodišťová ramena dle V1.9</t>
  </si>
  <si>
    <t>1992309491</t>
  </si>
  <si>
    <t>https://podminky.urs.cz/item/CS_URS_2025_02/772591923</t>
  </si>
  <si>
    <t>553</t>
  </si>
  <si>
    <t>998772203</t>
  </si>
  <si>
    <t>Přesun hmot procentní pro podlahy z kamene v objektech v přes 12 do 60 m</t>
  </si>
  <si>
    <t>-1716111608</t>
  </si>
  <si>
    <t>https://podminky.urs.cz/item/CS_URS_2025_02/998772203</t>
  </si>
  <si>
    <t>773</t>
  </si>
  <si>
    <t>Podlahy z litého teraca</t>
  </si>
  <si>
    <t>554</t>
  </si>
  <si>
    <t>77321210R</t>
  </si>
  <si>
    <t>Obklady broušeným litým teracem schodnic rozvinuté šířky 450 mm-provedení dle PU.P1</t>
  </si>
  <si>
    <t>-2088504909</t>
  </si>
  <si>
    <t>555</t>
  </si>
  <si>
    <t>7732121R1</t>
  </si>
  <si>
    <t>Obklady litým teracem schodnic rozvinuté šířky do 500 mm-provedení dle PU.P1</t>
  </si>
  <si>
    <t>-674912321</t>
  </si>
  <si>
    <t>V.5.7</t>
  </si>
  <si>
    <t>556</t>
  </si>
  <si>
    <t>7735220R1</t>
  </si>
  <si>
    <t>Lité broušené teraco tl 30 mm-provedení dle PU.P1</t>
  </si>
  <si>
    <t>1116448269</t>
  </si>
  <si>
    <t>15,6-3,783+7,2</t>
  </si>
  <si>
    <t>16,1+9,5+(24,9+8,5)*2</t>
  </si>
  <si>
    <t>557</t>
  </si>
  <si>
    <t>773591111</t>
  </si>
  <si>
    <t>Vysátí podlahy před provedením litého teraca</t>
  </si>
  <si>
    <t>-661954553</t>
  </si>
  <si>
    <t>https://podminky.urs.cz/item/CS_URS_2025_02/773591111</t>
  </si>
  <si>
    <t>131,017</t>
  </si>
  <si>
    <t>3,24</t>
  </si>
  <si>
    <t>558</t>
  </si>
  <si>
    <t>773591171</t>
  </si>
  <si>
    <t>Disperzní základní nátěr podlahy před provedením litého teraca</t>
  </si>
  <si>
    <t>1621818015</t>
  </si>
  <si>
    <t>https://podminky.urs.cz/item/CS_URS_2025_02/773591171</t>
  </si>
  <si>
    <t>559</t>
  </si>
  <si>
    <t>998773203</t>
  </si>
  <si>
    <t>Přesun hmot procentní pro podlahy teracové lité v objektech v přes 12 do 24 m</t>
  </si>
  <si>
    <t>-384446984</t>
  </si>
  <si>
    <t>https://podminky.urs.cz/item/CS_URS_2025_02/998773203</t>
  </si>
  <si>
    <t>775</t>
  </si>
  <si>
    <t>Podlahy skládané</t>
  </si>
  <si>
    <t>560</t>
  </si>
  <si>
    <t>775121321</t>
  </si>
  <si>
    <t>Neředěná penetrace savého podkladu skládaných podlah</t>
  </si>
  <si>
    <t>-829906323</t>
  </si>
  <si>
    <t>https://podminky.urs.cz/item/CS_URS_2025_02/775121321</t>
  </si>
  <si>
    <t>561</t>
  </si>
  <si>
    <t>7754491R1</t>
  </si>
  <si>
    <t>Plochá dřevěná dubová lišta bez profilace ,kompl prov D+M vč dle tabulky povrchových úprav (PU.SO2)</t>
  </si>
  <si>
    <t>-1374163987</t>
  </si>
  <si>
    <t>V4.1 - V4.6</t>
  </si>
  <si>
    <t>173,96</t>
  </si>
  <si>
    <t>2*(3,98+5,38)</t>
  </si>
  <si>
    <t>2*(5,99+9,98)</t>
  </si>
  <si>
    <t>416,4</t>
  </si>
  <si>
    <t>2*(3,105+3,845)</t>
  </si>
  <si>
    <t>562</t>
  </si>
  <si>
    <t>7754491R2</t>
  </si>
  <si>
    <t>Plochá dřevěná dubová lišta bez profilace ,kompl prov D+M vč dle tabulky povrchových úprav (PU.SO3)</t>
  </si>
  <si>
    <t>1601572855</t>
  </si>
  <si>
    <t>V3.4+6+8</t>
  </si>
  <si>
    <t>2*(3,12+0,825+2,17)</t>
  </si>
  <si>
    <t>563</t>
  </si>
  <si>
    <t>775511810</t>
  </si>
  <si>
    <t>Demontáž podlah vlysových přibíjených s lištami přibíjenými do suti vč případného soklu</t>
  </si>
  <si>
    <t>535613421</t>
  </si>
  <si>
    <t>https://podminky.urs.cz/item/CS_URS_2025_02/775511810</t>
  </si>
  <si>
    <t>6+15,4+3,4+14,4+26,2+10,8+10,4+9,2+10,3+25,5+12,1+13,8+14,4+25,7+12+9,7+9,1+5,9+16+4,2</t>
  </si>
  <si>
    <t>6+16,3+4,4+13,3+25,2+10,8+11,58+9,7+10,9+25,1+13,4+13,4+13,7+25+11,74+10,7+9,5+6+15,9+4,8</t>
  </si>
  <si>
    <t>564</t>
  </si>
  <si>
    <t>7755262R1</t>
  </si>
  <si>
    <t>Masivní dubové parkety tl 21 mm lepené,kompl prov D+M dle PU.P3 a soklu PU.S01</t>
  </si>
  <si>
    <t>1349923161</t>
  </si>
  <si>
    <t>26,3+5,3+67,9+16,3+15,6+9,4+8,2+7,6</t>
  </si>
  <si>
    <t>565</t>
  </si>
  <si>
    <t>7755300R1</t>
  </si>
  <si>
    <t>Dřevěná třívrstvá dubová lamela tl 15 mm lepená,kompl prov D+M dle PU.P2 a soklu PU.S02</t>
  </si>
  <si>
    <t>-245620148</t>
  </si>
  <si>
    <t>33,8+12,1+17,9+24,5+11,7+14+33,9+11,7+18,1</t>
  </si>
  <si>
    <t>17,4+17,5- 7,838</t>
  </si>
  <si>
    <t>12,1+15+11,7+14+11,7+18,1</t>
  </si>
  <si>
    <t>18,1+33,6+25,9+33,9+17,5-19,816</t>
  </si>
  <si>
    <t>14+12,6+40,9+21,2+12,3+40,9+13,4</t>
  </si>
  <si>
    <t>27,1+27,1-12,118</t>
  </si>
  <si>
    <t>566</t>
  </si>
  <si>
    <t>775541811</t>
  </si>
  <si>
    <t>Demontáž podlah plovoucích lepených do suti</t>
  </si>
  <si>
    <t>-410968850</t>
  </si>
  <si>
    <t>https://podminky.urs.cz/item/CS_URS_2025_02/775541811</t>
  </si>
  <si>
    <t>567</t>
  </si>
  <si>
    <t>775591312</t>
  </si>
  <si>
    <t>Provedení vrchního laku pro běžnou zátěž dřevěných podlah</t>
  </si>
  <si>
    <t>1239599211</t>
  </si>
  <si>
    <t>https://podminky.urs.cz/item/CS_URS_2025_02/775591312</t>
  </si>
  <si>
    <t>11,8*2+10,9</t>
  </si>
  <si>
    <t>568</t>
  </si>
  <si>
    <t>775591411</t>
  </si>
  <si>
    <t>Provedení nátěru olejem a voskováním dřevěných podlah</t>
  </si>
  <si>
    <t>1967113338</t>
  </si>
  <si>
    <t>https://podminky.urs.cz/item/CS_URS_2025_02/775591411</t>
  </si>
  <si>
    <t>569</t>
  </si>
  <si>
    <t>998775203</t>
  </si>
  <si>
    <t>Přesun hmot procentní pro podlahy skládané v objektech v přes 12 do 24 m</t>
  </si>
  <si>
    <t>-173851155</t>
  </si>
  <si>
    <t>https://podminky.urs.cz/item/CS_URS_2025_02/998775203</t>
  </si>
  <si>
    <t>776</t>
  </si>
  <si>
    <t>Podlahy povlakové</t>
  </si>
  <si>
    <t>570</t>
  </si>
  <si>
    <t>776201812</t>
  </si>
  <si>
    <t>Demontáž lepených povlakových podlah s podložkou ručně vč případných soklů</t>
  </si>
  <si>
    <t>1448202996</t>
  </si>
  <si>
    <t>https://podminky.urs.cz/item/CS_URS_2025_02/776201812</t>
  </si>
  <si>
    <t>koberec-1np</t>
  </si>
  <si>
    <t>PVC-1np</t>
  </si>
  <si>
    <t>7,7+13,4+54,5+7,9+38,5+13,1</t>
  </si>
  <si>
    <t>777</t>
  </si>
  <si>
    <t>Podlahy lité</t>
  </si>
  <si>
    <t>571</t>
  </si>
  <si>
    <t>7771211R1</t>
  </si>
  <si>
    <t xml:space="preserve">Vyrovnání podkladu podlah systémovou epoxi plnící a vyrovnávací maltou tl 4 mm </t>
  </si>
  <si>
    <t>-847751244</t>
  </si>
  <si>
    <t>V5.6</t>
  </si>
  <si>
    <t>6,46</t>
  </si>
  <si>
    <t>572</t>
  </si>
  <si>
    <t>777131101</t>
  </si>
  <si>
    <t xml:space="preserve">Penetrační epoxidový nátěr podlahy na suchý a vyzrálý podklad </t>
  </si>
  <si>
    <t>-630654034</t>
  </si>
  <si>
    <t>https://podminky.urs.cz/item/CS_URS_2025_02/777131101</t>
  </si>
  <si>
    <t>573</t>
  </si>
  <si>
    <t>777131201</t>
  </si>
  <si>
    <t>Penetrační epoxidový nátěr schodišťových stupňů na suchý a vyzrálý podklad</t>
  </si>
  <si>
    <t>1885439279</t>
  </si>
  <si>
    <t>https://podminky.urs.cz/item/CS_URS_2025_02/777131201</t>
  </si>
  <si>
    <t>574</t>
  </si>
  <si>
    <t>7776121R1</t>
  </si>
  <si>
    <t>Uzavírací epoxidový protiskluzný nátěr podlahy - 2x 2komponentní struktur probarvený protiskluzný epoxidový</t>
  </si>
  <si>
    <t>58000306</t>
  </si>
  <si>
    <t>2,155*1,4+1,915*0,4</t>
  </si>
  <si>
    <t>21,2+19,6+18,9+10,8</t>
  </si>
  <si>
    <t>575</t>
  </si>
  <si>
    <t>777612209</t>
  </si>
  <si>
    <t>Uzavírací epoxidový protiskluzný nátěr schodišťových stupňů - V2.2</t>
  </si>
  <si>
    <t>1248530506</t>
  </si>
  <si>
    <t>https://podminky.urs.cz/item/CS_URS_2025_02/777612209</t>
  </si>
  <si>
    <t>576</t>
  </si>
  <si>
    <t>7776122R1</t>
  </si>
  <si>
    <t>Uzavírací epoxidový protiskluzný nátěr podlahy - 2x 2komponentní struktur probarvený protiskluzný epoxidový nátěr schodišťových stupňů</t>
  </si>
  <si>
    <t>276859239</t>
  </si>
  <si>
    <t>V5,6</t>
  </si>
  <si>
    <t>2,56*1+3,9</t>
  </si>
  <si>
    <t>577</t>
  </si>
  <si>
    <t>998777203</t>
  </si>
  <si>
    <t>Přesun hmot procentní pro podlahy lité v objektech v přes 12 do 24 m</t>
  </si>
  <si>
    <t>2005987616</t>
  </si>
  <si>
    <t>https://podminky.urs.cz/item/CS_URS_2025_02/998777203</t>
  </si>
  <si>
    <t>781</t>
  </si>
  <si>
    <t>Dokončovací práce - obklady</t>
  </si>
  <si>
    <t>578</t>
  </si>
  <si>
    <t>781121011</t>
  </si>
  <si>
    <t>Nátěr penetrační na stěnu</t>
  </si>
  <si>
    <t>498383008</t>
  </si>
  <si>
    <t>https://podminky.urs.cz/item/CS_URS_2025_02/781121011</t>
  </si>
  <si>
    <t>579</t>
  </si>
  <si>
    <t>781484513</t>
  </si>
  <si>
    <t>Montáž obkladů stěn z keramické mozaiky nebo dekoru na síti lepených cementovým flexibilním rychletuhnoucím lepidlem základní prvek přes 200 do 400 ks/m2</t>
  </si>
  <si>
    <t>394034492</t>
  </si>
  <si>
    <t>https://podminky.urs.cz/item/CS_URS_2025_02/781484513</t>
  </si>
  <si>
    <t>2,15*2*(0,925+0,92+2,2*2+1,63+1,82+2,87+2,685)-0,8*2,4*4</t>
  </si>
  <si>
    <t>2,15*2*(1,41*2+2,6*2+1,71*2+1,81*2+1,82*2+1,47*2+2,42+1,52+1,02+1,22)*2</t>
  </si>
  <si>
    <t>-2*(0,7*2,1*6+0,8*2,1*2)</t>
  </si>
  <si>
    <t>2,05*2*(2,85*2+1,4*2+2,3*2+1,705*2+2,3+1,715)-0,7*2,1*5</t>
  </si>
  <si>
    <t>580</t>
  </si>
  <si>
    <t>781471810</t>
  </si>
  <si>
    <t>Demontáž obkladů z obkladaček keramických kladených do malty</t>
  </si>
  <si>
    <t>377927295</t>
  </si>
  <si>
    <t>https://podminky.urs.cz/item/CS_URS_2025_02/781471810</t>
  </si>
  <si>
    <t>1,8*(4,803+1,6)</t>
  </si>
  <si>
    <t>2*(2,786+1,857)-1,38*2</t>
  </si>
  <si>
    <t>2*(0,82*2+2,1+2,0)-1,37*2,2</t>
  </si>
  <si>
    <t>2*(1,686+2,373+2,055+1,886+0,82*2)</t>
  </si>
  <si>
    <t>kuch linka</t>
  </si>
  <si>
    <t>0,6*2*(3+5+5)</t>
  </si>
  <si>
    <t>581</t>
  </si>
  <si>
    <t>5976120R</t>
  </si>
  <si>
    <t xml:space="preserve">mozaika keramická lepená na síti </t>
  </si>
  <si>
    <t>1842211901</t>
  </si>
  <si>
    <t>349,59*1,1 "Přepočtené koeficientem množství</t>
  </si>
  <si>
    <t>582</t>
  </si>
  <si>
    <t>781495211</t>
  </si>
  <si>
    <t>Čištění vnitřních ploch stěn po provedení obkladu chemickými prostředky</t>
  </si>
  <si>
    <t>1077557403</t>
  </si>
  <si>
    <t>https://podminky.urs.cz/item/CS_URS_2025_02/781495211</t>
  </si>
  <si>
    <t>583</t>
  </si>
  <si>
    <t>998781203</t>
  </si>
  <si>
    <t>Přesun hmot procentní pro obklady keramické v objektech v přes 12 do 24 m</t>
  </si>
  <si>
    <t>-1369335567</t>
  </si>
  <si>
    <t>https://podminky.urs.cz/item/CS_URS_2025_02/998781203</t>
  </si>
  <si>
    <t>783</t>
  </si>
  <si>
    <t>Dokončovací práce - nátěry</t>
  </si>
  <si>
    <t>584</t>
  </si>
  <si>
    <t>78320120r</t>
  </si>
  <si>
    <t>Očištění stávajícího krovu před sanačními nátěry</t>
  </si>
  <si>
    <t>-1865706862</t>
  </si>
  <si>
    <t>585</t>
  </si>
  <si>
    <t>783213021</t>
  </si>
  <si>
    <t>Napouštěcí dvojnásobný syntetický biodní nátěr tesařských prvků nezabudovaných do konstrukce</t>
  </si>
  <si>
    <t>461339466</t>
  </si>
  <si>
    <t>https://podminky.urs.cz/item/CS_URS_2025_02/783213021</t>
  </si>
  <si>
    <t>148,5*2*(0,06+0,18)</t>
  </si>
  <si>
    <t>(0,26+0,18)*2*(2,8*11+1,9*2)</t>
  </si>
  <si>
    <t>(0,1+0,18)*2*(4,3*12+3,4*14+1,5*4)</t>
  </si>
  <si>
    <t>(0,2+0,26)*2*7,5</t>
  </si>
  <si>
    <t>(0,2+0,23)*2*10</t>
  </si>
  <si>
    <t>(0,24+0,32)*2*23</t>
  </si>
  <si>
    <t>(0,18+0,24)*2*8</t>
  </si>
  <si>
    <t>prvky do krovu</t>
  </si>
  <si>
    <t>(0,24+0,32)*2*4</t>
  </si>
  <si>
    <t>0,15*4*4</t>
  </si>
  <si>
    <t>(0,15+0,24)*2*7,1</t>
  </si>
  <si>
    <t>(0,15+0,18)*2*6</t>
  </si>
  <si>
    <t>(0,13+0,18)*2*15</t>
  </si>
  <si>
    <t>(0,15+0,06)*2*19</t>
  </si>
  <si>
    <t>(0,14+0,16)*2*(7,3*4+6,1*2+8,1*2+4+8,6*2+2,8*2)</t>
  </si>
  <si>
    <t>0,16*4*12</t>
  </si>
  <si>
    <t>(0,12+0,16)*2*3</t>
  </si>
  <si>
    <t>(0,08+0,24)*2*8,1*4</t>
  </si>
  <si>
    <t>(0,09+0,18)*2*5</t>
  </si>
  <si>
    <t>(0,13+0,17)*2*4</t>
  </si>
  <si>
    <t>0,12*4*8</t>
  </si>
  <si>
    <t>2*568,12</t>
  </si>
  <si>
    <t>586</t>
  </si>
  <si>
    <t>783214121</t>
  </si>
  <si>
    <t xml:space="preserve">Sanační biocidní ošetření stříkáním tesařských konstrukcí zabudovaných do konstrukce - stávající krov </t>
  </si>
  <si>
    <t>-176165914</t>
  </si>
  <si>
    <t>https://podminky.urs.cz/item/CS_URS_2025_02/783214121</t>
  </si>
  <si>
    <t>587</t>
  </si>
  <si>
    <t>783218211</t>
  </si>
  <si>
    <t>Lakovací dvojnásobný syntetický nátěr s mezibroušením tesařských konstrukcí</t>
  </si>
  <si>
    <t>-2142452351</t>
  </si>
  <si>
    <t>https://podminky.urs.cz/item/CS_URS_2025_02/783218211</t>
  </si>
  <si>
    <t>588</t>
  </si>
  <si>
    <t>783314201</t>
  </si>
  <si>
    <t>Základní antikorozní jednonásobný syntetický standardní nátěr zámečnických konstrukcí</t>
  </si>
  <si>
    <t>-703630131</t>
  </si>
  <si>
    <t>https://podminky.urs.cz/item/CS_URS_2025_02/783314201</t>
  </si>
  <si>
    <t>ocelové prvky ve stropech a krovu</t>
  </si>
  <si>
    <t>32*(1,249+1,576+5,642+0,686+5,642)</t>
  </si>
  <si>
    <t>589</t>
  </si>
  <si>
    <t>783823164</t>
  </si>
  <si>
    <t>Penetrační vrstva pro celoplošné zpěvnění penetrací sol-silikátový nátěr omítek stupně členitosti 3 dle S5.2 a S5.3-viz PU.S1</t>
  </si>
  <si>
    <t>-159341819</t>
  </si>
  <si>
    <t>https://podminky.urs.cz/item/CS_URS_2025_02/783823164</t>
  </si>
  <si>
    <t>355,969++853,427</t>
  </si>
  <si>
    <t>590</t>
  </si>
  <si>
    <t>7838271R1</t>
  </si>
  <si>
    <t>Povrchová mezivrstva-aplikace sjednocující minerálního názěru,aplikace 1x štětkou-viz PU.S1</t>
  </si>
  <si>
    <t>264245728</t>
  </si>
  <si>
    <t>591</t>
  </si>
  <si>
    <t>7838271R2</t>
  </si>
  <si>
    <t>Krycí sol-silikátový nátěr omítek stupně členitosti 3bbez titanové běloby,aplikace 2x štětkou pro vytvoření patinace (flekatost) dle S5.2 a S.53, viz PU.S1</t>
  </si>
  <si>
    <t>-1698726018</t>
  </si>
  <si>
    <t>592</t>
  </si>
  <si>
    <t>783913161</t>
  </si>
  <si>
    <t>Penetrační vrstva-disperzní nátěr betonových podlah</t>
  </si>
  <si>
    <t>-843337879</t>
  </si>
  <si>
    <t>https://podminky.urs.cz/item/CS_URS_2025_02/783913161</t>
  </si>
  <si>
    <t>784</t>
  </si>
  <si>
    <t>Dokončovací práce - malby a tapety</t>
  </si>
  <si>
    <t>593</t>
  </si>
  <si>
    <t>784111003</t>
  </si>
  <si>
    <t>Oprášení (ometení ) podkladu v místnostech v přes 3,80 do 5,00 m</t>
  </si>
  <si>
    <t>-482101878</t>
  </si>
  <si>
    <t>https://podminky.urs.cz/item/CS_URS_2025_02/784111003</t>
  </si>
  <si>
    <t>594</t>
  </si>
  <si>
    <t>784121003</t>
  </si>
  <si>
    <t>Oškrabání malby v místnostech v přes 3,80 do 5,00 m</t>
  </si>
  <si>
    <t>1470619966</t>
  </si>
  <si>
    <t>https://podminky.urs.cz/item/CS_URS_2025_02/784121003</t>
  </si>
  <si>
    <t>stropy</t>
  </si>
  <si>
    <t>9,913</t>
  </si>
  <si>
    <t>stěny</t>
  </si>
  <si>
    <t>930,607</t>
  </si>
  <si>
    <t>595</t>
  </si>
  <si>
    <t>784121013</t>
  </si>
  <si>
    <t>Rozmývání podkladu po oškrabání malby v místnostech v přes 3,80 do 5,00 m</t>
  </si>
  <si>
    <t>-589363945</t>
  </si>
  <si>
    <t>https://podminky.urs.cz/item/CS_URS_2025_02/784121013</t>
  </si>
  <si>
    <t>596</t>
  </si>
  <si>
    <t>784161513</t>
  </si>
  <si>
    <t>Přetmelení systémovou stěrkou stropů - 30%</t>
  </si>
  <si>
    <t>2073574661</t>
  </si>
  <si>
    <t>https://podminky.urs.cz/item/CS_URS_2025_02/784161513</t>
  </si>
  <si>
    <t>15,6*0,3</t>
  </si>
  <si>
    <t>540,6*0,3</t>
  </si>
  <si>
    <t>597</t>
  </si>
  <si>
    <t>784181113</t>
  </si>
  <si>
    <t>Základní silikátová jednonásobná bezbarvá penetrace podkladu v místnostech v přes 3,80 do 5,00 m</t>
  </si>
  <si>
    <t>-834339355</t>
  </si>
  <si>
    <t>https://podminky.urs.cz/item/CS_URS_2025_02/784181113</t>
  </si>
  <si>
    <t>S4.1</t>
  </si>
  <si>
    <t>872,5</t>
  </si>
  <si>
    <t>S4.2</t>
  </si>
  <si>
    <t>41,4</t>
  </si>
  <si>
    <t>279,8</t>
  </si>
  <si>
    <t>84,018</t>
  </si>
  <si>
    <t>S4.3</t>
  </si>
  <si>
    <t>3,996</t>
  </si>
  <si>
    <t>598</t>
  </si>
  <si>
    <t>784181133</t>
  </si>
  <si>
    <t>Fungicidní jednonásobná bezbarvá penetrace podkladu v místnostech v přes 3,80 do 5,00 m</t>
  </si>
  <si>
    <t>1172088816</t>
  </si>
  <si>
    <t>https://podminky.urs.cz/item/CS_URS_2025_02/784181133</t>
  </si>
  <si>
    <t>77,675+24,517</t>
  </si>
  <si>
    <t>V1.4</t>
  </si>
  <si>
    <t>5,46</t>
  </si>
  <si>
    <t>8,2</t>
  </si>
  <si>
    <t>S4.6</t>
  </si>
  <si>
    <t>1133,209*2+279,698-3,996</t>
  </si>
  <si>
    <t>S4.4</t>
  </si>
  <si>
    <t>2068,5693</t>
  </si>
  <si>
    <t>599</t>
  </si>
  <si>
    <t>784211103</t>
  </si>
  <si>
    <t>Dvojnásobné bílé malby ze směsí za mokra výborně oděruvzdorných prodyšných v místnostech v přes 3,80 do 5,00 m</t>
  </si>
  <si>
    <t>1413618976</t>
  </si>
  <si>
    <t>https://podminky.urs.cz/item/CS_URS_2025_02/784211103</t>
  </si>
  <si>
    <t>600</t>
  </si>
  <si>
    <t>7843210R1</t>
  </si>
  <si>
    <t>Malba společenských prostor stěny dle S4.1 - viz PU.S2</t>
  </si>
  <si>
    <t>779348796</t>
  </si>
  <si>
    <t>Minerální sol-silikátový lazurní - 2x štětkou pro vytvoření patinace (flekatosti). Viz PU.S2</t>
  </si>
  <si>
    <t>882,334</t>
  </si>
  <si>
    <t>-41,4</t>
  </si>
  <si>
    <t>601</t>
  </si>
  <si>
    <t>7843210R2</t>
  </si>
  <si>
    <t>Malba společenských prostor - omyvatelný sokl dle S4.2 - viz PU.S2</t>
  </si>
  <si>
    <t>172763744</t>
  </si>
  <si>
    <t>S4.2(</t>
  </si>
  <si>
    <t xml:space="preserve">Minerální sol-silikátový lazurní - 2x štětkou pro vytvoření patinace (flekatosti). Viz PU.S2 </t>
  </si>
  <si>
    <t>Tmavší než zbytek stěny, zalakování matným lakem na akrylátové bázi</t>
  </si>
  <si>
    <t>0,45*2,155+1,7*2)</t>
  </si>
  <si>
    <t>0,45*(6,595*2-1,6*2+1,74-1,6+2,57*2+4,445-1,6)</t>
  </si>
  <si>
    <t>0,45*(2,57*2+4,445+2,595*2+2,59*2+4,275+2,475)</t>
  </si>
  <si>
    <t>0,45*(4,25+1,8*2)*4</t>
  </si>
  <si>
    <t>0,45*(9,39+2,585*2+1,245*2+0,696+0,56*4)*2</t>
  </si>
  <si>
    <t>0,45*(1,2*2+6,97+0,695+0,56*4)</t>
  </si>
  <si>
    <t>0,45*(0,32+0,153)*2*85</t>
  </si>
  <si>
    <t>0,45*(0,3+0,15)*2*4</t>
  </si>
  <si>
    <t>0,45*(0,32+0,153)*2*15</t>
  </si>
  <si>
    <t>602</t>
  </si>
  <si>
    <t>7843210R3</t>
  </si>
  <si>
    <t>Malba společenských prostor stěny dle S4.3 - viz PU.S2</t>
  </si>
  <si>
    <t>-368317223</t>
  </si>
  <si>
    <t>Sol-silikátový povrstvovací nátěr se zrnem (např. KEIM Innotop-Grob), aplikace 1x štětkou cik-cak</t>
  </si>
  <si>
    <t>(3,3-2,15)*(1,63+0,92+0,925)</t>
  </si>
  <si>
    <t>603</t>
  </si>
  <si>
    <t>7843210R4</t>
  </si>
  <si>
    <t>Malba stropů chodba dle V1.0 - viz PU.S2</t>
  </si>
  <si>
    <t>1791985365</t>
  </si>
  <si>
    <t>Minerální sol-silikátový lazurní - 2x štětkou pro vytvoření patinace (flekatosti). Dle Tabulky PÚ (PU.S2)</t>
  </si>
  <si>
    <t>604</t>
  </si>
  <si>
    <t>7843210R5</t>
  </si>
  <si>
    <t>Malba stropů chodba dle V1.6- viz PU.S2</t>
  </si>
  <si>
    <t>970703068</t>
  </si>
  <si>
    <t>605</t>
  </si>
  <si>
    <t>78433100R</t>
  </si>
  <si>
    <t>Dvojnásobné bílé vinylové malby v místnostech v přes 3,80 do 5,00 m</t>
  </si>
  <si>
    <t>-1851181572</t>
  </si>
  <si>
    <t>1,4*1*2</t>
  </si>
  <si>
    <t>606</t>
  </si>
  <si>
    <t>78468100R</t>
  </si>
  <si>
    <t>Stropní fabion z přírodní sádry u SDK podhledů,poloměr 120 mm</t>
  </si>
  <si>
    <t>1046432846</t>
  </si>
  <si>
    <t>HZS</t>
  </si>
  <si>
    <t>Hodinové zúčtovací sazby</t>
  </si>
  <si>
    <t>607</t>
  </si>
  <si>
    <t>HZS4212</t>
  </si>
  <si>
    <t xml:space="preserve">Hodinová zúčtovací sazba revizní technik specialista-součinnost generálního dodavatele s dodavatelem tesařských prací při rozsáhlé úpravě  a zasazích krovu</t>
  </si>
  <si>
    <t>hod</t>
  </si>
  <si>
    <t>-1611215228</t>
  </si>
  <si>
    <t>https://podminky.urs.cz/item/CS_URS_2025_02/HZS4212</t>
  </si>
  <si>
    <t>02 - Sanace vlhkosti</t>
  </si>
  <si>
    <t>Soupis:</t>
  </si>
  <si>
    <t>001 - Sanace vlhkosti a salinity - 1.PP</t>
  </si>
  <si>
    <t xml:space="preserve">250 65 Líbeznice 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</si>
  <si>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</si>
  <si>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HSV - HSV</t>
  </si>
  <si>
    <t>VRN - Vedlejší rozpočtové náklady</t>
  </si>
  <si>
    <t xml:space="preserve">    VRN3 - Zařízení staveniště</t>
  </si>
  <si>
    <t>319202134</t>
  </si>
  <si>
    <t>Dodatečná izolace cihelného zdiva nízkotlakou injektáží jednořadovou mikroemulzí, tloušťka zdiva přes 450 do 600 mm</t>
  </si>
  <si>
    <t>1025008227</t>
  </si>
  <si>
    <t>https://podminky.urs.cz/item/CS_URS_2025_02/319202134</t>
  </si>
  <si>
    <t>"Dodatečná liniová izolace zdiva ormou chemické injektáže dle kap. 7.2.1."</t>
  </si>
  <si>
    <t>"Výkres -- SAN 1 - D.1.1. - 1.PP - SANACE VLHKOSTI"</t>
  </si>
  <si>
    <t xml:space="preserve">"vnitřní zdivo u podlahy - vodorovná dvouřadá"  0,76*4*2</t>
  </si>
  <si>
    <t>"vnitřní zdivo - svislá dvouřadá" 2,56*4</t>
  </si>
  <si>
    <t>319202136</t>
  </si>
  <si>
    <t>Dodatečná izolace cihelného zdiva nízkotlakou injektáží jednořadovou mikroemulzí, tloušťka zdiva přes 750 do 900 mm</t>
  </si>
  <si>
    <t>1389701724</t>
  </si>
  <si>
    <t>https://podminky.urs.cz/item/CS_URS_2025_02/319202136</t>
  </si>
  <si>
    <t xml:space="preserve">"vnitřní zdivo u podlahy - vodorovná dvouřadá"  (0,45+0,55)*2</t>
  </si>
  <si>
    <t>"vnitřní zdivo - svislá dvouřadá" 2,56*2</t>
  </si>
  <si>
    <t>"obvodové zdivo - vodorovná dvouřadá u podlahy" (3,63+10,27+10,44+6,53+5,51+6,85)*2</t>
  </si>
  <si>
    <t>"obvodové zdivo - pod stropemú nad úrovní vnějšího terénu" (3,63+10,27+10,44+6,53+5,51+6,85)*2</t>
  </si>
  <si>
    <t>319202137</t>
  </si>
  <si>
    <t>Dodatečná izolace cihelného zdiva nízkotlakou injektáží jednořadovou mikroemulzí, tloušťka zdiva přes 900 do 1 050 mm</t>
  </si>
  <si>
    <t>327493396</t>
  </si>
  <si>
    <t>https://podminky.urs.cz/item/CS_URS_2025_02/319202137</t>
  </si>
  <si>
    <t>"obvodové zdivo - vodorovná dvouřadá u podlahy" 8,1*2</t>
  </si>
  <si>
    <t>"obvodové zdivo - pod stropemú nad úrovní vnějšího terénu" 8,1*2</t>
  </si>
  <si>
    <t>611324113</t>
  </si>
  <si>
    <t>Omítka sanační vnitřních ploch podkladní (vyrovnávací) tloušťky do 10 mm nanášená ručně vodorovných konstrukcí kleneb nebo skořepin</t>
  </si>
  <si>
    <t>-1965743331</t>
  </si>
  <si>
    <t>https://podminky.urs.cz/item/CS_URS_2025_02/611324113</t>
  </si>
  <si>
    <t>"sanační omítky vnitřní - skladba V1.8. -plošné utěsnění spár a vyrovnání podkladu do tl. 15 mm dle kap. 7.2.5. - klenby"</t>
  </si>
  <si>
    <t>"m.č.0.01 - mimo schodiště" 10,6</t>
  </si>
  <si>
    <t>"m.č.0.02" 21,2</t>
  </si>
  <si>
    <t>"m.č.0.03"19,7</t>
  </si>
  <si>
    <t>"m.č.0.04" 18,9</t>
  </si>
  <si>
    <t>611324313</t>
  </si>
  <si>
    <t>Omítka sanační vnitřních ploch podkladní (vyrovnávací) Příplatek k cenám podkladní sanační omítky nanášené ručně nanášená strojně vodorovných konstrukcí kleneb nebo skořepin</t>
  </si>
  <si>
    <t>-2133853068</t>
  </si>
  <si>
    <t>https://podminky.urs.cz/item/CS_URS_2025_02/611324313</t>
  </si>
  <si>
    <t>612131151</t>
  </si>
  <si>
    <t>Sanační postřik vnitřních omítaných ploch vápenocementový nanášený ručně celoplošně stěn</t>
  </si>
  <si>
    <t>-278768206</t>
  </si>
  <si>
    <t>https://podminky.urs.cz/item/CS_URS_2025_02/612131151</t>
  </si>
  <si>
    <t>"Utěsnění proti negativnímu působení vlhkosti - skladba S.01 - sanační postřik vnitřních stěn nanášený celoplošně ručně dle kap. 7.2.2."</t>
  </si>
  <si>
    <t>"m.č.0.01 - schodiště" 4,39*2*((2,94-0)/2+0,3)</t>
  </si>
  <si>
    <t>"m.č.0.01" (2,99+0,3+2,5+3,91+0,3)*(2,56+0,3)</t>
  </si>
  <si>
    <t>"m.č.0.02" (10,22+1,28)*(2,56+0,3)</t>
  </si>
  <si>
    <t>"m.č.0.03"(3,36+3,36)*(2,56+0,3)</t>
  </si>
  <si>
    <t>"m.č.0.04" 12,61*(2,56+0,3)</t>
  </si>
  <si>
    <t>"sanační omítky vnitřní - skladba S.3.1. - sanační postřik vnitřních stěn nanášený celoplošně ručně dle kap. 7.2.5. "</t>
  </si>
  <si>
    <t>"m.č.0.01 - schodiště nad skladbou S.01." 4,39*2*(2,94-0)/2</t>
  </si>
  <si>
    <t>"m.č.0.01" (0,94+0,84)*2,56</t>
  </si>
  <si>
    <t>"m.č.0.02" 0,64*2*2,56</t>
  </si>
  <si>
    <t>"m.č.0.03"0,64*4*2,56</t>
  </si>
  <si>
    <t>"m.č.0.04" 0,64*2*2,56</t>
  </si>
  <si>
    <t>612311101</t>
  </si>
  <si>
    <t>Omítka vápenná vnitřních ploch nanášená ručně jednovrstvá hrubá, tloušťky do 10 mm nezatřená stěn</t>
  </si>
  <si>
    <t>-338616738</t>
  </si>
  <si>
    <t>https://podminky.urs.cz/item/CS_URS_2025_02/612311101</t>
  </si>
  <si>
    <t>"Obětované - odsolovací omítky v tl. 20 mm - 3 cykly dle kap. 7.2.4."</t>
  </si>
  <si>
    <t>"1.PP - stěny na celou výšku vč. schodiště" 57,72*2,56*3</t>
  </si>
  <si>
    <t>612311191</t>
  </si>
  <si>
    <t>Omítka vápenná vnitřních ploch nanášená ručně Příplatek k cenám za každých dalších i započatých 5 mm tloušťky jádrové omítky přes 10 mm stěn</t>
  </si>
  <si>
    <t>1440714883</t>
  </si>
  <si>
    <t>https://podminky.urs.cz/item/CS_URS_2025_02/612311191</t>
  </si>
  <si>
    <t>443,29*2 "Přepočtené koeficientem množství</t>
  </si>
  <si>
    <t>612324111</t>
  </si>
  <si>
    <t>Omítka sanační vnitřních ploch podkladní (vyrovnávací) tloušťky do 10 mm nanášená ručně svislých konstrukcí stěn</t>
  </si>
  <si>
    <t>208870769</t>
  </si>
  <si>
    <t>https://podminky.urs.cz/item/CS_URS_2025_02/612324111</t>
  </si>
  <si>
    <t>"Dodatečná liniová izolace zdiva formou chemické injektáže dle kap. 7.2.1."</t>
  </si>
  <si>
    <t>"utěsňující pruh pod injektáž v šíři 30 cm tl. 15 mm"</t>
  </si>
  <si>
    <t xml:space="preserve">"vnitřní zdivo u podlahy - vodorovná dvouřadá tl. zdiva přes 450 do 600 mm"  0,76*4*2*0,3+0,5*4*0,3</t>
  </si>
  <si>
    <t>"vnitřní zdivo - svislá dvouřadá tl. zdiva přes 450 do 600 mm" 2,56*4*0,3*2</t>
  </si>
  <si>
    <t xml:space="preserve">"vnitřní zdivo u podlahy - vodorovná dvouřadá tl. přes 600 do 900 mm"  (0,45+0,55)*0,3*2+0,9*2*0,3</t>
  </si>
  <si>
    <t>"vnitřní zdivo - svislá dvouřadá tl. přes 600 do 900 mm" 2,56*2*0,3*2</t>
  </si>
  <si>
    <t>"obvodové zdivo - vodorovná dvouřadá u podlahy tl. přes 600 do 900 mm" (3,63+10,27+10,44+6,53+5,51+6,85)*0,3</t>
  </si>
  <si>
    <t>"obvodové zdivo - pod stropemú nad úrovní vnějšího terénu tl. přes 600 do 900 mm" (3,63+10,27+10,44+6,53+5,51+6,85)*0,3</t>
  </si>
  <si>
    <t>"obvodové zdivo - vodorovná dvouřadá u podlahy tl. přes 900 do 1200 mm" 8,1*0,3</t>
  </si>
  <si>
    <t>"obvodové zdivo - pod stropemú nad úrovní vnějšího terénu tl. přes 900 do 1200 mm" 8,1*0,3</t>
  </si>
  <si>
    <t>"Utěsnění proti negativnímu působení vlhkosti - skladba S.01 - plošné utěsnění spár a vyrovnání podkladu do tl. 15 mm dle kap. 7.2.2."</t>
  </si>
  <si>
    <t>"sanační omítky vnitřní - skladba S.3.1. -plošné utěsnění spár a vyrovnání podkladu do tl. 15 mm dle kap. 7.2.5. "</t>
  </si>
  <si>
    <t>"m.č.0.01 - schodiště nad skladbou S.01" 4,39*2*(2,94-0)/2</t>
  </si>
  <si>
    <t>612324191</t>
  </si>
  <si>
    <t>Omítka sanační vnitřních ploch podkladní (vyrovnávací) Příplatek k cenám podkladní sanační omítky nanášené ručně za každých dalších i započatých 5 mm tloušťky omítky přes 10 mm stěn</t>
  </si>
  <si>
    <t>456355383</t>
  </si>
  <si>
    <t>https://podminky.urs.cz/item/CS_URS_2025_02/612324191</t>
  </si>
  <si>
    <t>612822001</t>
  </si>
  <si>
    <t>Omítka kapilárně aktivní vnitřních ploch s vysokou absorpcí a odparem vlhkosti do vzduchu hladká, tloušťky do 10 mm</t>
  </si>
  <si>
    <t>-1666429306</t>
  </si>
  <si>
    <t>https://podminky.urs.cz/item/CS_URS_2025_02/612822001</t>
  </si>
  <si>
    <t>"sanační omítky vnitřní - skladba V1.8. -hydrofilní jádrová sanační omítka v tl. 25 mm dle kap. 7.2.5. - klenby"</t>
  </si>
  <si>
    <t>"m.č.0.01 - mimo schodiště" 10,6*2,5*1,1</t>
  </si>
  <si>
    <t>"m.č.0.02" 21,2*2,5*1,1</t>
  </si>
  <si>
    <t>"m.č.0.03"19,7*2,5*1,1</t>
  </si>
  <si>
    <t>"m.č.0.04" 18,9*2,5*1,1</t>
  </si>
  <si>
    <t>"Utěsnění proti negativnímu působení vlhkosti - skladba S.01 - hydrofilní jádrová sanační omítka v tl. 25 mm dle kap. 7.2.2."</t>
  </si>
  <si>
    <t>"m.č.0.01 - schodiště" 4,39*2*((2,94-0)/2+0,3)*2,5</t>
  </si>
  <si>
    <t>"m.č.0.01" (2,99+0,3+2,5+3,91+0,3)*(2,56+0,3)*2,5</t>
  </si>
  <si>
    <t>"m.č.0.02" (10,22+1,28)*(2,56+0,3)*2,5</t>
  </si>
  <si>
    <t>"m.č.0.03"(3,36+3,36)*(2,56+0,3)*2,5</t>
  </si>
  <si>
    <t>"m.č.0.04" 12,61*(2,56+0,3)*2,5</t>
  </si>
  <si>
    <t xml:space="preserve">"sanační omítky vnitřní - skladba S.3.1. - hydrofilní jádrová sanační omítka v tl. 25 mm  dle kap. 7.2.5. "</t>
  </si>
  <si>
    <t>"m.č.0.01 - schodiště nad skladbou S.01" 4,39*2*(2,94-0)/2*2,5</t>
  </si>
  <si>
    <t>"m.č.0.01" (0,94+0,84)*2,56*2,5</t>
  </si>
  <si>
    <t>"m.č.0.02" 0,64*2*2,56*2,5</t>
  </si>
  <si>
    <t>"m.č.0.03"0,64*4*2,56*2,5</t>
  </si>
  <si>
    <t>"m.č.0.04" 0,64*2*2,56*2,5</t>
  </si>
  <si>
    <t>612822021</t>
  </si>
  <si>
    <t>Omítka kapilárně aktivní vnitřních ploch s vysokou absorpcí a odparem vlhkosti do vzduchu štuk, tloušťky do 2 mm</t>
  </si>
  <si>
    <t>900889452</t>
  </si>
  <si>
    <t>https://podminky.urs.cz/item/CS_URS_2025_02/612822021</t>
  </si>
  <si>
    <t>"sanační omítky vnitřní - skladba V1.8.-sanační štuk dle kap. 7.2.5. - klenby"</t>
  </si>
  <si>
    <t>"m.č.0.01 - mimo schodiště" 10,6*1,1</t>
  </si>
  <si>
    <t>"m.č.0.02" 21,2*1,1</t>
  </si>
  <si>
    <t>"m.č.0.03"19,7*1,1</t>
  </si>
  <si>
    <t>"m.č.0.04" 18,9*1,1</t>
  </si>
  <si>
    <t>"Utěsnění proti negativnímu působení vlhkosti - skladba S.01 - sanační štuk dle kap. 7.2.2."</t>
  </si>
  <si>
    <t>"sanační omítky vnitřní - skladba S.3.1. - sanační štuk dle kap. 7.2.5. "</t>
  </si>
  <si>
    <t>919726123</t>
  </si>
  <si>
    <t>Geotextilie netkaná pro ochranu, separaci nebo filtraci měrná hmotnost přes 300 do 500 g/m2</t>
  </si>
  <si>
    <t>376344398</t>
  </si>
  <si>
    <t>https://podminky.urs.cz/item/CS_URS_2025_02/919726123</t>
  </si>
  <si>
    <t>"izolace podlah - sklep skladba V5.5 - ochranná textilie dle kap. 7.2.3. "</t>
  </si>
  <si>
    <t>"vytažení na stěny" 9,82</t>
  </si>
  <si>
    <t>949101111</t>
  </si>
  <si>
    <t>Lešení pomocné pracovní pro objekty pozemních staveb pro zatížení do 150 kg/m2, o výšce lešeňové podlahy do 1,9 m</t>
  </si>
  <si>
    <t>-1306227361</t>
  </si>
  <si>
    <t>https://podminky.urs.cz/item/CS_URS_2025_02/949101111</t>
  </si>
  <si>
    <t>"sanační omítky vnitřní - skladba S.3.1. -plošné utěsnění spár a vyrovnání podkladu do tl. 15 mm dle kap. 7.2.5. - klenby"</t>
  </si>
  <si>
    <t>-509813905</t>
  </si>
  <si>
    <t>711191001</t>
  </si>
  <si>
    <t>Provedení nátěru adhezního můstku na ploše vodorovné V</t>
  </si>
  <si>
    <t>-1609932762</t>
  </si>
  <si>
    <t>https://podminky.urs.cz/item/CS_URS_2025_02/711191001</t>
  </si>
  <si>
    <t>"Utěsnění proti negativnímu působení vlhkosti - skladba S.01 - měkčená disperzní penetrace vodou ředitelná na bázi karboxy-butadien dle kap. 7.2.2."</t>
  </si>
  <si>
    <t>24551276</t>
  </si>
  <si>
    <t>disperze pro cementovou, dvousložkovou hydroizolační hmotu</t>
  </si>
  <si>
    <t>-1427740224</t>
  </si>
  <si>
    <t>132,315*0,1 "Přepočtené koeficientem množství</t>
  </si>
  <si>
    <t>711191201</t>
  </si>
  <si>
    <t>Provedení izolace proti zemní vlhkosti hydroizolační stěrkou na ploše vodorovné V dvouvrstvá na betonu</t>
  </si>
  <si>
    <t>-1164546085</t>
  </si>
  <si>
    <t>https://podminky.urs.cz/item/CS_URS_2025_02/711191201</t>
  </si>
  <si>
    <t>"izolace podlah - skladba V5.5, V5.6 - silikátová stěrka s krystalizačními účinky - 2x nátěr dle kap. 7.2.3. "</t>
  </si>
  <si>
    <t>"m.č.0.01 - schodiště" 4,05</t>
  </si>
  <si>
    <t>711192102</t>
  </si>
  <si>
    <t>Provedení izolace proti zemní vlhkosti hydroizolační stěrkou na ploše svislé S jednovrstvá na zdivu</t>
  </si>
  <si>
    <t>-1722028411</t>
  </si>
  <si>
    <t>https://podminky.urs.cz/item/CS_URS_2025_02/711192102</t>
  </si>
  <si>
    <t>"sanační omítky vnitřní - skladba S.3.1. - difúzní stěrka proti solím 2x nátěr dle kap. 7.2.5. "</t>
  </si>
  <si>
    <t>"m.č.0.01 - schody svislá" 0,95*2,94</t>
  </si>
  <si>
    <t>"sanační omítky vnitřní - skladba V1.8-difúzní stěrka proti solím 2x nátěr dle kap. 7.2.5. - klenby"</t>
  </si>
  <si>
    <t>58581001</t>
  </si>
  <si>
    <t>stěrka hydroizolační cementová síranovzdorná pro dodatečné utěsnění sklepa a zasolených podkladů</t>
  </si>
  <si>
    <t>-1325413012</t>
  </si>
  <si>
    <t>103,765*2 "Přepočtené koeficientem množství</t>
  </si>
  <si>
    <t>711192202</t>
  </si>
  <si>
    <t>Provedení izolace proti zemní vlhkosti hydroizolační stěrkou na ploše svislé S dvouvrstvá na zdivu</t>
  </si>
  <si>
    <t>867475950</t>
  </si>
  <si>
    <t>https://podminky.urs.cz/item/CS_URS_2025_02/711192202</t>
  </si>
  <si>
    <t>"podlaha - vytažení na stěny 0,2 m - skladba V5.5, V5.6" 9,82</t>
  </si>
  <si>
    <t>24551050</t>
  </si>
  <si>
    <t>stěrka hydroizolační cementová kapilárně aktivní s dodatečnou krystalizací do spodní stavby</t>
  </si>
  <si>
    <t>-416562116</t>
  </si>
  <si>
    <t>130,641*2 "Přepočtené koeficientem množství</t>
  </si>
  <si>
    <t>711411001</t>
  </si>
  <si>
    <t>Provedení izolace proti povrchové a podpovrchové tlakové vodě natěradly a tmely za studena na ploše vodorovné V nátěrem penetračním</t>
  </si>
  <si>
    <t>1767724986</t>
  </si>
  <si>
    <t>https://podminky.urs.cz/item/CS_URS_2025_02/711411001</t>
  </si>
  <si>
    <t>"izolace podlah - skladba V5.5., V5.6. - penetrace podkladu, bitumenový penetrační nátěr dle kap. 7.2.3. "</t>
  </si>
  <si>
    <t>711412001</t>
  </si>
  <si>
    <t>Provedení izolace proti povrchové a podpovrchové tlakové vodě natěradly a tmely za studena na ploše svislé S nátěrem penetračním</t>
  </si>
  <si>
    <t>2008196283</t>
  </si>
  <si>
    <t>https://podminky.urs.cz/item/CS_URS_2025_02/711412001</t>
  </si>
  <si>
    <t>"izolace podlah - skladba V5.5. - penetrace podkladu, bitumenový penetrační nátěr dle kap. 7.2.3. - vytažení na stěny 0,2 m "</t>
  </si>
  <si>
    <t>"m.č.0.01" 11,8*0,2</t>
  </si>
  <si>
    <t>"m.č.0.02" 13,5*0,2</t>
  </si>
  <si>
    <t>"m.č.0.03" 9,6*0,2</t>
  </si>
  <si>
    <t>"m.č.0.04" 14,2*0,2</t>
  </si>
  <si>
    <t>11163153</t>
  </si>
  <si>
    <t>emulze asfaltová penetrační</t>
  </si>
  <si>
    <t>litr</t>
  </si>
  <si>
    <t>758867000</t>
  </si>
  <si>
    <t>84,27*0,3 "Přepočtené koeficientem množství</t>
  </si>
  <si>
    <t>711412053.R</t>
  </si>
  <si>
    <t>Provedení izolace proti povrchové a podpovrchové tlakové vodě natěradly a tmely za studena na ploše svislé S třísložkovým systémem pro izolaci sklepů včetně dodávky materiálu</t>
  </si>
  <si>
    <t>vlastní</t>
  </si>
  <si>
    <t>442909501</t>
  </si>
  <si>
    <t>"Utěsnění proti negativnímu působení vlhkosti - skladba S.01 -třísložkový hydroizolační systém proti negativnímu působení vlhkosti dle kap. 7.2.2."</t>
  </si>
  <si>
    <t>711812111</t>
  </si>
  <si>
    <t>Izolace proti plynu radonu nebo metanu natěradly za studena na ploše vodorovné V nátěrem bitumenovým, tl. 5 mm</t>
  </si>
  <si>
    <t>-436060458</t>
  </si>
  <si>
    <t>https://podminky.urs.cz/item/CS_URS_2025_02/711812111</t>
  </si>
  <si>
    <t>"izolace podlah - skladba V5.5 - bitumenová stěrka dle kap. 7.2.3. "</t>
  </si>
  <si>
    <t>711812511</t>
  </si>
  <si>
    <t>Izolace proti plynu radonu nebo metanu natěradly za studena na ploše svislé S nátěrem bitumenovým, tl. 5 mm</t>
  </si>
  <si>
    <t>-79913981</t>
  </si>
  <si>
    <t>https://podminky.urs.cz/item/CS_URS_2025_02/711812511</t>
  </si>
  <si>
    <t>"izolace podlah - skladba V5.5 - penetrace podkladu, bitumenový penetrační nátěr dle kap. 7.2.3. - vytažení na stěny 0,2 m "</t>
  </si>
  <si>
    <t>186179925</t>
  </si>
  <si>
    <t>784331001</t>
  </si>
  <si>
    <t>Malby protiplísňové dvojnásobné, bílé v místnostech výšky do 3,80 m</t>
  </si>
  <si>
    <t>1266815472</t>
  </si>
  <si>
    <t>https://podminky.urs.cz/item/CS_URS_2025_02/784331001</t>
  </si>
  <si>
    <t>"sanační omítky vnitřní - skladba S.3.1. -malby na sanační omítky dle kap. 7.2.5. - klenby"</t>
  </si>
  <si>
    <t>"Utěsnění proti negativnímu působení vlhkosti - skladba S.01 - malby na sanační omítkydle kap. 7.2.2."</t>
  </si>
  <si>
    <t>"sanační omítky vnitřní - skladba S.3.1. - malby na sanační omítky dle kap. 7.2.5. "</t>
  </si>
  <si>
    <t>VRN</t>
  </si>
  <si>
    <t>VRN3</t>
  </si>
  <si>
    <t>Zařízení staveniště</t>
  </si>
  <si>
    <t>030001000</t>
  </si>
  <si>
    <t>1024</t>
  </si>
  <si>
    <t>1691624008</t>
  </si>
  <si>
    <t>https://podminky.urs.cz/item/CS_URS_2025_02/030001000</t>
  </si>
  <si>
    <t>002 - Sanace vlhkosti a salinity - 1.NP</t>
  </si>
  <si>
    <t>3 - Svislé a kompletní konstrukce</t>
  </si>
  <si>
    <t>6 - Úpravy povrchů, podlahy a osazování výplní</t>
  </si>
  <si>
    <t>8 - Vedení trubní dálková a přípojná</t>
  </si>
  <si>
    <t>9 - Ostatní konstrukce a práce, bourání</t>
  </si>
  <si>
    <t>998 - Přesun hmot</t>
  </si>
  <si>
    <t>711 - Izolace proti vodě, vlhkosti a plynům</t>
  </si>
  <si>
    <t>783 - Dokončovací práce - nátěry</t>
  </si>
  <si>
    <t>784 - Dokončovací práce - malby a tapety</t>
  </si>
  <si>
    <t>VRN3 - Zařízení staveniště</t>
  </si>
  <si>
    <t>319202132</t>
  </si>
  <si>
    <t>Dodatečná izolace cihelného zdiva nízkotlakou injektáží jednořadovou mikroemulzí, tloušťka zdiva přes 150 do 300 mm</t>
  </si>
  <si>
    <t>1705342210</t>
  </si>
  <si>
    <t>https://podminky.urs.cz/item/CS_URS_2025_02/319202132</t>
  </si>
  <si>
    <t>"Dodatečná liniová izolace zdiva formou chemické injektáže dvouřadá dle kap. 7.2.1."</t>
  </si>
  <si>
    <t>"Výkres -- SAN 2 - D.1.1. - 1.NP - SANACE VLHKOSTI"</t>
  </si>
  <si>
    <t>"m.č.1.03.02" (2,57+0,5+0,5)*2</t>
  </si>
  <si>
    <t>319202135</t>
  </si>
  <si>
    <t>Dodatečná izolace cihelného zdiva nízkotlakou injektáží jednořadovou mikroemulzí, tloušťka zdiva přes 600 do 750 mm</t>
  </si>
  <si>
    <t>749844738</t>
  </si>
  <si>
    <t>https://podminky.urs.cz/item/CS_URS_2025_02/319202135</t>
  </si>
  <si>
    <t>"m.č.1.04.07" (1,485+1,487)*2</t>
  </si>
  <si>
    <t>"m.č.1.05.02+03" (1,44+1,493+0,74)*2</t>
  </si>
  <si>
    <t>"m.č.1.02 "(1,483+0,125*2+4,415)*2</t>
  </si>
  <si>
    <t>"m.č.1.03.04+05+1.06" (4,15+1,493+1,489*2+1,49+5,61+1,4+0,86+1,033)*2</t>
  </si>
  <si>
    <t>"m.č.1.03.03" (1,49*5+0,17+2,72+1,53+0,82)*2</t>
  </si>
  <si>
    <t>"m.č.1.03.01, 1.01, 1.04.05" (0,3+2,126+1,49*2)*2</t>
  </si>
  <si>
    <t>1928182319</t>
  </si>
  <si>
    <t>"m.č.1.04.07" (1,395+1,415+0,51)*2</t>
  </si>
  <si>
    <t>"m.č.1.05.02+03" (0,465+0,33+3,845+2,015+1,66)*2</t>
  </si>
  <si>
    <t>"m.č.1.02 - vodorovná + svislá" (0,545+0,905+0,22)*2+0,63*2*2</t>
  </si>
  <si>
    <t>"m.č.1.03.04+05" (1,925+2,085+3,845+0,36+1,015+1,33+1,38)*2</t>
  </si>
  <si>
    <t>"m.č.1.03.03" (0,895+1,49+1,5+2,495+1,11+1,01+1,51)*2</t>
  </si>
  <si>
    <t>"m.č.1.03.01" (1,985+1,435+1,438+1,362)*2</t>
  </si>
  <si>
    <t>1721118632</t>
  </si>
  <si>
    <t>"m.č.1.02" (1,82+2,99+0,9/2)*(0,9+0,3)</t>
  </si>
  <si>
    <t>"Sanační omítka vnitřní - skladba S.3.2. - sanační postřik vnitřních stěn nanášený celoplošně ručně dle kap. 7.2.5. do 0,9 m"</t>
  </si>
  <si>
    <t>"m.č.1.04.07, 1.05.02-03" 0,9*(5,64+4,29+9,85)</t>
  </si>
  <si>
    <t>"m.č.1.02" 0,9*(3,32+0,68+0,66+1,22+1,31+6,73+1,39) "*"</t>
  </si>
  <si>
    <t>"m.č.1.03.04" 0,9*(1,50)</t>
  </si>
  <si>
    <t>"m.č.1.03.05" 0,9*(4,93+1,49+3,98)</t>
  </si>
  <si>
    <t>"m.č.1.06" 0,9*10,28 "*"</t>
  </si>
  <si>
    <t>"m.č.1.03.03" 0,9*1,49*5</t>
  </si>
  <si>
    <t>"m.č.1.03.01+1.01+1.04.05" 0,9*(3,35+0,56+0,58+3,86+1,33+0,2+0,22) "*"</t>
  </si>
  <si>
    <t>"Sanační omítka vnitřní - skladba S.3.3. - sanační postřik vnitřních stěn nanášený celoplošně ručně dle kap. 7.2.5. výška dle nábytku"</t>
  </si>
  <si>
    <t>"m.č.1.03.02" 3,19*(3,32+0,6) "*"</t>
  </si>
  <si>
    <t>"m.č.1.03.04" 3,19*(4,81+5,19)</t>
  </si>
  <si>
    <t>"m.č.1.03.05" 3,19*(2,52+1,97+0,60+1,28)</t>
  </si>
  <si>
    <t>"m.č.1.03.03" 3,19*(8,75+1,77+1,78+3,01+1,3+5,57+4,19)</t>
  </si>
  <si>
    <t>"m.č.1.03.01+1.01+1.04.05" 3,19*(5,06+0,36+4,51+4,51) "*"</t>
  </si>
  <si>
    <t>"m.č.1.06" 3,19*0,978 "*"</t>
  </si>
  <si>
    <t>"*" "Revize IV"</t>
  </si>
  <si>
    <t>-245797606</t>
  </si>
  <si>
    <t>"m.č.1.04.07, 1.05.02-03" 0,3*(5,635+4,29+9,845)</t>
  </si>
  <si>
    <t>"m.č.1.02" 0,3*(3,32+0,68+0,66+1,22+2,57+1,435+6,725)</t>
  </si>
  <si>
    <t>"m.č.1.03.02" 0,3*4,9 "*"</t>
  </si>
  <si>
    <t>"m.č.1.03.04" 0,3*(11,54+0,66)</t>
  </si>
  <si>
    <t>"m.č.1.03.05" 0,3*16,76</t>
  </si>
  <si>
    <t>"m.č.1.06" 0,3*10,279 "*"</t>
  </si>
  <si>
    <t>"m.č.1.03.03" 0,3*(28,13+4,19)</t>
  </si>
  <si>
    <t>"m.č.1.03.01+1.01+1.04.05" 0,3*(4,5+8,77+0,56+0,58+3,86) "*"</t>
  </si>
  <si>
    <t>"Utěsnění proti negativnímu působení vlhkosti - skladba S.01 - uutěsnění spár zdiva sanační omítkou dle kap. 7.2.2."</t>
  </si>
  <si>
    <t>"Sanační omítka vnitřní - skladba S.3.2. - utěsnění spár zdiva a vyrovnání sanační omítkou dle kap. 7.2.5. do 0,9 m"</t>
  </si>
  <si>
    <t>"Sanační omítka vnitřní - skladba S.3.3. - utěsnění spár zdiva a vyrovnání sanační omítkou dle kap. 7.2.5. výška dle nábytku"</t>
  </si>
  <si>
    <t>"m.č.1.03.04" 3,19*(4,86+5,19+0,66)</t>
  </si>
  <si>
    <t>1084920003</t>
  </si>
  <si>
    <t>-1913733770</t>
  </si>
  <si>
    <t xml:space="preserve">"Utěsnění proti negativnímu působení vlhkosti - skladba S.01 - hydrofilní jádrová sanační omítka  tl. 25 mm dle kap. 7.2.2."</t>
  </si>
  <si>
    <t>"m.č.1.02" (1,82+2,99+0,9/2)*(0,9+0,3)*2,5</t>
  </si>
  <si>
    <t xml:space="preserve">"Sanační omítka vnitřní - skladba S.3.2. - hydrofilní jádrová sanační omítka  tl. 25 mm dle kap. 7.2.5. do 0,9 m"</t>
  </si>
  <si>
    <t>"m.č.1.04.07, 1.05.02-03" 0,9*(5,64+4,29+9,85)*2,5</t>
  </si>
  <si>
    <t>"m.č.1.03.04" 0,9*(1,50)*2,5</t>
  </si>
  <si>
    <t>"m.č.1.03.05" 0,9*(4,93+1,49+3,98)*2,5</t>
  </si>
  <si>
    <t>"m.č.1.03.03" 0,9*1,49*5*2,5</t>
  </si>
  <si>
    <t>"m.č.1.02" 0,9*(3,32+0,68+0,66+1,22+1,31+6,73+1,39)*2,5 "*"</t>
  </si>
  <si>
    <t>"m.č.1.06" 0,9*10,28*2,5 "*"</t>
  </si>
  <si>
    <t>"m.č.1.03.01+1.01+1.04.05" 0,9*(3,35+0,56+0,58+3,86+1,33+0,2+0,22)*2,5 "*"</t>
  </si>
  <si>
    <t>-899707490</t>
  </si>
  <si>
    <t xml:space="preserve">"Sanační omítka vnitřní - skladba S.3.2. - štuk na hydrofilní jádrovou sanační omítku  tl. 2 mm dle kap. 7.2.5. do 0,9 m"</t>
  </si>
  <si>
    <t>622131151</t>
  </si>
  <si>
    <t>Sanační postřik vnějších ploch nanášený ručně celoplošně stěn</t>
  </si>
  <si>
    <t>2085278935</t>
  </si>
  <si>
    <t>https://podminky.urs.cz/item/CS_URS_2025_02/622131151</t>
  </si>
  <si>
    <t>"Sanační omítky vnější - skladba S.5.1. - sanační postřik plnoplošný ručně dle kap. 7.2.6."</t>
  </si>
  <si>
    <t>"JIH" ((1,42+1,35)/2*9,34+(1,35+0,89)/2*3,96+(0,89+1,22)/2*1,56+(1,22+1,49)/2*11,7)</t>
  </si>
  <si>
    <t>"ZÁPAD"((1,42+1,59)/2*11,19+1,88*(0,44+1,92)+1,87*0,69+(1,87+2,04)/2*2,6)</t>
  </si>
  <si>
    <t>"SEVER" ((2,17+2,11)/2*5,72+(2,11+2,22)/2*8,05+(0,38+0,51)*1,52+(2,19+2,12)/2*5,54+(2,12+1,9)/2*5,71)</t>
  </si>
  <si>
    <t>"VÝCHOD" ((2,12+1,9)/2*2,63+(1,9+1,47)/2*15,394)</t>
  </si>
  <si>
    <t>622311101</t>
  </si>
  <si>
    <t>Omítka vápenná vnějších ploch nanášená ručně jednovrstvá, tloušťky do 15 mm hrubá nezatřená stěn</t>
  </si>
  <si>
    <t>-25714903</t>
  </si>
  <si>
    <t>https://podminky.urs.cz/item/CS_URS_2025_02/622311101</t>
  </si>
  <si>
    <t>"JIH" ((1,42+1,35)/2*9,34+(1,35+0,89)/2*3,82+(0,89+1,22)/2*1,42+(1,22+1,49)/2*11,7)*3</t>
  </si>
  <si>
    <t>"ZÁPAD"((1,42+1,59)/2*11,19+1,88*(0,44+1,92)+1,87*0,69+(1,87+2,04)/2*2,6)*3</t>
  </si>
  <si>
    <t>"SEVER" ((2,17+2,11)/2*5,72+(2,11+2,22)/2*8,05+(0,38+0,51)*1,52+(2,19+2,12)/2*5,54+(2,12+1,9)/2*5,71)*3</t>
  </si>
  <si>
    <t>"VÝCHOD" ((2,12+1,9)/2*2,63+(1,9+1,47)/2*15,394)*3</t>
  </si>
  <si>
    <t>622311191</t>
  </si>
  <si>
    <t>Omítka vápenná vnějších ploch nanášená ručně Příplatek k cenám za každých dalších i započatých 5 mm tloušťky omítky přes 15 mm stěn</t>
  </si>
  <si>
    <t>-278798638</t>
  </si>
  <si>
    <t>https://podminky.urs.cz/item/CS_URS_2025_02/622311191</t>
  </si>
  <si>
    <t>622324411</t>
  </si>
  <si>
    <t>Omítka sanační vnějších ploch podkladní (vyrovnávací) tloušťky do 15 mm nanášená ručně stěn</t>
  </si>
  <si>
    <t>-1550104721</t>
  </si>
  <si>
    <t>https://podminky.urs.cz/item/CS_URS_2025_02/622324411</t>
  </si>
  <si>
    <t>"Sanační omítky vnější - skladba S.5.1. -plošné utěsnění spár a vyrovnání zdiva dle kap. 7.2.6."</t>
  </si>
  <si>
    <t>622327121</t>
  </si>
  <si>
    <t>Omítka sanační vnějších ploch tepelněizolační nanášená ručně stěn</t>
  </si>
  <si>
    <t>1781853721</t>
  </si>
  <si>
    <t>https://podminky.urs.cz/item/CS_URS_2025_02/622327121</t>
  </si>
  <si>
    <t>"Sanační omítky vnější - skladba S.5.1. - sanační tepelně izolační omítka tl. 25 mm dle kap. 7.2.6."</t>
  </si>
  <si>
    <t>"JIH" ((1,42+1,35)/2*9,34+(1,35+0,89)/2*3,96+(0,89+1,22)/2*156+(1,22+1,49)/2*11,7)</t>
  </si>
  <si>
    <t>622327191</t>
  </si>
  <si>
    <t>Omítka sanační vnějších ploch tepelněizolační Příplatek k cenám za každých dalších i započatých 5 mm tloušťky omítky přes 15 mm stěn</t>
  </si>
  <si>
    <t>-815127779</t>
  </si>
  <si>
    <t>https://podminky.urs.cz/item/CS_URS_2025_02/622327191</t>
  </si>
  <si>
    <t>311,119*2 "Přepočtené koeficientem množství</t>
  </si>
  <si>
    <t>622328231</t>
  </si>
  <si>
    <t>Sanační štuk vnějších ploch tloušťky do 3 mm stěn</t>
  </si>
  <si>
    <t>-1640915067</t>
  </si>
  <si>
    <t>https://podminky.urs.cz/item/CS_URS_2025_02/622328231</t>
  </si>
  <si>
    <t>"Sanační omítky vnější - skladba S.5.1. - vnější vápenný sanační štuk dle kap. 7.2.6."</t>
  </si>
  <si>
    <t>Vedení trubní dálková a přípojná</t>
  </si>
  <si>
    <t>212755212</t>
  </si>
  <si>
    <t>Trativody bez lože a obsypu z drenážních trubek plastových flexibilních DN 65 mm</t>
  </si>
  <si>
    <t>-343564255</t>
  </si>
  <si>
    <t>https://podminky.urs.cz/item/CS_URS_2025_02/212755212</t>
  </si>
  <si>
    <t xml:space="preserve">"Odvětrání radonu - sběrné potrubí DN 110 v podlahách" </t>
  </si>
  <si>
    <t>"m.č.1.04.07, 1.05.02, 1.05.03" 32</t>
  </si>
  <si>
    <t>"m.č.1.02" 14</t>
  </si>
  <si>
    <t>"m.č.1.03.02" 9</t>
  </si>
  <si>
    <t>"m.č.1.06, 1.03.04, 1.03.05" 32</t>
  </si>
  <si>
    <t>"m.č.1.03.03" 48</t>
  </si>
  <si>
    <t>"m.č.1.03.01, 1.01.1.04.01-05" 46</t>
  </si>
  <si>
    <t>28654514</t>
  </si>
  <si>
    <t>tvarovka T-kus PE drenážního systému budov DN 65</t>
  </si>
  <si>
    <t>-1325417861</t>
  </si>
  <si>
    <t>"m.č.1.04.07, 1.05.02, 1.05.03" 2</t>
  </si>
  <si>
    <t>"m.č.1.06, 1.03.04, 1.03.05" 2</t>
  </si>
  <si>
    <t>"m.č.1.03.02"1</t>
  </si>
  <si>
    <t>"m.č.1.03.03" 6</t>
  </si>
  <si>
    <t>"m.č.1.03.01, 1.01.1.04.01-05" 5</t>
  </si>
  <si>
    <t>28654528</t>
  </si>
  <si>
    <t>uzavírací zátka PE drenážního potrubí systému budov DN 65</t>
  </si>
  <si>
    <t>-1789118610</t>
  </si>
  <si>
    <t>"m.č.1.03.03" 1</t>
  </si>
  <si>
    <t>"m.č.1.03.01"1</t>
  </si>
  <si>
    <t>871263120</t>
  </si>
  <si>
    <t>Montáž kanalizačního potrubí z tvrdého PVC-U hladkého plnostěnného tuhost SN 4 DN 110</t>
  </si>
  <si>
    <t>-97764513</t>
  </si>
  <si>
    <t>https://podminky.urs.cz/item/CS_URS_2025_02/871263120</t>
  </si>
  <si>
    <t>28611114</t>
  </si>
  <si>
    <t>trubka kanalizační PVC DN 110x2000mm SN4</t>
  </si>
  <si>
    <t>-331945203</t>
  </si>
  <si>
    <t>26*1,03 "Přepočtené koeficientem množství</t>
  </si>
  <si>
    <t>28611113</t>
  </si>
  <si>
    <t>trubka kanalizační PVC DN 110x1000mm SN4</t>
  </si>
  <si>
    <t>53307355</t>
  </si>
  <si>
    <t>5*1,03 "Přepočtené koeficientem množství</t>
  </si>
  <si>
    <t>877260310</t>
  </si>
  <si>
    <t>Montáž tvarovek na kanalizačním plastovém potrubí z PP nebo PVC-U hladkého plnostěnného kolen, víček nebo hrdlových uzávěrů DN 100</t>
  </si>
  <si>
    <t>-389340925</t>
  </si>
  <si>
    <t>https://podminky.urs.cz/item/CS_URS_2025_02/877260310</t>
  </si>
  <si>
    <t>28611349</t>
  </si>
  <si>
    <t>koleno kanalizační PVC KG 110x15°</t>
  </si>
  <si>
    <t>-386292498</t>
  </si>
  <si>
    <t>28611351</t>
  </si>
  <si>
    <t>koleno kanalizační PVC KG 110x45°</t>
  </si>
  <si>
    <t>-1054006874</t>
  </si>
  <si>
    <t>28611424</t>
  </si>
  <si>
    <t>odbočka kanalizační plastová s hrdlem KG 110/110/87°</t>
  </si>
  <si>
    <t>1239695397</t>
  </si>
  <si>
    <t>28611387</t>
  </si>
  <si>
    <t>odbočka kanalizační plastová s hrdlem KG 110/110/45°</t>
  </si>
  <si>
    <t>-2090524493</t>
  </si>
  <si>
    <t>28611584</t>
  </si>
  <si>
    <t>zátka kanalizace plastové KG DN 100</t>
  </si>
  <si>
    <t>1785025116</t>
  </si>
  <si>
    <t>-683333267</t>
  </si>
  <si>
    <t>"izolace podlah - skladba V3.1, V3.2, V4.1. nebo V4.2 - ochrana izolace dle kap. 7.2.3. "</t>
  </si>
  <si>
    <t>"m.č.1.05.02, 1.05.03, 1.04.07" 37,574</t>
  </si>
  <si>
    <t>"m.č.1.03.02+1.03.04+1.03.05+1.03.03" 105,012</t>
  </si>
  <si>
    <t>"m.č.1.02+1.06+1.03.01+1.01+1.04.01+05" 10,435+95,615 "*"</t>
  </si>
  <si>
    <t>"vytažení na stěny"40,2</t>
  </si>
  <si>
    <t>288,836*2 "Přepočtené koeficientem množství</t>
  </si>
  <si>
    <t>-1406085533</t>
  </si>
  <si>
    <t>-598116012</t>
  </si>
  <si>
    <t>"Utěsnění proti negativnímu působení vlhkosti - skladba S.01 - sanační štuk tl. 2 mm dle kap. 7.2.2."</t>
  </si>
  <si>
    <t>"m.č.1.2" (1,75+2,59+0,9/2)*(0,9+0,3)</t>
  </si>
  <si>
    <t>-622190687</t>
  </si>
  <si>
    <t>5,748*0,1 "Přepočtené koeficientem množství</t>
  </si>
  <si>
    <t>157025593</t>
  </si>
  <si>
    <t>"izolace podlah - skladba V5.7 - silikátová stěrka s krystalizačními účinky - 2x nátěr dle kap. 7.2.3. "</t>
  </si>
  <si>
    <t xml:space="preserve">"m.č.1.02 - schodiště - skladba V5.7"  1,634</t>
  </si>
  <si>
    <t>"izolace podlah - SKLADBY V3.1, V3.2, V4.1. nebo V4.2 - silikátová stěrka s krystalizačními účinky - 2x nátěr dle kap. 7.2.3. "</t>
  </si>
  <si>
    <t>"m.č.1.03.02+1.03.04+1.03.05+1.03.03" 105,012 "*"</t>
  </si>
  <si>
    <t>1129795401</t>
  </si>
  <si>
    <t xml:space="preserve">"Sanační omítka vnitřní - skladba S.3.2. - difúzní stěrka  dle kap. 7.2.5. do 0,9 m"</t>
  </si>
  <si>
    <t xml:space="preserve">"Sanační omítka vnitřní - skladba S.3.3. - difúzní stěrka  dle kap. 7.2.5. výška dle nábytku"</t>
  </si>
  <si>
    <t>"Sanační omítky vnější - skladba S.5.1. - difúzní stěrka dle kap. 7.2.6."</t>
  </si>
  <si>
    <t>1,6*87,983</t>
  </si>
  <si>
    <t>1941218956</t>
  </si>
  <si>
    <t>408,405*2 "Přepočtené koeficientem množství</t>
  </si>
  <si>
    <t>1738293180</t>
  </si>
  <si>
    <t>"m.č.1.02 - schody svislá" 1,815*0,63</t>
  </si>
  <si>
    <t>"podlaha - vytažení na stěny 0,2 m - SKLADBY V3.1, V3.2, V4.1. nebo V4.2" 40,2</t>
  </si>
  <si>
    <t>-560310418</t>
  </si>
  <si>
    <t>371,146*2 "Přepočtené koeficientem množství</t>
  </si>
  <si>
    <t>-1025582183</t>
  </si>
  <si>
    <t>"izolace podlah - skladba S5.7 - bitumenová penetrace dle kap. 7.2.3. "</t>
  </si>
  <si>
    <t>"m.č.1.02 - schodiště - skladba S5.7" 1,634</t>
  </si>
  <si>
    <t>"izolace podlah - SKLADBY V3.1, V3.2, V4.1. nebo V4.2 - bitumenová penetrace dle kap. 7.2.3. "</t>
  </si>
  <si>
    <t>-1056966085</t>
  </si>
  <si>
    <t>"izolace podlah - SKLADBY V3.1, V3.2, V4.1. nebo V4.2 - penetrace podkladu, bitumenový penetrační nátěr dle kap. 7.2.3. - vytažení na stěny 0,3 m "</t>
  </si>
  <si>
    <t>"m.č.1.2" (1,75+2,59+0,9/2)*0,3</t>
  </si>
  <si>
    <t>-1260907586</t>
  </si>
  <si>
    <t>291,04*0,3 "Přepočtené koeficientem množství</t>
  </si>
  <si>
    <t>-1829201583</t>
  </si>
  <si>
    <t>601966864</t>
  </si>
  <si>
    <t>"izolace podlah - SKLADBY V3.1, V3.2, V4.1. nebo V4.2 - bitumenová stěrka dle kap. 7.2.3. "</t>
  </si>
  <si>
    <t>-1643599544</t>
  </si>
  <si>
    <t>-1043432670</t>
  </si>
  <si>
    <t>783823133</t>
  </si>
  <si>
    <t>Penetrační nátěr omítek hladkých omítek hladkých, zrnitých tenkovrstvých nebo štukových stupně členitosti 1 a 2 silikátový</t>
  </si>
  <si>
    <t>-1405438714</t>
  </si>
  <si>
    <t>https://podminky.urs.cz/item/CS_URS_2025_02/783823133</t>
  </si>
  <si>
    <t>"Sanační omítky vnější - skladba S.5.1 - hydrofobní silikátová barva na sanační omítky vnější dle kap. 7.2.6."</t>
  </si>
  <si>
    <t>783826313</t>
  </si>
  <si>
    <t>Nátěr omítek se schopností překlenutí trhlin mikroarmovací silikátový</t>
  </si>
  <si>
    <t>1145697868</t>
  </si>
  <si>
    <t>https://podminky.urs.cz/item/CS_URS_2025_02/783826313</t>
  </si>
  <si>
    <t>783826615</t>
  </si>
  <si>
    <t>Hydrofobizační nátěr omítek silikonový, transparentní, povrchů hladkých omítek hladkých, zrnitých tenkovrstvých nebo štukových stupně členitosti 1 a 2</t>
  </si>
  <si>
    <t>2137551464</t>
  </si>
  <si>
    <t>https://podminky.urs.cz/item/CS_URS_2025_02/783826615</t>
  </si>
  <si>
    <t>-586187523</t>
  </si>
  <si>
    <t>"Sanační omítka vnitřní - skladba S.3.2. - silikátová malba na sanační omítky 2x nátěr dle kap. 7.2.5. do 0,9 m"</t>
  </si>
  <si>
    <t>911191390</t>
  </si>
  <si>
    <t>03 - TZB</t>
  </si>
  <si>
    <t>01 - ZTI</t>
  </si>
  <si>
    <t>Líbeznice</t>
  </si>
  <si>
    <t>Krajovský</t>
  </si>
  <si>
    <t xml:space="preserve">    8 - Vedení trubní dálková a přípojná</t>
  </si>
  <si>
    <t xml:space="preserve">    725 - Zdravotechnika - zařizovací předměty</t>
  </si>
  <si>
    <t xml:space="preserve">    726 - Zdravotechnika - předstěnové instalace</t>
  </si>
  <si>
    <t xml:space="preserve">    732 - Ústřední vytápění - strojovny</t>
  </si>
  <si>
    <t xml:space="preserve">    751 - Vzduchotechnika</t>
  </si>
  <si>
    <t>Ostatní - Ostatní</t>
  </si>
  <si>
    <t>894812001</t>
  </si>
  <si>
    <t>Revizní a čistící šachta z PP šachtové dno DN 400/150 přímý tok</t>
  </si>
  <si>
    <t>1811098912</t>
  </si>
  <si>
    <t>894812033</t>
  </si>
  <si>
    <t>Revizní a čistící šachta z PP DN 400 šachtová roura korugovaná bez hrdla světlé hloubky 2000 mm</t>
  </si>
  <si>
    <t>1727318811</t>
  </si>
  <si>
    <t>894812041</t>
  </si>
  <si>
    <t>Příplatek k rourám revizní a čistící šachty z PP DN 400 za uříznutí šachtové roury</t>
  </si>
  <si>
    <t>-1807286083</t>
  </si>
  <si>
    <t>894812062</t>
  </si>
  <si>
    <t>Revizní a čistící šachta z PP DN 400 poklop litinový s betonovým rámem pro třídu zatížení B125</t>
  </si>
  <si>
    <t>401087642</t>
  </si>
  <si>
    <t>721173401</t>
  </si>
  <si>
    <t>Potrubí kanalizační z PVC SN 4 svodné DN 110</t>
  </si>
  <si>
    <t>-306876611</t>
  </si>
  <si>
    <t>721173402</t>
  </si>
  <si>
    <t>Potrubí kanalizační z PVC SN 4 svodné DN 125</t>
  </si>
  <si>
    <t>-810476836</t>
  </si>
  <si>
    <t>721173403</t>
  </si>
  <si>
    <t>Potrubí kanalizační z PVC SN 4 svodné DN 160</t>
  </si>
  <si>
    <t>1560622043</t>
  </si>
  <si>
    <t>721173722</t>
  </si>
  <si>
    <t>Potrubí kanalizační z PE připojovací DN 40</t>
  </si>
  <si>
    <t>-1192018940</t>
  </si>
  <si>
    <t>721174026</t>
  </si>
  <si>
    <t>Potrubí kanalizační z PP odpadní DN 125</t>
  </si>
  <si>
    <t>1585277734</t>
  </si>
  <si>
    <t>28615604</t>
  </si>
  <si>
    <t>čistící tvarovka odpadní pro vysoké teploty HTRE DN 125</t>
  </si>
  <si>
    <t>1515518514</t>
  </si>
  <si>
    <t>721174041</t>
  </si>
  <si>
    <t>Potrubí kanalizační z PP připojovací DN 32</t>
  </si>
  <si>
    <t>1249903390</t>
  </si>
  <si>
    <t>721174042</t>
  </si>
  <si>
    <t>Potrubí kanalizační z PP připojovací DN 40</t>
  </si>
  <si>
    <t>-2006263505</t>
  </si>
  <si>
    <t>721174043</t>
  </si>
  <si>
    <t>Potrubí kanalizační z PP připojovací DN 50</t>
  </si>
  <si>
    <t>-511234770</t>
  </si>
  <si>
    <t>721174044</t>
  </si>
  <si>
    <t>Potrubí kanalizační z PP připojovací DN 75</t>
  </si>
  <si>
    <t>-915940257</t>
  </si>
  <si>
    <t>721174045</t>
  </si>
  <si>
    <t>Potrubí kanalizační z PP připojovací DN 110</t>
  </si>
  <si>
    <t>970872824</t>
  </si>
  <si>
    <t>721211405</t>
  </si>
  <si>
    <t>Vpusť podlahová s vodorovným odtokem DN 40/50 s automatickým a ručním uzávěrem proti vzduté vodě mřížka nerez 115x115</t>
  </si>
  <si>
    <t>1888653434</t>
  </si>
  <si>
    <t>721242115</t>
  </si>
  <si>
    <t>Lapač střešních splavenin z PP s kulovým kloubem na odtoku DN 110</t>
  </si>
  <si>
    <t>-1050039394</t>
  </si>
  <si>
    <t>721273153</t>
  </si>
  <si>
    <t>Hlavice ventilační polypropylen PP DN 110</t>
  </si>
  <si>
    <t>-621335252</t>
  </si>
  <si>
    <t>721274103</t>
  </si>
  <si>
    <t>Přivzdušňovací ventil venkovní odpadních potrubí DN 110</t>
  </si>
  <si>
    <t>2020509672</t>
  </si>
  <si>
    <t>721290111</t>
  </si>
  <si>
    <t>Zkouška těsnosti potrubí kanalizace vodou DN do 125</t>
  </si>
  <si>
    <t>2118480985</t>
  </si>
  <si>
    <t>721290112</t>
  </si>
  <si>
    <t>Zkouška těsnosti potrubí kanalizace vodou DN 150/DN 200</t>
  </si>
  <si>
    <t>515937895</t>
  </si>
  <si>
    <t>721910922</t>
  </si>
  <si>
    <t>Pročištění svodů ležatých DN do 300</t>
  </si>
  <si>
    <t>353275949</t>
  </si>
  <si>
    <t>721910942</t>
  </si>
  <si>
    <t>Pročištění lapačů střešních splavenin</t>
  </si>
  <si>
    <t>-1700981399</t>
  </si>
  <si>
    <t>998721313</t>
  </si>
  <si>
    <t>Přesun hmot procentní pro vnitřní kanalizaci ruční v objektech v přes 12 do 24 m</t>
  </si>
  <si>
    <t>-1763117384</t>
  </si>
  <si>
    <t>722130105</t>
  </si>
  <si>
    <t>Potrubí pro zavodněný požární systém ocelové hladké pozinkované spojované lisováním D 35x1,5 mm</t>
  </si>
  <si>
    <t>1168090157</t>
  </si>
  <si>
    <t>722130106</t>
  </si>
  <si>
    <t>Potrubí pro zavodněný požární systém ocelové hladké pozinkované spojované lisováním D 42x1,5 mm</t>
  </si>
  <si>
    <t>528056729</t>
  </si>
  <si>
    <t>722174002</t>
  </si>
  <si>
    <t>Potrubí vodovodní plastové PPR S3,2 spojované svařováním D 20x2,8 mm</t>
  </si>
  <si>
    <t>-1655393125</t>
  </si>
  <si>
    <t>722174003</t>
  </si>
  <si>
    <t>Potrubí vodovodní plastové PPR S3,2 spojované svařováním D 25x3,5 mm</t>
  </si>
  <si>
    <t>-295616513</t>
  </si>
  <si>
    <t>722174004</t>
  </si>
  <si>
    <t>Potrubí vodovodní plastové PPR S3,2 spojované svařováním D 32x4,4 mm</t>
  </si>
  <si>
    <t>1712703976</t>
  </si>
  <si>
    <t>722175002</t>
  </si>
  <si>
    <t>Potrubí vodovodní plastové vícevrstvé PP-RCT S3,2 s hliníkovou fólií spojované svařováním D 20x2,8 mm</t>
  </si>
  <si>
    <t>-1070888876</t>
  </si>
  <si>
    <t>722175003</t>
  </si>
  <si>
    <t>Potrubí vodovodní plastové vícevrstvé PP-RCT S3,2 s hliníkovou fólií spojované svařováním D 25x3,5 mm</t>
  </si>
  <si>
    <t>2016423711</t>
  </si>
  <si>
    <t>722175004</t>
  </si>
  <si>
    <t>Potrubí vodovodní plastové vícevrstvé PP-RCT S3,2 s hliníkovou fólií spojované svařováním D 32x4,4 mm</t>
  </si>
  <si>
    <t>165111008</t>
  </si>
  <si>
    <t>722175005</t>
  </si>
  <si>
    <t>Potrubí vodovodní plastové vícevrstvé PP-RCT S3,2 s hliníkovou fólií spojované svařováním D 40x5,5 mm</t>
  </si>
  <si>
    <t>2146538531</t>
  </si>
  <si>
    <t>722175006</t>
  </si>
  <si>
    <t>Potrubí vodovodní plastové vícevrstvé PP-RCT S3,2 s hliníkovou fólií spojované svařováním D 50x6,9 mm</t>
  </si>
  <si>
    <t>909479920</t>
  </si>
  <si>
    <t>722181114</t>
  </si>
  <si>
    <t>Ochrana vodovodního potrubí plstěnými pásy DN 32 a DN 40 mm</t>
  </si>
  <si>
    <t>291512725</t>
  </si>
  <si>
    <t>30+15</t>
  </si>
  <si>
    <t>722181221</t>
  </si>
  <si>
    <t>Ochrana vodovodního potrubí přilepenými termoizolačními trubicemi z PE tl přes 6 do 9 mm DN do 22 mm</t>
  </si>
  <si>
    <t>35099664</t>
  </si>
  <si>
    <t>722181222</t>
  </si>
  <si>
    <t>Ochrana vodovodního potrubí přilepenými termoizolačními trubicemi z PE tl přes 6 do 9 mm DN přes 22 do 45 mm</t>
  </si>
  <si>
    <t>-1084750853</t>
  </si>
  <si>
    <t>220+6</t>
  </si>
  <si>
    <t>722181232</t>
  </si>
  <si>
    <t>Ochrana vodovodního potrubí přilepenými termoizolačními trubicemi z PE tl přes 9 do 13 mm DN přes 22 do 45 mm</t>
  </si>
  <si>
    <t>-733762809</t>
  </si>
  <si>
    <t>60+45</t>
  </si>
  <si>
    <t>722181233</t>
  </si>
  <si>
    <t>Ochrana vodovodního potrubí přilepenými termoizolačními trubicemi z PE tl přes 9 do 13 mm DN přes 45 do 63 mm</t>
  </si>
  <si>
    <t>-773449044</t>
  </si>
  <si>
    <t>722181241</t>
  </si>
  <si>
    <t>Ochrana vodovodního potrubí přilepenými termoizolačními trubicemi z PE tl přes 13 do 20 mm DN do 22 mm</t>
  </si>
  <si>
    <t>2116079516</t>
  </si>
  <si>
    <t>722181251.R</t>
  </si>
  <si>
    <t>Ochrana vodovodního potrubí přilepenými termoizolačními trubicemi z PE tl přes 20 do 30 mm DN do 25 mm</t>
  </si>
  <si>
    <t>-1529845009</t>
  </si>
  <si>
    <t>722181252.R</t>
  </si>
  <si>
    <t>Ochrana vodovodního potrubí přilepenými termoizolačními trubicemi z PE tl přes 20 do 40 mm DN přes 22 do 45 mm</t>
  </si>
  <si>
    <t>1375950068</t>
  </si>
  <si>
    <t>60+20</t>
  </si>
  <si>
    <t>722181253.R</t>
  </si>
  <si>
    <t>Ochrana vodovodního potrubí přilepenými termoizolačními trubicemi z PE tl přes 20 do 40 mm DN přes 45 do 63 mm</t>
  </si>
  <si>
    <t>-671367780</t>
  </si>
  <si>
    <t>722221134</t>
  </si>
  <si>
    <t>Ventil výtokový G 1/2" s jedním závitem</t>
  </si>
  <si>
    <t>-2024346470</t>
  </si>
  <si>
    <t>722224115</t>
  </si>
  <si>
    <t>Kohout plnicí nebo vypouštěcí G 1/2" PN 10 s jedním závitem</t>
  </si>
  <si>
    <t>-1885426269</t>
  </si>
  <si>
    <t>722230105.R</t>
  </si>
  <si>
    <t>Ventil přímý G 1/2" Kemper</t>
  </si>
  <si>
    <t>928738978</t>
  </si>
  <si>
    <t>722231073</t>
  </si>
  <si>
    <t>Ventil zpětný mosazný G 3/4" PN 10 do 110°C se dvěma závity</t>
  </si>
  <si>
    <t>-910800617</t>
  </si>
  <si>
    <t>722231076</t>
  </si>
  <si>
    <t>Ventil zpětný mosazný G 6/4" PN 10 do 110°C se dvěma závity</t>
  </si>
  <si>
    <t>-1104340969</t>
  </si>
  <si>
    <t>722231144</t>
  </si>
  <si>
    <t>Ventil závitový pojistný rohový G 5/4"</t>
  </si>
  <si>
    <t>685099061</t>
  </si>
  <si>
    <t>722231204.R</t>
  </si>
  <si>
    <t>Ventil zkušební</t>
  </si>
  <si>
    <t>-2106849255</t>
  </si>
  <si>
    <t>722231205</t>
  </si>
  <si>
    <t>Ventil redukční mosazný G 6/4" PN 6 do 25°C s 2x vnitřním závitem bez manometru</t>
  </si>
  <si>
    <t>1358076726</t>
  </si>
  <si>
    <t>722232043</t>
  </si>
  <si>
    <t>Kohout kulový přímý G 1/2" PN 42 do 185°C vnitřní závit</t>
  </si>
  <si>
    <t>706832728</t>
  </si>
  <si>
    <t>722232044</t>
  </si>
  <si>
    <t>Kohout kulový přímý G 3/4" PN 42 do 185°C vnitřní závit</t>
  </si>
  <si>
    <t>-191978187</t>
  </si>
  <si>
    <t>722232045</t>
  </si>
  <si>
    <t>Kohout kulový přímý G 1" PN 42 do 185°C vnitřní závit</t>
  </si>
  <si>
    <t>-97816755</t>
  </si>
  <si>
    <t>722232047</t>
  </si>
  <si>
    <t>Kohout kulový přímý G 6/4" PN 42 do 185°C vnitřní závit</t>
  </si>
  <si>
    <t>-1019035326</t>
  </si>
  <si>
    <t>722232063</t>
  </si>
  <si>
    <t>Kohout kulový přímý G 1" PN 42 do 185°C vnitřní závit s vypouštěním</t>
  </si>
  <si>
    <t>1557350523</t>
  </si>
  <si>
    <t>722232064</t>
  </si>
  <si>
    <t>Kohout kulový přímý G 5/4" PN 42 do 185°C vnitřní závit s vypouštěním</t>
  </si>
  <si>
    <t>-1682699206</t>
  </si>
  <si>
    <t>722232065</t>
  </si>
  <si>
    <t>Kohout kulový přímý G 6/4" PN 42 do 185°C vnitřní závit s vypouštěním</t>
  </si>
  <si>
    <t>1987222410</t>
  </si>
  <si>
    <t>722263210</t>
  </si>
  <si>
    <t>Vodoměr závitový jednovtokový suchoběžný dálkový odečet do 100°C G 3/4"x 130 R100 Qn 4,0 m3/h horizont</t>
  </si>
  <si>
    <t>-2098409582</t>
  </si>
  <si>
    <t>SV</t>
  </si>
  <si>
    <t>TUV</t>
  </si>
  <si>
    <t>722290234</t>
  </si>
  <si>
    <t>Proplach a dezinfekce vodovodního potrubí DN do 80</t>
  </si>
  <si>
    <t>1080806273</t>
  </si>
  <si>
    <t>722290246</t>
  </si>
  <si>
    <t>Zkouška těsnosti vodovodního potrubí plastového DN do 40</t>
  </si>
  <si>
    <t>320575187</t>
  </si>
  <si>
    <t>722290249</t>
  </si>
  <si>
    <t>Zkouška těsnosti vodovodního potrubí plastového DN přes 40 do 90</t>
  </si>
  <si>
    <t>-163846808</t>
  </si>
  <si>
    <t>998722312</t>
  </si>
  <si>
    <t>Přesun hmot procentní pro vnitřní vodovod ruční v objektech v přes 6 do 12 m</t>
  </si>
  <si>
    <t>-760872781</t>
  </si>
  <si>
    <t>725</t>
  </si>
  <si>
    <t>Zdravotechnika - zařizovací předměty</t>
  </si>
  <si>
    <t>725119125</t>
  </si>
  <si>
    <t>Montáž klozetových mís závěsných na nosné stěny</t>
  </si>
  <si>
    <t>265245360</t>
  </si>
  <si>
    <t>RMAT0007</t>
  </si>
  <si>
    <t>klozetová mísa závěsná ZT04a dle knihy knihy arch. standardu knihy arch. standardu knihy arch. standardu ZTI ZTI PD</t>
  </si>
  <si>
    <t>-1975522101</t>
  </si>
  <si>
    <t>RMAT0008</t>
  </si>
  <si>
    <t>klozetová mísa závěsná ZT04b dle knihy knihy arch. standardu knihy arch. standardu knihy arch. standardu ZTI ZTI PD</t>
  </si>
  <si>
    <t>3381103</t>
  </si>
  <si>
    <t>RMAT0009</t>
  </si>
  <si>
    <t>klozetová mísa závěsná, tlačítko ZT05a dle knihy knihy arch. standardu knihy arch. standardu knihy arch. standardu ZTI PD</t>
  </si>
  <si>
    <t>-1311526644</t>
  </si>
  <si>
    <t>RMAT0010</t>
  </si>
  <si>
    <t>klozetová mísa závěsná tlačítkoZT05b dle knihy knihy arch. standardu knihy arch. standardu ZTI PD</t>
  </si>
  <si>
    <t>-2032591589</t>
  </si>
  <si>
    <t>725219102</t>
  </si>
  <si>
    <t>Montáž umyvadla připevněného na šrouby do zdiva</t>
  </si>
  <si>
    <t>1226810547</t>
  </si>
  <si>
    <t>17+8</t>
  </si>
  <si>
    <t>RMAT0001</t>
  </si>
  <si>
    <t>umyvadlo ZT01a dle knihy knihy arch. standardu knihy arch. standardu ZTI PD</t>
  </si>
  <si>
    <t>-659132561</t>
  </si>
  <si>
    <t>RMAT0002</t>
  </si>
  <si>
    <t xml:space="preserve"> umyvadlo ZT01b dle knihy knihy arch. standardu knihy arch. standardu ZTI PD</t>
  </si>
  <si>
    <t>1467960926</t>
  </si>
  <si>
    <t>725229103</t>
  </si>
  <si>
    <t>Montáž vany se zápachovou uzávěrkou akrylátových</t>
  </si>
  <si>
    <t>-1557335448</t>
  </si>
  <si>
    <t>RMAT0022</t>
  </si>
  <si>
    <t>vana ZT10a dle knihy knihy arch. standardu knihy arch. standardu ZTI PD</t>
  </si>
  <si>
    <t>808951381</t>
  </si>
  <si>
    <t>RMAT0023</t>
  </si>
  <si>
    <t>vanaZT10b dle knihy knihy arch. standardu knihy arch. standardu ZTI PD</t>
  </si>
  <si>
    <t>-917938852</t>
  </si>
  <si>
    <t>725241901</t>
  </si>
  <si>
    <t>Montáž vaničky sprchové</t>
  </si>
  <si>
    <t>-864684164</t>
  </si>
  <si>
    <t>RMAT0014</t>
  </si>
  <si>
    <t>vanička sprchová ZT07a dle knihy knihy arch. standardu knihy arch. standardu ZTI PD</t>
  </si>
  <si>
    <t>-1296685497</t>
  </si>
  <si>
    <t>RMAT0015</t>
  </si>
  <si>
    <t>vanička sprchová ZT07b dle knihy knihy arch. standardu knihy arch. standardu ZTI PD</t>
  </si>
  <si>
    <t>-177340745</t>
  </si>
  <si>
    <t>RMAT0016</t>
  </si>
  <si>
    <t>vanička sprchová ZT07c dle knihy knihy arch. standardu knihy arch. standardu ZTI PD</t>
  </si>
  <si>
    <t>1926797438</t>
  </si>
  <si>
    <t>725244906</t>
  </si>
  <si>
    <t>Montáž zástěny sprchové do niky</t>
  </si>
  <si>
    <t>-54668169</t>
  </si>
  <si>
    <t>RMAT0017</t>
  </si>
  <si>
    <t>zástěna sprchová ZT07a dle knihy knihy arch. standardu knihy arch. standardu ZTI PD</t>
  </si>
  <si>
    <t>-1062860844</t>
  </si>
  <si>
    <t>RMAT0018</t>
  </si>
  <si>
    <t>zástěna sprchová ZT07b dle knihy knihy arch. standardu knihy arch. standardu ZTI PD</t>
  </si>
  <si>
    <t>-1122095710</t>
  </si>
  <si>
    <t>RMAT0019</t>
  </si>
  <si>
    <t>zástěna sprchová ZT07c dle knihy knihy arch. standardu knihy arch. standardu ZTI PD</t>
  </si>
  <si>
    <t>65034832</t>
  </si>
  <si>
    <t>725291662</t>
  </si>
  <si>
    <t>Montáž sedačky do sprchy</t>
  </si>
  <si>
    <t>1542395185</t>
  </si>
  <si>
    <t>RMAT0021</t>
  </si>
  <si>
    <t>sedačka ZT09 dle knihy knihy arch. standardu knihy arch. standardu ZTI PD</t>
  </si>
  <si>
    <t>-1848544516</t>
  </si>
  <si>
    <t>725291668</t>
  </si>
  <si>
    <t>Montáž madla invalidního rovného</t>
  </si>
  <si>
    <t>-1622977961</t>
  </si>
  <si>
    <t>RMAT0011</t>
  </si>
  <si>
    <t>madlo ZT06a dle knihy knihy arch. standardu knihy arch. standardu ZTI PD</t>
  </si>
  <si>
    <t>-319622290</t>
  </si>
  <si>
    <t>725291670</t>
  </si>
  <si>
    <t>Montáž madla invalidního krakorcového sklopného</t>
  </si>
  <si>
    <t>-124681233</t>
  </si>
  <si>
    <t>RMAT0012</t>
  </si>
  <si>
    <t>madlo ZT06b dle knihy knihy arch. standardu knihy arch. standardu ZTI PD</t>
  </si>
  <si>
    <t>-787774298</t>
  </si>
  <si>
    <t>725291673</t>
  </si>
  <si>
    <t>Montáž madla podpěrného do zdi</t>
  </si>
  <si>
    <t>2020532100</t>
  </si>
  <si>
    <t>RMAT0013</t>
  </si>
  <si>
    <t>madlo ZT06c dle knihy knihy arch. standardu knihy arch. standardu ZTI PD</t>
  </si>
  <si>
    <t>1210573650</t>
  </si>
  <si>
    <t>725319111</t>
  </si>
  <si>
    <t>Montáž dřezu ostatních typů</t>
  </si>
  <si>
    <t>2115678877</t>
  </si>
  <si>
    <t>RMAT0027</t>
  </si>
  <si>
    <t>dřez ZT12 dle knihy knihy arch. standardu knihy arch. standardu ZTI PD</t>
  </si>
  <si>
    <t>187973367</t>
  </si>
  <si>
    <t>725339111</t>
  </si>
  <si>
    <t>Montáž výlevky</t>
  </si>
  <si>
    <t>-1942732840</t>
  </si>
  <si>
    <t>RMAT0028</t>
  </si>
  <si>
    <t>výlevka ZT14 dle knihy knihy arch. standardu knihy arch. standardu ZTI PD</t>
  </si>
  <si>
    <t>-1480522478</t>
  </si>
  <si>
    <t>725813111</t>
  </si>
  <si>
    <t>Ventil rohový bez připojovací trubičky nebo flexi hadičky G 1/2"</t>
  </si>
  <si>
    <t>1095817314</t>
  </si>
  <si>
    <t>725813112</t>
  </si>
  <si>
    <t>Ventil rohový pračkový G 3/4"</t>
  </si>
  <si>
    <t>1598655874</t>
  </si>
  <si>
    <t>725813113</t>
  </si>
  <si>
    <t>Ventil rohový kombinovaný G 1/2" x G 3/4"</t>
  </si>
  <si>
    <t>835754275</t>
  </si>
  <si>
    <t>725829101</t>
  </si>
  <si>
    <t>Montáž baterie nástěnné dřezové pákové a klasické</t>
  </si>
  <si>
    <t>-1475877467</t>
  </si>
  <si>
    <t>RMAT0025</t>
  </si>
  <si>
    <t>baterie dřezová stojánková ZT13a dle knihy knihy arch. standardu knihy arch. standardu ZTI PD</t>
  </si>
  <si>
    <t>1520639985</t>
  </si>
  <si>
    <t>RMAT0026</t>
  </si>
  <si>
    <t>baterie dřezová stojánková ZT13b dle knihy knihy arch. standardu knihy arch. standardu ZTI PD</t>
  </si>
  <si>
    <t>1316023264</t>
  </si>
  <si>
    <t>725829111</t>
  </si>
  <si>
    <t>Montáž baterie stojánkové dřezové G 1/2"</t>
  </si>
  <si>
    <t>-1753940237</t>
  </si>
  <si>
    <t>RMAT0029</t>
  </si>
  <si>
    <t>baterie dřezová ZT15 dle knihy knihy arch. standardu knihy arch. standardu ZTI PD</t>
  </si>
  <si>
    <t>1052128003</t>
  </si>
  <si>
    <t>725829131</t>
  </si>
  <si>
    <t>Montáž baterie umyvadlové stojánkové G 1/2" ostatní typ</t>
  </si>
  <si>
    <t>-296587997</t>
  </si>
  <si>
    <t>23+2</t>
  </si>
  <si>
    <t>RMAT0003</t>
  </si>
  <si>
    <t>baterie umyvadlová stojánková ZT02a dle knihy knihy arch. standardu knihy arch. standardu ZTI PD</t>
  </si>
  <si>
    <t>1140388552</t>
  </si>
  <si>
    <t>RMAT0004</t>
  </si>
  <si>
    <t>baterie umyvadlová stojánková ZT02b dle knihy knihy arch. standardu knihy arch. standardu ZTI PD</t>
  </si>
  <si>
    <t>-398013778</t>
  </si>
  <si>
    <t>725839101</t>
  </si>
  <si>
    <t>Montáž baterie vanové nástěnné G 1/2" ostatní typ</t>
  </si>
  <si>
    <t>1477806685</t>
  </si>
  <si>
    <t>RMAT0024</t>
  </si>
  <si>
    <t>baterie vanová nástěnná ZT11 dle knihy knihy arch. standardu knihy arch. standardu ZTI PD</t>
  </si>
  <si>
    <t>1690792297</t>
  </si>
  <si>
    <t>725849411</t>
  </si>
  <si>
    <t>Montáž baterie sprchové nástěnná s nastavitelnou výškou sprchy</t>
  </si>
  <si>
    <t>-1063586025</t>
  </si>
  <si>
    <t>RMAT0020</t>
  </si>
  <si>
    <t>baterie sprchová nástěnná ZT08a dle knihy knihy arch. standardu knihy arch. standardu ZTI PD</t>
  </si>
  <si>
    <t>-1752547972</t>
  </si>
  <si>
    <t>725869101</t>
  </si>
  <si>
    <t>Montáž zápachových uzávěrek umyvadlových do DN 40</t>
  </si>
  <si>
    <t>-543869786</t>
  </si>
  <si>
    <t>23+3</t>
  </si>
  <si>
    <t>RMAT0005</t>
  </si>
  <si>
    <t>zápachová uzávěrka umyvadlová ZT03a dle knihy knihy arch. standardu knihy arch. standardu ZTI PD</t>
  </si>
  <si>
    <t>1205144818</t>
  </si>
  <si>
    <t>RMAT0006</t>
  </si>
  <si>
    <t>zápachová uzávěrka umyvadlová ZT03b dle knihy knihy arch. standardu knihy arch. standardu ZTI PD</t>
  </si>
  <si>
    <t>-395962141</t>
  </si>
  <si>
    <t>998725212</t>
  </si>
  <si>
    <t>Přesun hmot procentní pro zařizovací předměty s omezením mechanizace v objektech v přes 6 do 12 m</t>
  </si>
  <si>
    <t>1512209010</t>
  </si>
  <si>
    <t>726</t>
  </si>
  <si>
    <t>Zdravotechnika - předstěnové instalace</t>
  </si>
  <si>
    <t>726111031</t>
  </si>
  <si>
    <t>Instalační předstěna pro klozet s ovládáním zepředu v 1080 mm závěsný do masivní zděné kce</t>
  </si>
  <si>
    <t>-2065214604</t>
  </si>
  <si>
    <t>998726222</t>
  </si>
  <si>
    <t>Přesun hmot procentní pro instalační prefabrikáty s omezením mechanizace v objektech v přes 6 do 12 m</t>
  </si>
  <si>
    <t>-2025017244</t>
  </si>
  <si>
    <t>732</t>
  </si>
  <si>
    <t>Ústřední vytápění - strojovny</t>
  </si>
  <si>
    <t>732421202</t>
  </si>
  <si>
    <t>Čerpadlo teplovodní mokroběžné závitové cirkulační DN 25 výtlak do 4,0 m průtok 2,20 m3/h pro TUV</t>
  </si>
  <si>
    <t>1696519584</t>
  </si>
  <si>
    <t>751</t>
  </si>
  <si>
    <t>Vzduchotechnika</t>
  </si>
  <si>
    <t>751613140</t>
  </si>
  <si>
    <t>Montáž sifonu pro odvod kondenzátu</t>
  </si>
  <si>
    <t>-507634769</t>
  </si>
  <si>
    <t>28654742</t>
  </si>
  <si>
    <t>sifon pro odvod kondenzátu, zpětná klapka s koulí, DN 40</t>
  </si>
  <si>
    <t>945907746</t>
  </si>
  <si>
    <t>HZS1301</t>
  </si>
  <si>
    <t>Hodinová zúčtovací sazba zedník</t>
  </si>
  <si>
    <t>2110016083</t>
  </si>
  <si>
    <t xml:space="preserve">pomocné stavební práce </t>
  </si>
  <si>
    <t>stavební pomocný materiál</t>
  </si>
  <si>
    <t>sou</t>
  </si>
  <si>
    <t>41290745</t>
  </si>
  <si>
    <t>HZS2211</t>
  </si>
  <si>
    <t>Hodinová zúčtovací sazba instalatér</t>
  </si>
  <si>
    <t>-321464289</t>
  </si>
  <si>
    <t>demontáž stávajícího zařízení</t>
  </si>
  <si>
    <t>Ostatní</t>
  </si>
  <si>
    <t>O01</t>
  </si>
  <si>
    <t>Podlahový přečerpávač s mřížkou vč. výtlaku</t>
  </si>
  <si>
    <t>ks</t>
  </si>
  <si>
    <t>-979907686</t>
  </si>
  <si>
    <t>O02</t>
  </si>
  <si>
    <t>Napojení nového rozvodu na stávající systém</t>
  </si>
  <si>
    <t>-1062424285</t>
  </si>
  <si>
    <t>02 - Vytápění</t>
  </si>
  <si>
    <t xml:space="preserve">    733 - Ústřední vytápění - rozvodné potrubí</t>
  </si>
  <si>
    <t xml:space="preserve">    734 - Ústřední vytápění - armatury</t>
  </si>
  <si>
    <t xml:space="preserve">    735 - Ústřední vytápění - otopná tělesa</t>
  </si>
  <si>
    <t>733</t>
  </si>
  <si>
    <t>Ústřední vytápění - rozvodné potrubí</t>
  </si>
  <si>
    <t>733222301</t>
  </si>
  <si>
    <t>Potrubí měděné polotvrdé spojované lisováním D 12x1 mm</t>
  </si>
  <si>
    <t>-1433049051</t>
  </si>
  <si>
    <t>733222302</t>
  </si>
  <si>
    <t>Potrubí měděné polotvrdé spojované lisováním D 15x1 mm</t>
  </si>
  <si>
    <t>663323698</t>
  </si>
  <si>
    <t>733222303</t>
  </si>
  <si>
    <t>Potrubí měděné polotvrdé spojované lisováním D 18x1 mm</t>
  </si>
  <si>
    <t>-905252362</t>
  </si>
  <si>
    <t>733222304</t>
  </si>
  <si>
    <t>Potrubí měděné polotvrdé spojované lisováním D 22x1 mm</t>
  </si>
  <si>
    <t>188360569</t>
  </si>
  <si>
    <t>733223304</t>
  </si>
  <si>
    <t>Potrubí měděné tvrdé spojované lisováním D 28x1,5 mm</t>
  </si>
  <si>
    <t>-742078218</t>
  </si>
  <si>
    <t>733223305</t>
  </si>
  <si>
    <t>Potrubí měděné tvrdé spojované lisováním D 35x1,5 mm</t>
  </si>
  <si>
    <t>523141505</t>
  </si>
  <si>
    <t>733223306</t>
  </si>
  <si>
    <t>Potrubí měděné tvrdé spojované lisováním D 42x1,5 mm</t>
  </si>
  <si>
    <t>-1100199574</t>
  </si>
  <si>
    <t>733223307</t>
  </si>
  <si>
    <t>Potrubí měděné tvrdé spojované lisováním D 54x2 mm</t>
  </si>
  <si>
    <t>1139629151</t>
  </si>
  <si>
    <t>733291101</t>
  </si>
  <si>
    <t>Zkouška těsnosti potrubí měděné D do 35x1,5</t>
  </si>
  <si>
    <t>-1789834213</t>
  </si>
  <si>
    <t>733291102</t>
  </si>
  <si>
    <t>Zkouška těsnosti potrubí měděné D přes 35x1,5 do 64x2</t>
  </si>
  <si>
    <t>413526784</t>
  </si>
  <si>
    <t>733811221</t>
  </si>
  <si>
    <t>Ochrana potrubí ústředního vytápění termoizolačními trubicemi z PE tl přes 6 do 9 mm DN do 22 mm</t>
  </si>
  <si>
    <t>346760249</t>
  </si>
  <si>
    <t>10+800+240+170</t>
  </si>
  <si>
    <t>733811252</t>
  </si>
  <si>
    <t>Ochrana potrubí ústředního vytápění termoizolačními trubicemi z PE tl přes 20 do 30 mm DN přes 22 do 45 mm</t>
  </si>
  <si>
    <t>-521512931</t>
  </si>
  <si>
    <t>733811253</t>
  </si>
  <si>
    <t>Ochrana potrubí ústředního vytápění termoizolačními trubicemi z PE tl přes 20 do 50 mm DN přes 45 do 63 mm</t>
  </si>
  <si>
    <t>-1825190800</t>
  </si>
  <si>
    <t>85+90+60</t>
  </si>
  <si>
    <t>734</t>
  </si>
  <si>
    <t>Ústřední vytápění - armatury</t>
  </si>
  <si>
    <t>734221122</t>
  </si>
  <si>
    <t>Ventil závitový termostatický rohový G 1/2 PN 10 do 120°C Q 10-150 l/h s automatickým omezením průtoku bez hlavice ovládání</t>
  </si>
  <si>
    <t>-1832053103</t>
  </si>
  <si>
    <t>734221682</t>
  </si>
  <si>
    <t>Termostatická hlavice kapalinová PN 10 do 110°C otopných těles VK</t>
  </si>
  <si>
    <t>-311078560</t>
  </si>
  <si>
    <t>734221683</t>
  </si>
  <si>
    <t>Termostatická hlavice kapalinová PN 10 do 110°C úhlové provedení</t>
  </si>
  <si>
    <t>-912823833</t>
  </si>
  <si>
    <t>734261333</t>
  </si>
  <si>
    <t>Šroubení topenářské rohové G 1/2 PN 16 do 120°C</t>
  </si>
  <si>
    <t>983341175</t>
  </si>
  <si>
    <t>734261402</t>
  </si>
  <si>
    <t>Armatura připojovací rohová G 1/2x18 PN 10 do 110°C radiátorů typu VK</t>
  </si>
  <si>
    <t>-1067712173</t>
  </si>
  <si>
    <t>735</t>
  </si>
  <si>
    <t>Ústřední vytápění - otopná tělesa</t>
  </si>
  <si>
    <t>735152476</t>
  </si>
  <si>
    <t>Otopné těleso panelové VK dvoudeskové 1 přídavná přestupní plocha výška/délka 600/900 mm výkon 1159 W</t>
  </si>
  <si>
    <t>-829335627</t>
  </si>
  <si>
    <t>735152477</t>
  </si>
  <si>
    <t>Otopné těleso panelové VK dvoudeskové 1 přídavná přestupní plocha výška/délka 600/1000 mm výkon 1288 W</t>
  </si>
  <si>
    <t>-457581766</t>
  </si>
  <si>
    <t>735152479</t>
  </si>
  <si>
    <t>Otopné těleso panelové VK dvoudeskové 1 přídavná přestupní plocha výška/délka 600/1200 mm výkon 1546 W</t>
  </si>
  <si>
    <t>-749000425</t>
  </si>
  <si>
    <t>735152576</t>
  </si>
  <si>
    <t>Otopné těleso panelové VK dvoudeskové 2 přídavné přestupní plochy výška/délka 600/900 mm výkon 1511 W</t>
  </si>
  <si>
    <t>217763246</t>
  </si>
  <si>
    <t>735152578</t>
  </si>
  <si>
    <t>Otopné těleso panelové VK dvoudeskové 2 přídavné přestupní plochy výška/délka 600/1100 mm výkon 1847 W</t>
  </si>
  <si>
    <t>1405034642</t>
  </si>
  <si>
    <t>735152579</t>
  </si>
  <si>
    <t>Otopné těleso panelové VK dvoudeskové 2 přídavné přestupní plochy výška/délka 600/1200 mm výkon 2015 W</t>
  </si>
  <si>
    <t>244631115</t>
  </si>
  <si>
    <t>735152580</t>
  </si>
  <si>
    <t>Otopné těleso panelové VK dvoudeskové 2 přídavné přestupní plochy výška/délka 600/1400 mm výkon 2351 W</t>
  </si>
  <si>
    <t>940183785</t>
  </si>
  <si>
    <t>735152678</t>
  </si>
  <si>
    <t>Otopné těleso panelové VK třídeskové 3 přídavné přestupní plochy výška/délka 600/1100 mm výkon 2647 W</t>
  </si>
  <si>
    <t>250453616</t>
  </si>
  <si>
    <t>735152679</t>
  </si>
  <si>
    <t>Otopné těleso panelové VK třídeskové 3 přídavné přestupní plochy výška/délka 600/1200 mm výkon 2887 W</t>
  </si>
  <si>
    <t>1511742538</t>
  </si>
  <si>
    <t>735160132</t>
  </si>
  <si>
    <t>Otopné těleso trubkové teplovodní výška/délka 1 620/500 mm</t>
  </si>
  <si>
    <t>-1923559829</t>
  </si>
  <si>
    <t>735160141</t>
  </si>
  <si>
    <t>Otopné těleso trubkové teplovodní výška/délka 1 820/450 mm</t>
  </si>
  <si>
    <t>1387598650</t>
  </si>
  <si>
    <t>-68264624</t>
  </si>
  <si>
    <t>1915897665</t>
  </si>
  <si>
    <t>HZS2221</t>
  </si>
  <si>
    <t>Hodinová zúčtovací sazba topenář</t>
  </si>
  <si>
    <t>-1268539092</t>
  </si>
  <si>
    <t>Demontáž stávajícího zařízení</t>
  </si>
  <si>
    <t xml:space="preserve">Otopné těleso ocelové trubkové 1500/150 dle D.1.1.2.1.knihy arch. stand. a části D.1.4.4.Vytápění  -  dod.+ mont</t>
  </si>
  <si>
    <t>-1132963370</t>
  </si>
  <si>
    <t>Napojovací sada pro ocelové trubkové těleso 1500/150+ termostatické hlavice + svorné šroubení dod.+ mont</t>
  </si>
  <si>
    <t>390490822</t>
  </si>
  <si>
    <t>Nástěnný konvektor dle D.1.1.2.1.knihy arch. stand. a části D.1.4.4.Vytápění - dod.+ mont</t>
  </si>
  <si>
    <t>2007543418</t>
  </si>
  <si>
    <t>Napojovací sada konvektoru - 6-cestný ventil + regulační ventil + elektropohon + svorné šroubení dod.+ mont</t>
  </si>
  <si>
    <t>1426136627</t>
  </si>
  <si>
    <t xml:space="preserve">Typový rozdělovač a sběrač pro tři okruhy dle části D.1.4.4 Vytápění ve skříni P-max 3 + uzavírací a regulační ventily DN25 + filtr DN25 + 3x KK-20 + 3x KK-20 s jímkou </t>
  </si>
  <si>
    <t>1825842622</t>
  </si>
  <si>
    <t>06</t>
  </si>
  <si>
    <t>Typový rozdělovač a sběrač pro tři okruhy dle části D.1.4.4 Vytápění ve skříni P-max 3 + uzavírací a regulační ventily DN40 + filtr DN40 + 3x KK-25 + 3x KK-25 s jímkou + 3x kalorimetr 1,5 dod.+ mont</t>
  </si>
  <si>
    <t>671151718</t>
  </si>
  <si>
    <t>07</t>
  </si>
  <si>
    <t xml:space="preserve">Typový rozdělovač a sběrač pro pět okruhů dle části D.1.4.4 Vytápění ve skříni P-max 4 + uzavírací a regulační ventily DN25 + filtr DN25 + 5x KK-20 + 5x KK-20 s </t>
  </si>
  <si>
    <t>81610226</t>
  </si>
  <si>
    <t>08</t>
  </si>
  <si>
    <t>Typový rozdělovač a sběrač pro pět okruhů dle části D.1.4.4 Vytápění ve skříni P-max 4 + uzavírací a regulační ventily DN32 + filtr DN32 + 5x KK-20 + 5x KK-20 s jímkou + 5x kalorimetr 0,6 dod.+ mont</t>
  </si>
  <si>
    <t>-1197827454</t>
  </si>
  <si>
    <t>09</t>
  </si>
  <si>
    <t>Prostorový termostat konvektorů dle části D.1.4.4 Vytápění s modulem pro dálkový přístup, vč. kabeláže dod.+ mont</t>
  </si>
  <si>
    <t>750429476</t>
  </si>
  <si>
    <t xml:space="preserve">Sestava zdroje tepla a TUV  dod.+ mont</t>
  </si>
  <si>
    <t>1520350719</t>
  </si>
  <si>
    <t>popis zařízení</t>
  </si>
  <si>
    <t xml:space="preserve"> 4x TČ dle části D.1.4.4 Vytápění + elektrokotel 28kW + 2x AN AE WPPS300 + 2x TUV AE HRS500 s elektropatronou 6kW + </t>
  </si>
  <si>
    <t xml:space="preserve">expanzní nádoba 80lt + čerpadlová skupina směšovaná DN40 + čerpadlová skupina směšovaná DN50 + ekvitermní regulace systému + </t>
  </si>
  <si>
    <t>propojovací potrubí a armatury + pojistné skupiny + dopouštění systému + dodávka a kompletace</t>
  </si>
  <si>
    <t>Nástěnná jednotka pro chlazení dle částí D.1.4.3 VZT, D.1.4.4. VYT a D.1.1.2.1.knihy arch. Stand. + 2cestný ventil s regulací + ovladač</t>
  </si>
  <si>
    <t>-528049264</t>
  </si>
  <si>
    <t>Nástěnná jednotka pro chlazení dle částí D.1.4.3 VZT, D.1.4.4. VYT a D.1.1.2.1.knihy arch. stand. + 2cestný ventil s regulací + ovladač</t>
  </si>
  <si>
    <t>543409544</t>
  </si>
  <si>
    <t>Regulace systému a topná zkouška</t>
  </si>
  <si>
    <t>860314189</t>
  </si>
  <si>
    <t>03 - VZT</t>
  </si>
  <si>
    <t>751111052</t>
  </si>
  <si>
    <t>Montáž ventilátoru axiálního nízkotlakého podhledového D přes 100 do 200 mm</t>
  </si>
  <si>
    <t>848536546</t>
  </si>
  <si>
    <t>Hygienické zařízení č.1</t>
  </si>
  <si>
    <t>Hygienické zařízení č.2 komerce</t>
  </si>
  <si>
    <t xml:space="preserve">ventilátor podhledový Qv 60m3/hod.  P=10W pzv=100Pa vč.instalační skřínky s bočním napojením  dvouotáčkový s trvalým chodem na nízké otáčky, přesná specifikace dle PD VZT</t>
  </si>
  <si>
    <t>1667684864</t>
  </si>
  <si>
    <t xml:space="preserve">ventilátor podhledový ventilátor podhledový Qv 90m3/hod.  P=10W pzv=100Pa vč.instalační skřínky s bočním napojením s doběhem chodu  přesná specifikace dle PD VZT</t>
  </si>
  <si>
    <t>-1927887225</t>
  </si>
  <si>
    <t>751122652</t>
  </si>
  <si>
    <t>Montáž ventilátoru radiálního středotlakého potrubního se spirální skříní průmyslového pohon na přímo do kruhového potrubí D přes 100 do 200 mm</t>
  </si>
  <si>
    <t>1486052397</t>
  </si>
  <si>
    <t>ventilátor potrubní TD500/150 3V Qv=90m3/hod. P=10W pzv= 100Pa vč. instalační skříňky s bočním napojením s doběhem chodu</t>
  </si>
  <si>
    <t>937004950</t>
  </si>
  <si>
    <t>751344112</t>
  </si>
  <si>
    <t>Montáž tlumiče hluku pro kruhové potrubí D přes 100 do 200 mm</t>
  </si>
  <si>
    <t>-730912447</t>
  </si>
  <si>
    <t>ELD.PR460100030</t>
  </si>
  <si>
    <t>tlumič hluku pro kruhové potrubí 125/600</t>
  </si>
  <si>
    <t>1352818114</t>
  </si>
  <si>
    <t>751510041</t>
  </si>
  <si>
    <t>Vzduchotechnické potrubí z pozinkovaného plechu kruhové spirálně vinutá trouba bez příruby D do 100 mm</t>
  </si>
  <si>
    <t>-2070137889</t>
  </si>
  <si>
    <t>zařízení č.1</t>
  </si>
  <si>
    <t>zařízení č.2</t>
  </si>
  <si>
    <t>751510042</t>
  </si>
  <si>
    <t>Vzduchotechnické potrubí z pozinkovaného plechu kruhové spirálně vinutá trouba bez příruby D přes 100 do 200 mm</t>
  </si>
  <si>
    <t>-397853570</t>
  </si>
  <si>
    <t>zařízení č.1 125</t>
  </si>
  <si>
    <t xml:space="preserve">zařízení č.2  125</t>
  </si>
  <si>
    <t>zařízení č.5 125</t>
  </si>
  <si>
    <t xml:space="preserve">zařízení č.5  150</t>
  </si>
  <si>
    <t>0,5</t>
  </si>
  <si>
    <t xml:space="preserve">zařízení č.1  140</t>
  </si>
  <si>
    <t xml:space="preserve">zařízení č.1  160</t>
  </si>
  <si>
    <t>751514662</t>
  </si>
  <si>
    <t>Montáž škrtící klapky nebo zpětné klapky do plechového potrubí kruhové s přírubou D přes 100 do 200 mm</t>
  </si>
  <si>
    <t>-1449311660</t>
  </si>
  <si>
    <t xml:space="preserve">klapka škrtící kruhová  MSKTG 125 vč. servopohonu belimo  CM 230</t>
  </si>
  <si>
    <t>1995741035</t>
  </si>
  <si>
    <t xml:space="preserve">klapka škrtící kruhová klapka škrtící kruhová  MSKTG 150 vč. servopohonu belimo  CM 230</t>
  </si>
  <si>
    <t>-1741067421</t>
  </si>
  <si>
    <t>751537145</t>
  </si>
  <si>
    <t>Montáž potrubí kruhového ohebného tepelně a zvukově izolovaného Al hadice D do 100 mm</t>
  </si>
  <si>
    <t>-1536850844</t>
  </si>
  <si>
    <t>42981728</t>
  </si>
  <si>
    <t>hadice ohebná z Al s tepelnou a hlukovou izolací 25mm, délka 10m D 82mm</t>
  </si>
  <si>
    <t>129979910</t>
  </si>
  <si>
    <t>2*1,2 "Přepočtené koeficientem množství</t>
  </si>
  <si>
    <t>751572031</t>
  </si>
  <si>
    <t>Uchycení potrubí kruhového na montovanou konstrukci z nosníků kotvenou do betonu D do 100 mm</t>
  </si>
  <si>
    <t>1176888901</t>
  </si>
  <si>
    <t>751572032</t>
  </si>
  <si>
    <t>Uchycení potrubí kruhového na montovanou konstrukci z nosníků kotvenou do betonu D přes 100 do 200 mm</t>
  </si>
  <si>
    <t>-316565611</t>
  </si>
  <si>
    <t>HZS2491</t>
  </si>
  <si>
    <t>Hodinová zúčtovací sazba dělník zednických výpomocí</t>
  </si>
  <si>
    <t>1552101120</t>
  </si>
  <si>
    <t>HZS3212</t>
  </si>
  <si>
    <t>Hodinová zúčtovací sazba montér vzduchotechniky a chlazení odborný</t>
  </si>
  <si>
    <t>928003729</t>
  </si>
  <si>
    <t>příprava ke komplexnímu vyzkoušení</t>
  </si>
  <si>
    <t>komplexní vyzkoušení</t>
  </si>
  <si>
    <t>zkušební provoz</t>
  </si>
  <si>
    <t>zaučení obsluhy</t>
  </si>
  <si>
    <t>demontáž původního zařízení</t>
  </si>
  <si>
    <t>04 - Silnoproud</t>
  </si>
  <si>
    <t>Úroveň 3:</t>
  </si>
  <si>
    <t>a - Společné prostory</t>
  </si>
  <si>
    <t xml:space="preserve">    741 - Elektroinstalace - silnoproud</t>
  </si>
  <si>
    <t xml:space="preserve">    742 - Elektroinstalace - slaboproud</t>
  </si>
  <si>
    <t>M - Práce a dodávky M</t>
  </si>
  <si>
    <t xml:space="preserve">    21-M - Elektromontáže</t>
  </si>
  <si>
    <t xml:space="preserve">    46-M - Zemní práce při extr.mont.pracích</t>
  </si>
  <si>
    <t>741</t>
  </si>
  <si>
    <t>Elektroinstalace - silnoproud</t>
  </si>
  <si>
    <t>741110043</t>
  </si>
  <si>
    <t>Montáž trubka plastová ohebná D přes 35 mm uložená pevně</t>
  </si>
  <si>
    <t>-1033553089</t>
  </si>
  <si>
    <t>100+50+300+80+50+120+200</t>
  </si>
  <si>
    <t>trubka elektroinstalační dn 110</t>
  </si>
  <si>
    <t>-1606109800</t>
  </si>
  <si>
    <t>100*1,05 "Přepočtené koeficientem množství</t>
  </si>
  <si>
    <t>trubka elektroinstalační dn 90</t>
  </si>
  <si>
    <t>-1811613395</t>
  </si>
  <si>
    <t>50*1,05 "Přepočtené koeficientem množství</t>
  </si>
  <si>
    <t>trubka elektroinstalační dn 63</t>
  </si>
  <si>
    <t>-1659293825</t>
  </si>
  <si>
    <t>300*1,05 "Přepočtené koeficientem množství</t>
  </si>
  <si>
    <t>trubka elektroinstalační dn 40</t>
  </si>
  <si>
    <t>-1774777899</t>
  </si>
  <si>
    <t>80*1,05 "Přepočtené koeficientem množství</t>
  </si>
  <si>
    <t>trubka elektroinstalační dn 32</t>
  </si>
  <si>
    <t>-723316098</t>
  </si>
  <si>
    <t>trubka elektroinstalační dn 25</t>
  </si>
  <si>
    <t>232842886</t>
  </si>
  <si>
    <t>120*1,05 "Přepočtené koeficientem množství</t>
  </si>
  <si>
    <t>trubka elektroinstalační dn 20</t>
  </si>
  <si>
    <t>-811901175</t>
  </si>
  <si>
    <t>200*1,05 "Přepočtené koeficientem množství</t>
  </si>
  <si>
    <t>34572331</t>
  </si>
  <si>
    <t>páska stahovací kabelová 12,6x230mm</t>
  </si>
  <si>
    <t>100 kus</t>
  </si>
  <si>
    <t>-856878353</t>
  </si>
  <si>
    <t>741112001</t>
  </si>
  <si>
    <t>Montáž krabice zapuštěná plastová kruhová</t>
  </si>
  <si>
    <t>922499487</t>
  </si>
  <si>
    <t>2+10+7</t>
  </si>
  <si>
    <t>krabice elektroinstalační plastová ksk ip 66</t>
  </si>
  <si>
    <t>1855696224</t>
  </si>
  <si>
    <t>krabice elektroinstalační plastová rozbočovací s víčkem</t>
  </si>
  <si>
    <t>357402539</t>
  </si>
  <si>
    <t>krabice elektroinstalační plastová universální KU68</t>
  </si>
  <si>
    <t>-585636812</t>
  </si>
  <si>
    <t>741120501</t>
  </si>
  <si>
    <t>Montáž kabelů flexibilních Cu lehkých a středních do 7 žil uložených volně (např. CGSG)</t>
  </si>
  <si>
    <t>971247191</t>
  </si>
  <si>
    <t>34145002</t>
  </si>
  <si>
    <t>kabel instalační flexibilní jádro Cu lanované izolace PVC plášť PVC 300/300V (H03VV-F) 2x0,75mm2</t>
  </si>
  <si>
    <t>-848818315</t>
  </si>
  <si>
    <t>140*1,15 "Přepočtené koeficientem množství</t>
  </si>
  <si>
    <t>741122015</t>
  </si>
  <si>
    <t>Montáž kabel Cu bez ukončení uložený pod omítku plný kulatý 3x1,5 mm2 (např. CYKY, CYKFY)</t>
  </si>
  <si>
    <t>-1747381552</t>
  </si>
  <si>
    <t>34111030</t>
  </si>
  <si>
    <t>kabel instalační jádro Cu plné izolace PVC plášť PVC 450/750V (CYKY) 3x1,5mm2</t>
  </si>
  <si>
    <t>258703537</t>
  </si>
  <si>
    <t>610*1,15 "Přepočtené koeficientem množství</t>
  </si>
  <si>
    <t>741122016</t>
  </si>
  <si>
    <t>Montáž kabel Cu bez ukončení uložený pod omítku plný kulatý 3x2,5 až 6 mm2 (např. CYKY, CYKFY)</t>
  </si>
  <si>
    <t>-1063479411</t>
  </si>
  <si>
    <t>cyky 3*2,5</t>
  </si>
  <si>
    <t>cyky 3*4</t>
  </si>
  <si>
    <t>34111036</t>
  </si>
  <si>
    <t>kabel instalační jádro Cu plné izolace PVC plášť PVC 450/750V (CYKY) 3x2,5mm2</t>
  </si>
  <si>
    <t>1075256519</t>
  </si>
  <si>
    <t>110*1,15 "Přepočtené koeficientem množství</t>
  </si>
  <si>
    <t>34111042</t>
  </si>
  <si>
    <t>kabel instalační jádro Cu plné izolace PVC plášť PVC 450/750V (CYKY) 3x4mm2</t>
  </si>
  <si>
    <t>594800943</t>
  </si>
  <si>
    <t>75*1,15 "Přepočtené koeficientem množství</t>
  </si>
  <si>
    <t>741122024</t>
  </si>
  <si>
    <t>Montáž kabel Cu bez ukončení uložený pod omítku plný kulatý 4x10 mm2 (např. CYKY, CYKFY)</t>
  </si>
  <si>
    <t>-1298761923</t>
  </si>
  <si>
    <t>34111076</t>
  </si>
  <si>
    <t>kabel instalační jádro Cu plné izolace PVC plášť PVC 450/750V (CYKY) 4x10mm2</t>
  </si>
  <si>
    <t>1548201218</t>
  </si>
  <si>
    <t>370*1,15 "Přepočtené koeficientem množství</t>
  </si>
  <si>
    <t>741122025</t>
  </si>
  <si>
    <t>Montáž kabel Cu bez ukončení uložený pod omítku plný kulatý 4x16 až 25 mm2 (např. CYKY, CYKFY)</t>
  </si>
  <si>
    <t>352044506</t>
  </si>
  <si>
    <t>34111080</t>
  </si>
  <si>
    <t>kabel instalační jádro Cu plné izolace PVC plášť PVC 450/750V (CYKY) 4x16mm2</t>
  </si>
  <si>
    <t>-1605663519</t>
  </si>
  <si>
    <t>25*1,15 "Přepočtené koeficientem množství</t>
  </si>
  <si>
    <t>741122031</t>
  </si>
  <si>
    <t>Montáž kabel Cu bez ukončení uložený pod omítku plný kulatý 5x1,5 až 2,5 mm2 (např. CYKY, CYKFY)</t>
  </si>
  <si>
    <t>-623547334</t>
  </si>
  <si>
    <t>10+390+310</t>
  </si>
  <si>
    <t>34111090</t>
  </si>
  <si>
    <t>kabel instalační jádro Cu plné izolace PVC plášť PVC 450/750V (CYKY) 5x1,5mm2</t>
  </si>
  <si>
    <t>-1673141569</t>
  </si>
  <si>
    <t>390*1,15 "Přepočtené koeficientem množství</t>
  </si>
  <si>
    <t>34111094</t>
  </si>
  <si>
    <t>kabel instalační jádro Cu plné izolace PVC plášť PVC 450/750V (CYKY) 5x2,5mm2</t>
  </si>
  <si>
    <t>-978871719</t>
  </si>
  <si>
    <t>310*1,15 "Přepočtené koeficientem množství</t>
  </si>
  <si>
    <t>34111162</t>
  </si>
  <si>
    <t>kabel silový oheň retardující bezhalogenový bez funkční schopnosti při požáru třída reakce na oheň B2cas1d1a1 jádro Cu 0,6/1kV (1-CXKH-R B2) 5x1,5mm2</t>
  </si>
  <si>
    <t>-1755962842</t>
  </si>
  <si>
    <t>10*1,15 "Přepočtené koeficientem množství</t>
  </si>
  <si>
    <t>741122127</t>
  </si>
  <si>
    <t>Montáž kabel Cu plný kulatý žíla 3x95 až 120 mm2 zatažený v trubkách (např. CYKY, CYKFY)</t>
  </si>
  <si>
    <t>452221209</t>
  </si>
  <si>
    <t>34111505</t>
  </si>
  <si>
    <t>kabel silový pancéřovaný jádro Cu izolace PVC vnitřní a vnější plášť PVC 0,6/1kV (1-CYKYPY) 4x120mm2</t>
  </si>
  <si>
    <t>-1398413136</t>
  </si>
  <si>
    <t>741124703</t>
  </si>
  <si>
    <t>Montáž kabel Cu stíněný ovládací žíly 2 až 19x1 mm2 uložený volně (např. JYTY)</t>
  </si>
  <si>
    <t>-569365658</t>
  </si>
  <si>
    <t>100+35</t>
  </si>
  <si>
    <t>34113148</t>
  </si>
  <si>
    <t>kabel ovládací průmyslový stíněný laminovanou Al fólií s příložným Cu drátem jádro Cu plné izolace PVC plášť PVC 250V (JYTY) 2x1,00mm2</t>
  </si>
  <si>
    <t>334762507</t>
  </si>
  <si>
    <t>100*1,15 "Přepočtené koeficientem množství</t>
  </si>
  <si>
    <t>34113150</t>
  </si>
  <si>
    <t>kabel ovládací průmyslový stíněný laminovanou Al fólií s příložným Cu drátem jádro Cu plné izolace PVC plášť PVC 250V (JYTY) 4x1,00mm2</t>
  </si>
  <si>
    <t>-1299185376</t>
  </si>
  <si>
    <t>35*1,15 "Přepočtené koeficientem množství</t>
  </si>
  <si>
    <t>741310001</t>
  </si>
  <si>
    <t>Montáž spínač nástěnný 1-jednopólový prostředí normální se zapojením vodičů</t>
  </si>
  <si>
    <t>301327955</t>
  </si>
  <si>
    <t>2+5</t>
  </si>
  <si>
    <t xml:space="preserve">spínač kompletní č.1  ip20 typ  dle D.1.1.2.1 Kniha architektonických standardů" </t>
  </si>
  <si>
    <t>-637354537</t>
  </si>
  <si>
    <t xml:space="preserve">spínač kompletní typč.1 ip45  dle D.1.1.2.1 Kniha architektonických standardů" </t>
  </si>
  <si>
    <t>-1608202560</t>
  </si>
  <si>
    <t>741311004</t>
  </si>
  <si>
    <t>Montáž čidlo pohybu nástěnné se zapojením vodičů</t>
  </si>
  <si>
    <t>-355164045</t>
  </si>
  <si>
    <t>9+3</t>
  </si>
  <si>
    <t>40461058</t>
  </si>
  <si>
    <t>čidlo pohybové a prezenční stropní 360°</t>
  </si>
  <si>
    <t>-2135591948</t>
  </si>
  <si>
    <t>741311071</t>
  </si>
  <si>
    <t>Montáž tlačítka nouzového zastavení/vypnutí TOTAL STOP přisazeného nebo nástěnného se zapojením vodičů</t>
  </si>
  <si>
    <t>-1536013284</t>
  </si>
  <si>
    <t>34532002</t>
  </si>
  <si>
    <t>ovládač nouzového zastavení s aretací 1V+1Z 3A 240V AC</t>
  </si>
  <si>
    <t>1891069047</t>
  </si>
  <si>
    <t>741313007</t>
  </si>
  <si>
    <t>Montáž zásuvka (polo)zapuštěná bezšroubové připojení 2P + PE nástěnná nebo do parapetního kanálu se zapojením vodičů</t>
  </si>
  <si>
    <t>-1136743628</t>
  </si>
  <si>
    <t xml:space="preserve">zásuvka kompletní nástěnná typ  dle D.1.1.2.1 Kniha architektonických standardů" </t>
  </si>
  <si>
    <t>1157744123</t>
  </si>
  <si>
    <t>741372022</t>
  </si>
  <si>
    <t>Montáž svítidlo LED interiérové přisazené nástěnné hranaté nebo kruhové přes 0,09 do 0,36 m2 se zapojením vodičů</t>
  </si>
  <si>
    <t>-1535615343</t>
  </si>
  <si>
    <t>Svítidlo typ OS 01 dle kihy svítidel</t>
  </si>
  <si>
    <t>-122504121</t>
  </si>
  <si>
    <t>Svítidlo typ OS 01/n dle kihy svítidel</t>
  </si>
  <si>
    <t>1554987404</t>
  </si>
  <si>
    <t>Svítidlo typ OS 02 dle kihy svítidel</t>
  </si>
  <si>
    <t>453083168</t>
  </si>
  <si>
    <t xml:space="preserve">Svítidlo  typ OS 015 dle kihy svítidel</t>
  </si>
  <si>
    <t>-1601716579</t>
  </si>
  <si>
    <t>Svítidlo typ OS 016 dle kihy svítidel</t>
  </si>
  <si>
    <t>-1772572506</t>
  </si>
  <si>
    <t>Svítidlo typ OSE 01 dle kihy svítidel</t>
  </si>
  <si>
    <t>625677669</t>
  </si>
  <si>
    <t xml:space="preserve">Svítidlo  typ N1 dle kihy svítidel</t>
  </si>
  <si>
    <t>-665585200</t>
  </si>
  <si>
    <t>Svítidlo typ NP1 dle kihy svítidel</t>
  </si>
  <si>
    <t>-24166501</t>
  </si>
  <si>
    <t xml:space="preserve">Svítidlo  typ NP2 dle kihy svítidel</t>
  </si>
  <si>
    <t>200075329</t>
  </si>
  <si>
    <t>741810003</t>
  </si>
  <si>
    <t>Celková prohlídka elektrického rozvodu a zařízení přes 0,5 do 1 milionu Kč</t>
  </si>
  <si>
    <t>-1267019612</t>
  </si>
  <si>
    <t>741810011</t>
  </si>
  <si>
    <t>Příplatek k celkové prohlídce za každých dalších 500 000,- Kč</t>
  </si>
  <si>
    <t>-573912785</t>
  </si>
  <si>
    <t>742</t>
  </si>
  <si>
    <t>Elektroinstalace - slaboproud</t>
  </si>
  <si>
    <t>742110102</t>
  </si>
  <si>
    <t>Montáž kabelového žlabu pro slaboproud šířky do 150 mm</t>
  </si>
  <si>
    <t>117913818</t>
  </si>
  <si>
    <t>34575600</t>
  </si>
  <si>
    <t>žlab kabelový drátěný GZ v přes 60mm š do 150mm</t>
  </si>
  <si>
    <t>152633</t>
  </si>
  <si>
    <t>742110122</t>
  </si>
  <si>
    <t>Montáž nosníku s konzolami nebo závitovými tyčemi pro slaboproud šířky do 150 mm</t>
  </si>
  <si>
    <t>-315150840</t>
  </si>
  <si>
    <t>34575388</t>
  </si>
  <si>
    <t>nosník kabelového žlabu drátěného GZ 150mm</t>
  </si>
  <si>
    <t>1212190362</t>
  </si>
  <si>
    <t>742124003</t>
  </si>
  <si>
    <t>Montáž kabelů datových FTP, UTP, STP pro vnitřní rozvody pevně</t>
  </si>
  <si>
    <t>-1480816144</t>
  </si>
  <si>
    <t>34121273</t>
  </si>
  <si>
    <t>kabel datový venkovní se stíněnými páry Al fólií jádro Cu plné (U/FTP) kategorie 6a</t>
  </si>
  <si>
    <t>1144313872</t>
  </si>
  <si>
    <t>150*1,2 "Přepočtené koeficientem množství</t>
  </si>
  <si>
    <t>Práce a dodávky M</t>
  </si>
  <si>
    <t>21-M</t>
  </si>
  <si>
    <t>Elektromontáže</t>
  </si>
  <si>
    <t>210801311</t>
  </si>
  <si>
    <t>Montáž vodiče Cu izolovaného plného nebo laněného s PVC pláštěm do 1 kV žíla 1,5 až 16 mm2 uloženého volně (např. CY, CHAH-V)</t>
  </si>
  <si>
    <t>-668833388</t>
  </si>
  <si>
    <t>20+20+330</t>
  </si>
  <si>
    <t>34141026</t>
  </si>
  <si>
    <t>vodič propojovací flexibilní jádro Cu lanované izolace PVC 450/750V (H07V-K) 1x4mm2</t>
  </si>
  <si>
    <t>858083107</t>
  </si>
  <si>
    <t>20*1,15 "Přepočtené koeficientem množství</t>
  </si>
  <si>
    <t>34141028</t>
  </si>
  <si>
    <t>vodič propojovací flexibilní jádro Cu lanované izolace PVC 450/750V (H07V-K) 1x10mm2</t>
  </si>
  <si>
    <t>-89680832</t>
  </si>
  <si>
    <t>34141029</t>
  </si>
  <si>
    <t>vodič propojovací flexibilní jádro Cu lanované izolace PVC 450/750V (H07V-K) 1x16mm2</t>
  </si>
  <si>
    <t>-470372847</t>
  </si>
  <si>
    <t>330*1,15 "Přepočtené koeficientem množství</t>
  </si>
  <si>
    <t>210801313</t>
  </si>
  <si>
    <t>Montáž vodiče Cu izolovaného plného nebo laněného s PVC pláštěm do 1 kV žíla 25 až 35 mm2 uloženého volně (např. CY, CHAH-V)</t>
  </si>
  <si>
    <t>-1351423715</t>
  </si>
  <si>
    <t>34111194</t>
  </si>
  <si>
    <t>vodič silový jádro Cu izolace PVC plášť PVC 0,6/1kV (1-YY) 1x25mm2</t>
  </si>
  <si>
    <t>-714756157</t>
  </si>
  <si>
    <t>230*1,15 "Přepočtené koeficientem množství</t>
  </si>
  <si>
    <t>210812042</t>
  </si>
  <si>
    <t>Montáž kabelu Cu plného nebo laněného do 1 kV žíly 4x70 mm2 (např. CYKY, CYKFY) bez ukončení uloženého volně nebo v liště</t>
  </si>
  <si>
    <t>1283861017</t>
  </si>
  <si>
    <t>34113273</t>
  </si>
  <si>
    <t>kabel Instalační flexibilní jádro Cu lanované izolace pryž plášť pryž chloroprenová 450/750V (H07RN-F) 4x70mm2</t>
  </si>
  <si>
    <t>307955561</t>
  </si>
  <si>
    <t>40*1,15 "Přepočtené koeficientem množství</t>
  </si>
  <si>
    <t>210812065</t>
  </si>
  <si>
    <t>Montáž kabelu Cu plného nebo laněného do 1 kV žíly 5x10 až 16 mm2 (např. CYKY, CYKFY) bez ukončení uloženého volně nebo v liště</t>
  </si>
  <si>
    <t>-2069528046</t>
  </si>
  <si>
    <t>34113035</t>
  </si>
  <si>
    <t>kabel instalační jádro Cu plné izolace PVC plášť PVC 450/750V (CYKY) 5x16mm2</t>
  </si>
  <si>
    <t>-621417060</t>
  </si>
  <si>
    <t>15*1,15 "Přepočtené koeficientem množství</t>
  </si>
  <si>
    <t>46-M</t>
  </si>
  <si>
    <t>Zemní práce při extr.mont.pracích</t>
  </si>
  <si>
    <t>460161311</t>
  </si>
  <si>
    <t>Hloubení kabelových rýh ručně š 50 cm hl 120 cm v hornině tř I skupiny 1 a 2</t>
  </si>
  <si>
    <t>610642913</t>
  </si>
  <si>
    <t>460431331</t>
  </si>
  <si>
    <t>Zásyp kabelových rýh ručně se zhutněním š 50 cm hl 120 cm z horniny tř I skupiny 1 a 2</t>
  </si>
  <si>
    <t>-1061549331</t>
  </si>
  <si>
    <t>58156562</t>
  </si>
  <si>
    <t>písek podsypový spárovací frakce 0/1</t>
  </si>
  <si>
    <t>-919654225</t>
  </si>
  <si>
    <t>(57*0,1*0,5)*1500</t>
  </si>
  <si>
    <t>460671111</t>
  </si>
  <si>
    <t>Výstražná fólie pro krytí kabelů šířky přes 10 do 20 cm</t>
  </si>
  <si>
    <t>757822320</t>
  </si>
  <si>
    <t>460941212</t>
  </si>
  <si>
    <t>Vyplnění a omítnutí rýh při elektroinstalacích ve stěnách hl do 3 cm a š přes 3 do 5 cm</t>
  </si>
  <si>
    <t>1850939143</t>
  </si>
  <si>
    <t>460941214</t>
  </si>
  <si>
    <t>Vyplnění a omítnutí rýh při elektroinstalacích ve stěnách hl do 3 cm a š přes 7 do 10 cm</t>
  </si>
  <si>
    <t>1326508704</t>
  </si>
  <si>
    <t>468091312</t>
  </si>
  <si>
    <t>Vysekání kapes a výklenků ve zdivu cihelném pro krabice 10x10x8 cm</t>
  </si>
  <si>
    <t>-876661104</t>
  </si>
  <si>
    <t>468101421</t>
  </si>
  <si>
    <t>Vysekání rýh pro montáž trubek a kabelů v cihelných zdech hl přes 3 do 5 cm a š do 5 cm</t>
  </si>
  <si>
    <t>-823617496</t>
  </si>
  <si>
    <t>468101432</t>
  </si>
  <si>
    <t>Vysekání rýh pro montáž trubek a kabelů v cihelných zdech hl přes 5 do 7 cm a š přes 7 do 10 cm</t>
  </si>
  <si>
    <t>159954920</t>
  </si>
  <si>
    <t>469972112</t>
  </si>
  <si>
    <t>Odvoz suti při elektromontážích do 1 km</t>
  </si>
  <si>
    <t>1572754536</t>
  </si>
  <si>
    <t>469972122</t>
  </si>
  <si>
    <t>Příplatek k odvozu suti při elektromontážích za každý další 1 km</t>
  </si>
  <si>
    <t>-1965593788</t>
  </si>
  <si>
    <t>1,428*30 "Přepočtené koeficientem množství</t>
  </si>
  <si>
    <t>469972311</t>
  </si>
  <si>
    <t>Nakládání suti na dopravní prostředky pro vodorovnou dopravu při elektromontážích</t>
  </si>
  <si>
    <t>-1805097756</t>
  </si>
  <si>
    <t>469973116</t>
  </si>
  <si>
    <t>1153686888</t>
  </si>
  <si>
    <t>HZS2231</t>
  </si>
  <si>
    <t>Hodinová zúčtovací sazba elektrikář</t>
  </si>
  <si>
    <t>1129567385</t>
  </si>
  <si>
    <t>-1517297286</t>
  </si>
  <si>
    <t>průrazy zdivem</t>
  </si>
  <si>
    <t>Rozvaděč RE1/RSS dle PD doávka a montáž</t>
  </si>
  <si>
    <t>596175444</t>
  </si>
  <si>
    <t>Rozvaděč RE2 dle PD doávka a montáž</t>
  </si>
  <si>
    <t>-1532298224</t>
  </si>
  <si>
    <t>Rozvaděč RE3 dle PD dodávka a montáž</t>
  </si>
  <si>
    <t>-1781840765</t>
  </si>
  <si>
    <t>Rozvaděč RVYT dle PD dodávka a montáž</t>
  </si>
  <si>
    <t>-900174321</t>
  </si>
  <si>
    <t>Rozvaděč RP3 dle PD dodávka a montáž</t>
  </si>
  <si>
    <t>-196073420</t>
  </si>
  <si>
    <t>Připojení rozvaděče RE dle podmínek ČEZd</t>
  </si>
  <si>
    <t>-1866313150</t>
  </si>
  <si>
    <t>Venkovní zásuvková skří včetně pilíře dodávky a montáže</t>
  </si>
  <si>
    <t>1424079971</t>
  </si>
  <si>
    <t>Sada pro nouzovou signalizaci včetně tlačítek dodávka a montáž</t>
  </si>
  <si>
    <t>1667572641</t>
  </si>
  <si>
    <t>protipožární ucpávky</t>
  </si>
  <si>
    <t>-441180996</t>
  </si>
  <si>
    <t>zapojení ventilátorů a teplotního čidla na fasádě</t>
  </si>
  <si>
    <t>-870520054</t>
  </si>
  <si>
    <t>3+2</t>
  </si>
  <si>
    <t>Regulátor rosného bodu včetně čidla, kabeláže dodávka a montáž</t>
  </si>
  <si>
    <t>1852056086</t>
  </si>
  <si>
    <t xml:space="preserve">Regulátor rosného bodu bude umístěn do m.č. 0.02. Venkovní čidlo bude umístěno na 
fasádě a bude připojeno kabelem UTP CAT6a do regulátoru. Pro napájení regulátoru bude 
přiveden kabel CYKY-J 3x1,5 z rozvaděče RVYT. Regulátor bude měřit relativní vlhkost a 
teplotu jak v suterénu, tak venku a na základě těchto hodnot určuje teploty rosných bodu 
v suterénu a exteriéru. Větrání se spustí, když je teplota rosného bodu vnějšího vzduchu nižší 
minimálně o 5°C oproti teplotě rosného bodu v 1.PP. Z regulátoru bude veden signál pro 
sepnutí ventilace kabelem CYKY-O 5x1,5 do rozvaděče RVYT. V rozvaděči RVYT bude 
instalován stykač pro sepnutí servopohonů klapek a stykač pro sepnutí ventilátoru. Ovládací 
signál pro sepnutí stykače ventilátoru bude veden přes časové relé – zpožděný rozběh, tak aby 
měly servopohony klapek dostatečný čas na plné otevření klapek.  
Kabeláž k regulátoru případně upravit dle konkrétně zvoleného výrobku. 
</t>
  </si>
  <si>
    <t>b - Nebytové prostory</t>
  </si>
  <si>
    <t>-911163942</t>
  </si>
  <si>
    <t>100+50+1450+20+250</t>
  </si>
  <si>
    <t>-1591167689</t>
  </si>
  <si>
    <t>1075062284</t>
  </si>
  <si>
    <t>-1293463872</t>
  </si>
  <si>
    <t>-922568182</t>
  </si>
  <si>
    <t>1837319932</t>
  </si>
  <si>
    <t>-813383220</t>
  </si>
  <si>
    <t>-378909356</t>
  </si>
  <si>
    <t>10+7+58</t>
  </si>
  <si>
    <t>krabice elektroinstalační hluboká KPR 68</t>
  </si>
  <si>
    <t>-1505114599</t>
  </si>
  <si>
    <t>-1619907795</t>
  </si>
  <si>
    <t>-559141346</t>
  </si>
  <si>
    <t>1693681840</t>
  </si>
  <si>
    <t>1027451783</t>
  </si>
  <si>
    <t>-1115934230</t>
  </si>
  <si>
    <t>1155047810</t>
  </si>
  <si>
    <t>-674650834</t>
  </si>
  <si>
    <t>-1685375361</t>
  </si>
  <si>
    <t>741122033</t>
  </si>
  <si>
    <t>Montáž kabel Cu bez ukončení uložený pod omítku plný kulatý 5x10 mm2 (např. CYKY, CYKFY)</t>
  </si>
  <si>
    <t>450335461</t>
  </si>
  <si>
    <t>34113034</t>
  </si>
  <si>
    <t>kabel instalační jádro Cu plné izolace PVC plášť PVC 450/750V (CYKY) 5x10mm2</t>
  </si>
  <si>
    <t>399033152</t>
  </si>
  <si>
    <t>310492169</t>
  </si>
  <si>
    <t>-710260388</t>
  </si>
  <si>
    <t>-667528083</t>
  </si>
  <si>
    <t>řaz.1, řaz 1/0 řaz 1/0+1/0</t>
  </si>
  <si>
    <t>7+1+6</t>
  </si>
  <si>
    <t>spínač kompletní dle knihy standardů PD</t>
  </si>
  <si>
    <t>1591010682</t>
  </si>
  <si>
    <t>1622732731</t>
  </si>
  <si>
    <t>741310021</t>
  </si>
  <si>
    <t>Montáž přepínač nástěnný 5-sériový prostředí normální se zapojením vodičů</t>
  </si>
  <si>
    <t>-939288341</t>
  </si>
  <si>
    <t>žlauziový</t>
  </si>
  <si>
    <t>přepínač kompletní žaluziový</t>
  </si>
  <si>
    <t>586279552</t>
  </si>
  <si>
    <t>741310024</t>
  </si>
  <si>
    <t>Montáž přepínač nástěnný 6+6 dvojitý střídavý prostředí normální se zapojením vodičů</t>
  </si>
  <si>
    <t>1120048387</t>
  </si>
  <si>
    <t>přepínač kompletní 6+6 dle knihy standardu</t>
  </si>
  <si>
    <t>129674823</t>
  </si>
  <si>
    <t>-1655626267</t>
  </si>
  <si>
    <t>zásuvka zapuštěná dle knihy standardu</t>
  </si>
  <si>
    <t>-462670400</t>
  </si>
  <si>
    <t>-1817420926</t>
  </si>
  <si>
    <t>Svítidlo typ OS 03 dle knihy svítidel</t>
  </si>
  <si>
    <t>-476923656</t>
  </si>
  <si>
    <t xml:space="preserve">Svítidlo  typ OS 03/n dle knihy svítidel</t>
  </si>
  <si>
    <t>-1808175768</t>
  </si>
  <si>
    <t xml:space="preserve">Svítidlo  typ OS 04 dle knihy svítidel</t>
  </si>
  <si>
    <t>-1855626975</t>
  </si>
  <si>
    <t xml:space="preserve">Svítidlo  typ OS 04n dle knihy svítidel</t>
  </si>
  <si>
    <t>-528742039</t>
  </si>
  <si>
    <t>Svítidlo typ OS 05 dle knihy svítidel</t>
  </si>
  <si>
    <t>1915855862</t>
  </si>
  <si>
    <t>Svítidlo typ OS 06 dle knihy svítidel</t>
  </si>
  <si>
    <t>1351063743</t>
  </si>
  <si>
    <t>Svítidlo typ OS07 dle knihy svítidel</t>
  </si>
  <si>
    <t>bm</t>
  </si>
  <si>
    <t>1487246885</t>
  </si>
  <si>
    <t>Svítidlo typ OSS 01 dle knihy svítidel</t>
  </si>
  <si>
    <t>-165444691</t>
  </si>
  <si>
    <t>Svítidlo typ OSS 02 dle knihy svítidel</t>
  </si>
  <si>
    <t>-356640783</t>
  </si>
  <si>
    <t>Svítidlo typ NP1 dle knihy svítidel</t>
  </si>
  <si>
    <t>-2018860561</t>
  </si>
  <si>
    <t xml:space="preserve">Svítidlo  typ OS 01 dle knihy svítidel</t>
  </si>
  <si>
    <t>2110135816</t>
  </si>
  <si>
    <t>741810002</t>
  </si>
  <si>
    <t>Celková prohlídka elektrického rozvodu a zařízení přes 100 000 do 500 000,- Kč</t>
  </si>
  <si>
    <t>-230457470</t>
  </si>
  <si>
    <t>-200392330</t>
  </si>
  <si>
    <t>50+90</t>
  </si>
  <si>
    <t>-1390342731</t>
  </si>
  <si>
    <t>34141027</t>
  </si>
  <si>
    <t>vodič propojovací flexibilní jádro Cu lanované izolace PVC 450/750V (H07V-K) 1x6mm2</t>
  </si>
  <si>
    <t>-393924453</t>
  </si>
  <si>
    <t>-1005157335</t>
  </si>
  <si>
    <t>102720415</t>
  </si>
  <si>
    <t>23005752</t>
  </si>
  <si>
    <t>Rozvaděč RP1 dle PD dodávka a montáž</t>
  </si>
  <si>
    <t>-1692861338</t>
  </si>
  <si>
    <t>Rozvaděč RP2 dle PD dodávka a montáž</t>
  </si>
  <si>
    <t>-796710444</t>
  </si>
  <si>
    <t>Rozvaděč RK dle PD dodávka a montáž</t>
  </si>
  <si>
    <t>1501137405</t>
  </si>
  <si>
    <t>DALI převodník včetně tlačítek dod a mont</t>
  </si>
  <si>
    <t>-343468908</t>
  </si>
  <si>
    <t>Podlahová krabice pro zásuvky 8M včetně krytu dod a mont</t>
  </si>
  <si>
    <t>-1480040206</t>
  </si>
  <si>
    <t>Napájecí zdroj sběrnice DALI na DIN lištu včetně dodávky a montáže</t>
  </si>
  <si>
    <t>19880668</t>
  </si>
  <si>
    <t>Převodník DALI/USB na DIN lištu k dodávka a montáž</t>
  </si>
  <si>
    <t>-819938349</t>
  </si>
  <si>
    <t>-357888082</t>
  </si>
  <si>
    <t xml:space="preserve">zapojení ventilátorů </t>
  </si>
  <si>
    <t>-748723578</t>
  </si>
  <si>
    <t>757115718</t>
  </si>
  <si>
    <t>1736921192</t>
  </si>
  <si>
    <t>-1896247494</t>
  </si>
  <si>
    <t>58+7</t>
  </si>
  <si>
    <t>-1455620284</t>
  </si>
  <si>
    <t>-442328217</t>
  </si>
  <si>
    <t>570331225</t>
  </si>
  <si>
    <t>-1378965826</t>
  </si>
  <si>
    <t>1673718831</t>
  </si>
  <si>
    <t>2279474</t>
  </si>
  <si>
    <t>c - Byty</t>
  </si>
  <si>
    <t>2135683498</t>
  </si>
  <si>
    <t>250+600+1000</t>
  </si>
  <si>
    <t>575617106</t>
  </si>
  <si>
    <t>1417213195</t>
  </si>
  <si>
    <t>36821251</t>
  </si>
  <si>
    <t>301526469</t>
  </si>
  <si>
    <t>-2049065455</t>
  </si>
  <si>
    <t>90+760+15+16</t>
  </si>
  <si>
    <t>-126743857</t>
  </si>
  <si>
    <t>1542634130</t>
  </si>
  <si>
    <t>2013973399</t>
  </si>
  <si>
    <t>RMAT0006a</t>
  </si>
  <si>
    <t>krabice KR97 s víčkem a rozvodnicí</t>
  </si>
  <si>
    <t>-1831543953</t>
  </si>
  <si>
    <t>1210609831</t>
  </si>
  <si>
    <t>1356122498</t>
  </si>
  <si>
    <t>402596989</t>
  </si>
  <si>
    <t>-1905318668</t>
  </si>
  <si>
    <t>1440785608</t>
  </si>
  <si>
    <t>320+150</t>
  </si>
  <si>
    <t>-399831463</t>
  </si>
  <si>
    <t>-1948471143</t>
  </si>
  <si>
    <t>1610486500</t>
  </si>
  <si>
    <t>43+15</t>
  </si>
  <si>
    <t>1673333783</t>
  </si>
  <si>
    <t>741310003</t>
  </si>
  <si>
    <t>Montáž spínač žaluziový</t>
  </si>
  <si>
    <t>-1740358269</t>
  </si>
  <si>
    <t>spínač kompletní žaluziový</t>
  </si>
  <si>
    <t>-1123478636</t>
  </si>
  <si>
    <t>1034987958</t>
  </si>
  <si>
    <t>spínač 5 dle knihy standardů PD</t>
  </si>
  <si>
    <t>-372494034</t>
  </si>
  <si>
    <t>741310022</t>
  </si>
  <si>
    <t>Montáž přepínač nástěnný 6-střídavý prostředí normální se zapojením vodičů</t>
  </si>
  <si>
    <t>-538079129</t>
  </si>
  <si>
    <t>přepínač kompletní č.6 dlr knihy standardu PD</t>
  </si>
  <si>
    <t>-1863695040</t>
  </si>
  <si>
    <t>1546860169</t>
  </si>
  <si>
    <t>-1220622879</t>
  </si>
  <si>
    <t>741310025</t>
  </si>
  <si>
    <t>Montáž přepínač nástěnný 7-křížový prostředí normální se zapojením vodičů</t>
  </si>
  <si>
    <t>-741283324</t>
  </si>
  <si>
    <t>přepínač kompletní 7 dle standardu knihy PD</t>
  </si>
  <si>
    <t>553349790</t>
  </si>
  <si>
    <t>173293753</t>
  </si>
  <si>
    <t>-1863382797</t>
  </si>
  <si>
    <t>104755326</t>
  </si>
  <si>
    <t>Svítidlo typ OS 09 dle knihy svítidel</t>
  </si>
  <si>
    <t>815419868</t>
  </si>
  <si>
    <t>Svítidlo typ OS10 dle knihy svítidel</t>
  </si>
  <si>
    <t>550663442</t>
  </si>
  <si>
    <t>Svítidlo typ OS 11 dle knihy svítidel</t>
  </si>
  <si>
    <t>1934575830</t>
  </si>
  <si>
    <t>Svítidlo typ OS 12 dle knihy svítidel</t>
  </si>
  <si>
    <t>616418512</t>
  </si>
  <si>
    <t>1464357688</t>
  </si>
  <si>
    <t>Svítidlo typ OS 14 dle knihy svítidel</t>
  </si>
  <si>
    <t>251136493</t>
  </si>
  <si>
    <t>Svítidlo typ OS16 dle knihy svítidel</t>
  </si>
  <si>
    <t>-1874604164</t>
  </si>
  <si>
    <t>Svítidlo typ OS 17 dle knihy svítidel</t>
  </si>
  <si>
    <t>716001918</t>
  </si>
  <si>
    <t>Svítidlo typ OS 18 dle knihy svítidel</t>
  </si>
  <si>
    <t>563246865</t>
  </si>
  <si>
    <t>788833153</t>
  </si>
  <si>
    <t>1321495095</t>
  </si>
  <si>
    <t>-1000630741</t>
  </si>
  <si>
    <t>249570390</t>
  </si>
  <si>
    <t>-1482046536</t>
  </si>
  <si>
    <t>-952086603</t>
  </si>
  <si>
    <t>1402741074</t>
  </si>
  <si>
    <t>-1437273247</t>
  </si>
  <si>
    <t>-1247732040</t>
  </si>
  <si>
    <t>Rozvaděč RB pro 72 modulů dle PD dodávka a montáž</t>
  </si>
  <si>
    <t>-1881341548</t>
  </si>
  <si>
    <t>Rozvaděč RB pro 48 modulů dle PD dodávka a montáž</t>
  </si>
  <si>
    <t>1665077235</t>
  </si>
  <si>
    <t>silové napojení</t>
  </si>
  <si>
    <t>861186884</t>
  </si>
  <si>
    <t>-1436179673</t>
  </si>
  <si>
    <t>13159611</t>
  </si>
  <si>
    <t>408300040</t>
  </si>
  <si>
    <t>760+80</t>
  </si>
  <si>
    <t>1392823630</t>
  </si>
  <si>
    <t>-438345536</t>
  </si>
  <si>
    <t>-878699719</t>
  </si>
  <si>
    <t>772949143</t>
  </si>
  <si>
    <t>291770935</t>
  </si>
  <si>
    <t>-1311692969</t>
  </si>
  <si>
    <t>d - Hromosvod</t>
  </si>
  <si>
    <t>945421110</t>
  </si>
  <si>
    <t>Hydraulická zvedací plošina na automobilovém podvozku výška zdvihu do 18 m včetně obsluhy</t>
  </si>
  <si>
    <t>-1921782471</t>
  </si>
  <si>
    <t>741410001</t>
  </si>
  <si>
    <t>Montáž pásku uzemňovacího průřezu do 120 mm2 na povrchu</t>
  </si>
  <si>
    <t>-1977721412</t>
  </si>
  <si>
    <t>pásek uzemňovacíV4A 40*4mm</t>
  </si>
  <si>
    <t>-321366033</t>
  </si>
  <si>
    <t>741420001</t>
  </si>
  <si>
    <t>Montáž drát nebo lano hromosvodné svodové D do 10 mm s podpěrou</t>
  </si>
  <si>
    <t>248127527</t>
  </si>
  <si>
    <t>36+255</t>
  </si>
  <si>
    <t>35441077</t>
  </si>
  <si>
    <t>drát D 8mm AlMgSi</t>
  </si>
  <si>
    <t>-1125722228</t>
  </si>
  <si>
    <t>35442135</t>
  </si>
  <si>
    <t>drát D 10/13mm FeZn + PVC</t>
  </si>
  <si>
    <t>270303435</t>
  </si>
  <si>
    <t>741420021</t>
  </si>
  <si>
    <t>Montáž svorka hromosvodná se 2 šrouby</t>
  </si>
  <si>
    <t>-844696629</t>
  </si>
  <si>
    <t>7+30+7+4+9+12+20</t>
  </si>
  <si>
    <t>svorka SS</t>
  </si>
  <si>
    <t>198252059</t>
  </si>
  <si>
    <t>svorka SO</t>
  </si>
  <si>
    <t>-1242550492</t>
  </si>
  <si>
    <t>svorka SK</t>
  </si>
  <si>
    <t>2080111951</t>
  </si>
  <si>
    <t>svorka ST SJ SR SJ01FE</t>
  </si>
  <si>
    <t>1930758591</t>
  </si>
  <si>
    <t xml:space="preserve">svorka ST SJ SR SR2b </t>
  </si>
  <si>
    <t>-659067584</t>
  </si>
  <si>
    <t>svorka ST SR SJ SR3b</t>
  </si>
  <si>
    <t>-703730713</t>
  </si>
  <si>
    <t>741420051</t>
  </si>
  <si>
    <t>Montáž vedení hromosvodné-úhelník nebo trubka s držáky do zdiva</t>
  </si>
  <si>
    <t>-1009990216</t>
  </si>
  <si>
    <t>35441830</t>
  </si>
  <si>
    <t>úhelník ochranný na ochranu svodu - 1700mm, FeZn</t>
  </si>
  <si>
    <t>1227797251</t>
  </si>
  <si>
    <t>741430004</t>
  </si>
  <si>
    <t>Montáž tyč jímací délky do 3 m na střešní hřeben</t>
  </si>
  <si>
    <t>1585945914</t>
  </si>
  <si>
    <t>35442152</t>
  </si>
  <si>
    <t>tyč jímací s rovným koncem 16/10 2000 (1000/1000)mm AlMgSi</t>
  </si>
  <si>
    <t>-1894039117</t>
  </si>
  <si>
    <t>741430011</t>
  </si>
  <si>
    <t>Montáž tyč jímací délky přes 3 m na střešní hřeben</t>
  </si>
  <si>
    <t>1883449899</t>
  </si>
  <si>
    <t>35442154</t>
  </si>
  <si>
    <t>tyč jímací s rovným koncem 16/10 4000 (3000/1000)mm AlMgSi</t>
  </si>
  <si>
    <t>191883848</t>
  </si>
  <si>
    <t>741440031</t>
  </si>
  <si>
    <t>Montáž tyč zemnicí dl do 2 m</t>
  </si>
  <si>
    <t>-452877841</t>
  </si>
  <si>
    <t>35442127</t>
  </si>
  <si>
    <t>tyč zemnící 1,5 m FeZn se svorkou</t>
  </si>
  <si>
    <t>591424727</t>
  </si>
  <si>
    <t>-1072578986</t>
  </si>
  <si>
    <t>Revize hromosvodu</t>
  </si>
  <si>
    <t>s</t>
  </si>
  <si>
    <t>610633702</t>
  </si>
  <si>
    <t>Antikorozní úprava zemních spojů</t>
  </si>
  <si>
    <t>-154933551</t>
  </si>
  <si>
    <t>Protikorozní páska pro obalení spojů L=10m</t>
  </si>
  <si>
    <t>-846934932</t>
  </si>
  <si>
    <t>05 - Slaboproud</t>
  </si>
  <si>
    <t>741124733</t>
  </si>
  <si>
    <t>Montáž kabel Cu stíněný ovládací žíly 2 až 19x1 mm2 uložený pevně (např. JYTY)</t>
  </si>
  <si>
    <t>-102971222</t>
  </si>
  <si>
    <t>255361169</t>
  </si>
  <si>
    <t>741310011</t>
  </si>
  <si>
    <t>Montáž ovladač nástěnný 1/0-tlačítkový zapínací prostředí normální se zapojením vodičů</t>
  </si>
  <si>
    <t>-566659413</t>
  </si>
  <si>
    <t>34535023</t>
  </si>
  <si>
    <t>ovládač nástěnný zapínací, řazení 1/0, IP44, šroubové svorky</t>
  </si>
  <si>
    <t>705498286</t>
  </si>
  <si>
    <t>742110002</t>
  </si>
  <si>
    <t>Montáž trubek pro slaboproud plastových ohebných uložených pod omítku</t>
  </si>
  <si>
    <t>-36127933</t>
  </si>
  <si>
    <t>DN32</t>
  </si>
  <si>
    <t>1450</t>
  </si>
  <si>
    <t>DN63</t>
  </si>
  <si>
    <t>DN25</t>
  </si>
  <si>
    <t>34571370</t>
  </si>
  <si>
    <t>trubka elektroinstalační ohebná dvouplášťová korugovaná HDPE UV stab (chránička) D 32/40mm</t>
  </si>
  <si>
    <t>487822065</t>
  </si>
  <si>
    <t>1450*1,05 "Přepočtené koeficientem množství</t>
  </si>
  <si>
    <t>34571378</t>
  </si>
  <si>
    <t>trubka elektroinstalační ohebná lehce odolná z PVC-U D 24,5/32mm poloměr ohybu &gt;130mm</t>
  </si>
  <si>
    <t>1879965293</t>
  </si>
  <si>
    <t>34571373</t>
  </si>
  <si>
    <t>trubka elektroinstalační ohebná dvouplášťová korugovaná HDPE UV stab (chránička) D 61/75mm</t>
  </si>
  <si>
    <t>-158068003</t>
  </si>
  <si>
    <t>25*1,05 "Přepočtené koeficientem množství</t>
  </si>
  <si>
    <t>742110107</t>
  </si>
  <si>
    <t>Montáž kabelového žlabu pro slaboproud šířky přes 250 mm</t>
  </si>
  <si>
    <t>-1528029807</t>
  </si>
  <si>
    <t>34575602</t>
  </si>
  <si>
    <t>žlab kabelový drátěný GZ v přes 60mm š přes 250 do 350mm</t>
  </si>
  <si>
    <t>738181876</t>
  </si>
  <si>
    <t>742110127</t>
  </si>
  <si>
    <t>Montáž nosníku s konzolami nebo závitovými tyčemi pro slaboproud šířky přes 250 do 500 mm</t>
  </si>
  <si>
    <t>614143262</t>
  </si>
  <si>
    <t>34575392</t>
  </si>
  <si>
    <t>nosník kabelového žlabu drátěného ŽZ 500mm</t>
  </si>
  <si>
    <t>-1042836922</t>
  </si>
  <si>
    <t>742121001</t>
  </si>
  <si>
    <t>Montáž kabelů sdělovacích pro vnitřní rozvody do 15 žil</t>
  </si>
  <si>
    <t>2145575237</t>
  </si>
  <si>
    <t>34121301</t>
  </si>
  <si>
    <t>kabel koaxiální stíněný 2xAl/PES a opletením z CuSn drátků 144x0,12mm2, plášť PVC bílý, jádro CU pr. 1,13mm</t>
  </si>
  <si>
    <t>-1122267307</t>
  </si>
  <si>
    <t>340*1,2 "Přepočtené koeficientem množství</t>
  </si>
  <si>
    <t>-1003543395</t>
  </si>
  <si>
    <t>34121345</t>
  </si>
  <si>
    <t>kabel datový venkovní celkově stíněný Al fólií se stíněnými páry Al fólií jádro Cu plné plášť PE (F/FTP) kategorie 6a</t>
  </si>
  <si>
    <t>1256184132</t>
  </si>
  <si>
    <t>260*1,2 "Přepočtené koeficientem množství</t>
  </si>
  <si>
    <t>742220061</t>
  </si>
  <si>
    <t>Montáž rozbočovače, opakovače nebo oddělovače sběrnice v krabici</t>
  </si>
  <si>
    <t>116116621</t>
  </si>
  <si>
    <t>40466041</t>
  </si>
  <si>
    <t>rozbočovač sběrnice v krabici</t>
  </si>
  <si>
    <t>550361357</t>
  </si>
  <si>
    <t>742310001</t>
  </si>
  <si>
    <t>Montáž napájecího modulu k domácímu telefonu na DIN lištu</t>
  </si>
  <si>
    <t>873362795</t>
  </si>
  <si>
    <t>38227042</t>
  </si>
  <si>
    <t>zdroj napájecí domácího telefonu a zvonkového tabla pro 2-68 uživatelů</t>
  </si>
  <si>
    <t>-1665508078</t>
  </si>
  <si>
    <t>742310002</t>
  </si>
  <si>
    <t>Montáž komunikačního tabla k domácímu telefonu</t>
  </si>
  <si>
    <t>605934368</t>
  </si>
  <si>
    <t>38226004</t>
  </si>
  <si>
    <t>sestava domovního telefonu bez el otvírače přes 12 do 24 účastníků</t>
  </si>
  <si>
    <t>1230597261</t>
  </si>
  <si>
    <t>742310003</t>
  </si>
  <si>
    <t>Montáž klimatického krytu pro komunikační tablo domácího telefonu</t>
  </si>
  <si>
    <t>713719435</t>
  </si>
  <si>
    <t>38292005</t>
  </si>
  <si>
    <t>rám pro povrchovou instalaci modulového interkom systému 117x107mm 1 modul</t>
  </si>
  <si>
    <t>1813974435</t>
  </si>
  <si>
    <t>742310006</t>
  </si>
  <si>
    <t>Montáž domácího nástěnného audio/video telefonu</t>
  </si>
  <si>
    <t>1348302133</t>
  </si>
  <si>
    <t>38226066</t>
  </si>
  <si>
    <t>telefon domácí nástěnný pro povrchovou instalaci</t>
  </si>
  <si>
    <t>-1316336400</t>
  </si>
  <si>
    <t>742320051</t>
  </si>
  <si>
    <t>Montáž dveřního komunikačního tabla</t>
  </si>
  <si>
    <t>1234884334</t>
  </si>
  <si>
    <t>dveřní jednotka se čtečkou</t>
  </si>
  <si>
    <t>933561862</t>
  </si>
  <si>
    <t>742420001</t>
  </si>
  <si>
    <t>Montáž venkovní televizní antény</t>
  </si>
  <si>
    <t>-1590248224</t>
  </si>
  <si>
    <t>38454002</t>
  </si>
  <si>
    <t>anténa pro příjem DVB-T2 42 dBi bez zdroje filtr LTE třmen na uchycení hliník a sklolaminát</t>
  </si>
  <si>
    <t>823868641</t>
  </si>
  <si>
    <t>742420011</t>
  </si>
  <si>
    <t>Montáž FM antény</t>
  </si>
  <si>
    <t>-1074771619</t>
  </si>
  <si>
    <t>38454005</t>
  </si>
  <si>
    <t>anténa pro příjem rádia 7FM 11,2 dBi analog bez zesilovače bez filtru venkovní hliník plast</t>
  </si>
  <si>
    <t>-1905684939</t>
  </si>
  <si>
    <t>742420021</t>
  </si>
  <si>
    <t>Montáž anténního stožáru včetně upevňovacího materiálu</t>
  </si>
  <si>
    <t>-1793793130</t>
  </si>
  <si>
    <t>31686016</t>
  </si>
  <si>
    <t>stožár anténní kov žárový zinek plastová záslepka průměr 48/42mm teleskopický délka 2x2,5m</t>
  </si>
  <si>
    <t>-1312147436</t>
  </si>
  <si>
    <t>742420061</t>
  </si>
  <si>
    <t>Montáž rozvodnice STA</t>
  </si>
  <si>
    <t>1238177410</t>
  </si>
  <si>
    <t>34571032</t>
  </si>
  <si>
    <t>skříň kovová bílá uzamykatelná bez uzemnění vnitřní 400x300x200mm</t>
  </si>
  <si>
    <t>-2017965341</t>
  </si>
  <si>
    <t>742420081</t>
  </si>
  <si>
    <t>Montáž systémového zdroje do rozvaděče</t>
  </si>
  <si>
    <t>-2056668222</t>
  </si>
  <si>
    <t>35671262</t>
  </si>
  <si>
    <t>zdroj systémový 12V/4500mA na rám sběrnice</t>
  </si>
  <si>
    <t>-1454439168</t>
  </si>
  <si>
    <t>460941211</t>
  </si>
  <si>
    <t>Vyplnění a omítnutí rýh při elektroinstalacích ve stěnách hl do 3 cm a š do 3 cm</t>
  </si>
  <si>
    <t>1534503827</t>
  </si>
  <si>
    <t>468101411</t>
  </si>
  <si>
    <t>Vysekání rýh pro montáž trubek a kabelů v cihelných zdech hl do 3 cm a š do 3 cm</t>
  </si>
  <si>
    <t>-1867960272</t>
  </si>
  <si>
    <t>1783799386</t>
  </si>
  <si>
    <t>840583779</t>
  </si>
  <si>
    <t>0,07*20 "Přepočtené koeficientem množství</t>
  </si>
  <si>
    <t>-1057622139</t>
  </si>
  <si>
    <t>-435839324</t>
  </si>
  <si>
    <t>469981111</t>
  </si>
  <si>
    <t>Přesun hmot pro pomocné stavební práce při elektromotážích</t>
  </si>
  <si>
    <t>-565120320</t>
  </si>
  <si>
    <t>2010441195</t>
  </si>
  <si>
    <t>-832786918</t>
  </si>
  <si>
    <t>911263954</t>
  </si>
  <si>
    <t xml:space="preserve">    22-M - Montáže technologických zařízení pro dopravní stavby</t>
  </si>
  <si>
    <t>-61384724</t>
  </si>
  <si>
    <t>-1358096282</t>
  </si>
  <si>
    <t>-1082167928</t>
  </si>
  <si>
    <t>DN20</t>
  </si>
  <si>
    <t>40+100+100+300</t>
  </si>
  <si>
    <t>-981566071</t>
  </si>
  <si>
    <t>742110506</t>
  </si>
  <si>
    <t>Montáž krabic pro slaboproud zapuštěných plastových odbočných univerzálních s víčkem</t>
  </si>
  <si>
    <t>990472271</t>
  </si>
  <si>
    <t>34571521</t>
  </si>
  <si>
    <t>krabice pod omítku PVC odbočná kruhová D 70mm s víčkem a svorkovnicí</t>
  </si>
  <si>
    <t>-1613661575</t>
  </si>
  <si>
    <t>1734995936</t>
  </si>
  <si>
    <t>150+20+280</t>
  </si>
  <si>
    <t>-269940765</t>
  </si>
  <si>
    <t>742124005.R</t>
  </si>
  <si>
    <t>Aktivní a pasivní prvky datového rozvaděče dod. a mont., napojení, nastavení</t>
  </si>
  <si>
    <t>-847703779</t>
  </si>
  <si>
    <t>742220013</t>
  </si>
  <si>
    <t>Montáž ústředny PZTS se zdrojem bez komunikátoru přes 12 linek</t>
  </si>
  <si>
    <t>1200974015</t>
  </si>
  <si>
    <t>ústředna PZTS včetně baterie</t>
  </si>
  <si>
    <t>1796184254</t>
  </si>
  <si>
    <t>742220141</t>
  </si>
  <si>
    <t>Montáž ovládací klávesnice pro dodanou ústřednu</t>
  </si>
  <si>
    <t>956312386</t>
  </si>
  <si>
    <t>1+2</t>
  </si>
  <si>
    <t>40467025</t>
  </si>
  <si>
    <t>klávesnice ústředny PZTS, LED čtečkou RFID</t>
  </si>
  <si>
    <t>1716443896</t>
  </si>
  <si>
    <t>40467026</t>
  </si>
  <si>
    <t>klávesnice ústředny PZTS, LCD/LED se čtečkou RFID/NFC</t>
  </si>
  <si>
    <t>1067452527</t>
  </si>
  <si>
    <t>742220232</t>
  </si>
  <si>
    <t>Montáž detektoru na stěnu nebo na strop</t>
  </si>
  <si>
    <t>-93391916</t>
  </si>
  <si>
    <t>4+5+2</t>
  </si>
  <si>
    <t>40461021</t>
  </si>
  <si>
    <t>detektor pohybu sběrnicový</t>
  </si>
  <si>
    <t>-1101660653</t>
  </si>
  <si>
    <t>40461025</t>
  </si>
  <si>
    <t>detektor pohybu duální sběrnicový, PIR a MW</t>
  </si>
  <si>
    <t>1428849122</t>
  </si>
  <si>
    <t>40461031</t>
  </si>
  <si>
    <t>detektor tříštění skla</t>
  </si>
  <si>
    <t>-585135876</t>
  </si>
  <si>
    <t>detektor kouře</t>
  </si>
  <si>
    <t>349101419</t>
  </si>
  <si>
    <t>742220235</t>
  </si>
  <si>
    <t>Montáž magnetického kontaktu povrchového</t>
  </si>
  <si>
    <t>-2145750090</t>
  </si>
  <si>
    <t>sběrnicový modul pro připojení magnetických kontaktů</t>
  </si>
  <si>
    <t>1926685382</t>
  </si>
  <si>
    <t>742220256</t>
  </si>
  <si>
    <t>Montáž zálohové sirény s majákem a s akumulátorem 1,2 Ah</t>
  </si>
  <si>
    <t>-197140679</t>
  </si>
  <si>
    <t>40464020</t>
  </si>
  <si>
    <t>siréna venkovní plastová zálohovaná, s majákem a akumulátorem, 110 dB/1m, záblesk červený</t>
  </si>
  <si>
    <t>-206410112</t>
  </si>
  <si>
    <t>742220511</t>
  </si>
  <si>
    <t>Výchozí revize systému PZTS</t>
  </si>
  <si>
    <t>-683131572</t>
  </si>
  <si>
    <t>742330044</t>
  </si>
  <si>
    <t>Montáž datové zásuvky 1 až 6 pozic</t>
  </si>
  <si>
    <t>1650715864</t>
  </si>
  <si>
    <t>datová zásuvka 1xRJ45</t>
  </si>
  <si>
    <t>-1858691197</t>
  </si>
  <si>
    <t>742330061</t>
  </si>
  <si>
    <t>Montáž přístupového bodu včetně nastavení</t>
  </si>
  <si>
    <t>-1102124949</t>
  </si>
  <si>
    <t>bod přístupový AP</t>
  </si>
  <si>
    <t>-752212350</t>
  </si>
  <si>
    <t>742430031</t>
  </si>
  <si>
    <t>Montáž kabelu HDMI se zakončením v zásuvce nebo krabici</t>
  </si>
  <si>
    <t>-281305802</t>
  </si>
  <si>
    <t>34199005</t>
  </si>
  <si>
    <t>kabel propojovací HDMI 1.4 High Speed podpora Ethernetu a 4K délka 10m</t>
  </si>
  <si>
    <t>-1225854913</t>
  </si>
  <si>
    <t>22-M</t>
  </si>
  <si>
    <t>Montáže technologických zařízení pro dopravní stavby</t>
  </si>
  <si>
    <t>220450007</t>
  </si>
  <si>
    <t>Montáž datové skříně rack</t>
  </si>
  <si>
    <t>2142249438</t>
  </si>
  <si>
    <t>skříň rozvaděč rack 19" 12U</t>
  </si>
  <si>
    <t>805374581</t>
  </si>
  <si>
    <t>1081305689</t>
  </si>
  <si>
    <t>-768113046</t>
  </si>
  <si>
    <t>1660526844</t>
  </si>
  <si>
    <t>1651865192</t>
  </si>
  <si>
    <t>1235264548</t>
  </si>
  <si>
    <t>-1070537730</t>
  </si>
  <si>
    <t>1335472368</t>
  </si>
  <si>
    <t>258832149</t>
  </si>
  <si>
    <t>2092622428</t>
  </si>
  <si>
    <t>-428819170</t>
  </si>
  <si>
    <t>980</t>
  </si>
  <si>
    <t>-749387888</t>
  </si>
  <si>
    <t>-1885950297</t>
  </si>
  <si>
    <t>1139967731</t>
  </si>
  <si>
    <t>-349465362</t>
  </si>
  <si>
    <t>593018193</t>
  </si>
  <si>
    <t>-1673015320</t>
  </si>
  <si>
    <t>-1505389954</t>
  </si>
  <si>
    <t>742260022</t>
  </si>
  <si>
    <t>Montáž detektoru CO nebo NO2 nebo CNG autonomního</t>
  </si>
  <si>
    <t>256267365</t>
  </si>
  <si>
    <t>detektor kouře autonomní</t>
  </si>
  <si>
    <t>463795027</t>
  </si>
  <si>
    <t>-358576329</t>
  </si>
  <si>
    <t>34+13</t>
  </si>
  <si>
    <t>datová zásuvka 2xRJ 45</t>
  </si>
  <si>
    <t>1403582125</t>
  </si>
  <si>
    <t>1170357710</t>
  </si>
  <si>
    <t>742420031.R</t>
  </si>
  <si>
    <t xml:space="preserve">Dodávka a montáž datového rozvaděče multimediální rozvodnice </t>
  </si>
  <si>
    <t>-584499657</t>
  </si>
  <si>
    <t>742420121</t>
  </si>
  <si>
    <t>Montáž televizní zásuvky koncové nebo průběžné</t>
  </si>
  <si>
    <t>-1618264888</t>
  </si>
  <si>
    <t>37451026</t>
  </si>
  <si>
    <t>zásuvka koncová TV/R/SAT +LAN+TEL bez krabičky s víčkem útlum 3dB</t>
  </si>
  <si>
    <t>-748938919</t>
  </si>
  <si>
    <t>742430015.R</t>
  </si>
  <si>
    <t>Aktivní a pasivní prvky datového rozvaděče dodávka a montáž</t>
  </si>
  <si>
    <t>-185087631</t>
  </si>
  <si>
    <t>1183525412</t>
  </si>
  <si>
    <t>-669899411</t>
  </si>
  <si>
    <t>-866868571</t>
  </si>
  <si>
    <t>-1325622681</t>
  </si>
  <si>
    <t>2063933346</t>
  </si>
  <si>
    <t>69812289</t>
  </si>
  <si>
    <t>-847041025</t>
  </si>
  <si>
    <t>-1535410918</t>
  </si>
  <si>
    <t>75949453</t>
  </si>
  <si>
    <t>-823054753</t>
  </si>
  <si>
    <t>ostatní stavební práce</t>
  </si>
  <si>
    <t>04 - Vedlejší rozpočtové náklady</t>
  </si>
  <si>
    <t xml:space="preserve">    VRN1 - Průzkumné, zeměměřičské a projektové práce</t>
  </si>
  <si>
    <t xml:space="preserve">    VRN4 - Inženýrská činnost</t>
  </si>
  <si>
    <t xml:space="preserve">    VRN6 - Územní vlivy</t>
  </si>
  <si>
    <t xml:space="preserve">    VRN7 - Provozní vlivy</t>
  </si>
  <si>
    <t xml:space="preserve">    VRN9 - Ostatní náklady</t>
  </si>
  <si>
    <t>VRN1</t>
  </si>
  <si>
    <t>Průzkumné, zeměměřičské a projektové práce</t>
  </si>
  <si>
    <t>013254000</t>
  </si>
  <si>
    <t>Dokumentace skutečného provedení stavby</t>
  </si>
  <si>
    <t>kpl</t>
  </si>
  <si>
    <t>700299068</t>
  </si>
  <si>
    <t>https://podminky.urs.cz/item/CS_URS_2025_02/013254000</t>
  </si>
  <si>
    <t>013294000</t>
  </si>
  <si>
    <t>Ostatní dokumentace stavby-dílenská dokumentace</t>
  </si>
  <si>
    <t>947477868</t>
  </si>
  <si>
    <t>https://podminky.urs.cz/item/CS_URS_2025_02/013294000</t>
  </si>
  <si>
    <t>1657020119</t>
  </si>
  <si>
    <t>VRN4</t>
  </si>
  <si>
    <t>Inženýrská činnost</t>
  </si>
  <si>
    <t>045203000</t>
  </si>
  <si>
    <t>Kompletační činnost</t>
  </si>
  <si>
    <t>2099817566</t>
  </si>
  <si>
    <t>https://podminky.urs.cz/item/CS_URS_2025_02/045203000</t>
  </si>
  <si>
    <t>049002000</t>
  </si>
  <si>
    <t>Inženýrská činnost ostatní</t>
  </si>
  <si>
    <t>-638267848</t>
  </si>
  <si>
    <t>https://podminky.urs.cz/item/CS_URS_2025_02/049002000</t>
  </si>
  <si>
    <t>VRN6</t>
  </si>
  <si>
    <t>Územní vlivy</t>
  </si>
  <si>
    <t>060001000</t>
  </si>
  <si>
    <t>-1513462396</t>
  </si>
  <si>
    <t>https://podminky.urs.cz/item/CS_URS_2025_02/060001000</t>
  </si>
  <si>
    <t>VRN7</t>
  </si>
  <si>
    <t>Provozní vlivy</t>
  </si>
  <si>
    <t>070001000</t>
  </si>
  <si>
    <t>-1829461801</t>
  </si>
  <si>
    <t>https://podminky.urs.cz/item/CS_URS_2025_02/070001000</t>
  </si>
  <si>
    <t>VRN9</t>
  </si>
  <si>
    <t>Ostatní náklady</t>
  </si>
  <si>
    <t>090001000</t>
  </si>
  <si>
    <t>-1528149260</t>
  </si>
  <si>
    <t>https://podminky.urs.cz/item/CS_URS_2025_02/090001000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</si>
</sst>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42" fillId="0" borderId="0" applyNumberFormat="0" applyFill="0" applyBorder="0" applyAlignment="0" applyProtection="0"/>
  </cellStyleXfs>
  <cellXfs count="25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4" fontId="18" fillId="0" borderId="5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19" fillId="0" borderId="0" xfId="0" applyNumberFormat="1" applyFont="1" applyAlignment="1">
      <alignment vertical="center"/>
    </xf>
    <xf numFmtId="0" fontId="19" fillId="0" borderId="0" xfId="0" applyFont="1" applyAlignment="1">
      <alignment horizontal="lef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3" fillId="5" borderId="6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left" vertical="center"/>
    </xf>
    <xf numFmtId="0" fontId="0" fillId="5" borderId="7" xfId="0" applyFont="1" applyFill="1" applyBorder="1" applyAlignment="1">
      <alignment vertical="center"/>
    </xf>
    <xf numFmtId="0" fontId="23" fillId="5" borderId="7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right" vertical="center"/>
    </xf>
    <xf numFmtId="0" fontId="23" fillId="5" borderId="8" xfId="0" applyFont="1" applyFill="1" applyBorder="1" applyAlignment="1">
      <alignment horizontal="left" vertical="center"/>
    </xf>
    <xf numFmtId="0" fontId="23" fillId="5" borderId="0" xfId="0" applyFont="1" applyFill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Border="1" applyAlignment="1">
      <alignment vertical="center"/>
    </xf>
    <xf numFmtId="166" fontId="21" fillId="0" borderId="0" xfId="0" applyNumberFormat="1" applyFont="1" applyBorder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/>
    </xf>
    <xf numFmtId="4" fontId="29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" fontId="30" fillId="0" borderId="14" xfId="0" applyNumberFormat="1" applyFont="1" applyBorder="1" applyAlignment="1">
      <alignment vertical="center"/>
    </xf>
    <xf numFmtId="4" fontId="30" fillId="0" borderId="0" xfId="0" applyNumberFormat="1" applyFont="1" applyBorder="1" applyAlignment="1">
      <alignment vertical="center"/>
    </xf>
    <xf numFmtId="166" fontId="30" fillId="0" borderId="0" xfId="0" applyNumberFormat="1" applyFont="1" applyBorder="1" applyAlignment="1">
      <alignment vertical="center"/>
    </xf>
    <xf numFmtId="4" fontId="30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9" fillId="0" borderId="0" xfId="0" applyNumberFormat="1" applyFont="1" applyAlignment="1">
      <alignment horizontal="right" vertical="center"/>
    </xf>
    <xf numFmtId="0" fontId="31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7" fillId="0" borderId="0" xfId="0" applyNumberFormat="1" applyFont="1" applyAlignment="1">
      <alignment horizontal="right" vertical="center"/>
    </xf>
    <xf numFmtId="4" fontId="30" fillId="0" borderId="19" xfId="0" applyNumberFormat="1" applyFont="1" applyBorder="1" applyAlignment="1">
      <alignment vertical="center"/>
    </xf>
    <xf numFmtId="4" fontId="30" fillId="0" borderId="20" xfId="0" applyNumberFormat="1" applyFont="1" applyBorder="1" applyAlignment="1">
      <alignment vertical="center"/>
    </xf>
    <xf numFmtId="166" fontId="30" fillId="0" borderId="20" xfId="0" applyNumberFormat="1" applyFont="1" applyBorder="1" applyAlignment="1">
      <alignment vertical="center"/>
    </xf>
    <xf numFmtId="4" fontId="30" fillId="0" borderId="21" xfId="0" applyNumberFormat="1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3" fillId="5" borderId="0" xfId="0" applyFont="1" applyFill="1" applyAlignment="1">
      <alignment horizontal="left" vertical="center"/>
    </xf>
    <xf numFmtId="0" fontId="23" fillId="5" borderId="0" xfId="0" applyFont="1" applyFill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3" fillId="5" borderId="16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center" wrapText="1"/>
    </xf>
    <xf numFmtId="0" fontId="23" fillId="5" borderId="18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/>
    <xf numFmtId="166" fontId="34" fillId="0" borderId="12" xfId="0" applyNumberFormat="1" applyFont="1" applyBorder="1" applyAlignment="1"/>
    <xf numFmtId="166" fontId="34" fillId="0" borderId="13" xfId="0" applyNumberFormat="1" applyFont="1" applyBorder="1" applyAlignment="1"/>
    <xf numFmtId="4" fontId="35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3" fillId="0" borderId="22" xfId="0" applyFont="1" applyBorder="1" applyAlignment="1" applyProtection="1">
      <alignment horizontal="center" vertical="center"/>
      <protection locked="0"/>
    </xf>
    <xf numFmtId="49" fontId="23" fillId="0" borderId="22" xfId="0" applyNumberFormat="1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center" vertical="center" wrapText="1"/>
      <protection locked="0"/>
    </xf>
    <xf numFmtId="167" fontId="23" fillId="0" borderId="22" xfId="0" applyNumberFormat="1" applyFont="1" applyBorder="1" applyAlignment="1" applyProtection="1">
      <alignment vertical="center"/>
      <protection locked="0"/>
    </xf>
    <xf numFmtId="4" fontId="23" fillId="3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  <protection locked="0"/>
    </xf>
    <xf numFmtId="0" fontId="24" fillId="3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>
      <alignment horizontal="center" vertical="center"/>
    </xf>
    <xf numFmtId="166" fontId="24" fillId="0" borderId="0" xfId="0" applyNumberFormat="1" applyFont="1" applyBorder="1" applyAlignment="1">
      <alignment vertical="center"/>
    </xf>
    <xf numFmtId="166" fontId="24" fillId="0" borderId="15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6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38" fillId="0" borderId="0" xfId="0" applyFont="1" applyAlignment="1">
      <alignment horizontal="left" vertical="center"/>
    </xf>
    <xf numFmtId="0" fontId="39" fillId="0" borderId="0" xfId="1" applyFont="1" applyAlignment="1">
      <alignment vertical="center" wrapText="1"/>
    </xf>
    <xf numFmtId="0" fontId="40" fillId="0" borderId="22" xfId="0" applyFont="1" applyBorder="1" applyAlignment="1" applyProtection="1">
      <alignment horizontal="center" vertical="center"/>
      <protection locked="0"/>
    </xf>
    <xf numFmtId="49" fontId="40" fillId="0" borderId="22" xfId="0" applyNumberFormat="1" applyFont="1" applyBorder="1" applyAlignment="1" applyProtection="1">
      <alignment horizontal="left" vertical="center" wrapText="1"/>
      <protection locked="0"/>
    </xf>
    <xf numFmtId="0" fontId="40" fillId="0" borderId="22" xfId="0" applyFont="1" applyBorder="1" applyAlignment="1" applyProtection="1">
      <alignment horizontal="left" vertical="center" wrapText="1"/>
      <protection locked="0"/>
    </xf>
    <xf numFmtId="0" fontId="40" fillId="0" borderId="22" xfId="0" applyFont="1" applyBorder="1" applyAlignment="1" applyProtection="1">
      <alignment horizontal="center" vertical="center" wrapText="1"/>
      <protection locked="0"/>
    </xf>
    <xf numFmtId="167" fontId="40" fillId="0" borderId="22" xfId="0" applyNumberFormat="1" applyFont="1" applyBorder="1" applyAlignment="1" applyProtection="1">
      <alignment vertical="center"/>
      <protection locked="0"/>
    </xf>
    <xf numFmtId="4" fontId="40" fillId="3" borderId="22" xfId="0" applyNumberFormat="1" applyFont="1" applyFill="1" applyBorder="1" applyAlignment="1" applyProtection="1">
      <alignment vertical="center"/>
      <protection locked="0"/>
    </xf>
    <xf numFmtId="4" fontId="40" fillId="0" borderId="22" xfId="0" applyNumberFormat="1" applyFont="1" applyBorder="1" applyAlignment="1" applyProtection="1">
      <alignment vertical="center"/>
      <protection locked="0"/>
    </xf>
    <xf numFmtId="0" fontId="41" fillId="0" borderId="3" xfId="0" applyFont="1" applyBorder="1" applyAlignment="1">
      <alignment vertical="center"/>
    </xf>
    <xf numFmtId="0" fontId="40" fillId="3" borderId="14" xfId="0" applyFont="1" applyFill="1" applyBorder="1" applyAlignment="1" applyProtection="1">
      <alignment horizontal="left" vertical="center"/>
      <protection locked="0"/>
    </xf>
    <xf numFmtId="0" fontId="40" fillId="0" borderId="0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167" fontId="23" fillId="3" borderId="22" xfId="0" applyNumberFormat="1" applyFont="1" applyFill="1" applyBorder="1" applyAlignment="1" applyProtection="1">
      <alignment vertical="center"/>
      <protection locked="0"/>
    </xf>
    <xf numFmtId="0" fontId="0" fillId="0" borderId="19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1" fillId="0" borderId="21" xfId="0" applyFont="1" applyBorder="1" applyAlignment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styles" Target="styles.xml" /><Relationship Id="rId17" Type="http://schemas.openxmlformats.org/officeDocument/2006/relationships/theme" Target="theme/theme1.xml" /><Relationship Id="rId18" Type="http://schemas.openxmlformats.org/officeDocument/2006/relationships/calcChain" Target="calcChain.xml" /><Relationship Id="rId19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jpg" /><Relationship Id="rId2" Type="http://schemas.openxmlformats.org/officeDocument/2006/relationships/image" Target="../media/image2.jpg" /><Relationship Id="rId3" Type="http://schemas.openxmlformats.org/officeDocument/2006/relationships/hyperlink" Target="https://app.urs.cz/products/kros4" TargetMode="External" /><Relationship Id="rId4" Type="http://schemas.openxmlformats.org/officeDocument/2006/relationships/image" Target="../media/image3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4.jpg" /><Relationship Id="rId2" Type="http://schemas.openxmlformats.org/officeDocument/2006/relationships/image" Target="../media/image5.jpg" /><Relationship Id="rId3" Type="http://schemas.openxmlformats.org/officeDocument/2006/relationships/image" Target="../media/image6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8.jpg" /><Relationship Id="rId2" Type="http://schemas.openxmlformats.org/officeDocument/2006/relationships/image" Target="../media/image9.jpg" /><Relationship Id="rId3" Type="http://schemas.openxmlformats.org/officeDocument/2006/relationships/image" Target="../media/image10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image" Target="../media/image12.jpg" /><Relationship Id="rId2" Type="http://schemas.openxmlformats.org/officeDocument/2006/relationships/image" Target="../media/image13.jpg" /><Relationship Id="rId3" Type="http://schemas.openxmlformats.org/officeDocument/2006/relationships/image" Target="../media/image14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16.jpg" /><Relationship Id="rId2" Type="http://schemas.openxmlformats.org/officeDocument/2006/relationships/image" Target="../media/image17.jpg" /><Relationship Id="rId3" Type="http://schemas.openxmlformats.org/officeDocument/2006/relationships/image" Target="../media/image18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image" Target="../media/image20.jpg" /><Relationship Id="rId2" Type="http://schemas.openxmlformats.org/officeDocument/2006/relationships/image" Target="../media/image21.jpg" /><Relationship Id="rId3" Type="http://schemas.openxmlformats.org/officeDocument/2006/relationships/image" Target="../media/image22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image" Target="../media/image24.jpg" /><Relationship Id="rId2" Type="http://schemas.openxmlformats.org/officeDocument/2006/relationships/image" Target="../media/image25.jpg" /><Relationship Id="rId3" Type="http://schemas.openxmlformats.org/officeDocument/2006/relationships/image" Target="../media/image26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image" Target="../media/image28.jpg" /><Relationship Id="rId2" Type="http://schemas.openxmlformats.org/officeDocument/2006/relationships/image" Target="../media/image29.jpg" /><Relationship Id="rId3" Type="http://schemas.openxmlformats.org/officeDocument/2006/relationships/image" Target="../media/image30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image" Target="../media/image32.jpg" /><Relationship Id="rId2" Type="http://schemas.openxmlformats.org/officeDocument/2006/relationships/image" Target="../media/image33.jpg" /><Relationship Id="rId3" Type="http://schemas.openxmlformats.org/officeDocument/2006/relationships/image" Target="../media/image34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0.xml.rels>&#65279;<?xml version="1.0" encoding="utf-8"?><Relationships xmlns="http://schemas.openxmlformats.org/package/2006/relationships"><Relationship Id="rId1" Type="http://schemas.openxmlformats.org/officeDocument/2006/relationships/image" Target="../media/image36.jpg" /><Relationship Id="rId2" Type="http://schemas.openxmlformats.org/officeDocument/2006/relationships/image" Target="../media/image37.jpg" /><Relationship Id="rId3" Type="http://schemas.openxmlformats.org/officeDocument/2006/relationships/image" Target="../media/image38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1.xml.rels>&#65279;<?xml version="1.0" encoding="utf-8"?><Relationships xmlns="http://schemas.openxmlformats.org/package/2006/relationships"><Relationship Id="rId1" Type="http://schemas.openxmlformats.org/officeDocument/2006/relationships/image" Target="../media/image40.jpg" /><Relationship Id="rId2" Type="http://schemas.openxmlformats.org/officeDocument/2006/relationships/image" Target="../media/image41.jpg" /><Relationship Id="rId3" Type="http://schemas.openxmlformats.org/officeDocument/2006/relationships/image" Target="../media/image42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2.xml.rels>&#65279;<?xml version="1.0" encoding="utf-8"?><Relationships xmlns="http://schemas.openxmlformats.org/package/2006/relationships"><Relationship Id="rId1" Type="http://schemas.openxmlformats.org/officeDocument/2006/relationships/image" Target="../media/image44.jpg" /><Relationship Id="rId2" Type="http://schemas.openxmlformats.org/officeDocument/2006/relationships/image" Target="../media/image45.jpg" /><Relationship Id="rId3" Type="http://schemas.openxmlformats.org/officeDocument/2006/relationships/image" Target="../media/image46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3.xml.rels>&#65279;<?xml version="1.0" encoding="utf-8"?><Relationships xmlns="http://schemas.openxmlformats.org/package/2006/relationships"><Relationship Id="rId1" Type="http://schemas.openxmlformats.org/officeDocument/2006/relationships/image" Target="../media/image48.jpg" /><Relationship Id="rId2" Type="http://schemas.openxmlformats.org/officeDocument/2006/relationships/image" Target="../media/image49.jpg" /><Relationship Id="rId3" Type="http://schemas.openxmlformats.org/officeDocument/2006/relationships/image" Target="../media/image50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4.xml.rels>&#65279;<?xml version="1.0" encoding="utf-8"?><Relationships xmlns="http://schemas.openxmlformats.org/package/2006/relationships"><Relationship Id="rId1" Type="http://schemas.openxmlformats.org/officeDocument/2006/relationships/image" Target="../media/image52.jpg" /><Relationship Id="rId2" Type="http://schemas.openxmlformats.org/officeDocument/2006/relationships/image" Target="../media/image53.jpg" /><Relationship Id="rId3" Type="http://schemas.openxmlformats.org/officeDocument/2006/relationships/image" Target="../media/image54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5.xml.rels>&#65279;<?xml version="1.0" encoding="utf-8"?><Relationships xmlns="http://schemas.openxmlformats.org/package/2006/relationships"><Relationship Id="rId1" Type="http://schemas.openxmlformats.org/officeDocument/2006/relationships/image" Target="../media/image56.jpg" /><Relationship Id="rId2" Type="http://schemas.openxmlformats.org/officeDocument/2006/relationships/image" Target="../media/image57.jpg" /><Relationship Id="rId3" Type="http://schemas.openxmlformats.org/officeDocument/2006/relationships/image" Target="../media/image58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86995</xdr:colOff>
      <xdr:row>3</xdr:row>
      <xdr:rowOff>0</xdr:rowOff>
    </xdr:from>
    <xdr:to>
      <xdr:col>40</xdr:col>
      <xdr:colOff>367665</xdr:colOff>
      <xdr:row>6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39</xdr:col>
      <xdr:colOff>225425</xdr:colOff>
      <xdr:row>81</xdr:row>
      <xdr:rowOff>0</xdr:rowOff>
    </xdr:from>
    <xdr:to>
      <xdr:col>41</xdr:col>
      <xdr:colOff>176530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4" name="Picture 3">
          <a:hlinkClick xmlns:r="http://schemas.openxmlformats.org/officeDocument/2006/relationships" r:id="rId3" tooltip="https://app.urs.cz/products/kros4"/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134</xdr:row>
      <xdr:rowOff>0</xdr:rowOff>
    </xdr:from>
    <xdr:to>
      <xdr:col>9</xdr:col>
      <xdr:colOff>1215390</xdr:colOff>
      <xdr:row>138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114</xdr:row>
      <xdr:rowOff>0</xdr:rowOff>
    </xdr:from>
    <xdr:to>
      <xdr:col>9</xdr:col>
      <xdr:colOff>1215390</xdr:colOff>
      <xdr:row>118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113</xdr:row>
      <xdr:rowOff>0</xdr:rowOff>
    </xdr:from>
    <xdr:to>
      <xdr:col>9</xdr:col>
      <xdr:colOff>1215390</xdr:colOff>
      <xdr:row>117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115</xdr:row>
      <xdr:rowOff>0</xdr:rowOff>
    </xdr:from>
    <xdr:to>
      <xdr:col>9</xdr:col>
      <xdr:colOff>1215390</xdr:colOff>
      <xdr:row>119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110</xdr:row>
      <xdr:rowOff>0</xdr:rowOff>
    </xdr:from>
    <xdr:to>
      <xdr:col>9</xdr:col>
      <xdr:colOff>1215390</xdr:colOff>
      <xdr:row>114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107</xdr:row>
      <xdr:rowOff>0</xdr:rowOff>
    </xdr:from>
    <xdr:to>
      <xdr:col>9</xdr:col>
      <xdr:colOff>1215390</xdr:colOff>
      <xdr:row>111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114</xdr:row>
      <xdr:rowOff>0</xdr:rowOff>
    </xdr:from>
    <xdr:to>
      <xdr:col>9</xdr:col>
      <xdr:colOff>1215390</xdr:colOff>
      <xdr:row>118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113</xdr:row>
      <xdr:rowOff>0</xdr:rowOff>
    </xdr:from>
    <xdr:to>
      <xdr:col>9</xdr:col>
      <xdr:colOff>1215390</xdr:colOff>
      <xdr:row>117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114</xdr:row>
      <xdr:rowOff>0</xdr:rowOff>
    </xdr:from>
    <xdr:to>
      <xdr:col>9</xdr:col>
      <xdr:colOff>1215390</xdr:colOff>
      <xdr:row>118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112</xdr:row>
      <xdr:rowOff>0</xdr:rowOff>
    </xdr:from>
    <xdr:to>
      <xdr:col>9</xdr:col>
      <xdr:colOff>1215390</xdr:colOff>
      <xdr:row>116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113</xdr:row>
      <xdr:rowOff>0</xdr:rowOff>
    </xdr:from>
    <xdr:to>
      <xdr:col>9</xdr:col>
      <xdr:colOff>1215390</xdr:colOff>
      <xdr:row>117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113</xdr:row>
      <xdr:rowOff>0</xdr:rowOff>
    </xdr:from>
    <xdr:to>
      <xdr:col>9</xdr:col>
      <xdr:colOff>1215390</xdr:colOff>
      <xdr:row>117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112</xdr:row>
      <xdr:rowOff>0</xdr:rowOff>
    </xdr:from>
    <xdr:to>
      <xdr:col>9</xdr:col>
      <xdr:colOff>1215390</xdr:colOff>
      <xdr:row>116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109</xdr:row>
      <xdr:rowOff>0</xdr:rowOff>
    </xdr:from>
    <xdr:to>
      <xdr:col>9</xdr:col>
      <xdr:colOff>1215390</xdr:colOff>
      <xdr:row>113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39711111" TargetMode="External" /><Relationship Id="rId2" Type="http://schemas.openxmlformats.org/officeDocument/2006/relationships/hyperlink" Target="https://podminky.urs.cz/item/CS_URS_2025_02/162211201" TargetMode="External" /><Relationship Id="rId3" Type="http://schemas.openxmlformats.org/officeDocument/2006/relationships/hyperlink" Target="https://podminky.urs.cz/item/CS_URS_2025_02/162751117" TargetMode="External" /><Relationship Id="rId4" Type="http://schemas.openxmlformats.org/officeDocument/2006/relationships/hyperlink" Target="https://podminky.urs.cz/item/CS_URS_2025_02/162751119" TargetMode="External" /><Relationship Id="rId5" Type="http://schemas.openxmlformats.org/officeDocument/2006/relationships/hyperlink" Target="https://podminky.urs.cz/item/CS_URS_2025_02/171201221" TargetMode="External" /><Relationship Id="rId6" Type="http://schemas.openxmlformats.org/officeDocument/2006/relationships/hyperlink" Target="https://podminky.urs.cz/item/CS_URS_2025_02/171251201" TargetMode="External" /><Relationship Id="rId7" Type="http://schemas.openxmlformats.org/officeDocument/2006/relationships/hyperlink" Target="https://podminky.urs.cz/item/CS_URS_2025_02/181311103" TargetMode="External" /><Relationship Id="rId8" Type="http://schemas.openxmlformats.org/officeDocument/2006/relationships/hyperlink" Target="https://podminky.urs.cz/item/CS_URS_2025_02/181411141" TargetMode="External" /><Relationship Id="rId9" Type="http://schemas.openxmlformats.org/officeDocument/2006/relationships/hyperlink" Target="https://podminky.urs.cz/item/CS_URS_2025_02/181912112" TargetMode="External" /><Relationship Id="rId10" Type="http://schemas.openxmlformats.org/officeDocument/2006/relationships/hyperlink" Target="https://podminky.urs.cz/item/CS_URS_2025_02/213141111" TargetMode="External" /><Relationship Id="rId11" Type="http://schemas.openxmlformats.org/officeDocument/2006/relationships/hyperlink" Target="https://podminky.urs.cz/item/CS_URS_2025_02/274313711" TargetMode="External" /><Relationship Id="rId12" Type="http://schemas.openxmlformats.org/officeDocument/2006/relationships/hyperlink" Target="https://podminky.urs.cz/item/CS_URS_2025_02/310239211" TargetMode="External" /><Relationship Id="rId13" Type="http://schemas.openxmlformats.org/officeDocument/2006/relationships/hyperlink" Target="https://podminky.urs.cz/item/CS_URS_2025_02/310239211" TargetMode="External" /><Relationship Id="rId14" Type="http://schemas.openxmlformats.org/officeDocument/2006/relationships/hyperlink" Target="https://podminky.urs.cz/item/CS_URS_2025_02/311231126" TargetMode="External" /><Relationship Id="rId15" Type="http://schemas.openxmlformats.org/officeDocument/2006/relationships/hyperlink" Target="https://podminky.urs.cz/item/CS_URS_2025_02/311235121" TargetMode="External" /><Relationship Id="rId16" Type="http://schemas.openxmlformats.org/officeDocument/2006/relationships/hyperlink" Target="https://podminky.urs.cz/item/CS_URS_2025_02/311235181" TargetMode="External" /><Relationship Id="rId17" Type="http://schemas.openxmlformats.org/officeDocument/2006/relationships/hyperlink" Target="https://podminky.urs.cz/item/CS_URS_2025_02/311235221" TargetMode="External" /><Relationship Id="rId18" Type="http://schemas.openxmlformats.org/officeDocument/2006/relationships/hyperlink" Target="https://podminky.urs.cz/item/CS_URS_2025_02/317168056" TargetMode="External" /><Relationship Id="rId19" Type="http://schemas.openxmlformats.org/officeDocument/2006/relationships/hyperlink" Target="https://podminky.urs.cz/item/CS_URS_2025_02/317941121" TargetMode="External" /><Relationship Id="rId20" Type="http://schemas.openxmlformats.org/officeDocument/2006/relationships/hyperlink" Target="https://podminky.urs.cz/item/CS_URS_2025_02/319201321" TargetMode="External" /><Relationship Id="rId21" Type="http://schemas.openxmlformats.org/officeDocument/2006/relationships/hyperlink" Target="https://podminky.urs.cz/item/CS_URS_2025_02/340231125" TargetMode="External" /><Relationship Id="rId22" Type="http://schemas.openxmlformats.org/officeDocument/2006/relationships/hyperlink" Target="https://podminky.urs.cz/item/CS_URS_2025_02/342241162" TargetMode="External" /><Relationship Id="rId23" Type="http://schemas.openxmlformats.org/officeDocument/2006/relationships/hyperlink" Target="https://podminky.urs.cz/item/CS_URS_2025_02/342244201" TargetMode="External" /><Relationship Id="rId24" Type="http://schemas.openxmlformats.org/officeDocument/2006/relationships/hyperlink" Target="https://podminky.urs.cz/item/CS_URS_2025_02/342244221" TargetMode="External" /><Relationship Id="rId25" Type="http://schemas.openxmlformats.org/officeDocument/2006/relationships/hyperlink" Target="https://podminky.urs.cz/item/CS_URS_2025_02/346244381" TargetMode="External" /><Relationship Id="rId26" Type="http://schemas.openxmlformats.org/officeDocument/2006/relationships/hyperlink" Target="https://podminky.urs.cz/item/CS_URS_2025_02/346272266" TargetMode="External" /><Relationship Id="rId27" Type="http://schemas.openxmlformats.org/officeDocument/2006/relationships/hyperlink" Target="https://podminky.urs.cz/item/CS_URS_2025_02/346481121" TargetMode="External" /><Relationship Id="rId28" Type="http://schemas.openxmlformats.org/officeDocument/2006/relationships/hyperlink" Target="https://podminky.urs.cz/item/CS_URS_2025_02/349231811" TargetMode="External" /><Relationship Id="rId29" Type="http://schemas.openxmlformats.org/officeDocument/2006/relationships/hyperlink" Target="https://podminky.urs.cz/item/CS_URS_2025_02/413231231" TargetMode="External" /><Relationship Id="rId30" Type="http://schemas.openxmlformats.org/officeDocument/2006/relationships/hyperlink" Target="https://podminky.urs.cz/item/CS_URS_2025_02/413232221" TargetMode="External" /><Relationship Id="rId31" Type="http://schemas.openxmlformats.org/officeDocument/2006/relationships/hyperlink" Target="https://podminky.urs.cz/item/CS_URS_2025_02/413941125" TargetMode="External" /><Relationship Id="rId32" Type="http://schemas.openxmlformats.org/officeDocument/2006/relationships/hyperlink" Target="https://podminky.urs.cz/item/CS_URS_2025_02/417321515" TargetMode="External" /><Relationship Id="rId33" Type="http://schemas.openxmlformats.org/officeDocument/2006/relationships/hyperlink" Target="https://podminky.urs.cz/item/CS_URS_2025_02/417351115" TargetMode="External" /><Relationship Id="rId34" Type="http://schemas.openxmlformats.org/officeDocument/2006/relationships/hyperlink" Target="https://podminky.urs.cz/item/CS_URS_2025_02/417351116" TargetMode="External" /><Relationship Id="rId35" Type="http://schemas.openxmlformats.org/officeDocument/2006/relationships/hyperlink" Target="https://podminky.urs.cz/item/CS_URS_2025_02/417361821" TargetMode="External" /><Relationship Id="rId36" Type="http://schemas.openxmlformats.org/officeDocument/2006/relationships/hyperlink" Target="https://podminky.urs.cz/item/CS_URS_2025_02/430321414" TargetMode="External" /><Relationship Id="rId37" Type="http://schemas.openxmlformats.org/officeDocument/2006/relationships/hyperlink" Target="https://podminky.urs.cz/item/CS_URS_2025_02/430362021" TargetMode="External" /><Relationship Id="rId38" Type="http://schemas.openxmlformats.org/officeDocument/2006/relationships/hyperlink" Target="https://podminky.urs.cz/item/CS_URS_2025_02/434311115" TargetMode="External" /><Relationship Id="rId39" Type="http://schemas.openxmlformats.org/officeDocument/2006/relationships/hyperlink" Target="https://podminky.urs.cz/item/CS_URS_2025_02/434351141" TargetMode="External" /><Relationship Id="rId40" Type="http://schemas.openxmlformats.org/officeDocument/2006/relationships/hyperlink" Target="https://podminky.urs.cz/item/CS_URS_2025_02/434351142" TargetMode="External" /><Relationship Id="rId41" Type="http://schemas.openxmlformats.org/officeDocument/2006/relationships/hyperlink" Target="https://podminky.urs.cz/item/CS_URS_2025_02/564720101" TargetMode="External" /><Relationship Id="rId42" Type="http://schemas.openxmlformats.org/officeDocument/2006/relationships/hyperlink" Target="https://podminky.urs.cz/item/CS_URS_2025_02/564730001" TargetMode="External" /><Relationship Id="rId43" Type="http://schemas.openxmlformats.org/officeDocument/2006/relationships/hyperlink" Target="https://podminky.urs.cz/item/CS_URS_2025_02/564760001" TargetMode="External" /><Relationship Id="rId44" Type="http://schemas.openxmlformats.org/officeDocument/2006/relationships/hyperlink" Target="https://podminky.urs.cz/item/CS_URS_2025_02/564760005" TargetMode="External" /><Relationship Id="rId45" Type="http://schemas.openxmlformats.org/officeDocument/2006/relationships/hyperlink" Target="https://podminky.urs.cz/item/CS_URS_2025_02/564851011" TargetMode="External" /><Relationship Id="rId46" Type="http://schemas.openxmlformats.org/officeDocument/2006/relationships/hyperlink" Target="https://podminky.urs.cz/item/CS_URS_2025_02/564861011" TargetMode="External" /><Relationship Id="rId47" Type="http://schemas.openxmlformats.org/officeDocument/2006/relationships/hyperlink" Target="https://podminky.urs.cz/item/CS_URS_2025_02/591211111" TargetMode="External" /><Relationship Id="rId48" Type="http://schemas.openxmlformats.org/officeDocument/2006/relationships/hyperlink" Target="https://podminky.urs.cz/item/CS_URS_2025_02/596212210" TargetMode="External" /><Relationship Id="rId49" Type="http://schemas.openxmlformats.org/officeDocument/2006/relationships/hyperlink" Target="https://podminky.urs.cz/item/CS_URS_2025_02/596911111" TargetMode="External" /><Relationship Id="rId50" Type="http://schemas.openxmlformats.org/officeDocument/2006/relationships/hyperlink" Target="https://podminky.urs.cz/item/CS_URS_2025_02/611131321" TargetMode="External" /><Relationship Id="rId51" Type="http://schemas.openxmlformats.org/officeDocument/2006/relationships/hyperlink" Target="https://podminky.urs.cz/item/CS_URS_2025_02/611142022" TargetMode="External" /><Relationship Id="rId52" Type="http://schemas.openxmlformats.org/officeDocument/2006/relationships/hyperlink" Target="https://podminky.urs.cz/item/CS_URS_2025_02/611181001" TargetMode="External" /><Relationship Id="rId53" Type="http://schemas.openxmlformats.org/officeDocument/2006/relationships/hyperlink" Target="https://podminky.urs.cz/item/CS_URS_2025_02/611325413" TargetMode="External" /><Relationship Id="rId54" Type="http://schemas.openxmlformats.org/officeDocument/2006/relationships/hyperlink" Target="https://podminky.urs.cz/item/CS_URS_2025_02/612131321" TargetMode="External" /><Relationship Id="rId55" Type="http://schemas.openxmlformats.org/officeDocument/2006/relationships/hyperlink" Target="https://podminky.urs.cz/item/CS_URS_2025_02/612142001" TargetMode="External" /><Relationship Id="rId56" Type="http://schemas.openxmlformats.org/officeDocument/2006/relationships/hyperlink" Target="https://podminky.urs.cz/item/CS_URS_2025_02/612325302" TargetMode="External" /><Relationship Id="rId57" Type="http://schemas.openxmlformats.org/officeDocument/2006/relationships/hyperlink" Target="https://podminky.urs.cz/item/CS_URS_2025_02/612325413" TargetMode="External" /><Relationship Id="rId58" Type="http://schemas.openxmlformats.org/officeDocument/2006/relationships/hyperlink" Target="https://podminky.urs.cz/item/CS_URS_2025_02/612325453" TargetMode="External" /><Relationship Id="rId59" Type="http://schemas.openxmlformats.org/officeDocument/2006/relationships/hyperlink" Target="https://podminky.urs.cz/item/CS_URS_2025_02/612331121" TargetMode="External" /><Relationship Id="rId60" Type="http://schemas.openxmlformats.org/officeDocument/2006/relationships/hyperlink" Target="https://podminky.urs.cz/item/CS_URS_2025_02/622325112" TargetMode="External" /><Relationship Id="rId61" Type="http://schemas.openxmlformats.org/officeDocument/2006/relationships/hyperlink" Target="https://podminky.urs.cz/item/CS_URS_2025_02/622325452" TargetMode="External" /><Relationship Id="rId62" Type="http://schemas.openxmlformats.org/officeDocument/2006/relationships/hyperlink" Target="https://podminky.urs.cz/item/CS_URS_2025_02/623142001" TargetMode="External" /><Relationship Id="rId63" Type="http://schemas.openxmlformats.org/officeDocument/2006/relationships/hyperlink" Target="https://podminky.urs.cz/item/CS_URS_2025_02/629991011" TargetMode="External" /><Relationship Id="rId64" Type="http://schemas.openxmlformats.org/officeDocument/2006/relationships/hyperlink" Target="https://podminky.urs.cz/item/CS_URS_2025_02/629995101" TargetMode="External" /><Relationship Id="rId65" Type="http://schemas.openxmlformats.org/officeDocument/2006/relationships/hyperlink" Target="https://podminky.urs.cz/item/CS_URS_2025_02/631311115" TargetMode="External" /><Relationship Id="rId66" Type="http://schemas.openxmlformats.org/officeDocument/2006/relationships/hyperlink" Target="https://podminky.urs.cz/item/CS_URS_2025_02/631311116" TargetMode="External" /><Relationship Id="rId67" Type="http://schemas.openxmlformats.org/officeDocument/2006/relationships/hyperlink" Target="https://podminky.urs.cz/item/CS_URS_2025_02/631311125" TargetMode="External" /><Relationship Id="rId68" Type="http://schemas.openxmlformats.org/officeDocument/2006/relationships/hyperlink" Target="https://podminky.urs.cz/item/CS_URS_2025_02/631311135" TargetMode="External" /><Relationship Id="rId69" Type="http://schemas.openxmlformats.org/officeDocument/2006/relationships/hyperlink" Target="https://podminky.urs.cz/item/CS_URS_2025_02/631311137" TargetMode="External" /><Relationship Id="rId70" Type="http://schemas.openxmlformats.org/officeDocument/2006/relationships/hyperlink" Target="https://podminky.urs.cz/item/CS_URS_2025_02/631319171" TargetMode="External" /><Relationship Id="rId71" Type="http://schemas.openxmlformats.org/officeDocument/2006/relationships/hyperlink" Target="https://podminky.urs.cz/item/CS_URS_2025_02/631319173" TargetMode="External" /><Relationship Id="rId72" Type="http://schemas.openxmlformats.org/officeDocument/2006/relationships/hyperlink" Target="https://podminky.urs.cz/item/CS_URS_2025_02/631319175" TargetMode="External" /><Relationship Id="rId73" Type="http://schemas.openxmlformats.org/officeDocument/2006/relationships/hyperlink" Target="https://podminky.urs.cz/item/CS_URS_2025_02/631362021" TargetMode="External" /><Relationship Id="rId74" Type="http://schemas.openxmlformats.org/officeDocument/2006/relationships/hyperlink" Target="https://podminky.urs.cz/item/CS_URS_2025_02/632441111" TargetMode="External" /><Relationship Id="rId75" Type="http://schemas.openxmlformats.org/officeDocument/2006/relationships/hyperlink" Target="https://podminky.urs.cz/item/CS_URS_2025_02/632451021" TargetMode="External" /><Relationship Id="rId76" Type="http://schemas.openxmlformats.org/officeDocument/2006/relationships/hyperlink" Target="https://podminky.urs.cz/item/CS_URS_2025_02/632451101" TargetMode="External" /><Relationship Id="rId77" Type="http://schemas.openxmlformats.org/officeDocument/2006/relationships/hyperlink" Target="https://podminky.urs.cz/item/CS_URS_2025_02/635111241" TargetMode="External" /><Relationship Id="rId78" Type="http://schemas.openxmlformats.org/officeDocument/2006/relationships/hyperlink" Target="https://podminky.urs.cz/item/CS_URS_2025_02/635111242" TargetMode="External" /><Relationship Id="rId79" Type="http://schemas.openxmlformats.org/officeDocument/2006/relationships/hyperlink" Target="https://podminky.urs.cz/item/CS_URS_2025_02/941111132" TargetMode="External" /><Relationship Id="rId80" Type="http://schemas.openxmlformats.org/officeDocument/2006/relationships/hyperlink" Target="https://podminky.urs.cz/item/CS_URS_2025_02/941111232" TargetMode="External" /><Relationship Id="rId81" Type="http://schemas.openxmlformats.org/officeDocument/2006/relationships/hyperlink" Target="https://podminky.urs.cz/item/CS_URS_2025_02/941111832" TargetMode="External" /><Relationship Id="rId82" Type="http://schemas.openxmlformats.org/officeDocument/2006/relationships/hyperlink" Target="https://podminky.urs.cz/item/CS_URS_2025_02/941121111" TargetMode="External" /><Relationship Id="rId83" Type="http://schemas.openxmlformats.org/officeDocument/2006/relationships/hyperlink" Target="https://podminky.urs.cz/item/CS_URS_2025_02/941121211" TargetMode="External" /><Relationship Id="rId84" Type="http://schemas.openxmlformats.org/officeDocument/2006/relationships/hyperlink" Target="https://podminky.urs.cz/item/CS_URS_2025_02/941121811" TargetMode="External" /><Relationship Id="rId85" Type="http://schemas.openxmlformats.org/officeDocument/2006/relationships/hyperlink" Target="https://podminky.urs.cz/item/CS_URS_2025_02/944511111" TargetMode="External" /><Relationship Id="rId86" Type="http://schemas.openxmlformats.org/officeDocument/2006/relationships/hyperlink" Target="https://podminky.urs.cz/item/CS_URS_2025_02/944511211" TargetMode="External" /><Relationship Id="rId87" Type="http://schemas.openxmlformats.org/officeDocument/2006/relationships/hyperlink" Target="https://podminky.urs.cz/item/CS_URS_2025_02/944511811" TargetMode="External" /><Relationship Id="rId88" Type="http://schemas.openxmlformats.org/officeDocument/2006/relationships/hyperlink" Target="https://podminky.urs.cz/item/CS_URS_2025_02/944711112" TargetMode="External" /><Relationship Id="rId89" Type="http://schemas.openxmlformats.org/officeDocument/2006/relationships/hyperlink" Target="https://podminky.urs.cz/item/CS_URS_2025_02/944711212" TargetMode="External" /><Relationship Id="rId90" Type="http://schemas.openxmlformats.org/officeDocument/2006/relationships/hyperlink" Target="https://podminky.urs.cz/item/CS_URS_2025_02/944711812" TargetMode="External" /><Relationship Id="rId91" Type="http://schemas.openxmlformats.org/officeDocument/2006/relationships/hyperlink" Target="https://podminky.urs.cz/item/CS_URS_2025_02/952901111" TargetMode="External" /><Relationship Id="rId92" Type="http://schemas.openxmlformats.org/officeDocument/2006/relationships/hyperlink" Target="https://podminky.urs.cz/item/CS_URS_2025_02/953731224" TargetMode="External" /><Relationship Id="rId93" Type="http://schemas.openxmlformats.org/officeDocument/2006/relationships/hyperlink" Target="https://podminky.urs.cz/item/CS_URS_2025_02/953943211" TargetMode="External" /><Relationship Id="rId94" Type="http://schemas.openxmlformats.org/officeDocument/2006/relationships/hyperlink" Target="https://podminky.urs.cz/item/CS_URS_2025_02/962031132" TargetMode="External" /><Relationship Id="rId95" Type="http://schemas.openxmlformats.org/officeDocument/2006/relationships/hyperlink" Target="https://podminky.urs.cz/item/CS_URS_2025_02/962031133" TargetMode="External" /><Relationship Id="rId96" Type="http://schemas.openxmlformats.org/officeDocument/2006/relationships/hyperlink" Target="https://podminky.urs.cz/item/CS_URS_2025_02/962032631" TargetMode="External" /><Relationship Id="rId97" Type="http://schemas.openxmlformats.org/officeDocument/2006/relationships/hyperlink" Target="https://podminky.urs.cz/item/CS_URS_2025_02/962042320" TargetMode="External" /><Relationship Id="rId98" Type="http://schemas.openxmlformats.org/officeDocument/2006/relationships/hyperlink" Target="https://podminky.urs.cz/item/CS_URS_2025_02/962042321" TargetMode="External" /><Relationship Id="rId99" Type="http://schemas.openxmlformats.org/officeDocument/2006/relationships/hyperlink" Target="https://podminky.urs.cz/item/CS_URS_2025_02/963042819" TargetMode="External" /><Relationship Id="rId100" Type="http://schemas.openxmlformats.org/officeDocument/2006/relationships/hyperlink" Target="https://podminky.urs.cz/item/CS_URS_2025_02/963051113" TargetMode="External" /><Relationship Id="rId101" Type="http://schemas.openxmlformats.org/officeDocument/2006/relationships/hyperlink" Target="https://podminky.urs.cz/item/CS_URS_2025_02/964061331" TargetMode="External" /><Relationship Id="rId102" Type="http://schemas.openxmlformats.org/officeDocument/2006/relationships/hyperlink" Target="https://podminky.urs.cz/item/CS_URS_2025_02/965042131" TargetMode="External" /><Relationship Id="rId103" Type="http://schemas.openxmlformats.org/officeDocument/2006/relationships/hyperlink" Target="https://podminky.urs.cz/item/CS_URS_2025_02/965042141" TargetMode="External" /><Relationship Id="rId104" Type="http://schemas.openxmlformats.org/officeDocument/2006/relationships/hyperlink" Target="https://podminky.urs.cz/item/CS_URS_2025_02/965042241" TargetMode="External" /><Relationship Id="rId105" Type="http://schemas.openxmlformats.org/officeDocument/2006/relationships/hyperlink" Target="https://podminky.urs.cz/item/CS_URS_2025_02/965081113" TargetMode="External" /><Relationship Id="rId106" Type="http://schemas.openxmlformats.org/officeDocument/2006/relationships/hyperlink" Target="https://podminky.urs.cz/item/CS_URS_2025_02/965081323" TargetMode="External" /><Relationship Id="rId107" Type="http://schemas.openxmlformats.org/officeDocument/2006/relationships/hyperlink" Target="https://podminky.urs.cz/item/CS_URS_2025_02/965083122" TargetMode="External" /><Relationship Id="rId108" Type="http://schemas.openxmlformats.org/officeDocument/2006/relationships/hyperlink" Target="https://podminky.urs.cz/item/CS_URS_2025_02/967031132" TargetMode="External" /><Relationship Id="rId109" Type="http://schemas.openxmlformats.org/officeDocument/2006/relationships/hyperlink" Target="https://podminky.urs.cz/item/CS_URS_2025_02/968062244" TargetMode="External" /><Relationship Id="rId110" Type="http://schemas.openxmlformats.org/officeDocument/2006/relationships/hyperlink" Target="https://podminky.urs.cz/item/CS_URS_2025_02/968062245" TargetMode="External" /><Relationship Id="rId111" Type="http://schemas.openxmlformats.org/officeDocument/2006/relationships/hyperlink" Target="https://podminky.urs.cz/item/CS_URS_2025_02/968062356" TargetMode="External" /><Relationship Id="rId112" Type="http://schemas.openxmlformats.org/officeDocument/2006/relationships/hyperlink" Target="https://podminky.urs.cz/item/CS_URS_2025_02/968072455" TargetMode="External" /><Relationship Id="rId113" Type="http://schemas.openxmlformats.org/officeDocument/2006/relationships/hyperlink" Target="https://podminky.urs.cz/item/CS_URS_2025_02/968082015" TargetMode="External" /><Relationship Id="rId114" Type="http://schemas.openxmlformats.org/officeDocument/2006/relationships/hyperlink" Target="https://podminky.urs.cz/item/CS_URS_2025_02/968082017" TargetMode="External" /><Relationship Id="rId115" Type="http://schemas.openxmlformats.org/officeDocument/2006/relationships/hyperlink" Target="https://podminky.urs.cz/item/CS_URS_2025_02/968082021" TargetMode="External" /><Relationship Id="rId116" Type="http://schemas.openxmlformats.org/officeDocument/2006/relationships/hyperlink" Target="https://podminky.urs.cz/item/CS_URS_2025_02/968082022" TargetMode="External" /><Relationship Id="rId117" Type="http://schemas.openxmlformats.org/officeDocument/2006/relationships/hyperlink" Target="https://podminky.urs.cz/item/CS_URS_2025_02/971033631" TargetMode="External" /><Relationship Id="rId118" Type="http://schemas.openxmlformats.org/officeDocument/2006/relationships/hyperlink" Target="https://podminky.urs.cz/item/CS_URS_2025_02/971033651" TargetMode="External" /><Relationship Id="rId119" Type="http://schemas.openxmlformats.org/officeDocument/2006/relationships/hyperlink" Target="https://podminky.urs.cz/item/CS_URS_2025_02/971033681" TargetMode="External" /><Relationship Id="rId120" Type="http://schemas.openxmlformats.org/officeDocument/2006/relationships/hyperlink" Target="https://podminky.urs.cz/item/CS_URS_2025_02/973031151" TargetMode="External" /><Relationship Id="rId121" Type="http://schemas.openxmlformats.org/officeDocument/2006/relationships/hyperlink" Target="https://podminky.urs.cz/item/CS_URS_2025_02/973031335" TargetMode="External" /><Relationship Id="rId122" Type="http://schemas.openxmlformats.org/officeDocument/2006/relationships/hyperlink" Target="https://podminky.urs.cz/item/CS_URS_2025_02/974031157" TargetMode="External" /><Relationship Id="rId123" Type="http://schemas.openxmlformats.org/officeDocument/2006/relationships/hyperlink" Target="https://podminky.urs.cz/item/CS_URS_2025_02/974031164" TargetMode="External" /><Relationship Id="rId124" Type="http://schemas.openxmlformats.org/officeDocument/2006/relationships/hyperlink" Target="https://podminky.urs.cz/item/CS_URS_2025_02/974031167" TargetMode="External" /><Relationship Id="rId125" Type="http://schemas.openxmlformats.org/officeDocument/2006/relationships/hyperlink" Target="https://podminky.urs.cz/item/CS_URS_2025_02/974031664" TargetMode="External" /><Relationship Id="rId126" Type="http://schemas.openxmlformats.org/officeDocument/2006/relationships/hyperlink" Target="https://podminky.urs.cz/item/CS_URS_2025_02/974031666" TargetMode="External" /><Relationship Id="rId127" Type="http://schemas.openxmlformats.org/officeDocument/2006/relationships/hyperlink" Target="https://podminky.urs.cz/item/CS_URS_2025_02/975043111" TargetMode="External" /><Relationship Id="rId128" Type="http://schemas.openxmlformats.org/officeDocument/2006/relationships/hyperlink" Target="https://podminky.urs.cz/item/CS_URS_2025_02/977151114" TargetMode="External" /><Relationship Id="rId129" Type="http://schemas.openxmlformats.org/officeDocument/2006/relationships/hyperlink" Target="https://podminky.urs.cz/item/CS_URS_2025_02/977151115" TargetMode="External" /><Relationship Id="rId130" Type="http://schemas.openxmlformats.org/officeDocument/2006/relationships/hyperlink" Target="https://podminky.urs.cz/item/CS_URS_2025_02/977151118" TargetMode="External" /><Relationship Id="rId131" Type="http://schemas.openxmlformats.org/officeDocument/2006/relationships/hyperlink" Target="https://podminky.urs.cz/item/CS_URS_2025_02/977151119" TargetMode="External" /><Relationship Id="rId132" Type="http://schemas.openxmlformats.org/officeDocument/2006/relationships/hyperlink" Target="https://podminky.urs.cz/item/CS_URS_2025_02/977151122" TargetMode="External" /><Relationship Id="rId133" Type="http://schemas.openxmlformats.org/officeDocument/2006/relationships/hyperlink" Target="https://podminky.urs.cz/item/CS_URS_2025_02/977151124" TargetMode="External" /><Relationship Id="rId134" Type="http://schemas.openxmlformats.org/officeDocument/2006/relationships/hyperlink" Target="https://podminky.urs.cz/item/CS_URS_2025_02/977151125" TargetMode="External" /><Relationship Id="rId135" Type="http://schemas.openxmlformats.org/officeDocument/2006/relationships/hyperlink" Target="https://podminky.urs.cz/item/CS_URS_2025_02/978011161" TargetMode="External" /><Relationship Id="rId136" Type="http://schemas.openxmlformats.org/officeDocument/2006/relationships/hyperlink" Target="https://podminky.urs.cz/item/CS_URS_2025_02/978011191" TargetMode="External" /><Relationship Id="rId137" Type="http://schemas.openxmlformats.org/officeDocument/2006/relationships/hyperlink" Target="https://podminky.urs.cz/item/CS_URS_2025_02/978012161" TargetMode="External" /><Relationship Id="rId138" Type="http://schemas.openxmlformats.org/officeDocument/2006/relationships/hyperlink" Target="https://podminky.urs.cz/item/CS_URS_2025_02/978013161" TargetMode="External" /><Relationship Id="rId139" Type="http://schemas.openxmlformats.org/officeDocument/2006/relationships/hyperlink" Target="https://podminky.urs.cz/item/CS_URS_2025_02/978013191" TargetMode="External" /><Relationship Id="rId140" Type="http://schemas.openxmlformats.org/officeDocument/2006/relationships/hyperlink" Target="https://podminky.urs.cz/item/CS_URS_2025_02/978015331" TargetMode="External" /><Relationship Id="rId141" Type="http://schemas.openxmlformats.org/officeDocument/2006/relationships/hyperlink" Target="https://podminky.urs.cz/item/CS_URS_2025_02/978015391" TargetMode="External" /><Relationship Id="rId142" Type="http://schemas.openxmlformats.org/officeDocument/2006/relationships/hyperlink" Target="https://podminky.urs.cz/item/CS_URS_2025_02/978019331" TargetMode="External" /><Relationship Id="rId143" Type="http://schemas.openxmlformats.org/officeDocument/2006/relationships/hyperlink" Target="https://podminky.urs.cz/item/CS_URS_2025_02/981011314" TargetMode="External" /><Relationship Id="rId144" Type="http://schemas.openxmlformats.org/officeDocument/2006/relationships/hyperlink" Target="https://podminky.urs.cz/item/CS_URS_2025_02/993111111" TargetMode="External" /><Relationship Id="rId145" Type="http://schemas.openxmlformats.org/officeDocument/2006/relationships/hyperlink" Target="https://podminky.urs.cz/item/CS_URS_2025_02/993111119" TargetMode="External" /><Relationship Id="rId146" Type="http://schemas.openxmlformats.org/officeDocument/2006/relationships/hyperlink" Target="https://podminky.urs.cz/item/CS_URS_2025_02/993121211" TargetMode="External" /><Relationship Id="rId147" Type="http://schemas.openxmlformats.org/officeDocument/2006/relationships/hyperlink" Target="https://podminky.urs.cz/item/CS_URS_2025_02/993121219" TargetMode="External" /><Relationship Id="rId148" Type="http://schemas.openxmlformats.org/officeDocument/2006/relationships/hyperlink" Target="https://podminky.urs.cz/item/CS_URS_2025_02/997013115" TargetMode="External" /><Relationship Id="rId149" Type="http://schemas.openxmlformats.org/officeDocument/2006/relationships/hyperlink" Target="https://podminky.urs.cz/item/CS_URS_2025_02/997013501" TargetMode="External" /><Relationship Id="rId150" Type="http://schemas.openxmlformats.org/officeDocument/2006/relationships/hyperlink" Target="https://podminky.urs.cz/item/CS_URS_2025_02/997013509" TargetMode="External" /><Relationship Id="rId151" Type="http://schemas.openxmlformats.org/officeDocument/2006/relationships/hyperlink" Target="https://podminky.urs.cz/item/CS_URS_2025_02/997013631" TargetMode="External" /><Relationship Id="rId152" Type="http://schemas.openxmlformats.org/officeDocument/2006/relationships/hyperlink" Target="https://podminky.urs.cz/item/CS_URS_2025_02/997013811" TargetMode="External" /><Relationship Id="rId153" Type="http://schemas.openxmlformats.org/officeDocument/2006/relationships/hyperlink" Target="https://podminky.urs.cz/item/CS_URS_2025_02/997013867" TargetMode="External" /><Relationship Id="rId154" Type="http://schemas.openxmlformats.org/officeDocument/2006/relationships/hyperlink" Target="https://podminky.urs.cz/item/CS_URS_2025_02/998011003" TargetMode="External" /><Relationship Id="rId155" Type="http://schemas.openxmlformats.org/officeDocument/2006/relationships/hyperlink" Target="https://podminky.urs.cz/item/CS_URS_2025_02/711113117" TargetMode="External" /><Relationship Id="rId156" Type="http://schemas.openxmlformats.org/officeDocument/2006/relationships/hyperlink" Target="https://podminky.urs.cz/item/CS_URS_2025_02/711113127" TargetMode="External" /><Relationship Id="rId157" Type="http://schemas.openxmlformats.org/officeDocument/2006/relationships/hyperlink" Target="https://podminky.urs.cz/item/CS_URS_2025_02/998711203" TargetMode="External" /><Relationship Id="rId158" Type="http://schemas.openxmlformats.org/officeDocument/2006/relationships/hyperlink" Target="https://podminky.urs.cz/item/CS_URS_2025_02/713110811" TargetMode="External" /><Relationship Id="rId159" Type="http://schemas.openxmlformats.org/officeDocument/2006/relationships/hyperlink" Target="https://podminky.urs.cz/item/CS_URS_2025_02/713111136" TargetMode="External" /><Relationship Id="rId160" Type="http://schemas.openxmlformats.org/officeDocument/2006/relationships/hyperlink" Target="https://podminky.urs.cz/item/CS_URS_2025_02/713121111" TargetMode="External" /><Relationship Id="rId161" Type="http://schemas.openxmlformats.org/officeDocument/2006/relationships/hyperlink" Target="https://podminky.urs.cz/item/CS_URS_2025_02/713151111" TargetMode="External" /><Relationship Id="rId162" Type="http://schemas.openxmlformats.org/officeDocument/2006/relationships/hyperlink" Target="https://podminky.urs.cz/item/CS_URS_2025_02/998713203" TargetMode="External" /><Relationship Id="rId163" Type="http://schemas.openxmlformats.org/officeDocument/2006/relationships/hyperlink" Target="https://podminky.urs.cz/item/CS_URS_2025_02/998721203" TargetMode="External" /><Relationship Id="rId164" Type="http://schemas.openxmlformats.org/officeDocument/2006/relationships/hyperlink" Target="https://podminky.urs.cz/item/CS_URS_2025_02/762331812" TargetMode="External" /><Relationship Id="rId165" Type="http://schemas.openxmlformats.org/officeDocument/2006/relationships/hyperlink" Target="https://podminky.urs.cz/item/CS_URS_2025_02/762331813" TargetMode="External" /><Relationship Id="rId166" Type="http://schemas.openxmlformats.org/officeDocument/2006/relationships/hyperlink" Target="https://podminky.urs.cz/item/CS_URS_2025_02/762331921" TargetMode="External" /><Relationship Id="rId167" Type="http://schemas.openxmlformats.org/officeDocument/2006/relationships/hyperlink" Target="https://podminky.urs.cz/item/CS_URS_2025_02/762331924" TargetMode="External" /><Relationship Id="rId168" Type="http://schemas.openxmlformats.org/officeDocument/2006/relationships/hyperlink" Target="https://podminky.urs.cz/item/CS_URS_2025_02/762331931" TargetMode="External" /><Relationship Id="rId169" Type="http://schemas.openxmlformats.org/officeDocument/2006/relationships/hyperlink" Target="https://podminky.urs.cz/item/CS_URS_2025_02/762331942" TargetMode="External" /><Relationship Id="rId170" Type="http://schemas.openxmlformats.org/officeDocument/2006/relationships/hyperlink" Target="https://podminky.urs.cz/item/CS_URS_2025_02/762331943" TargetMode="External" /><Relationship Id="rId171" Type="http://schemas.openxmlformats.org/officeDocument/2006/relationships/hyperlink" Target="https://podminky.urs.cz/item/CS_URS_2025_02/762331951" TargetMode="External" /><Relationship Id="rId172" Type="http://schemas.openxmlformats.org/officeDocument/2006/relationships/hyperlink" Target="https://podminky.urs.cz/item/CS_URS_2025_02/762342214" TargetMode="External" /><Relationship Id="rId173" Type="http://schemas.openxmlformats.org/officeDocument/2006/relationships/hyperlink" Target="https://podminky.urs.cz/item/CS_URS_2025_02/762342511" TargetMode="External" /><Relationship Id="rId174" Type="http://schemas.openxmlformats.org/officeDocument/2006/relationships/hyperlink" Target="https://podminky.urs.cz/item/CS_URS_2025_02/762342812" TargetMode="External" /><Relationship Id="rId175" Type="http://schemas.openxmlformats.org/officeDocument/2006/relationships/hyperlink" Target="https://podminky.urs.cz/item/CS_URS_2025_02/762395000" TargetMode="External" /><Relationship Id="rId176" Type="http://schemas.openxmlformats.org/officeDocument/2006/relationships/hyperlink" Target="https://podminky.urs.cz/item/CS_URS_2025_02/762511273" TargetMode="External" /><Relationship Id="rId177" Type="http://schemas.openxmlformats.org/officeDocument/2006/relationships/hyperlink" Target="https://podminky.urs.cz/item/CS_URS_2025_02/762511277" TargetMode="External" /><Relationship Id="rId178" Type="http://schemas.openxmlformats.org/officeDocument/2006/relationships/hyperlink" Target="https://podminky.urs.cz/item/CS_URS_2025_02/762521811" TargetMode="External" /><Relationship Id="rId179" Type="http://schemas.openxmlformats.org/officeDocument/2006/relationships/hyperlink" Target="https://podminky.urs.cz/item/CS_URS_2025_02/762522811" TargetMode="External" /><Relationship Id="rId180" Type="http://schemas.openxmlformats.org/officeDocument/2006/relationships/hyperlink" Target="https://podminky.urs.cz/item/CS_URS_2025_02/762524104" TargetMode="External" /><Relationship Id="rId181" Type="http://schemas.openxmlformats.org/officeDocument/2006/relationships/hyperlink" Target="https://podminky.urs.cz/item/CS_URS_2025_02/762712921" TargetMode="External" /><Relationship Id="rId182" Type="http://schemas.openxmlformats.org/officeDocument/2006/relationships/hyperlink" Target="https://podminky.urs.cz/item/CS_URS_2025_02/762712922" TargetMode="External" /><Relationship Id="rId183" Type="http://schemas.openxmlformats.org/officeDocument/2006/relationships/hyperlink" Target="https://podminky.urs.cz/item/CS_URS_2025_02/762712923" TargetMode="External" /><Relationship Id="rId184" Type="http://schemas.openxmlformats.org/officeDocument/2006/relationships/hyperlink" Target="https://podminky.urs.cz/item/CS_URS_2025_02/762712924" TargetMode="External" /><Relationship Id="rId185" Type="http://schemas.openxmlformats.org/officeDocument/2006/relationships/hyperlink" Target="https://podminky.urs.cz/item/CS_URS_2025_02/762712925" TargetMode="External" /><Relationship Id="rId186" Type="http://schemas.openxmlformats.org/officeDocument/2006/relationships/hyperlink" Target="https://podminky.urs.cz/item/CS_URS_2025_02/762810043" TargetMode="External" /><Relationship Id="rId187" Type="http://schemas.openxmlformats.org/officeDocument/2006/relationships/hyperlink" Target="https://podminky.urs.cz/item/CS_URS_2025_02/762810047" TargetMode="External" /><Relationship Id="rId188" Type="http://schemas.openxmlformats.org/officeDocument/2006/relationships/hyperlink" Target="https://podminky.urs.cz/item/CS_URS_2025_02/762811210" TargetMode="External" /><Relationship Id="rId189" Type="http://schemas.openxmlformats.org/officeDocument/2006/relationships/hyperlink" Target="https://podminky.urs.cz/item/CS_URS_2025_02/762815811" TargetMode="External" /><Relationship Id="rId190" Type="http://schemas.openxmlformats.org/officeDocument/2006/relationships/hyperlink" Target="https://podminky.urs.cz/item/CS_URS_2025_02/762821950" TargetMode="External" /><Relationship Id="rId191" Type="http://schemas.openxmlformats.org/officeDocument/2006/relationships/hyperlink" Target="https://podminky.urs.cz/item/CS_URS_2025_02/762821951" TargetMode="External" /><Relationship Id="rId192" Type="http://schemas.openxmlformats.org/officeDocument/2006/relationships/hyperlink" Target="https://podminky.urs.cz/item/CS_URS_2025_02/762822140" TargetMode="External" /><Relationship Id="rId193" Type="http://schemas.openxmlformats.org/officeDocument/2006/relationships/hyperlink" Target="https://podminky.urs.cz/item/CS_URS_2025_02/762822840" TargetMode="External" /><Relationship Id="rId194" Type="http://schemas.openxmlformats.org/officeDocument/2006/relationships/hyperlink" Target="https://podminky.urs.cz/item/CS_URS_2025_02/762822922" TargetMode="External" /><Relationship Id="rId195" Type="http://schemas.openxmlformats.org/officeDocument/2006/relationships/hyperlink" Target="https://podminky.urs.cz/item/CS_URS_2025_02/762822925" TargetMode="External" /><Relationship Id="rId196" Type="http://schemas.openxmlformats.org/officeDocument/2006/relationships/hyperlink" Target="https://podminky.urs.cz/item/CS_URS_2025_02/762841812" TargetMode="External" /><Relationship Id="rId197" Type="http://schemas.openxmlformats.org/officeDocument/2006/relationships/hyperlink" Target="https://podminky.urs.cz/item/CS_URS_2025_02/762895000" TargetMode="External" /><Relationship Id="rId198" Type="http://schemas.openxmlformats.org/officeDocument/2006/relationships/hyperlink" Target="https://podminky.urs.cz/item/CS_URS_2025_02/998762203" TargetMode="External" /><Relationship Id="rId199" Type="http://schemas.openxmlformats.org/officeDocument/2006/relationships/hyperlink" Target="https://podminky.urs.cz/item/CS_URS_2025_02/763111414" TargetMode="External" /><Relationship Id="rId200" Type="http://schemas.openxmlformats.org/officeDocument/2006/relationships/hyperlink" Target="https://podminky.urs.cz/item/CS_URS_2025_02/763111417" TargetMode="External" /><Relationship Id="rId201" Type="http://schemas.openxmlformats.org/officeDocument/2006/relationships/hyperlink" Target="https://podminky.urs.cz/item/CS_URS_2025_02/763111475" TargetMode="External" /><Relationship Id="rId202" Type="http://schemas.openxmlformats.org/officeDocument/2006/relationships/hyperlink" Target="https://podminky.urs.cz/item/CS_URS_2025_02/763111717" TargetMode="External" /><Relationship Id="rId203" Type="http://schemas.openxmlformats.org/officeDocument/2006/relationships/hyperlink" Target="https://podminky.urs.cz/item/CS_URS_2025_02/763112315" TargetMode="External" /><Relationship Id="rId204" Type="http://schemas.openxmlformats.org/officeDocument/2006/relationships/hyperlink" Target="https://podminky.urs.cz/item/CS_URS_2025_02/763121467" TargetMode="External" /><Relationship Id="rId205" Type="http://schemas.openxmlformats.org/officeDocument/2006/relationships/hyperlink" Target="https://podminky.urs.cz/item/CS_URS_2025_02/763121714" TargetMode="External" /><Relationship Id="rId206" Type="http://schemas.openxmlformats.org/officeDocument/2006/relationships/hyperlink" Target="https://podminky.urs.cz/item/CS_URS_2025_02/763131521" TargetMode="External" /><Relationship Id="rId207" Type="http://schemas.openxmlformats.org/officeDocument/2006/relationships/hyperlink" Target="https://podminky.urs.cz/item/CS_URS_2025_02/763131561" TargetMode="External" /><Relationship Id="rId208" Type="http://schemas.openxmlformats.org/officeDocument/2006/relationships/hyperlink" Target="https://podminky.urs.cz/item/CS_URS_2025_02/763131714" TargetMode="External" /><Relationship Id="rId209" Type="http://schemas.openxmlformats.org/officeDocument/2006/relationships/hyperlink" Target="https://podminky.urs.cz/item/CS_URS_2025_02/763131751" TargetMode="External" /><Relationship Id="rId210" Type="http://schemas.openxmlformats.org/officeDocument/2006/relationships/hyperlink" Target="https://podminky.urs.cz/item/CS_URS_2025_02/763131752" TargetMode="External" /><Relationship Id="rId211" Type="http://schemas.openxmlformats.org/officeDocument/2006/relationships/hyperlink" Target="https://podminky.urs.cz/item/CS_URS_2025_02/763161763" TargetMode="External" /><Relationship Id="rId212" Type="http://schemas.openxmlformats.org/officeDocument/2006/relationships/hyperlink" Target="https://podminky.urs.cz/item/CS_URS_2025_02/763164567" TargetMode="External" /><Relationship Id="rId213" Type="http://schemas.openxmlformats.org/officeDocument/2006/relationships/hyperlink" Target="https://podminky.urs.cz/item/CS_URS_2025_02/763182411" TargetMode="External" /><Relationship Id="rId214" Type="http://schemas.openxmlformats.org/officeDocument/2006/relationships/hyperlink" Target="https://podminky.urs.cz/item/CS_URS_2025_02/763251222" TargetMode="External" /><Relationship Id="rId215" Type="http://schemas.openxmlformats.org/officeDocument/2006/relationships/hyperlink" Target="https://podminky.urs.cz/item/CS_URS_2025_02/763365112" TargetMode="External" /><Relationship Id="rId216" Type="http://schemas.openxmlformats.org/officeDocument/2006/relationships/hyperlink" Target="https://podminky.urs.cz/item/CS_URS_2025_02/998763403" TargetMode="External" /><Relationship Id="rId217" Type="http://schemas.openxmlformats.org/officeDocument/2006/relationships/hyperlink" Target="https://podminky.urs.cz/item/CS_URS_2025_02/764002812" TargetMode="External" /><Relationship Id="rId218" Type="http://schemas.openxmlformats.org/officeDocument/2006/relationships/hyperlink" Target="https://podminky.urs.cz/item/CS_URS_2025_02/764002851" TargetMode="External" /><Relationship Id="rId219" Type="http://schemas.openxmlformats.org/officeDocument/2006/relationships/hyperlink" Target="https://podminky.urs.cz/item/CS_URS_2025_02/764002861" TargetMode="External" /><Relationship Id="rId220" Type="http://schemas.openxmlformats.org/officeDocument/2006/relationships/hyperlink" Target="https://podminky.urs.cz/item/CS_URS_2025_02/764004801" TargetMode="External" /><Relationship Id="rId221" Type="http://schemas.openxmlformats.org/officeDocument/2006/relationships/hyperlink" Target="https://podminky.urs.cz/item/CS_URS_2025_02/764004861" TargetMode="External" /><Relationship Id="rId222" Type="http://schemas.openxmlformats.org/officeDocument/2006/relationships/hyperlink" Target="https://podminky.urs.cz/item/CS_URS_2025_02/764232435" TargetMode="External" /><Relationship Id="rId223" Type="http://schemas.openxmlformats.org/officeDocument/2006/relationships/hyperlink" Target="https://podminky.urs.cz/item/CS_URS_2025_02/764314612" TargetMode="External" /><Relationship Id="rId224" Type="http://schemas.openxmlformats.org/officeDocument/2006/relationships/hyperlink" Target="https://podminky.urs.cz/item/CS_URS_2025_02/764315623" TargetMode="External" /><Relationship Id="rId225" Type="http://schemas.openxmlformats.org/officeDocument/2006/relationships/hyperlink" Target="https://podminky.urs.cz/item/CS_URS_2025_02/764531404" TargetMode="External" /><Relationship Id="rId226" Type="http://schemas.openxmlformats.org/officeDocument/2006/relationships/hyperlink" Target="https://podminky.urs.cz/item/CS_URS_2025_02/764538422" TargetMode="External" /><Relationship Id="rId227" Type="http://schemas.openxmlformats.org/officeDocument/2006/relationships/hyperlink" Target="https://podminky.urs.cz/item/CS_URS_2025_02/998764203" TargetMode="External" /><Relationship Id="rId228" Type="http://schemas.openxmlformats.org/officeDocument/2006/relationships/hyperlink" Target="https://podminky.urs.cz/item/CS_URS_2025_02/765111807" TargetMode="External" /><Relationship Id="rId229" Type="http://schemas.openxmlformats.org/officeDocument/2006/relationships/hyperlink" Target="https://podminky.urs.cz/item/CS_URS_2025_02/765111833" TargetMode="External" /><Relationship Id="rId230" Type="http://schemas.openxmlformats.org/officeDocument/2006/relationships/hyperlink" Target="https://podminky.urs.cz/item/CS_URS_2025_02/765113912" TargetMode="External" /><Relationship Id="rId231" Type="http://schemas.openxmlformats.org/officeDocument/2006/relationships/hyperlink" Target="https://podminky.urs.cz/item/CS_URS_2025_02/765191011" TargetMode="External" /><Relationship Id="rId232" Type="http://schemas.openxmlformats.org/officeDocument/2006/relationships/hyperlink" Target="https://podminky.urs.cz/item/CS_URS_2025_02/998765203" TargetMode="External" /><Relationship Id="rId233" Type="http://schemas.openxmlformats.org/officeDocument/2006/relationships/hyperlink" Target="https://podminky.urs.cz/item/CS_URS_2025_02/766674812" TargetMode="External" /><Relationship Id="rId234" Type="http://schemas.openxmlformats.org/officeDocument/2006/relationships/hyperlink" Target="https://podminky.urs.cz/item/CS_URS_2025_02/767161811" TargetMode="External" /><Relationship Id="rId235" Type="http://schemas.openxmlformats.org/officeDocument/2006/relationships/hyperlink" Target="https://podminky.urs.cz/item/CS_URS_2025_02/767161821" TargetMode="External" /><Relationship Id="rId236" Type="http://schemas.openxmlformats.org/officeDocument/2006/relationships/hyperlink" Target="https://podminky.urs.cz/item/CS_URS_2025_02/767661811" TargetMode="External" /><Relationship Id="rId237" Type="http://schemas.openxmlformats.org/officeDocument/2006/relationships/hyperlink" Target="https://podminky.urs.cz/item/CS_URS_2025_02/767851101" TargetMode="External" /><Relationship Id="rId238" Type="http://schemas.openxmlformats.org/officeDocument/2006/relationships/hyperlink" Target="https://podminky.urs.cz/item/CS_URS_2025_02/767851104" TargetMode="External" /><Relationship Id="rId239" Type="http://schemas.openxmlformats.org/officeDocument/2006/relationships/hyperlink" Target="https://podminky.urs.cz/item/CS_URS_2025_02/767893816" TargetMode="External" /><Relationship Id="rId240" Type="http://schemas.openxmlformats.org/officeDocument/2006/relationships/hyperlink" Target="https://podminky.urs.cz/item/CS_URS_2025_02/998767203" TargetMode="External" /><Relationship Id="rId241" Type="http://schemas.openxmlformats.org/officeDocument/2006/relationships/hyperlink" Target="https://podminky.urs.cz/item/CS_URS_2025_02/771111011" TargetMode="External" /><Relationship Id="rId242" Type="http://schemas.openxmlformats.org/officeDocument/2006/relationships/hyperlink" Target="https://podminky.urs.cz/item/CS_URS_2025_02/771121011" TargetMode="External" /><Relationship Id="rId243" Type="http://schemas.openxmlformats.org/officeDocument/2006/relationships/hyperlink" Target="https://podminky.urs.cz/item/CS_URS_2025_02/771571810" TargetMode="External" /><Relationship Id="rId244" Type="http://schemas.openxmlformats.org/officeDocument/2006/relationships/hyperlink" Target="https://podminky.urs.cz/item/CS_URS_2025_02/771592011" TargetMode="External" /><Relationship Id="rId245" Type="http://schemas.openxmlformats.org/officeDocument/2006/relationships/hyperlink" Target="https://podminky.urs.cz/item/CS_URS_2025_02/998771203" TargetMode="External" /><Relationship Id="rId246" Type="http://schemas.openxmlformats.org/officeDocument/2006/relationships/hyperlink" Target="https://podminky.urs.cz/item/CS_URS_2025_02/772231313" TargetMode="External" /><Relationship Id="rId247" Type="http://schemas.openxmlformats.org/officeDocument/2006/relationships/hyperlink" Target="https://podminky.urs.cz/item/CS_URS_2025_02/772231424" TargetMode="External" /><Relationship Id="rId248" Type="http://schemas.openxmlformats.org/officeDocument/2006/relationships/hyperlink" Target="https://podminky.urs.cz/item/CS_URS_2025_02/772232812" TargetMode="External" /><Relationship Id="rId249" Type="http://schemas.openxmlformats.org/officeDocument/2006/relationships/hyperlink" Target="https://podminky.urs.cz/item/CS_URS_2025_02/772232822" TargetMode="External" /><Relationship Id="rId250" Type="http://schemas.openxmlformats.org/officeDocument/2006/relationships/hyperlink" Target="https://podminky.urs.cz/item/CS_URS_2025_02/772591923" TargetMode="External" /><Relationship Id="rId251" Type="http://schemas.openxmlformats.org/officeDocument/2006/relationships/hyperlink" Target="https://podminky.urs.cz/item/CS_URS_2025_02/998772203" TargetMode="External" /><Relationship Id="rId252" Type="http://schemas.openxmlformats.org/officeDocument/2006/relationships/hyperlink" Target="https://podminky.urs.cz/item/CS_URS_2025_02/773591111" TargetMode="External" /><Relationship Id="rId253" Type="http://schemas.openxmlformats.org/officeDocument/2006/relationships/hyperlink" Target="https://podminky.urs.cz/item/CS_URS_2025_02/773591171" TargetMode="External" /><Relationship Id="rId254" Type="http://schemas.openxmlformats.org/officeDocument/2006/relationships/hyperlink" Target="https://podminky.urs.cz/item/CS_URS_2025_02/998773203" TargetMode="External" /><Relationship Id="rId255" Type="http://schemas.openxmlformats.org/officeDocument/2006/relationships/hyperlink" Target="https://podminky.urs.cz/item/CS_URS_2025_02/775121321" TargetMode="External" /><Relationship Id="rId256" Type="http://schemas.openxmlformats.org/officeDocument/2006/relationships/hyperlink" Target="https://podminky.urs.cz/item/CS_URS_2025_02/775511810" TargetMode="External" /><Relationship Id="rId257" Type="http://schemas.openxmlformats.org/officeDocument/2006/relationships/hyperlink" Target="https://podminky.urs.cz/item/CS_URS_2025_02/775541811" TargetMode="External" /><Relationship Id="rId258" Type="http://schemas.openxmlformats.org/officeDocument/2006/relationships/hyperlink" Target="https://podminky.urs.cz/item/CS_URS_2025_02/775591312" TargetMode="External" /><Relationship Id="rId259" Type="http://schemas.openxmlformats.org/officeDocument/2006/relationships/hyperlink" Target="https://podminky.urs.cz/item/CS_URS_2025_02/775591411" TargetMode="External" /><Relationship Id="rId260" Type="http://schemas.openxmlformats.org/officeDocument/2006/relationships/hyperlink" Target="https://podminky.urs.cz/item/CS_URS_2025_02/998775203" TargetMode="External" /><Relationship Id="rId261" Type="http://schemas.openxmlformats.org/officeDocument/2006/relationships/hyperlink" Target="https://podminky.urs.cz/item/CS_URS_2025_02/776201812" TargetMode="External" /><Relationship Id="rId262" Type="http://schemas.openxmlformats.org/officeDocument/2006/relationships/hyperlink" Target="https://podminky.urs.cz/item/CS_URS_2025_02/777131101" TargetMode="External" /><Relationship Id="rId263" Type="http://schemas.openxmlformats.org/officeDocument/2006/relationships/hyperlink" Target="https://podminky.urs.cz/item/CS_URS_2025_02/777131201" TargetMode="External" /><Relationship Id="rId264" Type="http://schemas.openxmlformats.org/officeDocument/2006/relationships/hyperlink" Target="https://podminky.urs.cz/item/CS_URS_2025_02/777612209" TargetMode="External" /><Relationship Id="rId265" Type="http://schemas.openxmlformats.org/officeDocument/2006/relationships/hyperlink" Target="https://podminky.urs.cz/item/CS_URS_2025_02/998777203" TargetMode="External" /><Relationship Id="rId266" Type="http://schemas.openxmlformats.org/officeDocument/2006/relationships/hyperlink" Target="https://podminky.urs.cz/item/CS_URS_2025_02/781121011" TargetMode="External" /><Relationship Id="rId267" Type="http://schemas.openxmlformats.org/officeDocument/2006/relationships/hyperlink" Target="https://podminky.urs.cz/item/CS_URS_2025_02/781484513" TargetMode="External" /><Relationship Id="rId268" Type="http://schemas.openxmlformats.org/officeDocument/2006/relationships/hyperlink" Target="https://podminky.urs.cz/item/CS_URS_2025_02/781471810" TargetMode="External" /><Relationship Id="rId269" Type="http://schemas.openxmlformats.org/officeDocument/2006/relationships/hyperlink" Target="https://podminky.urs.cz/item/CS_URS_2025_02/781495211" TargetMode="External" /><Relationship Id="rId270" Type="http://schemas.openxmlformats.org/officeDocument/2006/relationships/hyperlink" Target="https://podminky.urs.cz/item/CS_URS_2025_02/998781203" TargetMode="External" /><Relationship Id="rId271" Type="http://schemas.openxmlformats.org/officeDocument/2006/relationships/hyperlink" Target="https://podminky.urs.cz/item/CS_URS_2025_02/783213021" TargetMode="External" /><Relationship Id="rId272" Type="http://schemas.openxmlformats.org/officeDocument/2006/relationships/hyperlink" Target="https://podminky.urs.cz/item/CS_URS_2025_02/783214121" TargetMode="External" /><Relationship Id="rId273" Type="http://schemas.openxmlformats.org/officeDocument/2006/relationships/hyperlink" Target="https://podminky.urs.cz/item/CS_URS_2025_02/783218211" TargetMode="External" /><Relationship Id="rId274" Type="http://schemas.openxmlformats.org/officeDocument/2006/relationships/hyperlink" Target="https://podminky.urs.cz/item/CS_URS_2025_02/783314201" TargetMode="External" /><Relationship Id="rId275" Type="http://schemas.openxmlformats.org/officeDocument/2006/relationships/hyperlink" Target="https://podminky.urs.cz/item/CS_URS_2025_02/783823164" TargetMode="External" /><Relationship Id="rId276" Type="http://schemas.openxmlformats.org/officeDocument/2006/relationships/hyperlink" Target="https://podminky.urs.cz/item/CS_URS_2025_02/783913161" TargetMode="External" /><Relationship Id="rId277" Type="http://schemas.openxmlformats.org/officeDocument/2006/relationships/hyperlink" Target="https://podminky.urs.cz/item/CS_URS_2025_02/784111003" TargetMode="External" /><Relationship Id="rId278" Type="http://schemas.openxmlformats.org/officeDocument/2006/relationships/hyperlink" Target="https://podminky.urs.cz/item/CS_URS_2025_02/784121003" TargetMode="External" /><Relationship Id="rId279" Type="http://schemas.openxmlformats.org/officeDocument/2006/relationships/hyperlink" Target="https://podminky.urs.cz/item/CS_URS_2025_02/784121013" TargetMode="External" /><Relationship Id="rId280" Type="http://schemas.openxmlformats.org/officeDocument/2006/relationships/hyperlink" Target="https://podminky.urs.cz/item/CS_URS_2025_02/784161513" TargetMode="External" /><Relationship Id="rId281" Type="http://schemas.openxmlformats.org/officeDocument/2006/relationships/hyperlink" Target="https://podminky.urs.cz/item/CS_URS_2025_02/784181113" TargetMode="External" /><Relationship Id="rId282" Type="http://schemas.openxmlformats.org/officeDocument/2006/relationships/hyperlink" Target="https://podminky.urs.cz/item/CS_URS_2025_02/784181133" TargetMode="External" /><Relationship Id="rId283" Type="http://schemas.openxmlformats.org/officeDocument/2006/relationships/hyperlink" Target="https://podminky.urs.cz/item/CS_URS_2025_02/784211103" TargetMode="External" /><Relationship Id="rId284" Type="http://schemas.openxmlformats.org/officeDocument/2006/relationships/hyperlink" Target="https://podminky.urs.cz/item/CS_URS_2025_02/HZS4212" TargetMode="External" /><Relationship Id="rId285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319202134" TargetMode="External" /><Relationship Id="rId2" Type="http://schemas.openxmlformats.org/officeDocument/2006/relationships/hyperlink" Target="https://podminky.urs.cz/item/CS_URS_2025_02/319202136" TargetMode="External" /><Relationship Id="rId3" Type="http://schemas.openxmlformats.org/officeDocument/2006/relationships/hyperlink" Target="https://podminky.urs.cz/item/CS_URS_2025_02/319202137" TargetMode="External" /><Relationship Id="rId4" Type="http://schemas.openxmlformats.org/officeDocument/2006/relationships/hyperlink" Target="https://podminky.urs.cz/item/CS_URS_2025_02/611324113" TargetMode="External" /><Relationship Id="rId5" Type="http://schemas.openxmlformats.org/officeDocument/2006/relationships/hyperlink" Target="https://podminky.urs.cz/item/CS_URS_2025_02/611324313" TargetMode="External" /><Relationship Id="rId6" Type="http://schemas.openxmlformats.org/officeDocument/2006/relationships/hyperlink" Target="https://podminky.urs.cz/item/CS_URS_2025_02/612131151" TargetMode="External" /><Relationship Id="rId7" Type="http://schemas.openxmlformats.org/officeDocument/2006/relationships/hyperlink" Target="https://podminky.urs.cz/item/CS_URS_2025_02/612311101" TargetMode="External" /><Relationship Id="rId8" Type="http://schemas.openxmlformats.org/officeDocument/2006/relationships/hyperlink" Target="https://podminky.urs.cz/item/CS_URS_2025_02/612311191" TargetMode="External" /><Relationship Id="rId9" Type="http://schemas.openxmlformats.org/officeDocument/2006/relationships/hyperlink" Target="https://podminky.urs.cz/item/CS_URS_2025_02/612324111" TargetMode="External" /><Relationship Id="rId10" Type="http://schemas.openxmlformats.org/officeDocument/2006/relationships/hyperlink" Target="https://podminky.urs.cz/item/CS_URS_2025_02/612324191" TargetMode="External" /><Relationship Id="rId11" Type="http://schemas.openxmlformats.org/officeDocument/2006/relationships/hyperlink" Target="https://podminky.urs.cz/item/CS_URS_2025_02/612822001" TargetMode="External" /><Relationship Id="rId12" Type="http://schemas.openxmlformats.org/officeDocument/2006/relationships/hyperlink" Target="https://podminky.urs.cz/item/CS_URS_2025_02/612822021" TargetMode="External" /><Relationship Id="rId13" Type="http://schemas.openxmlformats.org/officeDocument/2006/relationships/hyperlink" Target="https://podminky.urs.cz/item/CS_URS_2025_02/919726123" TargetMode="External" /><Relationship Id="rId14" Type="http://schemas.openxmlformats.org/officeDocument/2006/relationships/hyperlink" Target="https://podminky.urs.cz/item/CS_URS_2025_02/949101111" TargetMode="External" /><Relationship Id="rId15" Type="http://schemas.openxmlformats.org/officeDocument/2006/relationships/hyperlink" Target="https://podminky.urs.cz/item/CS_URS_2025_02/998011003" TargetMode="External" /><Relationship Id="rId16" Type="http://schemas.openxmlformats.org/officeDocument/2006/relationships/hyperlink" Target="https://podminky.urs.cz/item/CS_URS_2025_02/711191001" TargetMode="External" /><Relationship Id="rId17" Type="http://schemas.openxmlformats.org/officeDocument/2006/relationships/hyperlink" Target="https://podminky.urs.cz/item/CS_URS_2025_02/711191201" TargetMode="External" /><Relationship Id="rId18" Type="http://schemas.openxmlformats.org/officeDocument/2006/relationships/hyperlink" Target="https://podminky.urs.cz/item/CS_URS_2025_02/711192102" TargetMode="External" /><Relationship Id="rId19" Type="http://schemas.openxmlformats.org/officeDocument/2006/relationships/hyperlink" Target="https://podminky.urs.cz/item/CS_URS_2025_02/711192202" TargetMode="External" /><Relationship Id="rId20" Type="http://schemas.openxmlformats.org/officeDocument/2006/relationships/hyperlink" Target="https://podminky.urs.cz/item/CS_URS_2025_02/711411001" TargetMode="External" /><Relationship Id="rId21" Type="http://schemas.openxmlformats.org/officeDocument/2006/relationships/hyperlink" Target="https://podminky.urs.cz/item/CS_URS_2025_02/711412001" TargetMode="External" /><Relationship Id="rId22" Type="http://schemas.openxmlformats.org/officeDocument/2006/relationships/hyperlink" Target="https://podminky.urs.cz/item/CS_URS_2025_02/711812111" TargetMode="External" /><Relationship Id="rId23" Type="http://schemas.openxmlformats.org/officeDocument/2006/relationships/hyperlink" Target="https://podminky.urs.cz/item/CS_URS_2025_02/711812511" TargetMode="External" /><Relationship Id="rId24" Type="http://schemas.openxmlformats.org/officeDocument/2006/relationships/hyperlink" Target="https://podminky.urs.cz/item/CS_URS_2025_02/998711203" TargetMode="External" /><Relationship Id="rId25" Type="http://schemas.openxmlformats.org/officeDocument/2006/relationships/hyperlink" Target="https://podminky.urs.cz/item/CS_URS_2025_02/784331001" TargetMode="External" /><Relationship Id="rId26" Type="http://schemas.openxmlformats.org/officeDocument/2006/relationships/hyperlink" Target="https://podminky.urs.cz/item/CS_URS_2025_02/030001000" TargetMode="External" /><Relationship Id="rId27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319202132" TargetMode="External" /><Relationship Id="rId2" Type="http://schemas.openxmlformats.org/officeDocument/2006/relationships/hyperlink" Target="https://podminky.urs.cz/item/CS_URS_2025_02/319202135" TargetMode="External" /><Relationship Id="rId3" Type="http://schemas.openxmlformats.org/officeDocument/2006/relationships/hyperlink" Target="https://podminky.urs.cz/item/CS_URS_2025_02/319202136" TargetMode="External" /><Relationship Id="rId4" Type="http://schemas.openxmlformats.org/officeDocument/2006/relationships/hyperlink" Target="https://podminky.urs.cz/item/CS_URS_2025_02/612131151" TargetMode="External" /><Relationship Id="rId5" Type="http://schemas.openxmlformats.org/officeDocument/2006/relationships/hyperlink" Target="https://podminky.urs.cz/item/CS_URS_2025_02/612324111" TargetMode="External" /><Relationship Id="rId6" Type="http://schemas.openxmlformats.org/officeDocument/2006/relationships/hyperlink" Target="https://podminky.urs.cz/item/CS_URS_2025_02/612324191" TargetMode="External" /><Relationship Id="rId7" Type="http://schemas.openxmlformats.org/officeDocument/2006/relationships/hyperlink" Target="https://podminky.urs.cz/item/CS_URS_2025_02/612822001" TargetMode="External" /><Relationship Id="rId8" Type="http://schemas.openxmlformats.org/officeDocument/2006/relationships/hyperlink" Target="https://podminky.urs.cz/item/CS_URS_2025_02/612822021" TargetMode="External" /><Relationship Id="rId9" Type="http://schemas.openxmlformats.org/officeDocument/2006/relationships/hyperlink" Target="https://podminky.urs.cz/item/CS_URS_2025_02/622131151" TargetMode="External" /><Relationship Id="rId10" Type="http://schemas.openxmlformats.org/officeDocument/2006/relationships/hyperlink" Target="https://podminky.urs.cz/item/CS_URS_2025_02/622311101" TargetMode="External" /><Relationship Id="rId11" Type="http://schemas.openxmlformats.org/officeDocument/2006/relationships/hyperlink" Target="https://podminky.urs.cz/item/CS_URS_2025_02/622311191" TargetMode="External" /><Relationship Id="rId12" Type="http://schemas.openxmlformats.org/officeDocument/2006/relationships/hyperlink" Target="https://podminky.urs.cz/item/CS_URS_2025_02/622324411" TargetMode="External" /><Relationship Id="rId13" Type="http://schemas.openxmlformats.org/officeDocument/2006/relationships/hyperlink" Target="https://podminky.urs.cz/item/CS_URS_2025_02/622327121" TargetMode="External" /><Relationship Id="rId14" Type="http://schemas.openxmlformats.org/officeDocument/2006/relationships/hyperlink" Target="https://podminky.urs.cz/item/CS_URS_2025_02/622327191" TargetMode="External" /><Relationship Id="rId15" Type="http://schemas.openxmlformats.org/officeDocument/2006/relationships/hyperlink" Target="https://podminky.urs.cz/item/CS_URS_2025_02/622328231" TargetMode="External" /><Relationship Id="rId16" Type="http://schemas.openxmlformats.org/officeDocument/2006/relationships/hyperlink" Target="https://podminky.urs.cz/item/CS_URS_2025_02/212755212" TargetMode="External" /><Relationship Id="rId17" Type="http://schemas.openxmlformats.org/officeDocument/2006/relationships/hyperlink" Target="https://podminky.urs.cz/item/CS_URS_2025_02/871263120" TargetMode="External" /><Relationship Id="rId18" Type="http://schemas.openxmlformats.org/officeDocument/2006/relationships/hyperlink" Target="https://podminky.urs.cz/item/CS_URS_2025_02/877260310" TargetMode="External" /><Relationship Id="rId19" Type="http://schemas.openxmlformats.org/officeDocument/2006/relationships/hyperlink" Target="https://podminky.urs.cz/item/CS_URS_2025_02/919726123" TargetMode="External" /><Relationship Id="rId20" Type="http://schemas.openxmlformats.org/officeDocument/2006/relationships/hyperlink" Target="https://podminky.urs.cz/item/CS_URS_2025_02/998011003" TargetMode="External" /><Relationship Id="rId21" Type="http://schemas.openxmlformats.org/officeDocument/2006/relationships/hyperlink" Target="https://podminky.urs.cz/item/CS_URS_2025_02/711191001" TargetMode="External" /><Relationship Id="rId22" Type="http://schemas.openxmlformats.org/officeDocument/2006/relationships/hyperlink" Target="https://podminky.urs.cz/item/CS_URS_2025_02/711191201" TargetMode="External" /><Relationship Id="rId23" Type="http://schemas.openxmlformats.org/officeDocument/2006/relationships/hyperlink" Target="https://podminky.urs.cz/item/CS_URS_2025_02/711192102" TargetMode="External" /><Relationship Id="rId24" Type="http://schemas.openxmlformats.org/officeDocument/2006/relationships/hyperlink" Target="https://podminky.urs.cz/item/CS_URS_2025_02/711192202" TargetMode="External" /><Relationship Id="rId25" Type="http://schemas.openxmlformats.org/officeDocument/2006/relationships/hyperlink" Target="https://podminky.urs.cz/item/CS_URS_2025_02/711411001" TargetMode="External" /><Relationship Id="rId26" Type="http://schemas.openxmlformats.org/officeDocument/2006/relationships/hyperlink" Target="https://podminky.urs.cz/item/CS_URS_2025_02/711412001" TargetMode="External" /><Relationship Id="rId27" Type="http://schemas.openxmlformats.org/officeDocument/2006/relationships/hyperlink" Target="https://podminky.urs.cz/item/CS_URS_2025_02/711812111" TargetMode="External" /><Relationship Id="rId28" Type="http://schemas.openxmlformats.org/officeDocument/2006/relationships/hyperlink" Target="https://podminky.urs.cz/item/CS_URS_2025_02/711812511" TargetMode="External" /><Relationship Id="rId29" Type="http://schemas.openxmlformats.org/officeDocument/2006/relationships/hyperlink" Target="https://podminky.urs.cz/item/CS_URS_2025_02/998711203" TargetMode="External" /><Relationship Id="rId30" Type="http://schemas.openxmlformats.org/officeDocument/2006/relationships/hyperlink" Target="https://podminky.urs.cz/item/CS_URS_2025_02/783823133" TargetMode="External" /><Relationship Id="rId31" Type="http://schemas.openxmlformats.org/officeDocument/2006/relationships/hyperlink" Target="https://podminky.urs.cz/item/CS_URS_2025_02/783826313" TargetMode="External" /><Relationship Id="rId32" Type="http://schemas.openxmlformats.org/officeDocument/2006/relationships/hyperlink" Target="https://podminky.urs.cz/item/CS_URS_2025_02/783826615" TargetMode="External" /><Relationship Id="rId33" Type="http://schemas.openxmlformats.org/officeDocument/2006/relationships/hyperlink" Target="https://podminky.urs.cz/item/CS_URS_2025_02/784331001" TargetMode="External" /><Relationship Id="rId34" Type="http://schemas.openxmlformats.org/officeDocument/2006/relationships/hyperlink" Target="https://podminky.urs.cz/item/CS_URS_2025_02/030001000" TargetMode="External" /><Relationship Id="rId35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013254000" TargetMode="External" /><Relationship Id="rId2" Type="http://schemas.openxmlformats.org/officeDocument/2006/relationships/hyperlink" Target="https://podminky.urs.cz/item/CS_URS_2025_02/013294000" TargetMode="External" /><Relationship Id="rId3" Type="http://schemas.openxmlformats.org/officeDocument/2006/relationships/hyperlink" Target="https://podminky.urs.cz/item/CS_URS_2025_02/030001000" TargetMode="External" /><Relationship Id="rId4" Type="http://schemas.openxmlformats.org/officeDocument/2006/relationships/hyperlink" Target="https://podminky.urs.cz/item/CS_URS_2025_02/045203000" TargetMode="External" /><Relationship Id="rId5" Type="http://schemas.openxmlformats.org/officeDocument/2006/relationships/hyperlink" Target="https://podminky.urs.cz/item/CS_URS_2025_02/049002000" TargetMode="External" /><Relationship Id="rId6" Type="http://schemas.openxmlformats.org/officeDocument/2006/relationships/hyperlink" Target="https://podminky.urs.cz/item/CS_URS_2025_02/060001000" TargetMode="External" /><Relationship Id="rId7" Type="http://schemas.openxmlformats.org/officeDocument/2006/relationships/hyperlink" Target="https://podminky.urs.cz/item/CS_URS_2025_02/070001000" TargetMode="External" /><Relationship Id="rId8" Type="http://schemas.openxmlformats.org/officeDocument/2006/relationships/hyperlink" Target="https://podminky.urs.cz/item/CS_URS_2025_02/090001000" TargetMode="External" /><Relationship Id="rId9" Type="http://schemas.openxmlformats.org/officeDocument/2006/relationships/drawing" Target="../drawings/drawing1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1</v>
      </c>
      <c r="BT1" s="17" t="s">
        <v>3</v>
      </c>
      <c r="BU1" s="17" t="s">
        <v>3</v>
      </c>
      <c r="BV1" s="17" t="s">
        <v>4</v>
      </c>
    </row>
    <row r="2" s="1" customFormat="1" ht="36.96" customHeight="1">
      <c r="AR2" s="18" t="s">
        <v>5</v>
      </c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9" t="s">
        <v>6</v>
      </c>
      <c r="BT2" s="19" t="s">
        <v>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="1" customFormat="1" ht="24.96" customHeight="1">
      <c r="B4" s="22"/>
      <c r="D4" s="23" t="s">
        <v>9</v>
      </c>
      <c r="AR4" s="22"/>
      <c r="AS4" s="24" t="s">
        <v>10</v>
      </c>
      <c r="BE4" s="25" t="s">
        <v>11</v>
      </c>
      <c r="BS4" s="19" t="s">
        <v>12</v>
      </c>
    </row>
    <row r="5" s="1" customFormat="1" ht="12" customHeight="1">
      <c r="B5" s="22"/>
      <c r="D5" s="26" t="s">
        <v>13</v>
      </c>
      <c r="K5" s="27" t="s">
        <v>14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R5" s="22"/>
      <c r="BE5" s="28" t="s">
        <v>15</v>
      </c>
      <c r="BS5" s="19" t="s">
        <v>6</v>
      </c>
    </row>
    <row r="6" s="1" customFormat="1" ht="36.96" customHeight="1">
      <c r="B6" s="22"/>
      <c r="D6" s="29" t="s">
        <v>16</v>
      </c>
      <c r="K6" s="30" t="s">
        <v>17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R6" s="22"/>
      <c r="BE6" s="31"/>
      <c r="BS6" s="19" t="s">
        <v>6</v>
      </c>
    </row>
    <row r="7" s="1" customFormat="1" ht="12" customHeight="1">
      <c r="B7" s="22"/>
      <c r="D7" s="32" t="s">
        <v>18</v>
      </c>
      <c r="K7" s="27" t="s">
        <v>1</v>
      </c>
      <c r="AK7" s="32" t="s">
        <v>19</v>
      </c>
      <c r="AN7" s="27" t="s">
        <v>1</v>
      </c>
      <c r="AR7" s="22"/>
      <c r="BE7" s="31"/>
      <c r="BS7" s="19" t="s">
        <v>6</v>
      </c>
    </row>
    <row r="8" s="1" customFormat="1" ht="12" customHeight="1">
      <c r="B8" s="22"/>
      <c r="D8" s="32" t="s">
        <v>20</v>
      </c>
      <c r="K8" s="27" t="s">
        <v>21</v>
      </c>
      <c r="AK8" s="32" t="s">
        <v>22</v>
      </c>
      <c r="AN8" s="33" t="s">
        <v>23</v>
      </c>
      <c r="AR8" s="22"/>
      <c r="BE8" s="31"/>
      <c r="BS8" s="19" t="s">
        <v>6</v>
      </c>
    </row>
    <row r="9" s="1" customFormat="1" ht="14.4" customHeight="1">
      <c r="B9" s="22"/>
      <c r="AR9" s="22"/>
      <c r="BE9" s="31"/>
      <c r="BS9" s="19" t="s">
        <v>6</v>
      </c>
    </row>
    <row r="10" s="1" customFormat="1" ht="12" customHeight="1">
      <c r="B10" s="22"/>
      <c r="D10" s="32" t="s">
        <v>24</v>
      </c>
      <c r="AK10" s="32" t="s">
        <v>25</v>
      </c>
      <c r="AN10" s="27" t="s">
        <v>1</v>
      </c>
      <c r="AR10" s="22"/>
      <c r="BE10" s="31"/>
      <c r="BS10" s="19" t="s">
        <v>6</v>
      </c>
    </row>
    <row r="11" s="1" customFormat="1" ht="18.48" customHeight="1">
      <c r="B11" s="22"/>
      <c r="E11" s="27" t="s">
        <v>26</v>
      </c>
      <c r="AK11" s="32" t="s">
        <v>27</v>
      </c>
      <c r="AN11" s="27" t="s">
        <v>1</v>
      </c>
      <c r="AR11" s="22"/>
      <c r="BE11" s="31"/>
      <c r="BS11" s="19" t="s">
        <v>6</v>
      </c>
    </row>
    <row r="12" s="1" customFormat="1" ht="6.96" customHeight="1">
      <c r="B12" s="22"/>
      <c r="AR12" s="22"/>
      <c r="BE12" s="31"/>
      <c r="BS12" s="19" t="s">
        <v>6</v>
      </c>
    </row>
    <row r="13" s="1" customFormat="1" ht="12" customHeight="1">
      <c r="B13" s="22"/>
      <c r="D13" s="32" t="s">
        <v>28</v>
      </c>
      <c r="AK13" s="32" t="s">
        <v>25</v>
      </c>
      <c r="AN13" s="34" t="s">
        <v>29</v>
      </c>
      <c r="AR13" s="22"/>
      <c r="BE13" s="31"/>
      <c r="BS13" s="19" t="s">
        <v>6</v>
      </c>
    </row>
    <row r="14">
      <c r="B14" s="22"/>
      <c r="E14" s="34" t="s">
        <v>29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27</v>
      </c>
      <c r="AN14" s="34" t="s">
        <v>29</v>
      </c>
      <c r="AR14" s="22"/>
      <c r="BE14" s="31"/>
      <c r="BS14" s="19" t="s">
        <v>6</v>
      </c>
    </row>
    <row r="15" s="1" customFormat="1" ht="6.96" customHeight="1">
      <c r="B15" s="22"/>
      <c r="AR15" s="22"/>
      <c r="BE15" s="31"/>
      <c r="BS15" s="19" t="s">
        <v>3</v>
      </c>
    </row>
    <row r="16" s="1" customFormat="1" ht="12" customHeight="1">
      <c r="B16" s="22"/>
      <c r="D16" s="32" t="s">
        <v>30</v>
      </c>
      <c r="AK16" s="32" t="s">
        <v>25</v>
      </c>
      <c r="AN16" s="27" t="s">
        <v>1</v>
      </c>
      <c r="AR16" s="22"/>
      <c r="BE16" s="31"/>
      <c r="BS16" s="19" t="s">
        <v>3</v>
      </c>
    </row>
    <row r="17" s="1" customFormat="1" ht="18.48" customHeight="1">
      <c r="B17" s="22"/>
      <c r="E17" s="27" t="s">
        <v>31</v>
      </c>
      <c r="AK17" s="32" t="s">
        <v>27</v>
      </c>
      <c r="AN17" s="27" t="s">
        <v>1</v>
      </c>
      <c r="AR17" s="22"/>
      <c r="BE17" s="31"/>
      <c r="BS17" s="19" t="s">
        <v>32</v>
      </c>
    </row>
    <row r="18" s="1" customFormat="1" ht="6.96" customHeight="1">
      <c r="B18" s="22"/>
      <c r="AR18" s="22"/>
      <c r="BE18" s="31"/>
      <c r="BS18" s="19" t="s">
        <v>6</v>
      </c>
    </row>
    <row r="19" s="1" customFormat="1" ht="12" customHeight="1">
      <c r="B19" s="22"/>
      <c r="D19" s="32" t="s">
        <v>33</v>
      </c>
      <c r="AK19" s="32" t="s">
        <v>25</v>
      </c>
      <c r="AN19" s="27" t="s">
        <v>1</v>
      </c>
      <c r="AR19" s="22"/>
      <c r="BE19" s="31"/>
      <c r="BS19" s="19" t="s">
        <v>6</v>
      </c>
    </row>
    <row r="20" s="1" customFormat="1" ht="18.48" customHeight="1">
      <c r="B20" s="22"/>
      <c r="E20" s="27" t="s">
        <v>34</v>
      </c>
      <c r="AK20" s="32" t="s">
        <v>27</v>
      </c>
      <c r="AN20" s="27" t="s">
        <v>1</v>
      </c>
      <c r="AR20" s="22"/>
      <c r="BE20" s="31"/>
      <c r="BS20" s="19" t="s">
        <v>32</v>
      </c>
    </row>
    <row r="21" s="1" customFormat="1" ht="6.96" customHeight="1">
      <c r="B21" s="22"/>
      <c r="AR21" s="22"/>
      <c r="BE21" s="31"/>
    </row>
    <row r="22" s="1" customFormat="1" ht="12" customHeight="1">
      <c r="B22" s="22"/>
      <c r="D22" s="32" t="s">
        <v>35</v>
      </c>
      <c r="AR22" s="22"/>
      <c r="BE22" s="31"/>
    </row>
    <row r="23" s="1" customFormat="1" ht="16.5" customHeight="1">
      <c r="B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R23" s="22"/>
      <c r="BE23" s="31"/>
    </row>
    <row r="24" s="1" customFormat="1" ht="6.96" customHeight="1">
      <c r="B24" s="22"/>
      <c r="AR24" s="22"/>
      <c r="BE24" s="31"/>
    </row>
    <row r="25" s="1" customFormat="1" ht="6.96" customHeight="1">
      <c r="B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R25" s="22"/>
      <c r="BE25" s="31"/>
    </row>
    <row r="26" s="2" customFormat="1" ht="25.92" customHeight="1">
      <c r="A26" s="38"/>
      <c r="B26" s="39"/>
      <c r="C26" s="38"/>
      <c r="D26" s="40" t="s">
        <v>36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ROUND(AG94,2)</f>
        <v>0</v>
      </c>
      <c r="AL26" s="41"/>
      <c r="AM26" s="41"/>
      <c r="AN26" s="41"/>
      <c r="AO26" s="41"/>
      <c r="AP26" s="38"/>
      <c r="AQ26" s="38"/>
      <c r="AR26" s="39"/>
      <c r="BE26" s="31"/>
    </row>
    <row r="27" s="2" customFormat="1" ht="6.96" customHeight="1">
      <c r="A27" s="38"/>
      <c r="B27" s="39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9"/>
      <c r="BE27" s="31"/>
    </row>
    <row r="28" s="2" customFormat="1">
      <c r="A28" s="38"/>
      <c r="B28" s="39"/>
      <c r="C28" s="38"/>
      <c r="D28" s="38"/>
      <c r="E28" s="38"/>
      <c r="F28" s="38"/>
      <c r="G28" s="38"/>
      <c r="H28" s="38"/>
      <c r="I28" s="38"/>
      <c r="J28" s="38"/>
      <c r="K28" s="38"/>
      <c r="L28" s="43" t="s">
        <v>37</v>
      </c>
      <c r="M28" s="43"/>
      <c r="N28" s="43"/>
      <c r="O28" s="43"/>
      <c r="P28" s="43"/>
      <c r="Q28" s="38"/>
      <c r="R28" s="38"/>
      <c r="S28" s="38"/>
      <c r="T28" s="38"/>
      <c r="U28" s="38"/>
      <c r="V28" s="38"/>
      <c r="W28" s="43" t="s">
        <v>38</v>
      </c>
      <c r="X28" s="43"/>
      <c r="Y28" s="43"/>
      <c r="Z28" s="43"/>
      <c r="AA28" s="43"/>
      <c r="AB28" s="43"/>
      <c r="AC28" s="43"/>
      <c r="AD28" s="43"/>
      <c r="AE28" s="43"/>
      <c r="AF28" s="38"/>
      <c r="AG28" s="38"/>
      <c r="AH28" s="38"/>
      <c r="AI28" s="38"/>
      <c r="AJ28" s="38"/>
      <c r="AK28" s="43" t="s">
        <v>39</v>
      </c>
      <c r="AL28" s="43"/>
      <c r="AM28" s="43"/>
      <c r="AN28" s="43"/>
      <c r="AO28" s="43"/>
      <c r="AP28" s="38"/>
      <c r="AQ28" s="38"/>
      <c r="AR28" s="39"/>
      <c r="BE28" s="31"/>
    </row>
    <row r="29" s="3" customFormat="1" ht="14.4" customHeight="1">
      <c r="A29" s="3"/>
      <c r="B29" s="44"/>
      <c r="C29" s="3"/>
      <c r="D29" s="32" t="s">
        <v>40</v>
      </c>
      <c r="E29" s="3"/>
      <c r="F29" s="32" t="s">
        <v>41</v>
      </c>
      <c r="G29" s="3"/>
      <c r="H29" s="3"/>
      <c r="I29" s="3"/>
      <c r="J29" s="3"/>
      <c r="K29" s="3"/>
      <c r="L29" s="45">
        <v>0.20999999999999999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46">
        <f>ROUND(AZ94, 2)</f>
        <v>0</v>
      </c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46">
        <f>ROUND(AV94, 2)</f>
        <v>0</v>
      </c>
      <c r="AL29" s="3"/>
      <c r="AM29" s="3"/>
      <c r="AN29" s="3"/>
      <c r="AO29" s="3"/>
      <c r="AP29" s="3"/>
      <c r="AQ29" s="3"/>
      <c r="AR29" s="44"/>
      <c r="BE29" s="47"/>
    </row>
    <row r="30" s="3" customFormat="1" ht="14.4" customHeight="1">
      <c r="A30" s="3"/>
      <c r="B30" s="44"/>
      <c r="C30" s="3"/>
      <c r="D30" s="3"/>
      <c r="E30" s="3"/>
      <c r="F30" s="32" t="s">
        <v>42</v>
      </c>
      <c r="G30" s="3"/>
      <c r="H30" s="3"/>
      <c r="I30" s="3"/>
      <c r="J30" s="3"/>
      <c r="K30" s="3"/>
      <c r="L30" s="45">
        <v>0.12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46">
        <f>ROUND(BA94, 2)</f>
        <v>0</v>
      </c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46">
        <f>ROUND(AW94, 2)</f>
        <v>0</v>
      </c>
      <c r="AL30" s="3"/>
      <c r="AM30" s="3"/>
      <c r="AN30" s="3"/>
      <c r="AO30" s="3"/>
      <c r="AP30" s="3"/>
      <c r="AQ30" s="3"/>
      <c r="AR30" s="44"/>
      <c r="BE30" s="47"/>
    </row>
    <row r="31" hidden="1" s="3" customFormat="1" ht="14.4" customHeight="1">
      <c r="A31" s="3"/>
      <c r="B31" s="44"/>
      <c r="C31" s="3"/>
      <c r="D31" s="3"/>
      <c r="E31" s="3"/>
      <c r="F31" s="32" t="s">
        <v>43</v>
      </c>
      <c r="G31" s="3"/>
      <c r="H31" s="3"/>
      <c r="I31" s="3"/>
      <c r="J31" s="3"/>
      <c r="K31" s="3"/>
      <c r="L31" s="45">
        <v>0.20999999999999999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46">
        <f>ROUND(BB94, 2)</f>
        <v>0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46">
        <v>0</v>
      </c>
      <c r="AL31" s="3"/>
      <c r="AM31" s="3"/>
      <c r="AN31" s="3"/>
      <c r="AO31" s="3"/>
      <c r="AP31" s="3"/>
      <c r="AQ31" s="3"/>
      <c r="AR31" s="44"/>
      <c r="BE31" s="47"/>
    </row>
    <row r="32" hidden="1" s="3" customFormat="1" ht="14.4" customHeight="1">
      <c r="A32" s="3"/>
      <c r="B32" s="44"/>
      <c r="C32" s="3"/>
      <c r="D32" s="3"/>
      <c r="E32" s="3"/>
      <c r="F32" s="32" t="s">
        <v>44</v>
      </c>
      <c r="G32" s="3"/>
      <c r="H32" s="3"/>
      <c r="I32" s="3"/>
      <c r="J32" s="3"/>
      <c r="K32" s="3"/>
      <c r="L32" s="45">
        <v>0.12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46">
        <f>ROUND(BC94, 2)</f>
        <v>0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46">
        <v>0</v>
      </c>
      <c r="AL32" s="3"/>
      <c r="AM32" s="3"/>
      <c r="AN32" s="3"/>
      <c r="AO32" s="3"/>
      <c r="AP32" s="3"/>
      <c r="AQ32" s="3"/>
      <c r="AR32" s="44"/>
      <c r="BE32" s="47"/>
    </row>
    <row r="33" hidden="1" s="3" customFormat="1" ht="14.4" customHeight="1">
      <c r="A33" s="3"/>
      <c r="B33" s="44"/>
      <c r="C33" s="3"/>
      <c r="D33" s="3"/>
      <c r="E33" s="3"/>
      <c r="F33" s="32" t="s">
        <v>45</v>
      </c>
      <c r="G33" s="3"/>
      <c r="H33" s="3"/>
      <c r="I33" s="3"/>
      <c r="J33" s="3"/>
      <c r="K33" s="3"/>
      <c r="L33" s="45"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46">
        <f>ROUND(BD94, 2)</f>
        <v>0</v>
      </c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46">
        <v>0</v>
      </c>
      <c r="AL33" s="3"/>
      <c r="AM33" s="3"/>
      <c r="AN33" s="3"/>
      <c r="AO33" s="3"/>
      <c r="AP33" s="3"/>
      <c r="AQ33" s="3"/>
      <c r="AR33" s="44"/>
      <c r="BE33" s="47"/>
    </row>
    <row r="34" s="2" customFormat="1" ht="6.96" customHeight="1">
      <c r="A34" s="38"/>
      <c r="B34" s="39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9"/>
      <c r="BE34" s="31"/>
    </row>
    <row r="35" s="2" customFormat="1" ht="25.92" customHeight="1">
      <c r="A35" s="38"/>
      <c r="B35" s="39"/>
      <c r="C35" s="48"/>
      <c r="D35" s="49" t="s">
        <v>46</v>
      </c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1" t="s">
        <v>47</v>
      </c>
      <c r="U35" s="50"/>
      <c r="V35" s="50"/>
      <c r="W35" s="50"/>
      <c r="X35" s="52" t="s">
        <v>48</v>
      </c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3">
        <f>SUM(AK26:AK33)</f>
        <v>0</v>
      </c>
      <c r="AL35" s="50"/>
      <c r="AM35" s="50"/>
      <c r="AN35" s="50"/>
      <c r="AO35" s="54"/>
      <c r="AP35" s="48"/>
      <c r="AQ35" s="48"/>
      <c r="AR35" s="39"/>
      <c r="BE35" s="38"/>
    </row>
    <row r="36" s="2" customFormat="1" ht="6.96" customHeight="1">
      <c r="A36" s="38"/>
      <c r="B36" s="39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9"/>
      <c r="BE36" s="38"/>
    </row>
    <row r="37" s="2" customFormat="1" ht="14.4" customHeight="1">
      <c r="A37" s="38"/>
      <c r="B37" s="39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9"/>
      <c r="BE37" s="38"/>
    </row>
    <row r="38" s="1" customFormat="1" ht="14.4" customHeight="1">
      <c r="B38" s="22"/>
      <c r="AR38" s="22"/>
    </row>
    <row r="39" s="1" customFormat="1" ht="14.4" customHeight="1">
      <c r="B39" s="22"/>
      <c r="AR39" s="22"/>
    </row>
    <row r="40" s="1" customFormat="1" ht="14.4" customHeight="1">
      <c r="B40" s="22"/>
      <c r="AR40" s="22"/>
    </row>
    <row r="41" s="1" customFormat="1" ht="14.4" customHeight="1">
      <c r="B41" s="22"/>
      <c r="AR41" s="22"/>
    </row>
    <row r="42" s="1" customFormat="1" ht="14.4" customHeight="1">
      <c r="B42" s="22"/>
      <c r="AR42" s="22"/>
    </row>
    <row r="43" s="1" customFormat="1" ht="14.4" customHeight="1">
      <c r="B43" s="22"/>
      <c r="AR43" s="22"/>
    </row>
    <row r="44" s="1" customFormat="1" ht="14.4" customHeight="1">
      <c r="B44" s="22"/>
      <c r="AR44" s="22"/>
    </row>
    <row r="45" s="1" customFormat="1" ht="14.4" customHeight="1">
      <c r="B45" s="22"/>
      <c r="AR45" s="22"/>
    </row>
    <row r="46" s="1" customFormat="1" ht="14.4" customHeight="1">
      <c r="B46" s="22"/>
      <c r="AR46" s="22"/>
    </row>
    <row r="47" s="1" customFormat="1" ht="14.4" customHeight="1">
      <c r="B47" s="22"/>
      <c r="AR47" s="22"/>
    </row>
    <row r="48" s="1" customFormat="1" ht="14.4" customHeight="1">
      <c r="B48" s="22"/>
      <c r="AR48" s="22"/>
    </row>
    <row r="49" s="2" customFormat="1" ht="14.4" customHeight="1">
      <c r="B49" s="55"/>
      <c r="D49" s="56" t="s">
        <v>49</v>
      </c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6" t="s">
        <v>50</v>
      </c>
      <c r="AI49" s="57"/>
      <c r="AJ49" s="57"/>
      <c r="AK49" s="57"/>
      <c r="AL49" s="57"/>
      <c r="AM49" s="57"/>
      <c r="AN49" s="57"/>
      <c r="AO49" s="57"/>
      <c r="AR49" s="55"/>
    </row>
    <row r="50">
      <c r="B50" s="22"/>
      <c r="AR50" s="22"/>
    </row>
    <row r="51">
      <c r="B51" s="22"/>
      <c r="AR51" s="22"/>
    </row>
    <row r="52">
      <c r="B52" s="22"/>
      <c r="AR52" s="22"/>
    </row>
    <row r="53">
      <c r="B53" s="22"/>
      <c r="AR53" s="22"/>
    </row>
    <row r="54">
      <c r="B54" s="22"/>
      <c r="AR54" s="22"/>
    </row>
    <row r="55">
      <c r="B55" s="22"/>
      <c r="AR55" s="22"/>
    </row>
    <row r="56">
      <c r="B56" s="22"/>
      <c r="AR56" s="22"/>
    </row>
    <row r="57">
      <c r="B57" s="22"/>
      <c r="AR57" s="22"/>
    </row>
    <row r="58">
      <c r="B58" s="22"/>
      <c r="AR58" s="22"/>
    </row>
    <row r="59">
      <c r="B59" s="22"/>
      <c r="AR59" s="22"/>
    </row>
    <row r="60" s="2" customFormat="1">
      <c r="A60" s="38"/>
      <c r="B60" s="39"/>
      <c r="C60" s="38"/>
      <c r="D60" s="58" t="s">
        <v>51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58" t="s">
        <v>52</v>
      </c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58" t="s">
        <v>51</v>
      </c>
      <c r="AI60" s="41"/>
      <c r="AJ60" s="41"/>
      <c r="AK60" s="41"/>
      <c r="AL60" s="41"/>
      <c r="AM60" s="58" t="s">
        <v>52</v>
      </c>
      <c r="AN60" s="41"/>
      <c r="AO60" s="41"/>
      <c r="AP60" s="38"/>
      <c r="AQ60" s="38"/>
      <c r="AR60" s="39"/>
      <c r="BE60" s="38"/>
    </row>
    <row r="61">
      <c r="B61" s="22"/>
      <c r="AR61" s="22"/>
    </row>
    <row r="62">
      <c r="B62" s="22"/>
      <c r="AR62" s="22"/>
    </row>
    <row r="63">
      <c r="B63" s="22"/>
      <c r="AR63" s="22"/>
    </row>
    <row r="64" s="2" customFormat="1">
      <c r="A64" s="38"/>
      <c r="B64" s="39"/>
      <c r="C64" s="38"/>
      <c r="D64" s="56" t="s">
        <v>53</v>
      </c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6" t="s">
        <v>54</v>
      </c>
      <c r="AI64" s="59"/>
      <c r="AJ64" s="59"/>
      <c r="AK64" s="59"/>
      <c r="AL64" s="59"/>
      <c r="AM64" s="59"/>
      <c r="AN64" s="59"/>
      <c r="AO64" s="59"/>
      <c r="AP64" s="38"/>
      <c r="AQ64" s="38"/>
      <c r="AR64" s="39"/>
      <c r="BE64" s="38"/>
    </row>
    <row r="65">
      <c r="B65" s="22"/>
      <c r="AR65" s="22"/>
    </row>
    <row r="66">
      <c r="B66" s="22"/>
      <c r="AR66" s="22"/>
    </row>
    <row r="67">
      <c r="B67" s="22"/>
      <c r="AR67" s="22"/>
    </row>
    <row r="68">
      <c r="B68" s="22"/>
      <c r="AR68" s="22"/>
    </row>
    <row r="69">
      <c r="B69" s="22"/>
      <c r="AR69" s="22"/>
    </row>
    <row r="70">
      <c r="B70" s="22"/>
      <c r="AR70" s="22"/>
    </row>
    <row r="71">
      <c r="B71" s="22"/>
      <c r="AR71" s="22"/>
    </row>
    <row r="72">
      <c r="B72" s="22"/>
      <c r="AR72" s="22"/>
    </row>
    <row r="73">
      <c r="B73" s="22"/>
      <c r="AR73" s="22"/>
    </row>
    <row r="74">
      <c r="B74" s="22"/>
      <c r="AR74" s="22"/>
    </row>
    <row r="75" s="2" customFormat="1">
      <c r="A75" s="38"/>
      <c r="B75" s="39"/>
      <c r="C75" s="38"/>
      <c r="D75" s="58" t="s">
        <v>51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58" t="s">
        <v>52</v>
      </c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58" t="s">
        <v>51</v>
      </c>
      <c r="AI75" s="41"/>
      <c r="AJ75" s="41"/>
      <c r="AK75" s="41"/>
      <c r="AL75" s="41"/>
      <c r="AM75" s="58" t="s">
        <v>52</v>
      </c>
      <c r="AN75" s="41"/>
      <c r="AO75" s="41"/>
      <c r="AP75" s="38"/>
      <c r="AQ75" s="38"/>
      <c r="AR75" s="39"/>
      <c r="BE75" s="38"/>
    </row>
    <row r="76" s="2" customFormat="1">
      <c r="A76" s="38"/>
      <c r="B76" s="39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9"/>
      <c r="BE76" s="38"/>
    </row>
    <row r="77" s="2" customFormat="1" ht="6.96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  <c r="AQ77" s="61"/>
      <c r="AR77" s="39"/>
      <c r="B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39"/>
      <c r="BE81" s="38"/>
    </row>
    <row r="82" s="2" customFormat="1" ht="24.96" customHeight="1">
      <c r="A82" s="38"/>
      <c r="B82" s="39"/>
      <c r="C82" s="23" t="s">
        <v>55</v>
      </c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9"/>
      <c r="B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9"/>
      <c r="BE83" s="38"/>
    </row>
    <row r="84" s="4" customFormat="1" ht="12" customHeight="1">
      <c r="A84" s="4"/>
      <c r="B84" s="64"/>
      <c r="C84" s="32" t="s">
        <v>13</v>
      </c>
      <c r="D84" s="4"/>
      <c r="E84" s="4"/>
      <c r="F84" s="4"/>
      <c r="G84" s="4"/>
      <c r="H84" s="4"/>
      <c r="I84" s="4"/>
      <c r="J84" s="4"/>
      <c r="K84" s="4"/>
      <c r="L84" s="4" t="str">
        <f>K5</f>
        <v>11025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64"/>
      <c r="BE84" s="4"/>
    </row>
    <row r="85" s="5" customFormat="1" ht="36.96" customHeight="1">
      <c r="A85" s="5"/>
      <c r="B85" s="65"/>
      <c r="C85" s="66" t="s">
        <v>16</v>
      </c>
      <c r="D85" s="5"/>
      <c r="E85" s="5"/>
      <c r="F85" s="5"/>
      <c r="G85" s="5"/>
      <c r="H85" s="5"/>
      <c r="I85" s="5"/>
      <c r="J85" s="5"/>
      <c r="K85" s="5"/>
      <c r="L85" s="67" t="str">
        <f>K6</f>
        <v>Bytový dům Líbeznice, Martinova 142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65"/>
      <c r="BE85" s="5"/>
    </row>
    <row r="86" s="2" customFormat="1" ht="6.96" customHeight="1">
      <c r="A86" s="38"/>
      <c r="B86" s="39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9"/>
      <c r="BE86" s="38"/>
    </row>
    <row r="87" s="2" customFormat="1" ht="12" customHeight="1">
      <c r="A87" s="38"/>
      <c r="B87" s="39"/>
      <c r="C87" s="32" t="s">
        <v>20</v>
      </c>
      <c r="D87" s="38"/>
      <c r="E87" s="38"/>
      <c r="F87" s="38"/>
      <c r="G87" s="38"/>
      <c r="H87" s="38"/>
      <c r="I87" s="38"/>
      <c r="J87" s="38"/>
      <c r="K87" s="38"/>
      <c r="L87" s="68" t="str">
        <f>IF(K8="","",K8)</f>
        <v>Martinova 142, Líbeznice</v>
      </c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2" t="s">
        <v>22</v>
      </c>
      <c r="AJ87" s="38"/>
      <c r="AK87" s="38"/>
      <c r="AL87" s="38"/>
      <c r="AM87" s="69" t="str">
        <f>IF(AN8= "","",AN8)</f>
        <v>3. 11. 2025</v>
      </c>
      <c r="AN87" s="69"/>
      <c r="AO87" s="38"/>
      <c r="AP87" s="38"/>
      <c r="AQ87" s="38"/>
      <c r="AR87" s="39"/>
      <c r="BE87" s="38"/>
    </row>
    <row r="88" s="2" customFormat="1" ht="6.96" customHeight="1">
      <c r="A88" s="38"/>
      <c r="B88" s="39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9"/>
      <c r="BE88" s="38"/>
    </row>
    <row r="89" s="2" customFormat="1" ht="25.65" customHeight="1">
      <c r="A89" s="38"/>
      <c r="B89" s="39"/>
      <c r="C89" s="32" t="s">
        <v>24</v>
      </c>
      <c r="D89" s="38"/>
      <c r="E89" s="38"/>
      <c r="F89" s="38"/>
      <c r="G89" s="38"/>
      <c r="H89" s="38"/>
      <c r="I89" s="38"/>
      <c r="J89" s="38"/>
      <c r="K89" s="38"/>
      <c r="L89" s="4" t="str">
        <f>IF(E11= "","",E11)</f>
        <v xml:space="preserve"> </v>
      </c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2" t="s">
        <v>30</v>
      </c>
      <c r="AJ89" s="38"/>
      <c r="AK89" s="38"/>
      <c r="AL89" s="38"/>
      <c r="AM89" s="70" t="str">
        <f>IF(E17="","",E17)</f>
        <v>Ateliér bod architekti s.r.o. osadní 799/26, P 7</v>
      </c>
      <c r="AN89" s="4"/>
      <c r="AO89" s="4"/>
      <c r="AP89" s="4"/>
      <c r="AQ89" s="38"/>
      <c r="AR89" s="39"/>
      <c r="AS89" s="71" t="s">
        <v>56</v>
      </c>
      <c r="AT89" s="72"/>
      <c r="AU89" s="73"/>
      <c r="AV89" s="73"/>
      <c r="AW89" s="73"/>
      <c r="AX89" s="73"/>
      <c r="AY89" s="73"/>
      <c r="AZ89" s="73"/>
      <c r="BA89" s="73"/>
      <c r="BB89" s="73"/>
      <c r="BC89" s="73"/>
      <c r="BD89" s="74"/>
      <c r="BE89" s="38"/>
    </row>
    <row r="90" s="2" customFormat="1" ht="15.15" customHeight="1">
      <c r="A90" s="38"/>
      <c r="B90" s="39"/>
      <c r="C90" s="32" t="s">
        <v>28</v>
      </c>
      <c r="D90" s="38"/>
      <c r="E90" s="38"/>
      <c r="F90" s="38"/>
      <c r="G90" s="38"/>
      <c r="H90" s="38"/>
      <c r="I90" s="38"/>
      <c r="J90" s="38"/>
      <c r="K90" s="38"/>
      <c r="L90" s="4" t="str">
        <f>IF(E14= "Vyplň údaj","",E14)</f>
        <v/>
      </c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2" t="s">
        <v>33</v>
      </c>
      <c r="AJ90" s="38"/>
      <c r="AK90" s="38"/>
      <c r="AL90" s="38"/>
      <c r="AM90" s="70" t="str">
        <f>IF(E20="","",E20)</f>
        <v>Hana Pejšová</v>
      </c>
      <c r="AN90" s="4"/>
      <c r="AO90" s="4"/>
      <c r="AP90" s="4"/>
      <c r="AQ90" s="38"/>
      <c r="AR90" s="39"/>
      <c r="AS90" s="75"/>
      <c r="AT90" s="76"/>
      <c r="AU90" s="77"/>
      <c r="AV90" s="77"/>
      <c r="AW90" s="77"/>
      <c r="AX90" s="77"/>
      <c r="AY90" s="77"/>
      <c r="AZ90" s="77"/>
      <c r="BA90" s="77"/>
      <c r="BB90" s="77"/>
      <c r="BC90" s="77"/>
      <c r="BD90" s="78"/>
      <c r="BE90" s="38"/>
    </row>
    <row r="91" s="2" customFormat="1" ht="10.8" customHeight="1">
      <c r="A91" s="38"/>
      <c r="B91" s="39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9"/>
      <c r="AS91" s="75"/>
      <c r="AT91" s="76"/>
      <c r="AU91" s="77"/>
      <c r="AV91" s="77"/>
      <c r="AW91" s="77"/>
      <c r="AX91" s="77"/>
      <c r="AY91" s="77"/>
      <c r="AZ91" s="77"/>
      <c r="BA91" s="77"/>
      <c r="BB91" s="77"/>
      <c r="BC91" s="77"/>
      <c r="BD91" s="78"/>
      <c r="BE91" s="38"/>
    </row>
    <row r="92" s="2" customFormat="1" ht="29.28" customHeight="1">
      <c r="A92" s="38"/>
      <c r="B92" s="39"/>
      <c r="C92" s="79" t="s">
        <v>57</v>
      </c>
      <c r="D92" s="80"/>
      <c r="E92" s="80"/>
      <c r="F92" s="80"/>
      <c r="G92" s="80"/>
      <c r="H92" s="81"/>
      <c r="I92" s="82" t="s">
        <v>58</v>
      </c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3" t="s">
        <v>59</v>
      </c>
      <c r="AH92" s="80"/>
      <c r="AI92" s="80"/>
      <c r="AJ92" s="80"/>
      <c r="AK92" s="80"/>
      <c r="AL92" s="80"/>
      <c r="AM92" s="80"/>
      <c r="AN92" s="82" t="s">
        <v>60</v>
      </c>
      <c r="AO92" s="80"/>
      <c r="AP92" s="84"/>
      <c r="AQ92" s="85" t="s">
        <v>61</v>
      </c>
      <c r="AR92" s="39"/>
      <c r="AS92" s="86" t="s">
        <v>62</v>
      </c>
      <c r="AT92" s="87" t="s">
        <v>63</v>
      </c>
      <c r="AU92" s="87" t="s">
        <v>64</v>
      </c>
      <c r="AV92" s="87" t="s">
        <v>65</v>
      </c>
      <c r="AW92" s="87" t="s">
        <v>66</v>
      </c>
      <c r="AX92" s="87" t="s">
        <v>67</v>
      </c>
      <c r="AY92" s="87" t="s">
        <v>68</v>
      </c>
      <c r="AZ92" s="87" t="s">
        <v>69</v>
      </c>
      <c r="BA92" s="87" t="s">
        <v>70</v>
      </c>
      <c r="BB92" s="87" t="s">
        <v>71</v>
      </c>
      <c r="BC92" s="87" t="s">
        <v>72</v>
      </c>
      <c r="BD92" s="88" t="s">
        <v>73</v>
      </c>
      <c r="BE92" s="38"/>
    </row>
    <row r="93" s="2" customFormat="1" ht="10.8" customHeight="1">
      <c r="A93" s="38"/>
      <c r="B93" s="39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9"/>
      <c r="AS93" s="89"/>
      <c r="AT93" s="90"/>
      <c r="AU93" s="90"/>
      <c r="AV93" s="90"/>
      <c r="AW93" s="90"/>
      <c r="AX93" s="90"/>
      <c r="AY93" s="90"/>
      <c r="AZ93" s="90"/>
      <c r="BA93" s="90"/>
      <c r="BB93" s="90"/>
      <c r="BC93" s="90"/>
      <c r="BD93" s="91"/>
      <c r="BE93" s="38"/>
    </row>
    <row r="94" s="6" customFormat="1" ht="32.4" customHeight="1">
      <c r="A94" s="6"/>
      <c r="B94" s="92"/>
      <c r="C94" s="93" t="s">
        <v>74</v>
      </c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5">
        <f>ROUND(AG95+AG96+AG99+AG112,2)</f>
        <v>0</v>
      </c>
      <c r="AH94" s="95"/>
      <c r="AI94" s="95"/>
      <c r="AJ94" s="95"/>
      <c r="AK94" s="95"/>
      <c r="AL94" s="95"/>
      <c r="AM94" s="95"/>
      <c r="AN94" s="96">
        <f>SUM(AG94,AT94)</f>
        <v>0</v>
      </c>
      <c r="AO94" s="96"/>
      <c r="AP94" s="96"/>
      <c r="AQ94" s="97" t="s">
        <v>1</v>
      </c>
      <c r="AR94" s="92"/>
      <c r="AS94" s="98">
        <f>ROUND(AS95+AS96+AS99+AS112,2)</f>
        <v>0</v>
      </c>
      <c r="AT94" s="99">
        <f>ROUND(SUM(AV94:AW94),2)</f>
        <v>0</v>
      </c>
      <c r="AU94" s="100">
        <f>ROUND(AU95+AU96+AU99+AU112,5)</f>
        <v>0</v>
      </c>
      <c r="AV94" s="99">
        <f>ROUND(AZ94*L29,2)</f>
        <v>0</v>
      </c>
      <c r="AW94" s="99">
        <f>ROUND(BA94*L30,2)</f>
        <v>0</v>
      </c>
      <c r="AX94" s="99">
        <f>ROUND(BB94*L29,2)</f>
        <v>0</v>
      </c>
      <c r="AY94" s="99">
        <f>ROUND(BC94*L30,2)</f>
        <v>0</v>
      </c>
      <c r="AZ94" s="99">
        <f>ROUND(AZ95+AZ96+AZ99+AZ112,2)</f>
        <v>0</v>
      </c>
      <c r="BA94" s="99">
        <f>ROUND(BA95+BA96+BA99+BA112,2)</f>
        <v>0</v>
      </c>
      <c r="BB94" s="99">
        <f>ROUND(BB95+BB96+BB99+BB112,2)</f>
        <v>0</v>
      </c>
      <c r="BC94" s="99">
        <f>ROUND(BC95+BC96+BC99+BC112,2)</f>
        <v>0</v>
      </c>
      <c r="BD94" s="101">
        <f>ROUND(BD95+BD96+BD99+BD112,2)</f>
        <v>0</v>
      </c>
      <c r="BE94" s="6"/>
      <c r="BS94" s="102" t="s">
        <v>75</v>
      </c>
      <c r="BT94" s="102" t="s">
        <v>76</v>
      </c>
      <c r="BU94" s="103" t="s">
        <v>77</v>
      </c>
      <c r="BV94" s="102" t="s">
        <v>78</v>
      </c>
      <c r="BW94" s="102" t="s">
        <v>4</v>
      </c>
      <c r="BX94" s="102" t="s">
        <v>79</v>
      </c>
      <c r="CL94" s="102" t="s">
        <v>1</v>
      </c>
    </row>
    <row r="95" s="7" customFormat="1" ht="16.5" customHeight="1">
      <c r="A95" s="104" t="s">
        <v>80</v>
      </c>
      <c r="B95" s="105"/>
      <c r="C95" s="106"/>
      <c r="D95" s="107" t="s">
        <v>81</v>
      </c>
      <c r="E95" s="107"/>
      <c r="F95" s="107"/>
      <c r="G95" s="107"/>
      <c r="H95" s="107"/>
      <c r="I95" s="108"/>
      <c r="J95" s="107" t="s">
        <v>82</v>
      </c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07"/>
      <c r="AD95" s="107"/>
      <c r="AE95" s="107"/>
      <c r="AF95" s="107"/>
      <c r="AG95" s="109">
        <f>'01 - Bytový dům - stavebn...'!J30</f>
        <v>0</v>
      </c>
      <c r="AH95" s="108"/>
      <c r="AI95" s="108"/>
      <c r="AJ95" s="108"/>
      <c r="AK95" s="108"/>
      <c r="AL95" s="108"/>
      <c r="AM95" s="108"/>
      <c r="AN95" s="109">
        <f>SUM(AG95,AT95)</f>
        <v>0</v>
      </c>
      <c r="AO95" s="108"/>
      <c r="AP95" s="108"/>
      <c r="AQ95" s="110" t="s">
        <v>83</v>
      </c>
      <c r="AR95" s="105"/>
      <c r="AS95" s="111">
        <v>0</v>
      </c>
      <c r="AT95" s="112">
        <f>ROUND(SUM(AV95:AW95),2)</f>
        <v>0</v>
      </c>
      <c r="AU95" s="113">
        <f>'01 - Bytový dům - stavebn...'!P148</f>
        <v>0</v>
      </c>
      <c r="AV95" s="112">
        <f>'01 - Bytový dům - stavebn...'!J33</f>
        <v>0</v>
      </c>
      <c r="AW95" s="112">
        <f>'01 - Bytový dům - stavebn...'!J34</f>
        <v>0</v>
      </c>
      <c r="AX95" s="112">
        <f>'01 - Bytový dům - stavebn...'!J35</f>
        <v>0</v>
      </c>
      <c r="AY95" s="112">
        <f>'01 - Bytový dům - stavebn...'!J36</f>
        <v>0</v>
      </c>
      <c r="AZ95" s="112">
        <f>'01 - Bytový dům - stavebn...'!F33</f>
        <v>0</v>
      </c>
      <c r="BA95" s="112">
        <f>'01 - Bytový dům - stavebn...'!F34</f>
        <v>0</v>
      </c>
      <c r="BB95" s="112">
        <f>'01 - Bytový dům - stavebn...'!F35</f>
        <v>0</v>
      </c>
      <c r="BC95" s="112">
        <f>'01 - Bytový dům - stavebn...'!F36</f>
        <v>0</v>
      </c>
      <c r="BD95" s="114">
        <f>'01 - Bytový dům - stavebn...'!F37</f>
        <v>0</v>
      </c>
      <c r="BE95" s="7"/>
      <c r="BT95" s="115" t="s">
        <v>84</v>
      </c>
      <c r="BV95" s="115" t="s">
        <v>78</v>
      </c>
      <c r="BW95" s="115" t="s">
        <v>85</v>
      </c>
      <c r="BX95" s="115" t="s">
        <v>4</v>
      </c>
      <c r="CL95" s="115" t="s">
        <v>1</v>
      </c>
      <c r="CM95" s="115" t="s">
        <v>84</v>
      </c>
    </row>
    <row r="96" s="7" customFormat="1" ht="16.5" customHeight="1">
      <c r="A96" s="7"/>
      <c r="B96" s="105"/>
      <c r="C96" s="106"/>
      <c r="D96" s="107" t="s">
        <v>86</v>
      </c>
      <c r="E96" s="107"/>
      <c r="F96" s="107"/>
      <c r="G96" s="107"/>
      <c r="H96" s="107"/>
      <c r="I96" s="108"/>
      <c r="J96" s="107" t="s">
        <v>87</v>
      </c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  <c r="AC96" s="107"/>
      <c r="AD96" s="107"/>
      <c r="AE96" s="107"/>
      <c r="AF96" s="107"/>
      <c r="AG96" s="116">
        <f>ROUND(SUM(AG97:AG98),2)</f>
        <v>0</v>
      </c>
      <c r="AH96" s="108"/>
      <c r="AI96" s="108"/>
      <c r="AJ96" s="108"/>
      <c r="AK96" s="108"/>
      <c r="AL96" s="108"/>
      <c r="AM96" s="108"/>
      <c r="AN96" s="109">
        <f>SUM(AG96,AT96)</f>
        <v>0</v>
      </c>
      <c r="AO96" s="108"/>
      <c r="AP96" s="108"/>
      <c r="AQ96" s="110" t="s">
        <v>83</v>
      </c>
      <c r="AR96" s="105"/>
      <c r="AS96" s="111">
        <f>ROUND(SUM(AS97:AS98),2)</f>
        <v>0</v>
      </c>
      <c r="AT96" s="112">
        <f>ROUND(SUM(AV96:AW96),2)</f>
        <v>0</v>
      </c>
      <c r="AU96" s="113">
        <f>ROUND(SUM(AU97:AU98),5)</f>
        <v>0</v>
      </c>
      <c r="AV96" s="112">
        <f>ROUND(AZ96*L29,2)</f>
        <v>0</v>
      </c>
      <c r="AW96" s="112">
        <f>ROUND(BA96*L30,2)</f>
        <v>0</v>
      </c>
      <c r="AX96" s="112">
        <f>ROUND(BB96*L29,2)</f>
        <v>0</v>
      </c>
      <c r="AY96" s="112">
        <f>ROUND(BC96*L30,2)</f>
        <v>0</v>
      </c>
      <c r="AZ96" s="112">
        <f>ROUND(SUM(AZ97:AZ98),2)</f>
        <v>0</v>
      </c>
      <c r="BA96" s="112">
        <f>ROUND(SUM(BA97:BA98),2)</f>
        <v>0</v>
      </c>
      <c r="BB96" s="112">
        <f>ROUND(SUM(BB97:BB98),2)</f>
        <v>0</v>
      </c>
      <c r="BC96" s="112">
        <f>ROUND(SUM(BC97:BC98),2)</f>
        <v>0</v>
      </c>
      <c r="BD96" s="114">
        <f>ROUND(SUM(BD97:BD98),2)</f>
        <v>0</v>
      </c>
      <c r="BE96" s="7"/>
      <c r="BS96" s="115" t="s">
        <v>75</v>
      </c>
      <c r="BT96" s="115" t="s">
        <v>84</v>
      </c>
      <c r="BU96" s="115" t="s">
        <v>77</v>
      </c>
      <c r="BV96" s="115" t="s">
        <v>78</v>
      </c>
      <c r="BW96" s="115" t="s">
        <v>88</v>
      </c>
      <c r="BX96" s="115" t="s">
        <v>4</v>
      </c>
      <c r="CL96" s="115" t="s">
        <v>1</v>
      </c>
      <c r="CM96" s="115" t="s">
        <v>84</v>
      </c>
    </row>
    <row r="97" s="4" customFormat="1" ht="16.5" customHeight="1">
      <c r="A97" s="104" t="s">
        <v>80</v>
      </c>
      <c r="B97" s="64"/>
      <c r="C97" s="10"/>
      <c r="D97" s="10"/>
      <c r="E97" s="117" t="s">
        <v>89</v>
      </c>
      <c r="F97" s="117"/>
      <c r="G97" s="117"/>
      <c r="H97" s="117"/>
      <c r="I97" s="117"/>
      <c r="J97" s="10"/>
      <c r="K97" s="117" t="s">
        <v>90</v>
      </c>
      <c r="L97" s="117"/>
      <c r="M97" s="117"/>
      <c r="N97" s="117"/>
      <c r="O97" s="117"/>
      <c r="P97" s="117"/>
      <c r="Q97" s="117"/>
      <c r="R97" s="117"/>
      <c r="S97" s="117"/>
      <c r="T97" s="117"/>
      <c r="U97" s="117"/>
      <c r="V97" s="117"/>
      <c r="W97" s="117"/>
      <c r="X97" s="117"/>
      <c r="Y97" s="117"/>
      <c r="Z97" s="117"/>
      <c r="AA97" s="117"/>
      <c r="AB97" s="117"/>
      <c r="AC97" s="117"/>
      <c r="AD97" s="117"/>
      <c r="AE97" s="117"/>
      <c r="AF97" s="117"/>
      <c r="AG97" s="118">
        <f>'001 - Sanace vlhkosti a s...'!J32</f>
        <v>0</v>
      </c>
      <c r="AH97" s="10"/>
      <c r="AI97" s="10"/>
      <c r="AJ97" s="10"/>
      <c r="AK97" s="10"/>
      <c r="AL97" s="10"/>
      <c r="AM97" s="10"/>
      <c r="AN97" s="118">
        <f>SUM(AG97,AT97)</f>
        <v>0</v>
      </c>
      <c r="AO97" s="10"/>
      <c r="AP97" s="10"/>
      <c r="AQ97" s="119" t="s">
        <v>91</v>
      </c>
      <c r="AR97" s="64"/>
      <c r="AS97" s="120">
        <v>0</v>
      </c>
      <c r="AT97" s="121">
        <f>ROUND(SUM(AV97:AW97),2)</f>
        <v>0</v>
      </c>
      <c r="AU97" s="122">
        <f>'001 - Sanace vlhkosti a s...'!P130</f>
        <v>0</v>
      </c>
      <c r="AV97" s="121">
        <f>'001 - Sanace vlhkosti a s...'!J35</f>
        <v>0</v>
      </c>
      <c r="AW97" s="121">
        <f>'001 - Sanace vlhkosti a s...'!J36</f>
        <v>0</v>
      </c>
      <c r="AX97" s="121">
        <f>'001 - Sanace vlhkosti a s...'!J37</f>
        <v>0</v>
      </c>
      <c r="AY97" s="121">
        <f>'001 - Sanace vlhkosti a s...'!J38</f>
        <v>0</v>
      </c>
      <c r="AZ97" s="121">
        <f>'001 - Sanace vlhkosti a s...'!F35</f>
        <v>0</v>
      </c>
      <c r="BA97" s="121">
        <f>'001 - Sanace vlhkosti a s...'!F36</f>
        <v>0</v>
      </c>
      <c r="BB97" s="121">
        <f>'001 - Sanace vlhkosti a s...'!F37</f>
        <v>0</v>
      </c>
      <c r="BC97" s="121">
        <f>'001 - Sanace vlhkosti a s...'!F38</f>
        <v>0</v>
      </c>
      <c r="BD97" s="123">
        <f>'001 - Sanace vlhkosti a s...'!F39</f>
        <v>0</v>
      </c>
      <c r="BE97" s="4"/>
      <c r="BT97" s="27" t="s">
        <v>92</v>
      </c>
      <c r="BV97" s="27" t="s">
        <v>78</v>
      </c>
      <c r="BW97" s="27" t="s">
        <v>93</v>
      </c>
      <c r="BX97" s="27" t="s">
        <v>88</v>
      </c>
      <c r="CL97" s="27" t="s">
        <v>1</v>
      </c>
    </row>
    <row r="98" s="4" customFormat="1" ht="16.5" customHeight="1">
      <c r="A98" s="104" t="s">
        <v>80</v>
      </c>
      <c r="B98" s="64"/>
      <c r="C98" s="10"/>
      <c r="D98" s="10"/>
      <c r="E98" s="117" t="s">
        <v>94</v>
      </c>
      <c r="F98" s="117"/>
      <c r="G98" s="117"/>
      <c r="H98" s="117"/>
      <c r="I98" s="117"/>
      <c r="J98" s="10"/>
      <c r="K98" s="117" t="s">
        <v>95</v>
      </c>
      <c r="L98" s="117"/>
      <c r="M98" s="117"/>
      <c r="N98" s="117"/>
      <c r="O98" s="117"/>
      <c r="P98" s="117"/>
      <c r="Q98" s="117"/>
      <c r="R98" s="117"/>
      <c r="S98" s="117"/>
      <c r="T98" s="117"/>
      <c r="U98" s="117"/>
      <c r="V98" s="117"/>
      <c r="W98" s="117"/>
      <c r="X98" s="117"/>
      <c r="Y98" s="117"/>
      <c r="Z98" s="117"/>
      <c r="AA98" s="117"/>
      <c r="AB98" s="117"/>
      <c r="AC98" s="117"/>
      <c r="AD98" s="117"/>
      <c r="AE98" s="117"/>
      <c r="AF98" s="117"/>
      <c r="AG98" s="118">
        <f>'002 - Sanace vlhkosti a s...'!J32</f>
        <v>0</v>
      </c>
      <c r="AH98" s="10"/>
      <c r="AI98" s="10"/>
      <c r="AJ98" s="10"/>
      <c r="AK98" s="10"/>
      <c r="AL98" s="10"/>
      <c r="AM98" s="10"/>
      <c r="AN98" s="118">
        <f>SUM(AG98,AT98)</f>
        <v>0</v>
      </c>
      <c r="AO98" s="10"/>
      <c r="AP98" s="10"/>
      <c r="AQ98" s="119" t="s">
        <v>91</v>
      </c>
      <c r="AR98" s="64"/>
      <c r="AS98" s="120">
        <v>0</v>
      </c>
      <c r="AT98" s="121">
        <f>ROUND(SUM(AV98:AW98),2)</f>
        <v>0</v>
      </c>
      <c r="AU98" s="122">
        <f>'002 - Sanace vlhkosti a s...'!P129</f>
        <v>0</v>
      </c>
      <c r="AV98" s="121">
        <f>'002 - Sanace vlhkosti a s...'!J35</f>
        <v>0</v>
      </c>
      <c r="AW98" s="121">
        <f>'002 - Sanace vlhkosti a s...'!J36</f>
        <v>0</v>
      </c>
      <c r="AX98" s="121">
        <f>'002 - Sanace vlhkosti a s...'!J37</f>
        <v>0</v>
      </c>
      <c r="AY98" s="121">
        <f>'002 - Sanace vlhkosti a s...'!J38</f>
        <v>0</v>
      </c>
      <c r="AZ98" s="121">
        <f>'002 - Sanace vlhkosti a s...'!F35</f>
        <v>0</v>
      </c>
      <c r="BA98" s="121">
        <f>'002 - Sanace vlhkosti a s...'!F36</f>
        <v>0</v>
      </c>
      <c r="BB98" s="121">
        <f>'002 - Sanace vlhkosti a s...'!F37</f>
        <v>0</v>
      </c>
      <c r="BC98" s="121">
        <f>'002 - Sanace vlhkosti a s...'!F38</f>
        <v>0</v>
      </c>
      <c r="BD98" s="123">
        <f>'002 - Sanace vlhkosti a s...'!F39</f>
        <v>0</v>
      </c>
      <c r="BE98" s="4"/>
      <c r="BT98" s="27" t="s">
        <v>92</v>
      </c>
      <c r="BV98" s="27" t="s">
        <v>78</v>
      </c>
      <c r="BW98" s="27" t="s">
        <v>96</v>
      </c>
      <c r="BX98" s="27" t="s">
        <v>88</v>
      </c>
      <c r="CL98" s="27" t="s">
        <v>1</v>
      </c>
    </row>
    <row r="99" s="7" customFormat="1" ht="16.5" customHeight="1">
      <c r="A99" s="7"/>
      <c r="B99" s="105"/>
      <c r="C99" s="106"/>
      <c r="D99" s="107" t="s">
        <v>97</v>
      </c>
      <c r="E99" s="107"/>
      <c r="F99" s="107"/>
      <c r="G99" s="107"/>
      <c r="H99" s="107"/>
      <c r="I99" s="108"/>
      <c r="J99" s="107" t="s">
        <v>98</v>
      </c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07"/>
      <c r="V99" s="107"/>
      <c r="W99" s="107"/>
      <c r="X99" s="107"/>
      <c r="Y99" s="107"/>
      <c r="Z99" s="107"/>
      <c r="AA99" s="107"/>
      <c r="AB99" s="107"/>
      <c r="AC99" s="107"/>
      <c r="AD99" s="107"/>
      <c r="AE99" s="107"/>
      <c r="AF99" s="107"/>
      <c r="AG99" s="116">
        <f>ROUND(AG100+SUM(AG101:AG103)+AG108,2)</f>
        <v>0</v>
      </c>
      <c r="AH99" s="108"/>
      <c r="AI99" s="108"/>
      <c r="AJ99" s="108"/>
      <c r="AK99" s="108"/>
      <c r="AL99" s="108"/>
      <c r="AM99" s="108"/>
      <c r="AN99" s="109">
        <f>SUM(AG99,AT99)</f>
        <v>0</v>
      </c>
      <c r="AO99" s="108"/>
      <c r="AP99" s="108"/>
      <c r="AQ99" s="110" t="s">
        <v>83</v>
      </c>
      <c r="AR99" s="105"/>
      <c r="AS99" s="111">
        <f>ROUND(AS100+SUM(AS101:AS103)+AS108,2)</f>
        <v>0</v>
      </c>
      <c r="AT99" s="112">
        <f>ROUND(SUM(AV99:AW99),2)</f>
        <v>0</v>
      </c>
      <c r="AU99" s="113">
        <f>ROUND(AU100+SUM(AU101:AU103)+AU108,5)</f>
        <v>0</v>
      </c>
      <c r="AV99" s="112">
        <f>ROUND(AZ99*L29,2)</f>
        <v>0</v>
      </c>
      <c r="AW99" s="112">
        <f>ROUND(BA99*L30,2)</f>
        <v>0</v>
      </c>
      <c r="AX99" s="112">
        <f>ROUND(BB99*L29,2)</f>
        <v>0</v>
      </c>
      <c r="AY99" s="112">
        <f>ROUND(BC99*L30,2)</f>
        <v>0</v>
      </c>
      <c r="AZ99" s="112">
        <f>ROUND(AZ100+SUM(AZ101:AZ103)+AZ108,2)</f>
        <v>0</v>
      </c>
      <c r="BA99" s="112">
        <f>ROUND(BA100+SUM(BA101:BA103)+BA108,2)</f>
        <v>0</v>
      </c>
      <c r="BB99" s="112">
        <f>ROUND(BB100+SUM(BB101:BB103)+BB108,2)</f>
        <v>0</v>
      </c>
      <c r="BC99" s="112">
        <f>ROUND(BC100+SUM(BC101:BC103)+BC108,2)</f>
        <v>0</v>
      </c>
      <c r="BD99" s="114">
        <f>ROUND(BD100+SUM(BD101:BD103)+BD108,2)</f>
        <v>0</v>
      </c>
      <c r="BE99" s="7"/>
      <c r="BS99" s="115" t="s">
        <v>75</v>
      </c>
      <c r="BT99" s="115" t="s">
        <v>84</v>
      </c>
      <c r="BU99" s="115" t="s">
        <v>77</v>
      </c>
      <c r="BV99" s="115" t="s">
        <v>78</v>
      </c>
      <c r="BW99" s="115" t="s">
        <v>99</v>
      </c>
      <c r="BX99" s="115" t="s">
        <v>4</v>
      </c>
      <c r="CL99" s="115" t="s">
        <v>1</v>
      </c>
      <c r="CM99" s="115" t="s">
        <v>84</v>
      </c>
    </row>
    <row r="100" s="4" customFormat="1" ht="16.5" customHeight="1">
      <c r="A100" s="104" t="s">
        <v>80</v>
      </c>
      <c r="B100" s="64"/>
      <c r="C100" s="10"/>
      <c r="D100" s="10"/>
      <c r="E100" s="117" t="s">
        <v>81</v>
      </c>
      <c r="F100" s="117"/>
      <c r="G100" s="117"/>
      <c r="H100" s="117"/>
      <c r="I100" s="117"/>
      <c r="J100" s="10"/>
      <c r="K100" s="117" t="s">
        <v>100</v>
      </c>
      <c r="L100" s="117"/>
      <c r="M100" s="117"/>
      <c r="N100" s="117"/>
      <c r="O100" s="117"/>
      <c r="P100" s="117"/>
      <c r="Q100" s="117"/>
      <c r="R100" s="117"/>
      <c r="S100" s="117"/>
      <c r="T100" s="117"/>
      <c r="U100" s="117"/>
      <c r="V100" s="117"/>
      <c r="W100" s="117"/>
      <c r="X100" s="117"/>
      <c r="Y100" s="117"/>
      <c r="Z100" s="117"/>
      <c r="AA100" s="117"/>
      <c r="AB100" s="117"/>
      <c r="AC100" s="117"/>
      <c r="AD100" s="117"/>
      <c r="AE100" s="117"/>
      <c r="AF100" s="117"/>
      <c r="AG100" s="118">
        <f>'01 - ZTI'!J32</f>
        <v>0</v>
      </c>
      <c r="AH100" s="10"/>
      <c r="AI100" s="10"/>
      <c r="AJ100" s="10"/>
      <c r="AK100" s="10"/>
      <c r="AL100" s="10"/>
      <c r="AM100" s="10"/>
      <c r="AN100" s="118">
        <f>SUM(AG100,AT100)</f>
        <v>0</v>
      </c>
      <c r="AO100" s="10"/>
      <c r="AP100" s="10"/>
      <c r="AQ100" s="119" t="s">
        <v>91</v>
      </c>
      <c r="AR100" s="64"/>
      <c r="AS100" s="120">
        <v>0</v>
      </c>
      <c r="AT100" s="121">
        <f>ROUND(SUM(AV100:AW100),2)</f>
        <v>0</v>
      </c>
      <c r="AU100" s="122">
        <f>'01 - ZTI'!P131</f>
        <v>0</v>
      </c>
      <c r="AV100" s="121">
        <f>'01 - ZTI'!J35</f>
        <v>0</v>
      </c>
      <c r="AW100" s="121">
        <f>'01 - ZTI'!J36</f>
        <v>0</v>
      </c>
      <c r="AX100" s="121">
        <f>'01 - ZTI'!J37</f>
        <v>0</v>
      </c>
      <c r="AY100" s="121">
        <f>'01 - ZTI'!J38</f>
        <v>0</v>
      </c>
      <c r="AZ100" s="121">
        <f>'01 - ZTI'!F35</f>
        <v>0</v>
      </c>
      <c r="BA100" s="121">
        <f>'01 - ZTI'!F36</f>
        <v>0</v>
      </c>
      <c r="BB100" s="121">
        <f>'01 - ZTI'!F37</f>
        <v>0</v>
      </c>
      <c r="BC100" s="121">
        <f>'01 - ZTI'!F38</f>
        <v>0</v>
      </c>
      <c r="BD100" s="123">
        <f>'01 - ZTI'!F39</f>
        <v>0</v>
      </c>
      <c r="BE100" s="4"/>
      <c r="BT100" s="27" t="s">
        <v>92</v>
      </c>
      <c r="BV100" s="27" t="s">
        <v>78</v>
      </c>
      <c r="BW100" s="27" t="s">
        <v>101</v>
      </c>
      <c r="BX100" s="27" t="s">
        <v>99</v>
      </c>
      <c r="CL100" s="27" t="s">
        <v>1</v>
      </c>
    </row>
    <row r="101" s="4" customFormat="1" ht="16.5" customHeight="1">
      <c r="A101" s="104" t="s">
        <v>80</v>
      </c>
      <c r="B101" s="64"/>
      <c r="C101" s="10"/>
      <c r="D101" s="10"/>
      <c r="E101" s="117" t="s">
        <v>86</v>
      </c>
      <c r="F101" s="117"/>
      <c r="G101" s="117"/>
      <c r="H101" s="117"/>
      <c r="I101" s="117"/>
      <c r="J101" s="10"/>
      <c r="K101" s="117" t="s">
        <v>102</v>
      </c>
      <c r="L101" s="117"/>
      <c r="M101" s="117"/>
      <c r="N101" s="117"/>
      <c r="O101" s="117"/>
      <c r="P101" s="117"/>
      <c r="Q101" s="117"/>
      <c r="R101" s="117"/>
      <c r="S101" s="117"/>
      <c r="T101" s="117"/>
      <c r="U101" s="117"/>
      <c r="V101" s="117"/>
      <c r="W101" s="117"/>
      <c r="X101" s="117"/>
      <c r="Y101" s="117"/>
      <c r="Z101" s="117"/>
      <c r="AA101" s="117"/>
      <c r="AB101" s="117"/>
      <c r="AC101" s="117"/>
      <c r="AD101" s="117"/>
      <c r="AE101" s="117"/>
      <c r="AF101" s="117"/>
      <c r="AG101" s="118">
        <f>'02 - Vytápění'!J32</f>
        <v>0</v>
      </c>
      <c r="AH101" s="10"/>
      <c r="AI101" s="10"/>
      <c r="AJ101" s="10"/>
      <c r="AK101" s="10"/>
      <c r="AL101" s="10"/>
      <c r="AM101" s="10"/>
      <c r="AN101" s="118">
        <f>SUM(AG101,AT101)</f>
        <v>0</v>
      </c>
      <c r="AO101" s="10"/>
      <c r="AP101" s="10"/>
      <c r="AQ101" s="119" t="s">
        <v>91</v>
      </c>
      <c r="AR101" s="64"/>
      <c r="AS101" s="120">
        <v>0</v>
      </c>
      <c r="AT101" s="121">
        <f>ROUND(SUM(AV101:AW101),2)</f>
        <v>0</v>
      </c>
      <c r="AU101" s="122">
        <f>'02 - Vytápění'!P126</f>
        <v>0</v>
      </c>
      <c r="AV101" s="121">
        <f>'02 - Vytápění'!J35</f>
        <v>0</v>
      </c>
      <c r="AW101" s="121">
        <f>'02 - Vytápění'!J36</f>
        <v>0</v>
      </c>
      <c r="AX101" s="121">
        <f>'02 - Vytápění'!J37</f>
        <v>0</v>
      </c>
      <c r="AY101" s="121">
        <f>'02 - Vytápění'!J38</f>
        <v>0</v>
      </c>
      <c r="AZ101" s="121">
        <f>'02 - Vytápění'!F35</f>
        <v>0</v>
      </c>
      <c r="BA101" s="121">
        <f>'02 - Vytápění'!F36</f>
        <v>0</v>
      </c>
      <c r="BB101" s="121">
        <f>'02 - Vytápění'!F37</f>
        <v>0</v>
      </c>
      <c r="BC101" s="121">
        <f>'02 - Vytápění'!F38</f>
        <v>0</v>
      </c>
      <c r="BD101" s="123">
        <f>'02 - Vytápění'!F39</f>
        <v>0</v>
      </c>
      <c r="BE101" s="4"/>
      <c r="BT101" s="27" t="s">
        <v>92</v>
      </c>
      <c r="BV101" s="27" t="s">
        <v>78</v>
      </c>
      <c r="BW101" s="27" t="s">
        <v>103</v>
      </c>
      <c r="BX101" s="27" t="s">
        <v>99</v>
      </c>
      <c r="CL101" s="27" t="s">
        <v>1</v>
      </c>
    </row>
    <row r="102" s="4" customFormat="1" ht="16.5" customHeight="1">
      <c r="A102" s="104" t="s">
        <v>80</v>
      </c>
      <c r="B102" s="64"/>
      <c r="C102" s="10"/>
      <c r="D102" s="10"/>
      <c r="E102" s="117" t="s">
        <v>97</v>
      </c>
      <c r="F102" s="117"/>
      <c r="G102" s="117"/>
      <c r="H102" s="117"/>
      <c r="I102" s="117"/>
      <c r="J102" s="10"/>
      <c r="K102" s="117" t="s">
        <v>104</v>
      </c>
      <c r="L102" s="117"/>
      <c r="M102" s="117"/>
      <c r="N102" s="117"/>
      <c r="O102" s="117"/>
      <c r="P102" s="117"/>
      <c r="Q102" s="117"/>
      <c r="R102" s="117"/>
      <c r="S102" s="117"/>
      <c r="T102" s="117"/>
      <c r="U102" s="117"/>
      <c r="V102" s="117"/>
      <c r="W102" s="117"/>
      <c r="X102" s="117"/>
      <c r="Y102" s="117"/>
      <c r="Z102" s="117"/>
      <c r="AA102" s="117"/>
      <c r="AB102" s="117"/>
      <c r="AC102" s="117"/>
      <c r="AD102" s="117"/>
      <c r="AE102" s="117"/>
      <c r="AF102" s="117"/>
      <c r="AG102" s="118">
        <f>'03 - VZT'!J32</f>
        <v>0</v>
      </c>
      <c r="AH102" s="10"/>
      <c r="AI102" s="10"/>
      <c r="AJ102" s="10"/>
      <c r="AK102" s="10"/>
      <c r="AL102" s="10"/>
      <c r="AM102" s="10"/>
      <c r="AN102" s="118">
        <f>SUM(AG102,AT102)</f>
        <v>0</v>
      </c>
      <c r="AO102" s="10"/>
      <c r="AP102" s="10"/>
      <c r="AQ102" s="119" t="s">
        <v>91</v>
      </c>
      <c r="AR102" s="64"/>
      <c r="AS102" s="120">
        <v>0</v>
      </c>
      <c r="AT102" s="121">
        <f>ROUND(SUM(AV102:AW102),2)</f>
        <v>0</v>
      </c>
      <c r="AU102" s="122">
        <f>'03 - VZT'!P123</f>
        <v>0</v>
      </c>
      <c r="AV102" s="121">
        <f>'03 - VZT'!J35</f>
        <v>0</v>
      </c>
      <c r="AW102" s="121">
        <f>'03 - VZT'!J36</f>
        <v>0</v>
      </c>
      <c r="AX102" s="121">
        <f>'03 - VZT'!J37</f>
        <v>0</v>
      </c>
      <c r="AY102" s="121">
        <f>'03 - VZT'!J38</f>
        <v>0</v>
      </c>
      <c r="AZ102" s="121">
        <f>'03 - VZT'!F35</f>
        <v>0</v>
      </c>
      <c r="BA102" s="121">
        <f>'03 - VZT'!F36</f>
        <v>0</v>
      </c>
      <c r="BB102" s="121">
        <f>'03 - VZT'!F37</f>
        <v>0</v>
      </c>
      <c r="BC102" s="121">
        <f>'03 - VZT'!F38</f>
        <v>0</v>
      </c>
      <c r="BD102" s="123">
        <f>'03 - VZT'!F39</f>
        <v>0</v>
      </c>
      <c r="BE102" s="4"/>
      <c r="BT102" s="27" t="s">
        <v>92</v>
      </c>
      <c r="BV102" s="27" t="s">
        <v>78</v>
      </c>
      <c r="BW102" s="27" t="s">
        <v>105</v>
      </c>
      <c r="BX102" s="27" t="s">
        <v>99</v>
      </c>
      <c r="CL102" s="27" t="s">
        <v>1</v>
      </c>
    </row>
    <row r="103" s="4" customFormat="1" ht="16.5" customHeight="1">
      <c r="A103" s="4"/>
      <c r="B103" s="64"/>
      <c r="C103" s="10"/>
      <c r="D103" s="10"/>
      <c r="E103" s="117" t="s">
        <v>106</v>
      </c>
      <c r="F103" s="117"/>
      <c r="G103" s="117"/>
      <c r="H103" s="117"/>
      <c r="I103" s="117"/>
      <c r="J103" s="10"/>
      <c r="K103" s="117" t="s">
        <v>107</v>
      </c>
      <c r="L103" s="117"/>
      <c r="M103" s="117"/>
      <c r="N103" s="117"/>
      <c r="O103" s="117"/>
      <c r="P103" s="117"/>
      <c r="Q103" s="117"/>
      <c r="R103" s="117"/>
      <c r="S103" s="117"/>
      <c r="T103" s="117"/>
      <c r="U103" s="117"/>
      <c r="V103" s="117"/>
      <c r="W103" s="117"/>
      <c r="X103" s="117"/>
      <c r="Y103" s="117"/>
      <c r="Z103" s="117"/>
      <c r="AA103" s="117"/>
      <c r="AB103" s="117"/>
      <c r="AC103" s="117"/>
      <c r="AD103" s="117"/>
      <c r="AE103" s="117"/>
      <c r="AF103" s="117"/>
      <c r="AG103" s="124">
        <f>ROUND(SUM(AG104:AG107),2)</f>
        <v>0</v>
      </c>
      <c r="AH103" s="10"/>
      <c r="AI103" s="10"/>
      <c r="AJ103" s="10"/>
      <c r="AK103" s="10"/>
      <c r="AL103" s="10"/>
      <c r="AM103" s="10"/>
      <c r="AN103" s="118">
        <f>SUM(AG103,AT103)</f>
        <v>0</v>
      </c>
      <c r="AO103" s="10"/>
      <c r="AP103" s="10"/>
      <c r="AQ103" s="119" t="s">
        <v>91</v>
      </c>
      <c r="AR103" s="64"/>
      <c r="AS103" s="120">
        <f>ROUND(SUM(AS104:AS107),2)</f>
        <v>0</v>
      </c>
      <c r="AT103" s="121">
        <f>ROUND(SUM(AV103:AW103),2)</f>
        <v>0</v>
      </c>
      <c r="AU103" s="122">
        <f>ROUND(SUM(AU104:AU107),5)</f>
        <v>0</v>
      </c>
      <c r="AV103" s="121">
        <f>ROUND(AZ103*L29,2)</f>
        <v>0</v>
      </c>
      <c r="AW103" s="121">
        <f>ROUND(BA103*L30,2)</f>
        <v>0</v>
      </c>
      <c r="AX103" s="121">
        <f>ROUND(BB103*L29,2)</f>
        <v>0</v>
      </c>
      <c r="AY103" s="121">
        <f>ROUND(BC103*L30,2)</f>
        <v>0</v>
      </c>
      <c r="AZ103" s="121">
        <f>ROUND(SUM(AZ104:AZ107),2)</f>
        <v>0</v>
      </c>
      <c r="BA103" s="121">
        <f>ROUND(SUM(BA104:BA107),2)</f>
        <v>0</v>
      </c>
      <c r="BB103" s="121">
        <f>ROUND(SUM(BB104:BB107),2)</f>
        <v>0</v>
      </c>
      <c r="BC103" s="121">
        <f>ROUND(SUM(BC104:BC107),2)</f>
        <v>0</v>
      </c>
      <c r="BD103" s="123">
        <f>ROUND(SUM(BD104:BD107),2)</f>
        <v>0</v>
      </c>
      <c r="BE103" s="4"/>
      <c r="BS103" s="27" t="s">
        <v>75</v>
      </c>
      <c r="BT103" s="27" t="s">
        <v>92</v>
      </c>
      <c r="BU103" s="27" t="s">
        <v>77</v>
      </c>
      <c r="BV103" s="27" t="s">
        <v>78</v>
      </c>
      <c r="BW103" s="27" t="s">
        <v>108</v>
      </c>
      <c r="BX103" s="27" t="s">
        <v>99</v>
      </c>
      <c r="CL103" s="27" t="s">
        <v>1</v>
      </c>
    </row>
    <row r="104" s="4" customFormat="1" ht="16.5" customHeight="1">
      <c r="A104" s="104" t="s">
        <v>80</v>
      </c>
      <c r="B104" s="64"/>
      <c r="C104" s="10"/>
      <c r="D104" s="10"/>
      <c r="E104" s="10"/>
      <c r="F104" s="117" t="s">
        <v>109</v>
      </c>
      <c r="G104" s="117"/>
      <c r="H104" s="117"/>
      <c r="I104" s="117"/>
      <c r="J104" s="117"/>
      <c r="K104" s="10"/>
      <c r="L104" s="117" t="s">
        <v>110</v>
      </c>
      <c r="M104" s="117"/>
      <c r="N104" s="117"/>
      <c r="O104" s="117"/>
      <c r="P104" s="117"/>
      <c r="Q104" s="117"/>
      <c r="R104" s="117"/>
      <c r="S104" s="117"/>
      <c r="T104" s="117"/>
      <c r="U104" s="117"/>
      <c r="V104" s="117"/>
      <c r="W104" s="117"/>
      <c r="X104" s="117"/>
      <c r="Y104" s="117"/>
      <c r="Z104" s="117"/>
      <c r="AA104" s="117"/>
      <c r="AB104" s="117"/>
      <c r="AC104" s="117"/>
      <c r="AD104" s="117"/>
      <c r="AE104" s="117"/>
      <c r="AF104" s="117"/>
      <c r="AG104" s="118">
        <f>'a - Společné prostory'!J34</f>
        <v>0</v>
      </c>
      <c r="AH104" s="10"/>
      <c r="AI104" s="10"/>
      <c r="AJ104" s="10"/>
      <c r="AK104" s="10"/>
      <c r="AL104" s="10"/>
      <c r="AM104" s="10"/>
      <c r="AN104" s="118">
        <f>SUM(AG104,AT104)</f>
        <v>0</v>
      </c>
      <c r="AO104" s="10"/>
      <c r="AP104" s="10"/>
      <c r="AQ104" s="119" t="s">
        <v>91</v>
      </c>
      <c r="AR104" s="64"/>
      <c r="AS104" s="120">
        <v>0</v>
      </c>
      <c r="AT104" s="121">
        <f>ROUND(SUM(AV104:AW104),2)</f>
        <v>0</v>
      </c>
      <c r="AU104" s="122">
        <f>'a - Společné prostory'!P132</f>
        <v>0</v>
      </c>
      <c r="AV104" s="121">
        <f>'a - Společné prostory'!J37</f>
        <v>0</v>
      </c>
      <c r="AW104" s="121">
        <f>'a - Společné prostory'!J38</f>
        <v>0</v>
      </c>
      <c r="AX104" s="121">
        <f>'a - Společné prostory'!J39</f>
        <v>0</v>
      </c>
      <c r="AY104" s="121">
        <f>'a - Společné prostory'!J40</f>
        <v>0</v>
      </c>
      <c r="AZ104" s="121">
        <f>'a - Společné prostory'!F37</f>
        <v>0</v>
      </c>
      <c r="BA104" s="121">
        <f>'a - Společné prostory'!F38</f>
        <v>0</v>
      </c>
      <c r="BB104" s="121">
        <f>'a - Společné prostory'!F39</f>
        <v>0</v>
      </c>
      <c r="BC104" s="121">
        <f>'a - Společné prostory'!F40</f>
        <v>0</v>
      </c>
      <c r="BD104" s="123">
        <f>'a - Společné prostory'!F41</f>
        <v>0</v>
      </c>
      <c r="BE104" s="4"/>
      <c r="BT104" s="27" t="s">
        <v>111</v>
      </c>
      <c r="BV104" s="27" t="s">
        <v>78</v>
      </c>
      <c r="BW104" s="27" t="s">
        <v>112</v>
      </c>
      <c r="BX104" s="27" t="s">
        <v>108</v>
      </c>
      <c r="CL104" s="27" t="s">
        <v>1</v>
      </c>
    </row>
    <row r="105" s="4" customFormat="1" ht="16.5" customHeight="1">
      <c r="A105" s="104" t="s">
        <v>80</v>
      </c>
      <c r="B105" s="64"/>
      <c r="C105" s="10"/>
      <c r="D105" s="10"/>
      <c r="E105" s="10"/>
      <c r="F105" s="117" t="s">
        <v>113</v>
      </c>
      <c r="G105" s="117"/>
      <c r="H105" s="117"/>
      <c r="I105" s="117"/>
      <c r="J105" s="117"/>
      <c r="K105" s="10"/>
      <c r="L105" s="117" t="s">
        <v>114</v>
      </c>
      <c r="M105" s="117"/>
      <c r="N105" s="117"/>
      <c r="O105" s="117"/>
      <c r="P105" s="117"/>
      <c r="Q105" s="117"/>
      <c r="R105" s="117"/>
      <c r="S105" s="117"/>
      <c r="T105" s="117"/>
      <c r="U105" s="117"/>
      <c r="V105" s="117"/>
      <c r="W105" s="117"/>
      <c r="X105" s="117"/>
      <c r="Y105" s="117"/>
      <c r="Z105" s="117"/>
      <c r="AA105" s="117"/>
      <c r="AB105" s="117"/>
      <c r="AC105" s="117"/>
      <c r="AD105" s="117"/>
      <c r="AE105" s="117"/>
      <c r="AF105" s="117"/>
      <c r="AG105" s="118">
        <f>'b - Nebytové prostory'!J34</f>
        <v>0</v>
      </c>
      <c r="AH105" s="10"/>
      <c r="AI105" s="10"/>
      <c r="AJ105" s="10"/>
      <c r="AK105" s="10"/>
      <c r="AL105" s="10"/>
      <c r="AM105" s="10"/>
      <c r="AN105" s="118">
        <f>SUM(AG105,AT105)</f>
        <v>0</v>
      </c>
      <c r="AO105" s="10"/>
      <c r="AP105" s="10"/>
      <c r="AQ105" s="119" t="s">
        <v>91</v>
      </c>
      <c r="AR105" s="64"/>
      <c r="AS105" s="120">
        <v>0</v>
      </c>
      <c r="AT105" s="121">
        <f>ROUND(SUM(AV105:AW105),2)</f>
        <v>0</v>
      </c>
      <c r="AU105" s="122">
        <f>'b - Nebytové prostory'!P131</f>
        <v>0</v>
      </c>
      <c r="AV105" s="121">
        <f>'b - Nebytové prostory'!J37</f>
        <v>0</v>
      </c>
      <c r="AW105" s="121">
        <f>'b - Nebytové prostory'!J38</f>
        <v>0</v>
      </c>
      <c r="AX105" s="121">
        <f>'b - Nebytové prostory'!J39</f>
        <v>0</v>
      </c>
      <c r="AY105" s="121">
        <f>'b - Nebytové prostory'!J40</f>
        <v>0</v>
      </c>
      <c r="AZ105" s="121">
        <f>'b - Nebytové prostory'!F37</f>
        <v>0</v>
      </c>
      <c r="BA105" s="121">
        <f>'b - Nebytové prostory'!F38</f>
        <v>0</v>
      </c>
      <c r="BB105" s="121">
        <f>'b - Nebytové prostory'!F39</f>
        <v>0</v>
      </c>
      <c r="BC105" s="121">
        <f>'b - Nebytové prostory'!F40</f>
        <v>0</v>
      </c>
      <c r="BD105" s="123">
        <f>'b - Nebytové prostory'!F41</f>
        <v>0</v>
      </c>
      <c r="BE105" s="4"/>
      <c r="BT105" s="27" t="s">
        <v>111</v>
      </c>
      <c r="BV105" s="27" t="s">
        <v>78</v>
      </c>
      <c r="BW105" s="27" t="s">
        <v>115</v>
      </c>
      <c r="BX105" s="27" t="s">
        <v>108</v>
      </c>
      <c r="CL105" s="27" t="s">
        <v>1</v>
      </c>
    </row>
    <row r="106" s="4" customFormat="1" ht="16.5" customHeight="1">
      <c r="A106" s="104" t="s">
        <v>80</v>
      </c>
      <c r="B106" s="64"/>
      <c r="C106" s="10"/>
      <c r="D106" s="10"/>
      <c r="E106" s="10"/>
      <c r="F106" s="117" t="s">
        <v>116</v>
      </c>
      <c r="G106" s="117"/>
      <c r="H106" s="117"/>
      <c r="I106" s="117"/>
      <c r="J106" s="117"/>
      <c r="K106" s="10"/>
      <c r="L106" s="117" t="s">
        <v>117</v>
      </c>
      <c r="M106" s="117"/>
      <c r="N106" s="117"/>
      <c r="O106" s="117"/>
      <c r="P106" s="117"/>
      <c r="Q106" s="117"/>
      <c r="R106" s="117"/>
      <c r="S106" s="117"/>
      <c r="T106" s="117"/>
      <c r="U106" s="117"/>
      <c r="V106" s="117"/>
      <c r="W106" s="117"/>
      <c r="X106" s="117"/>
      <c r="Y106" s="117"/>
      <c r="Z106" s="117"/>
      <c r="AA106" s="117"/>
      <c r="AB106" s="117"/>
      <c r="AC106" s="117"/>
      <c r="AD106" s="117"/>
      <c r="AE106" s="117"/>
      <c r="AF106" s="117"/>
      <c r="AG106" s="118">
        <f>'c - Byty'!J34</f>
        <v>0</v>
      </c>
      <c r="AH106" s="10"/>
      <c r="AI106" s="10"/>
      <c r="AJ106" s="10"/>
      <c r="AK106" s="10"/>
      <c r="AL106" s="10"/>
      <c r="AM106" s="10"/>
      <c r="AN106" s="118">
        <f>SUM(AG106,AT106)</f>
        <v>0</v>
      </c>
      <c r="AO106" s="10"/>
      <c r="AP106" s="10"/>
      <c r="AQ106" s="119" t="s">
        <v>91</v>
      </c>
      <c r="AR106" s="64"/>
      <c r="AS106" s="120">
        <v>0</v>
      </c>
      <c r="AT106" s="121">
        <f>ROUND(SUM(AV106:AW106),2)</f>
        <v>0</v>
      </c>
      <c r="AU106" s="122">
        <f>'c - Byty'!P132</f>
        <v>0</v>
      </c>
      <c r="AV106" s="121">
        <f>'c - Byty'!J37</f>
        <v>0</v>
      </c>
      <c r="AW106" s="121">
        <f>'c - Byty'!J38</f>
        <v>0</v>
      </c>
      <c r="AX106" s="121">
        <f>'c - Byty'!J39</f>
        <v>0</v>
      </c>
      <c r="AY106" s="121">
        <f>'c - Byty'!J40</f>
        <v>0</v>
      </c>
      <c r="AZ106" s="121">
        <f>'c - Byty'!F37</f>
        <v>0</v>
      </c>
      <c r="BA106" s="121">
        <f>'c - Byty'!F38</f>
        <v>0</v>
      </c>
      <c r="BB106" s="121">
        <f>'c - Byty'!F39</f>
        <v>0</v>
      </c>
      <c r="BC106" s="121">
        <f>'c - Byty'!F40</f>
        <v>0</v>
      </c>
      <c r="BD106" s="123">
        <f>'c - Byty'!F41</f>
        <v>0</v>
      </c>
      <c r="BE106" s="4"/>
      <c r="BT106" s="27" t="s">
        <v>111</v>
      </c>
      <c r="BV106" s="27" t="s">
        <v>78</v>
      </c>
      <c r="BW106" s="27" t="s">
        <v>118</v>
      </c>
      <c r="BX106" s="27" t="s">
        <v>108</v>
      </c>
      <c r="CL106" s="27" t="s">
        <v>1</v>
      </c>
    </row>
    <row r="107" s="4" customFormat="1" ht="16.5" customHeight="1">
      <c r="A107" s="104" t="s">
        <v>80</v>
      </c>
      <c r="B107" s="64"/>
      <c r="C107" s="10"/>
      <c r="D107" s="10"/>
      <c r="E107" s="10"/>
      <c r="F107" s="117" t="s">
        <v>119</v>
      </c>
      <c r="G107" s="117"/>
      <c r="H107" s="117"/>
      <c r="I107" s="117"/>
      <c r="J107" s="117"/>
      <c r="K107" s="10"/>
      <c r="L107" s="117" t="s">
        <v>120</v>
      </c>
      <c r="M107" s="117"/>
      <c r="N107" s="117"/>
      <c r="O107" s="117"/>
      <c r="P107" s="117"/>
      <c r="Q107" s="117"/>
      <c r="R107" s="117"/>
      <c r="S107" s="117"/>
      <c r="T107" s="117"/>
      <c r="U107" s="117"/>
      <c r="V107" s="117"/>
      <c r="W107" s="117"/>
      <c r="X107" s="117"/>
      <c r="Y107" s="117"/>
      <c r="Z107" s="117"/>
      <c r="AA107" s="117"/>
      <c r="AB107" s="117"/>
      <c r="AC107" s="117"/>
      <c r="AD107" s="117"/>
      <c r="AE107" s="117"/>
      <c r="AF107" s="117"/>
      <c r="AG107" s="118">
        <f>'d - Hromosvod'!J34</f>
        <v>0</v>
      </c>
      <c r="AH107" s="10"/>
      <c r="AI107" s="10"/>
      <c r="AJ107" s="10"/>
      <c r="AK107" s="10"/>
      <c r="AL107" s="10"/>
      <c r="AM107" s="10"/>
      <c r="AN107" s="118">
        <f>SUM(AG107,AT107)</f>
        <v>0</v>
      </c>
      <c r="AO107" s="10"/>
      <c r="AP107" s="10"/>
      <c r="AQ107" s="119" t="s">
        <v>91</v>
      </c>
      <c r="AR107" s="64"/>
      <c r="AS107" s="120">
        <v>0</v>
      </c>
      <c r="AT107" s="121">
        <f>ROUND(SUM(AV107:AW107),2)</f>
        <v>0</v>
      </c>
      <c r="AU107" s="122">
        <f>'d - Hromosvod'!P130</f>
        <v>0</v>
      </c>
      <c r="AV107" s="121">
        <f>'d - Hromosvod'!J37</f>
        <v>0</v>
      </c>
      <c r="AW107" s="121">
        <f>'d - Hromosvod'!J38</f>
        <v>0</v>
      </c>
      <c r="AX107" s="121">
        <f>'d - Hromosvod'!J39</f>
        <v>0</v>
      </c>
      <c r="AY107" s="121">
        <f>'d - Hromosvod'!J40</f>
        <v>0</v>
      </c>
      <c r="AZ107" s="121">
        <f>'d - Hromosvod'!F37</f>
        <v>0</v>
      </c>
      <c r="BA107" s="121">
        <f>'d - Hromosvod'!F38</f>
        <v>0</v>
      </c>
      <c r="BB107" s="121">
        <f>'d - Hromosvod'!F39</f>
        <v>0</v>
      </c>
      <c r="BC107" s="121">
        <f>'d - Hromosvod'!F40</f>
        <v>0</v>
      </c>
      <c r="BD107" s="123">
        <f>'d - Hromosvod'!F41</f>
        <v>0</v>
      </c>
      <c r="BE107" s="4"/>
      <c r="BT107" s="27" t="s">
        <v>111</v>
      </c>
      <c r="BV107" s="27" t="s">
        <v>78</v>
      </c>
      <c r="BW107" s="27" t="s">
        <v>121</v>
      </c>
      <c r="BX107" s="27" t="s">
        <v>108</v>
      </c>
      <c r="CL107" s="27" t="s">
        <v>1</v>
      </c>
    </row>
    <row r="108" s="4" customFormat="1" ht="16.5" customHeight="1">
      <c r="A108" s="4"/>
      <c r="B108" s="64"/>
      <c r="C108" s="10"/>
      <c r="D108" s="10"/>
      <c r="E108" s="117" t="s">
        <v>122</v>
      </c>
      <c r="F108" s="117"/>
      <c r="G108" s="117"/>
      <c r="H108" s="117"/>
      <c r="I108" s="117"/>
      <c r="J108" s="10"/>
      <c r="K108" s="117" t="s">
        <v>123</v>
      </c>
      <c r="L108" s="117"/>
      <c r="M108" s="117"/>
      <c r="N108" s="117"/>
      <c r="O108" s="117"/>
      <c r="P108" s="117"/>
      <c r="Q108" s="117"/>
      <c r="R108" s="117"/>
      <c r="S108" s="117"/>
      <c r="T108" s="117"/>
      <c r="U108" s="117"/>
      <c r="V108" s="117"/>
      <c r="W108" s="117"/>
      <c r="X108" s="117"/>
      <c r="Y108" s="117"/>
      <c r="Z108" s="117"/>
      <c r="AA108" s="117"/>
      <c r="AB108" s="117"/>
      <c r="AC108" s="117"/>
      <c r="AD108" s="117"/>
      <c r="AE108" s="117"/>
      <c r="AF108" s="117"/>
      <c r="AG108" s="124">
        <f>ROUND(SUM(AG109:AG111),2)</f>
        <v>0</v>
      </c>
      <c r="AH108" s="10"/>
      <c r="AI108" s="10"/>
      <c r="AJ108" s="10"/>
      <c r="AK108" s="10"/>
      <c r="AL108" s="10"/>
      <c r="AM108" s="10"/>
      <c r="AN108" s="118">
        <f>SUM(AG108,AT108)</f>
        <v>0</v>
      </c>
      <c r="AO108" s="10"/>
      <c r="AP108" s="10"/>
      <c r="AQ108" s="119" t="s">
        <v>91</v>
      </c>
      <c r="AR108" s="64"/>
      <c r="AS108" s="120">
        <f>ROUND(SUM(AS109:AS111),2)</f>
        <v>0</v>
      </c>
      <c r="AT108" s="121">
        <f>ROUND(SUM(AV108:AW108),2)</f>
        <v>0</v>
      </c>
      <c r="AU108" s="122">
        <f>ROUND(SUM(AU109:AU111),5)</f>
        <v>0</v>
      </c>
      <c r="AV108" s="121">
        <f>ROUND(AZ108*L29,2)</f>
        <v>0</v>
      </c>
      <c r="AW108" s="121">
        <f>ROUND(BA108*L30,2)</f>
        <v>0</v>
      </c>
      <c r="AX108" s="121">
        <f>ROUND(BB108*L29,2)</f>
        <v>0</v>
      </c>
      <c r="AY108" s="121">
        <f>ROUND(BC108*L30,2)</f>
        <v>0</v>
      </c>
      <c r="AZ108" s="121">
        <f>ROUND(SUM(AZ109:AZ111),2)</f>
        <v>0</v>
      </c>
      <c r="BA108" s="121">
        <f>ROUND(SUM(BA109:BA111),2)</f>
        <v>0</v>
      </c>
      <c r="BB108" s="121">
        <f>ROUND(SUM(BB109:BB111),2)</f>
        <v>0</v>
      </c>
      <c r="BC108" s="121">
        <f>ROUND(SUM(BC109:BC111),2)</f>
        <v>0</v>
      </c>
      <c r="BD108" s="123">
        <f>ROUND(SUM(BD109:BD111),2)</f>
        <v>0</v>
      </c>
      <c r="BE108" s="4"/>
      <c r="BS108" s="27" t="s">
        <v>75</v>
      </c>
      <c r="BT108" s="27" t="s">
        <v>92</v>
      </c>
      <c r="BU108" s="27" t="s">
        <v>77</v>
      </c>
      <c r="BV108" s="27" t="s">
        <v>78</v>
      </c>
      <c r="BW108" s="27" t="s">
        <v>124</v>
      </c>
      <c r="BX108" s="27" t="s">
        <v>99</v>
      </c>
      <c r="CL108" s="27" t="s">
        <v>1</v>
      </c>
    </row>
    <row r="109" s="4" customFormat="1" ht="16.5" customHeight="1">
      <c r="A109" s="104" t="s">
        <v>80</v>
      </c>
      <c r="B109" s="64"/>
      <c r="C109" s="10"/>
      <c r="D109" s="10"/>
      <c r="E109" s="10"/>
      <c r="F109" s="117" t="s">
        <v>109</v>
      </c>
      <c r="G109" s="117"/>
      <c r="H109" s="117"/>
      <c r="I109" s="117"/>
      <c r="J109" s="117"/>
      <c r="K109" s="10"/>
      <c r="L109" s="117" t="s">
        <v>110</v>
      </c>
      <c r="M109" s="117"/>
      <c r="N109" s="117"/>
      <c r="O109" s="117"/>
      <c r="P109" s="117"/>
      <c r="Q109" s="117"/>
      <c r="R109" s="117"/>
      <c r="S109" s="117"/>
      <c r="T109" s="117"/>
      <c r="U109" s="117"/>
      <c r="V109" s="117"/>
      <c r="W109" s="117"/>
      <c r="X109" s="117"/>
      <c r="Y109" s="117"/>
      <c r="Z109" s="117"/>
      <c r="AA109" s="117"/>
      <c r="AB109" s="117"/>
      <c r="AC109" s="117"/>
      <c r="AD109" s="117"/>
      <c r="AE109" s="117"/>
      <c r="AF109" s="117"/>
      <c r="AG109" s="118">
        <f>'a - Společné prostory_01'!J34</f>
        <v>0</v>
      </c>
      <c r="AH109" s="10"/>
      <c r="AI109" s="10"/>
      <c r="AJ109" s="10"/>
      <c r="AK109" s="10"/>
      <c r="AL109" s="10"/>
      <c r="AM109" s="10"/>
      <c r="AN109" s="118">
        <f>SUM(AG109,AT109)</f>
        <v>0</v>
      </c>
      <c r="AO109" s="10"/>
      <c r="AP109" s="10"/>
      <c r="AQ109" s="119" t="s">
        <v>91</v>
      </c>
      <c r="AR109" s="64"/>
      <c r="AS109" s="120">
        <v>0</v>
      </c>
      <c r="AT109" s="121">
        <f>ROUND(SUM(AV109:AW109),2)</f>
        <v>0</v>
      </c>
      <c r="AU109" s="122">
        <f>'a - Společné prostory_01'!P131</f>
        <v>0</v>
      </c>
      <c r="AV109" s="121">
        <f>'a - Společné prostory_01'!J37</f>
        <v>0</v>
      </c>
      <c r="AW109" s="121">
        <f>'a - Společné prostory_01'!J38</f>
        <v>0</v>
      </c>
      <c r="AX109" s="121">
        <f>'a - Společné prostory_01'!J39</f>
        <v>0</v>
      </c>
      <c r="AY109" s="121">
        <f>'a - Společné prostory_01'!J40</f>
        <v>0</v>
      </c>
      <c r="AZ109" s="121">
        <f>'a - Společné prostory_01'!F37</f>
        <v>0</v>
      </c>
      <c r="BA109" s="121">
        <f>'a - Společné prostory_01'!F38</f>
        <v>0</v>
      </c>
      <c r="BB109" s="121">
        <f>'a - Společné prostory_01'!F39</f>
        <v>0</v>
      </c>
      <c r="BC109" s="121">
        <f>'a - Společné prostory_01'!F40</f>
        <v>0</v>
      </c>
      <c r="BD109" s="123">
        <f>'a - Společné prostory_01'!F41</f>
        <v>0</v>
      </c>
      <c r="BE109" s="4"/>
      <c r="BT109" s="27" t="s">
        <v>111</v>
      </c>
      <c r="BV109" s="27" t="s">
        <v>78</v>
      </c>
      <c r="BW109" s="27" t="s">
        <v>125</v>
      </c>
      <c r="BX109" s="27" t="s">
        <v>124</v>
      </c>
      <c r="CL109" s="27" t="s">
        <v>1</v>
      </c>
    </row>
    <row r="110" s="4" customFormat="1" ht="16.5" customHeight="1">
      <c r="A110" s="104" t="s">
        <v>80</v>
      </c>
      <c r="B110" s="64"/>
      <c r="C110" s="10"/>
      <c r="D110" s="10"/>
      <c r="E110" s="10"/>
      <c r="F110" s="117" t="s">
        <v>113</v>
      </c>
      <c r="G110" s="117"/>
      <c r="H110" s="117"/>
      <c r="I110" s="117"/>
      <c r="J110" s="117"/>
      <c r="K110" s="10"/>
      <c r="L110" s="117" t="s">
        <v>114</v>
      </c>
      <c r="M110" s="117"/>
      <c r="N110" s="117"/>
      <c r="O110" s="117"/>
      <c r="P110" s="117"/>
      <c r="Q110" s="117"/>
      <c r="R110" s="117"/>
      <c r="S110" s="117"/>
      <c r="T110" s="117"/>
      <c r="U110" s="117"/>
      <c r="V110" s="117"/>
      <c r="W110" s="117"/>
      <c r="X110" s="117"/>
      <c r="Y110" s="117"/>
      <c r="Z110" s="117"/>
      <c r="AA110" s="117"/>
      <c r="AB110" s="117"/>
      <c r="AC110" s="117"/>
      <c r="AD110" s="117"/>
      <c r="AE110" s="117"/>
      <c r="AF110" s="117"/>
      <c r="AG110" s="118">
        <f>'b - Nebytové prostory_01'!J34</f>
        <v>0</v>
      </c>
      <c r="AH110" s="10"/>
      <c r="AI110" s="10"/>
      <c r="AJ110" s="10"/>
      <c r="AK110" s="10"/>
      <c r="AL110" s="10"/>
      <c r="AM110" s="10"/>
      <c r="AN110" s="118">
        <f>SUM(AG110,AT110)</f>
        <v>0</v>
      </c>
      <c r="AO110" s="10"/>
      <c r="AP110" s="10"/>
      <c r="AQ110" s="119" t="s">
        <v>91</v>
      </c>
      <c r="AR110" s="64"/>
      <c r="AS110" s="120">
        <v>0</v>
      </c>
      <c r="AT110" s="121">
        <f>ROUND(SUM(AV110:AW110),2)</f>
        <v>0</v>
      </c>
      <c r="AU110" s="122">
        <f>'b - Nebytové prostory_01'!P131</f>
        <v>0</v>
      </c>
      <c r="AV110" s="121">
        <f>'b - Nebytové prostory_01'!J37</f>
        <v>0</v>
      </c>
      <c r="AW110" s="121">
        <f>'b - Nebytové prostory_01'!J38</f>
        <v>0</v>
      </c>
      <c r="AX110" s="121">
        <f>'b - Nebytové prostory_01'!J39</f>
        <v>0</v>
      </c>
      <c r="AY110" s="121">
        <f>'b - Nebytové prostory_01'!J40</f>
        <v>0</v>
      </c>
      <c r="AZ110" s="121">
        <f>'b - Nebytové prostory_01'!F37</f>
        <v>0</v>
      </c>
      <c r="BA110" s="121">
        <f>'b - Nebytové prostory_01'!F38</f>
        <v>0</v>
      </c>
      <c r="BB110" s="121">
        <f>'b - Nebytové prostory_01'!F39</f>
        <v>0</v>
      </c>
      <c r="BC110" s="121">
        <f>'b - Nebytové prostory_01'!F40</f>
        <v>0</v>
      </c>
      <c r="BD110" s="123">
        <f>'b - Nebytové prostory_01'!F41</f>
        <v>0</v>
      </c>
      <c r="BE110" s="4"/>
      <c r="BT110" s="27" t="s">
        <v>111</v>
      </c>
      <c r="BV110" s="27" t="s">
        <v>78</v>
      </c>
      <c r="BW110" s="27" t="s">
        <v>126</v>
      </c>
      <c r="BX110" s="27" t="s">
        <v>124</v>
      </c>
      <c r="CL110" s="27" t="s">
        <v>1</v>
      </c>
    </row>
    <row r="111" s="4" customFormat="1" ht="16.5" customHeight="1">
      <c r="A111" s="104" t="s">
        <v>80</v>
      </c>
      <c r="B111" s="64"/>
      <c r="C111" s="10"/>
      <c r="D111" s="10"/>
      <c r="E111" s="10"/>
      <c r="F111" s="117" t="s">
        <v>116</v>
      </c>
      <c r="G111" s="117"/>
      <c r="H111" s="117"/>
      <c r="I111" s="117"/>
      <c r="J111" s="117"/>
      <c r="K111" s="10"/>
      <c r="L111" s="117" t="s">
        <v>117</v>
      </c>
      <c r="M111" s="117"/>
      <c r="N111" s="117"/>
      <c r="O111" s="117"/>
      <c r="P111" s="117"/>
      <c r="Q111" s="117"/>
      <c r="R111" s="117"/>
      <c r="S111" s="117"/>
      <c r="T111" s="117"/>
      <c r="U111" s="117"/>
      <c r="V111" s="117"/>
      <c r="W111" s="117"/>
      <c r="X111" s="117"/>
      <c r="Y111" s="117"/>
      <c r="Z111" s="117"/>
      <c r="AA111" s="117"/>
      <c r="AB111" s="117"/>
      <c r="AC111" s="117"/>
      <c r="AD111" s="117"/>
      <c r="AE111" s="117"/>
      <c r="AF111" s="117"/>
      <c r="AG111" s="118">
        <f>'c - Byty_01'!J34</f>
        <v>0</v>
      </c>
      <c r="AH111" s="10"/>
      <c r="AI111" s="10"/>
      <c r="AJ111" s="10"/>
      <c r="AK111" s="10"/>
      <c r="AL111" s="10"/>
      <c r="AM111" s="10"/>
      <c r="AN111" s="118">
        <f>SUM(AG111,AT111)</f>
        <v>0</v>
      </c>
      <c r="AO111" s="10"/>
      <c r="AP111" s="10"/>
      <c r="AQ111" s="119" t="s">
        <v>91</v>
      </c>
      <c r="AR111" s="64"/>
      <c r="AS111" s="120">
        <v>0</v>
      </c>
      <c r="AT111" s="121">
        <f>ROUND(SUM(AV111:AW111),2)</f>
        <v>0</v>
      </c>
      <c r="AU111" s="122">
        <f>'c - Byty_01'!P130</f>
        <v>0</v>
      </c>
      <c r="AV111" s="121">
        <f>'c - Byty_01'!J37</f>
        <v>0</v>
      </c>
      <c r="AW111" s="121">
        <f>'c - Byty_01'!J38</f>
        <v>0</v>
      </c>
      <c r="AX111" s="121">
        <f>'c - Byty_01'!J39</f>
        <v>0</v>
      </c>
      <c r="AY111" s="121">
        <f>'c - Byty_01'!J40</f>
        <v>0</v>
      </c>
      <c r="AZ111" s="121">
        <f>'c - Byty_01'!F37</f>
        <v>0</v>
      </c>
      <c r="BA111" s="121">
        <f>'c - Byty_01'!F38</f>
        <v>0</v>
      </c>
      <c r="BB111" s="121">
        <f>'c - Byty_01'!F39</f>
        <v>0</v>
      </c>
      <c r="BC111" s="121">
        <f>'c - Byty_01'!F40</f>
        <v>0</v>
      </c>
      <c r="BD111" s="123">
        <f>'c - Byty_01'!F41</f>
        <v>0</v>
      </c>
      <c r="BE111" s="4"/>
      <c r="BT111" s="27" t="s">
        <v>111</v>
      </c>
      <c r="BV111" s="27" t="s">
        <v>78</v>
      </c>
      <c r="BW111" s="27" t="s">
        <v>127</v>
      </c>
      <c r="BX111" s="27" t="s">
        <v>124</v>
      </c>
      <c r="CL111" s="27" t="s">
        <v>1</v>
      </c>
    </row>
    <row r="112" s="7" customFormat="1" ht="16.5" customHeight="1">
      <c r="A112" s="104" t="s">
        <v>80</v>
      </c>
      <c r="B112" s="105"/>
      <c r="C112" s="106"/>
      <c r="D112" s="107" t="s">
        <v>106</v>
      </c>
      <c r="E112" s="107"/>
      <c r="F112" s="107"/>
      <c r="G112" s="107"/>
      <c r="H112" s="107"/>
      <c r="I112" s="108"/>
      <c r="J112" s="107" t="s">
        <v>128</v>
      </c>
      <c r="K112" s="107"/>
      <c r="L112" s="107"/>
      <c r="M112" s="107"/>
      <c r="N112" s="107"/>
      <c r="O112" s="107"/>
      <c r="P112" s="107"/>
      <c r="Q112" s="107"/>
      <c r="R112" s="107"/>
      <c r="S112" s="107"/>
      <c r="T112" s="107"/>
      <c r="U112" s="107"/>
      <c r="V112" s="107"/>
      <c r="W112" s="107"/>
      <c r="X112" s="107"/>
      <c r="Y112" s="107"/>
      <c r="Z112" s="107"/>
      <c r="AA112" s="107"/>
      <c r="AB112" s="107"/>
      <c r="AC112" s="107"/>
      <c r="AD112" s="107"/>
      <c r="AE112" s="107"/>
      <c r="AF112" s="107"/>
      <c r="AG112" s="109">
        <f>'04 - Vedlejší rozpočtové ...'!J30</f>
        <v>0</v>
      </c>
      <c r="AH112" s="108"/>
      <c r="AI112" s="108"/>
      <c r="AJ112" s="108"/>
      <c r="AK112" s="108"/>
      <c r="AL112" s="108"/>
      <c r="AM112" s="108"/>
      <c r="AN112" s="109">
        <f>SUM(AG112,AT112)</f>
        <v>0</v>
      </c>
      <c r="AO112" s="108"/>
      <c r="AP112" s="108"/>
      <c r="AQ112" s="110" t="s">
        <v>83</v>
      </c>
      <c r="AR112" s="105"/>
      <c r="AS112" s="125">
        <v>0</v>
      </c>
      <c r="AT112" s="126">
        <f>ROUND(SUM(AV112:AW112),2)</f>
        <v>0</v>
      </c>
      <c r="AU112" s="127">
        <f>'04 - Vedlejší rozpočtové ...'!P123</f>
        <v>0</v>
      </c>
      <c r="AV112" s="126">
        <f>'04 - Vedlejší rozpočtové ...'!J33</f>
        <v>0</v>
      </c>
      <c r="AW112" s="126">
        <f>'04 - Vedlejší rozpočtové ...'!J34</f>
        <v>0</v>
      </c>
      <c r="AX112" s="126">
        <f>'04 - Vedlejší rozpočtové ...'!J35</f>
        <v>0</v>
      </c>
      <c r="AY112" s="126">
        <f>'04 - Vedlejší rozpočtové ...'!J36</f>
        <v>0</v>
      </c>
      <c r="AZ112" s="126">
        <f>'04 - Vedlejší rozpočtové ...'!F33</f>
        <v>0</v>
      </c>
      <c r="BA112" s="126">
        <f>'04 - Vedlejší rozpočtové ...'!F34</f>
        <v>0</v>
      </c>
      <c r="BB112" s="126">
        <f>'04 - Vedlejší rozpočtové ...'!F35</f>
        <v>0</v>
      </c>
      <c r="BC112" s="126">
        <f>'04 - Vedlejší rozpočtové ...'!F36</f>
        <v>0</v>
      </c>
      <c r="BD112" s="128">
        <f>'04 - Vedlejší rozpočtové ...'!F37</f>
        <v>0</v>
      </c>
      <c r="BE112" s="7"/>
      <c r="BT112" s="115" t="s">
        <v>84</v>
      </c>
      <c r="BV112" s="115" t="s">
        <v>78</v>
      </c>
      <c r="BW112" s="115" t="s">
        <v>129</v>
      </c>
      <c r="BX112" s="115" t="s">
        <v>4</v>
      </c>
      <c r="CL112" s="115" t="s">
        <v>1</v>
      </c>
      <c r="CM112" s="115" t="s">
        <v>84</v>
      </c>
    </row>
    <row r="113" s="2" customFormat="1" ht="30" customHeight="1">
      <c r="A113" s="38"/>
      <c r="B113" s="39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9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="2" customFormat="1" ht="6.96" customHeight="1">
      <c r="A114" s="38"/>
      <c r="B114" s="60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39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</sheetData>
  <mergeCells count="110">
    <mergeCell ref="C92:G92"/>
    <mergeCell ref="D96:H96"/>
    <mergeCell ref="D95:H95"/>
    <mergeCell ref="D99:H99"/>
    <mergeCell ref="E97:I97"/>
    <mergeCell ref="E103:I103"/>
    <mergeCell ref="E98:I98"/>
    <mergeCell ref="E102:I102"/>
    <mergeCell ref="E101:I101"/>
    <mergeCell ref="E100:I100"/>
    <mergeCell ref="F104:J104"/>
    <mergeCell ref="I92:AF92"/>
    <mergeCell ref="J99:AF99"/>
    <mergeCell ref="J95:AF95"/>
    <mergeCell ref="J96:AF96"/>
    <mergeCell ref="K101:AF101"/>
    <mergeCell ref="K102:AF102"/>
    <mergeCell ref="K103:AF103"/>
    <mergeCell ref="K97:AF97"/>
    <mergeCell ref="K100:AF100"/>
    <mergeCell ref="K98:AF98"/>
    <mergeCell ref="L85:AJ85"/>
    <mergeCell ref="L104:AF104"/>
    <mergeCell ref="F105:J105"/>
    <mergeCell ref="L105:AF105"/>
    <mergeCell ref="F106:J106"/>
    <mergeCell ref="L106:AF106"/>
    <mergeCell ref="F107:J107"/>
    <mergeCell ref="L107:AF107"/>
    <mergeCell ref="E108:I108"/>
    <mergeCell ref="K108:AF108"/>
    <mergeCell ref="F109:J109"/>
    <mergeCell ref="L109:AF109"/>
    <mergeCell ref="F110:J110"/>
    <mergeCell ref="L110:AF110"/>
    <mergeCell ref="F111:J111"/>
    <mergeCell ref="L111:AF111"/>
    <mergeCell ref="D112:H112"/>
    <mergeCell ref="J112:AF112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AK29:AO29"/>
    <mergeCell ref="W29:AE29"/>
    <mergeCell ref="L29:P29"/>
    <mergeCell ref="W30:AE30"/>
    <mergeCell ref="AK30:AO30"/>
    <mergeCell ref="L30:P30"/>
    <mergeCell ref="W31:AE31"/>
    <mergeCell ref="L31:P31"/>
    <mergeCell ref="AK31:AO31"/>
    <mergeCell ref="L32:P32"/>
    <mergeCell ref="W32:AE32"/>
    <mergeCell ref="AK32:AO32"/>
    <mergeCell ref="L33:P33"/>
    <mergeCell ref="W33:AE33"/>
    <mergeCell ref="AK33:AO33"/>
    <mergeCell ref="AK35:AO35"/>
    <mergeCell ref="X35:AB35"/>
    <mergeCell ref="AR2:BE2"/>
    <mergeCell ref="AG96:AM96"/>
    <mergeCell ref="AG98:AM98"/>
    <mergeCell ref="AG92:AM92"/>
    <mergeCell ref="AG104:AM104"/>
    <mergeCell ref="AG101:AM101"/>
    <mergeCell ref="AG99:AM99"/>
    <mergeCell ref="AG95:AM95"/>
    <mergeCell ref="AG97:AM97"/>
    <mergeCell ref="AG103:AM103"/>
    <mergeCell ref="AG100:AM100"/>
    <mergeCell ref="AG102:AM102"/>
    <mergeCell ref="AM90:AP90"/>
    <mergeCell ref="AM87:AN87"/>
    <mergeCell ref="AM89:AP89"/>
    <mergeCell ref="AN104:AP104"/>
    <mergeCell ref="AN103:AP103"/>
    <mergeCell ref="AN101:AP101"/>
    <mergeCell ref="AN92:AP92"/>
    <mergeCell ref="AN100:AP100"/>
    <mergeCell ref="AN99:AP99"/>
    <mergeCell ref="AN95:AP95"/>
    <mergeCell ref="AN96:AP96"/>
    <mergeCell ref="AN98:AP98"/>
    <mergeCell ref="AN102:AP102"/>
    <mergeCell ref="AN97:AP97"/>
    <mergeCell ref="AS89:AT91"/>
    <mergeCell ref="AN105:AP105"/>
    <mergeCell ref="AG105:AM105"/>
    <mergeCell ref="AN106:AP106"/>
    <mergeCell ref="AG106:AM106"/>
    <mergeCell ref="AN107:AP107"/>
    <mergeCell ref="AG107:AM107"/>
    <mergeCell ref="AN108:AP108"/>
    <mergeCell ref="AG108:AM108"/>
    <mergeCell ref="AN109:AP109"/>
    <mergeCell ref="AG109:AM109"/>
    <mergeCell ref="AN110:AP110"/>
    <mergeCell ref="AG110:AM110"/>
    <mergeCell ref="AN111:AP111"/>
    <mergeCell ref="AG111:AM111"/>
    <mergeCell ref="AN112:AP112"/>
    <mergeCell ref="AG112:AM112"/>
    <mergeCell ref="AG94:AM94"/>
    <mergeCell ref="AN94:AP94"/>
  </mergeCells>
  <hyperlinks>
    <hyperlink ref="A95" location="'01 - Bytový dům - stavebn...'!C2" display="/"/>
    <hyperlink ref="A97" location="'001 - Sanace vlhkosti a s...'!C2" display="/"/>
    <hyperlink ref="A98" location="'002 - Sanace vlhkosti a s...'!C2" display="/"/>
    <hyperlink ref="A100" location="'01 - ZTI'!C2" display="/"/>
    <hyperlink ref="A101" location="'02 - Vytápění'!C2" display="/"/>
    <hyperlink ref="A102" location="'03 - VZT'!C2" display="/"/>
    <hyperlink ref="A104" location="'a - Společné prostory'!C2" display="/"/>
    <hyperlink ref="A105" location="'b - Nebytové prostory'!C2" display="/"/>
    <hyperlink ref="A106" location="'c - Byty'!C2" display="/"/>
    <hyperlink ref="A107" location="'d - Hromosvod'!C2" display="/"/>
    <hyperlink ref="A109" location="'a - Společné prostory_01'!C2" display="/"/>
    <hyperlink ref="A110" location="'b - Nebytové prostory_01'!C2" display="/"/>
    <hyperlink ref="A111" location="'c - Byty_01'!C2" display="/"/>
    <hyperlink ref="A112" location="'04 - Vedlejší rozpočtové 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85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84</v>
      </c>
    </row>
    <row r="4" s="1" customFormat="1" ht="24.96" customHeight="1">
      <c r="B4" s="22"/>
      <c r="D4" s="23" t="s">
        <v>130</v>
      </c>
      <c r="L4" s="22"/>
      <c r="M4" s="129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30" t="str">
        <f>'Rekapitulace stavby'!K6</f>
        <v>Bytový dům Líbeznice, Martinova 142</v>
      </c>
      <c r="F7" s="32"/>
      <c r="G7" s="32"/>
      <c r="H7" s="32"/>
      <c r="L7" s="22"/>
    </row>
    <row r="8" s="2" customFormat="1" ht="12" customHeight="1">
      <c r="A8" s="38"/>
      <c r="B8" s="39"/>
      <c r="C8" s="38"/>
      <c r="D8" s="32" t="s">
        <v>131</v>
      </c>
      <c r="E8" s="38"/>
      <c r="F8" s="38"/>
      <c r="G8" s="38"/>
      <c r="H8" s="38"/>
      <c r="I8" s="38"/>
      <c r="J8" s="38"/>
      <c r="K8" s="38"/>
      <c r="L8" s="55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39"/>
      <c r="C9" s="38"/>
      <c r="D9" s="38"/>
      <c r="E9" s="67" t="s">
        <v>132</v>
      </c>
      <c r="F9" s="38"/>
      <c r="G9" s="38"/>
      <c r="H9" s="38"/>
      <c r="I9" s="38"/>
      <c r="J9" s="38"/>
      <c r="K9" s="38"/>
      <c r="L9" s="5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39"/>
      <c r="C10" s="38"/>
      <c r="D10" s="38"/>
      <c r="E10" s="38"/>
      <c r="F10" s="38"/>
      <c r="G10" s="38"/>
      <c r="H10" s="38"/>
      <c r="I10" s="38"/>
      <c r="J10" s="38"/>
      <c r="K10" s="38"/>
      <c r="L10" s="55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39"/>
      <c r="C11" s="38"/>
      <c r="D11" s="32" t="s">
        <v>18</v>
      </c>
      <c r="E11" s="38"/>
      <c r="F11" s="27" t="s">
        <v>1</v>
      </c>
      <c r="G11" s="38"/>
      <c r="H11" s="38"/>
      <c r="I11" s="32" t="s">
        <v>19</v>
      </c>
      <c r="J11" s="27" t="s">
        <v>1</v>
      </c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39"/>
      <c r="C12" s="38"/>
      <c r="D12" s="32" t="s">
        <v>20</v>
      </c>
      <c r="E12" s="38"/>
      <c r="F12" s="27" t="s">
        <v>21</v>
      </c>
      <c r="G12" s="38"/>
      <c r="H12" s="38"/>
      <c r="I12" s="32" t="s">
        <v>22</v>
      </c>
      <c r="J12" s="69" t="str">
        <f>'Rekapitulace stavby'!AN8</f>
        <v>3. 11. 2025</v>
      </c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39"/>
      <c r="C13" s="38"/>
      <c r="D13" s="38"/>
      <c r="E13" s="38"/>
      <c r="F13" s="38"/>
      <c r="G13" s="38"/>
      <c r="H13" s="38"/>
      <c r="I13" s="38"/>
      <c r="J13" s="38"/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39"/>
      <c r="C14" s="38"/>
      <c r="D14" s="32" t="s">
        <v>24</v>
      </c>
      <c r="E14" s="38"/>
      <c r="F14" s="38"/>
      <c r="G14" s="38"/>
      <c r="H14" s="38"/>
      <c r="I14" s="32" t="s">
        <v>25</v>
      </c>
      <c r="J14" s="27" t="s">
        <v>1</v>
      </c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39"/>
      <c r="C15" s="38"/>
      <c r="D15" s="38"/>
      <c r="E15" s="27" t="s">
        <v>26</v>
      </c>
      <c r="F15" s="38"/>
      <c r="G15" s="38"/>
      <c r="H15" s="38"/>
      <c r="I15" s="32" t="s">
        <v>27</v>
      </c>
      <c r="J15" s="27" t="s">
        <v>1</v>
      </c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39"/>
      <c r="C16" s="38"/>
      <c r="D16" s="38"/>
      <c r="E16" s="38"/>
      <c r="F16" s="38"/>
      <c r="G16" s="38"/>
      <c r="H16" s="38"/>
      <c r="I16" s="38"/>
      <c r="J16" s="38"/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39"/>
      <c r="C17" s="38"/>
      <c r="D17" s="32" t="s">
        <v>28</v>
      </c>
      <c r="E17" s="38"/>
      <c r="F17" s="38"/>
      <c r="G17" s="38"/>
      <c r="H17" s="38"/>
      <c r="I17" s="32" t="s">
        <v>25</v>
      </c>
      <c r="J17" s="33" t="str">
        <f>'Rekapitulace stavby'!AN13</f>
        <v>Vyplň údaj</v>
      </c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39"/>
      <c r="C18" s="38"/>
      <c r="D18" s="38"/>
      <c r="E18" s="33" t="str">
        <f>'Rekapitulace stavby'!E14</f>
        <v>Vyplň údaj</v>
      </c>
      <c r="F18" s="27"/>
      <c r="G18" s="27"/>
      <c r="H18" s="27"/>
      <c r="I18" s="32" t="s">
        <v>27</v>
      </c>
      <c r="J18" s="33" t="str">
        <f>'Rekapitulace stavby'!AN14</f>
        <v>Vyplň údaj</v>
      </c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39"/>
      <c r="C19" s="38"/>
      <c r="D19" s="38"/>
      <c r="E19" s="38"/>
      <c r="F19" s="38"/>
      <c r="G19" s="38"/>
      <c r="H19" s="38"/>
      <c r="I19" s="38"/>
      <c r="J19" s="38"/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39"/>
      <c r="C20" s="38"/>
      <c r="D20" s="32" t="s">
        <v>30</v>
      </c>
      <c r="E20" s="38"/>
      <c r="F20" s="38"/>
      <c r="G20" s="38"/>
      <c r="H20" s="38"/>
      <c r="I20" s="32" t="s">
        <v>25</v>
      </c>
      <c r="J20" s="27" t="s">
        <v>1</v>
      </c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39"/>
      <c r="C21" s="38"/>
      <c r="D21" s="38"/>
      <c r="E21" s="27" t="s">
        <v>31</v>
      </c>
      <c r="F21" s="38"/>
      <c r="G21" s="38"/>
      <c r="H21" s="38"/>
      <c r="I21" s="32" t="s">
        <v>27</v>
      </c>
      <c r="J21" s="27" t="s">
        <v>1</v>
      </c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39"/>
      <c r="C22" s="38"/>
      <c r="D22" s="38"/>
      <c r="E22" s="38"/>
      <c r="F22" s="38"/>
      <c r="G22" s="38"/>
      <c r="H22" s="38"/>
      <c r="I22" s="38"/>
      <c r="J22" s="38"/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39"/>
      <c r="C23" s="38"/>
      <c r="D23" s="32" t="s">
        <v>33</v>
      </c>
      <c r="E23" s="38"/>
      <c r="F23" s="38"/>
      <c r="G23" s="38"/>
      <c r="H23" s="38"/>
      <c r="I23" s="32" t="s">
        <v>25</v>
      </c>
      <c r="J23" s="27" t="s">
        <v>1</v>
      </c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39"/>
      <c r="C24" s="38"/>
      <c r="D24" s="38"/>
      <c r="E24" s="27" t="s">
        <v>34</v>
      </c>
      <c r="F24" s="38"/>
      <c r="G24" s="38"/>
      <c r="H24" s="38"/>
      <c r="I24" s="32" t="s">
        <v>27</v>
      </c>
      <c r="J24" s="27" t="s">
        <v>1</v>
      </c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39"/>
      <c r="C25" s="38"/>
      <c r="D25" s="38"/>
      <c r="E25" s="38"/>
      <c r="F25" s="38"/>
      <c r="G25" s="38"/>
      <c r="H25" s="38"/>
      <c r="I25" s="38"/>
      <c r="J25" s="38"/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39"/>
      <c r="C26" s="38"/>
      <c r="D26" s="32" t="s">
        <v>35</v>
      </c>
      <c r="E26" s="38"/>
      <c r="F26" s="38"/>
      <c r="G26" s="38"/>
      <c r="H26" s="38"/>
      <c r="I26" s="38"/>
      <c r="J26" s="38"/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31"/>
      <c r="B27" s="132"/>
      <c r="C27" s="131"/>
      <c r="D27" s="131"/>
      <c r="E27" s="36" t="s">
        <v>1</v>
      </c>
      <c r="F27" s="36"/>
      <c r="G27" s="36"/>
      <c r="H27" s="36"/>
      <c r="I27" s="131"/>
      <c r="J27" s="131"/>
      <c r="K27" s="131"/>
      <c r="L27" s="133"/>
      <c r="S27" s="131"/>
      <c r="T27" s="131"/>
      <c r="U27" s="131"/>
      <c r="V27" s="131"/>
      <c r="W27" s="131"/>
      <c r="X27" s="131"/>
      <c r="Y27" s="131"/>
      <c r="Z27" s="131"/>
      <c r="AA27" s="131"/>
      <c r="AB27" s="131"/>
      <c r="AC27" s="131"/>
      <c r="AD27" s="131"/>
      <c r="AE27" s="131"/>
    </row>
    <row r="28" s="2" customFormat="1" ht="6.96" customHeight="1">
      <c r="A28" s="38"/>
      <c r="B28" s="39"/>
      <c r="C28" s="38"/>
      <c r="D28" s="38"/>
      <c r="E28" s="38"/>
      <c r="F28" s="38"/>
      <c r="G28" s="38"/>
      <c r="H28" s="38"/>
      <c r="I28" s="38"/>
      <c r="J28" s="38"/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39"/>
      <c r="C29" s="38"/>
      <c r="D29" s="90"/>
      <c r="E29" s="90"/>
      <c r="F29" s="90"/>
      <c r="G29" s="90"/>
      <c r="H29" s="90"/>
      <c r="I29" s="90"/>
      <c r="J29" s="90"/>
      <c r="K29" s="90"/>
      <c r="L29" s="55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39"/>
      <c r="C30" s="38"/>
      <c r="D30" s="134" t="s">
        <v>36</v>
      </c>
      <c r="E30" s="38"/>
      <c r="F30" s="38"/>
      <c r="G30" s="38"/>
      <c r="H30" s="38"/>
      <c r="I30" s="38"/>
      <c r="J30" s="96">
        <f>ROUND(J148, 2)</f>
        <v>0</v>
      </c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39"/>
      <c r="C31" s="38"/>
      <c r="D31" s="90"/>
      <c r="E31" s="90"/>
      <c r="F31" s="90"/>
      <c r="G31" s="90"/>
      <c r="H31" s="90"/>
      <c r="I31" s="90"/>
      <c r="J31" s="90"/>
      <c r="K31" s="90"/>
      <c r="L31" s="5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39"/>
      <c r="C32" s="38"/>
      <c r="D32" s="38"/>
      <c r="E32" s="38"/>
      <c r="F32" s="43" t="s">
        <v>38</v>
      </c>
      <c r="G32" s="38"/>
      <c r="H32" s="38"/>
      <c r="I32" s="43" t="s">
        <v>37</v>
      </c>
      <c r="J32" s="43" t="s">
        <v>39</v>
      </c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39"/>
      <c r="C33" s="38"/>
      <c r="D33" s="135" t="s">
        <v>40</v>
      </c>
      <c r="E33" s="32" t="s">
        <v>41</v>
      </c>
      <c r="F33" s="136">
        <f>ROUND((SUM(BE148:BE3262)),  2)</f>
        <v>0</v>
      </c>
      <c r="G33" s="38"/>
      <c r="H33" s="38"/>
      <c r="I33" s="137">
        <v>0.20999999999999999</v>
      </c>
      <c r="J33" s="136">
        <f>ROUND(((SUM(BE148:BE3262))*I33),  2)</f>
        <v>0</v>
      </c>
      <c r="K33" s="38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39"/>
      <c r="C34" s="38"/>
      <c r="D34" s="38"/>
      <c r="E34" s="32" t="s">
        <v>42</v>
      </c>
      <c r="F34" s="136">
        <f>ROUND((SUM(BF148:BF3262)),  2)</f>
        <v>0</v>
      </c>
      <c r="G34" s="38"/>
      <c r="H34" s="38"/>
      <c r="I34" s="137">
        <v>0.12</v>
      </c>
      <c r="J34" s="136">
        <f>ROUND(((SUM(BF148:BF3262))*I34),  2)</f>
        <v>0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39"/>
      <c r="C35" s="38"/>
      <c r="D35" s="38"/>
      <c r="E35" s="32" t="s">
        <v>43</v>
      </c>
      <c r="F35" s="136">
        <f>ROUND((SUM(BG148:BG3262)),  2)</f>
        <v>0</v>
      </c>
      <c r="G35" s="38"/>
      <c r="H35" s="38"/>
      <c r="I35" s="137">
        <v>0.20999999999999999</v>
      </c>
      <c r="J35" s="136">
        <f>0</f>
        <v>0</v>
      </c>
      <c r="K35" s="38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39"/>
      <c r="C36" s="38"/>
      <c r="D36" s="38"/>
      <c r="E36" s="32" t="s">
        <v>44</v>
      </c>
      <c r="F36" s="136">
        <f>ROUND((SUM(BH148:BH3262)),  2)</f>
        <v>0</v>
      </c>
      <c r="G36" s="38"/>
      <c r="H36" s="38"/>
      <c r="I36" s="137">
        <v>0.12</v>
      </c>
      <c r="J36" s="136">
        <f>0</f>
        <v>0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39"/>
      <c r="C37" s="38"/>
      <c r="D37" s="38"/>
      <c r="E37" s="32" t="s">
        <v>45</v>
      </c>
      <c r="F37" s="136">
        <f>ROUND((SUM(BI148:BI3262)),  2)</f>
        <v>0</v>
      </c>
      <c r="G37" s="38"/>
      <c r="H37" s="38"/>
      <c r="I37" s="137">
        <v>0</v>
      </c>
      <c r="J37" s="136">
        <f>0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39"/>
      <c r="C38" s="38"/>
      <c r="D38" s="38"/>
      <c r="E38" s="38"/>
      <c r="F38" s="38"/>
      <c r="G38" s="38"/>
      <c r="H38" s="38"/>
      <c r="I38" s="38"/>
      <c r="J38" s="38"/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39"/>
      <c r="C39" s="138"/>
      <c r="D39" s="139" t="s">
        <v>46</v>
      </c>
      <c r="E39" s="81"/>
      <c r="F39" s="81"/>
      <c r="G39" s="140" t="s">
        <v>47</v>
      </c>
      <c r="H39" s="141" t="s">
        <v>48</v>
      </c>
      <c r="I39" s="81"/>
      <c r="J39" s="142">
        <f>SUM(J30:J37)</f>
        <v>0</v>
      </c>
      <c r="K39" s="143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39"/>
      <c r="C40" s="38"/>
      <c r="D40" s="38"/>
      <c r="E40" s="38"/>
      <c r="F40" s="38"/>
      <c r="G40" s="38"/>
      <c r="H40" s="38"/>
      <c r="I40" s="38"/>
      <c r="J40" s="38"/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2"/>
      <c r="L41" s="22"/>
    </row>
    <row r="42" s="1" customFormat="1" ht="14.4" customHeight="1">
      <c r="B42" s="22"/>
      <c r="L42" s="22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49</v>
      </c>
      <c r="E50" s="57"/>
      <c r="F50" s="57"/>
      <c r="G50" s="56" t="s">
        <v>50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51</v>
      </c>
      <c r="E61" s="41"/>
      <c r="F61" s="144" t="s">
        <v>52</v>
      </c>
      <c r="G61" s="58" t="s">
        <v>51</v>
      </c>
      <c r="H61" s="41"/>
      <c r="I61" s="41"/>
      <c r="J61" s="145" t="s">
        <v>52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53</v>
      </c>
      <c r="E65" s="59"/>
      <c r="F65" s="59"/>
      <c r="G65" s="56" t="s">
        <v>54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51</v>
      </c>
      <c r="E76" s="41"/>
      <c r="F76" s="144" t="s">
        <v>52</v>
      </c>
      <c r="G76" s="58" t="s">
        <v>51</v>
      </c>
      <c r="H76" s="41"/>
      <c r="I76" s="41"/>
      <c r="J76" s="145" t="s">
        <v>52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133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30" t="str">
        <f>E7</f>
        <v>Bytový dům Líbeznice, Martinova 142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131</v>
      </c>
      <c r="D86" s="38"/>
      <c r="E86" s="38"/>
      <c r="F86" s="38"/>
      <c r="G86" s="38"/>
      <c r="H86" s="38"/>
      <c r="I86" s="38"/>
      <c r="J86" s="38"/>
      <c r="K86" s="38"/>
      <c r="L86" s="55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38"/>
      <c r="D87" s="38"/>
      <c r="E87" s="67" t="str">
        <f>E9</f>
        <v>01 - Bytový dům - stavební a statická část</v>
      </c>
      <c r="F87" s="38"/>
      <c r="G87" s="38"/>
      <c r="H87" s="38"/>
      <c r="I87" s="38"/>
      <c r="J87" s="38"/>
      <c r="K87" s="38"/>
      <c r="L87" s="5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38"/>
      <c r="D88" s="38"/>
      <c r="E88" s="38"/>
      <c r="F88" s="38"/>
      <c r="G88" s="38"/>
      <c r="H88" s="38"/>
      <c r="I88" s="38"/>
      <c r="J88" s="38"/>
      <c r="K88" s="38"/>
      <c r="L88" s="55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38"/>
      <c r="E89" s="38"/>
      <c r="F89" s="27" t="str">
        <f>F12</f>
        <v>Martinova 142, Líbeznice</v>
      </c>
      <c r="G89" s="38"/>
      <c r="H89" s="38"/>
      <c r="I89" s="32" t="s">
        <v>22</v>
      </c>
      <c r="J89" s="69" t="str">
        <f>IF(J12="","",J12)</f>
        <v>3. 11. 2025</v>
      </c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40.05" customHeight="1">
      <c r="A91" s="38"/>
      <c r="B91" s="39"/>
      <c r="C91" s="32" t="s">
        <v>24</v>
      </c>
      <c r="D91" s="38"/>
      <c r="E91" s="38"/>
      <c r="F91" s="27" t="str">
        <f>E15</f>
        <v xml:space="preserve"> </v>
      </c>
      <c r="G91" s="38"/>
      <c r="H91" s="38"/>
      <c r="I91" s="32" t="s">
        <v>30</v>
      </c>
      <c r="J91" s="36" t="str">
        <f>E21</f>
        <v>Ateliér bod architekti s.r.o. osadní 799/26, P 7</v>
      </c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38"/>
      <c r="E92" s="38"/>
      <c r="F92" s="27" t="str">
        <f>IF(E18="","",E18)</f>
        <v>Vyplň údaj</v>
      </c>
      <c r="G92" s="38"/>
      <c r="H92" s="38"/>
      <c r="I92" s="32" t="s">
        <v>33</v>
      </c>
      <c r="J92" s="36" t="str">
        <f>E24</f>
        <v>Hana Pejšová</v>
      </c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38"/>
      <c r="D93" s="38"/>
      <c r="E93" s="38"/>
      <c r="F93" s="38"/>
      <c r="G93" s="38"/>
      <c r="H93" s="38"/>
      <c r="I93" s="38"/>
      <c r="J93" s="38"/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46" t="s">
        <v>134</v>
      </c>
      <c r="D94" s="138"/>
      <c r="E94" s="138"/>
      <c r="F94" s="138"/>
      <c r="G94" s="138"/>
      <c r="H94" s="138"/>
      <c r="I94" s="138"/>
      <c r="J94" s="147" t="s">
        <v>135</v>
      </c>
      <c r="K94" s="138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38"/>
      <c r="D95" s="38"/>
      <c r="E95" s="38"/>
      <c r="F95" s="38"/>
      <c r="G95" s="38"/>
      <c r="H95" s="38"/>
      <c r="I95" s="38"/>
      <c r="J95" s="38"/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48" t="s">
        <v>136</v>
      </c>
      <c r="D96" s="38"/>
      <c r="E96" s="38"/>
      <c r="F96" s="38"/>
      <c r="G96" s="38"/>
      <c r="H96" s="38"/>
      <c r="I96" s="38"/>
      <c r="J96" s="96">
        <f>J148</f>
        <v>0</v>
      </c>
      <c r="K96" s="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9" t="s">
        <v>137</v>
      </c>
    </row>
    <row r="97" s="9" customFormat="1" ht="24.96" customHeight="1">
      <c r="A97" s="9"/>
      <c r="B97" s="149"/>
      <c r="C97" s="9"/>
      <c r="D97" s="150" t="s">
        <v>138</v>
      </c>
      <c r="E97" s="151"/>
      <c r="F97" s="151"/>
      <c r="G97" s="151"/>
      <c r="H97" s="151"/>
      <c r="I97" s="151"/>
      <c r="J97" s="152">
        <f>J149</f>
        <v>0</v>
      </c>
      <c r="K97" s="9"/>
      <c r="L97" s="14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53"/>
      <c r="C98" s="10"/>
      <c r="D98" s="154" t="s">
        <v>139</v>
      </c>
      <c r="E98" s="155"/>
      <c r="F98" s="155"/>
      <c r="G98" s="155"/>
      <c r="H98" s="155"/>
      <c r="I98" s="155"/>
      <c r="J98" s="156">
        <f>J150</f>
        <v>0</v>
      </c>
      <c r="K98" s="10"/>
      <c r="L98" s="153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53"/>
      <c r="C99" s="10"/>
      <c r="D99" s="154" t="s">
        <v>140</v>
      </c>
      <c r="E99" s="155"/>
      <c r="F99" s="155"/>
      <c r="G99" s="155"/>
      <c r="H99" s="155"/>
      <c r="I99" s="155"/>
      <c r="J99" s="156">
        <f>J209</f>
        <v>0</v>
      </c>
      <c r="K99" s="10"/>
      <c r="L99" s="153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53"/>
      <c r="C100" s="10"/>
      <c r="D100" s="154" t="s">
        <v>141</v>
      </c>
      <c r="E100" s="155"/>
      <c r="F100" s="155"/>
      <c r="G100" s="155"/>
      <c r="H100" s="155"/>
      <c r="I100" s="155"/>
      <c r="J100" s="156">
        <f>J238</f>
        <v>0</v>
      </c>
      <c r="K100" s="10"/>
      <c r="L100" s="153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53"/>
      <c r="C101" s="10"/>
      <c r="D101" s="154" t="s">
        <v>142</v>
      </c>
      <c r="E101" s="155"/>
      <c r="F101" s="155"/>
      <c r="G101" s="155"/>
      <c r="H101" s="155"/>
      <c r="I101" s="155"/>
      <c r="J101" s="156">
        <f>J434</f>
        <v>0</v>
      </c>
      <c r="K101" s="10"/>
      <c r="L101" s="153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53"/>
      <c r="C102" s="10"/>
      <c r="D102" s="154" t="s">
        <v>143</v>
      </c>
      <c r="E102" s="155"/>
      <c r="F102" s="155"/>
      <c r="G102" s="155"/>
      <c r="H102" s="155"/>
      <c r="I102" s="155"/>
      <c r="J102" s="156">
        <f>J492</f>
        <v>0</v>
      </c>
      <c r="K102" s="10"/>
      <c r="L102" s="153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53"/>
      <c r="C103" s="10"/>
      <c r="D103" s="154" t="s">
        <v>144</v>
      </c>
      <c r="E103" s="155"/>
      <c r="F103" s="155"/>
      <c r="G103" s="155"/>
      <c r="H103" s="155"/>
      <c r="I103" s="155"/>
      <c r="J103" s="156">
        <f>J556</f>
        <v>0</v>
      </c>
      <c r="K103" s="10"/>
      <c r="L103" s="153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53"/>
      <c r="C104" s="10"/>
      <c r="D104" s="154" t="s">
        <v>145</v>
      </c>
      <c r="E104" s="155"/>
      <c r="F104" s="155"/>
      <c r="G104" s="155"/>
      <c r="H104" s="155"/>
      <c r="I104" s="155"/>
      <c r="J104" s="156">
        <f>J918</f>
        <v>0</v>
      </c>
      <c r="K104" s="10"/>
      <c r="L104" s="153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53"/>
      <c r="C105" s="10"/>
      <c r="D105" s="154" t="s">
        <v>146</v>
      </c>
      <c r="E105" s="155"/>
      <c r="F105" s="155"/>
      <c r="G105" s="155"/>
      <c r="H105" s="155"/>
      <c r="I105" s="155"/>
      <c r="J105" s="156">
        <f>J1472</f>
        <v>0</v>
      </c>
      <c r="K105" s="10"/>
      <c r="L105" s="153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53"/>
      <c r="C106" s="10"/>
      <c r="D106" s="154" t="s">
        <v>147</v>
      </c>
      <c r="E106" s="155"/>
      <c r="F106" s="155"/>
      <c r="G106" s="155"/>
      <c r="H106" s="155"/>
      <c r="I106" s="155"/>
      <c r="J106" s="156">
        <f>J1497</f>
        <v>0</v>
      </c>
      <c r="K106" s="10"/>
      <c r="L106" s="153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53"/>
      <c r="C107" s="10"/>
      <c r="D107" s="154" t="s">
        <v>148</v>
      </c>
      <c r="E107" s="155"/>
      <c r="F107" s="155"/>
      <c r="G107" s="155"/>
      <c r="H107" s="155"/>
      <c r="I107" s="155"/>
      <c r="J107" s="156">
        <f>J1501</f>
        <v>0</v>
      </c>
      <c r="K107" s="10"/>
      <c r="L107" s="153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9" customFormat="1" ht="24.96" customHeight="1">
      <c r="A108" s="9"/>
      <c r="B108" s="149"/>
      <c r="C108" s="9"/>
      <c r="D108" s="150" t="s">
        <v>149</v>
      </c>
      <c r="E108" s="151"/>
      <c r="F108" s="151"/>
      <c r="G108" s="151"/>
      <c r="H108" s="151"/>
      <c r="I108" s="151"/>
      <c r="J108" s="152">
        <f>J1572</f>
        <v>0</v>
      </c>
      <c r="K108" s="9"/>
      <c r="L108" s="14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</row>
    <row r="109" s="10" customFormat="1" ht="19.92" customHeight="1">
      <c r="A109" s="10"/>
      <c r="B109" s="153"/>
      <c r="C109" s="10"/>
      <c r="D109" s="154" t="s">
        <v>150</v>
      </c>
      <c r="E109" s="155"/>
      <c r="F109" s="155"/>
      <c r="G109" s="155"/>
      <c r="H109" s="155"/>
      <c r="I109" s="155"/>
      <c r="J109" s="156">
        <f>J1573</f>
        <v>0</v>
      </c>
      <c r="K109" s="10"/>
      <c r="L109" s="153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53"/>
      <c r="C110" s="10"/>
      <c r="D110" s="154" t="s">
        <v>151</v>
      </c>
      <c r="E110" s="155"/>
      <c r="F110" s="155"/>
      <c r="G110" s="155"/>
      <c r="H110" s="155"/>
      <c r="I110" s="155"/>
      <c r="J110" s="156">
        <f>J1597</f>
        <v>0</v>
      </c>
      <c r="K110" s="10"/>
      <c r="L110" s="153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53"/>
      <c r="C111" s="10"/>
      <c r="D111" s="154" t="s">
        <v>152</v>
      </c>
      <c r="E111" s="155"/>
      <c r="F111" s="155"/>
      <c r="G111" s="155"/>
      <c r="H111" s="155"/>
      <c r="I111" s="155"/>
      <c r="J111" s="156">
        <f>J1719</f>
        <v>0</v>
      </c>
      <c r="K111" s="10"/>
      <c r="L111" s="153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53"/>
      <c r="C112" s="10"/>
      <c r="D112" s="154" t="s">
        <v>153</v>
      </c>
      <c r="E112" s="155"/>
      <c r="F112" s="155"/>
      <c r="G112" s="155"/>
      <c r="H112" s="155"/>
      <c r="I112" s="155"/>
      <c r="J112" s="156">
        <f>J1725</f>
        <v>0</v>
      </c>
      <c r="K112" s="10"/>
      <c r="L112" s="153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10" customFormat="1" ht="19.92" customHeight="1">
      <c r="A113" s="10"/>
      <c r="B113" s="153"/>
      <c r="C113" s="10"/>
      <c r="D113" s="154" t="s">
        <v>154</v>
      </c>
      <c r="E113" s="155"/>
      <c r="F113" s="155"/>
      <c r="G113" s="155"/>
      <c r="H113" s="155"/>
      <c r="I113" s="155"/>
      <c r="J113" s="156">
        <f>J1728</f>
        <v>0</v>
      </c>
      <c r="K113" s="10"/>
      <c r="L113" s="153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="10" customFormat="1" ht="19.92" customHeight="1">
      <c r="A114" s="10"/>
      <c r="B114" s="153"/>
      <c r="C114" s="10"/>
      <c r="D114" s="154" t="s">
        <v>155</v>
      </c>
      <c r="E114" s="155"/>
      <c r="F114" s="155"/>
      <c r="G114" s="155"/>
      <c r="H114" s="155"/>
      <c r="I114" s="155"/>
      <c r="J114" s="156">
        <f>J2049</f>
        <v>0</v>
      </c>
      <c r="K114" s="10"/>
      <c r="L114" s="153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s="10" customFormat="1" ht="19.92" customHeight="1">
      <c r="A115" s="10"/>
      <c r="B115" s="153"/>
      <c r="C115" s="10"/>
      <c r="D115" s="154" t="s">
        <v>156</v>
      </c>
      <c r="E115" s="155"/>
      <c r="F115" s="155"/>
      <c r="G115" s="155"/>
      <c r="H115" s="155"/>
      <c r="I115" s="155"/>
      <c r="J115" s="156">
        <f>J2281</f>
        <v>0</v>
      </c>
      <c r="K115" s="10"/>
      <c r="L115" s="153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</row>
    <row r="116" s="10" customFormat="1" ht="19.92" customHeight="1">
      <c r="A116" s="10"/>
      <c r="B116" s="153"/>
      <c r="C116" s="10"/>
      <c r="D116" s="154" t="s">
        <v>157</v>
      </c>
      <c r="E116" s="155"/>
      <c r="F116" s="155"/>
      <c r="G116" s="155"/>
      <c r="H116" s="155"/>
      <c r="I116" s="155"/>
      <c r="J116" s="156">
        <f>J2356</f>
        <v>0</v>
      </c>
      <c r="K116" s="10"/>
      <c r="L116" s="153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</row>
    <row r="117" s="10" customFormat="1" ht="19.92" customHeight="1">
      <c r="A117" s="10"/>
      <c r="B117" s="153"/>
      <c r="C117" s="10"/>
      <c r="D117" s="154" t="s">
        <v>158</v>
      </c>
      <c r="E117" s="155"/>
      <c r="F117" s="155"/>
      <c r="G117" s="155"/>
      <c r="H117" s="155"/>
      <c r="I117" s="155"/>
      <c r="J117" s="156">
        <f>J2396</f>
        <v>0</v>
      </c>
      <c r="K117" s="10"/>
      <c r="L117" s="153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</row>
    <row r="118" s="10" customFormat="1" ht="19.92" customHeight="1">
      <c r="A118" s="10"/>
      <c r="B118" s="153"/>
      <c r="C118" s="10"/>
      <c r="D118" s="154" t="s">
        <v>159</v>
      </c>
      <c r="E118" s="155"/>
      <c r="F118" s="155"/>
      <c r="G118" s="155"/>
      <c r="H118" s="155"/>
      <c r="I118" s="155"/>
      <c r="J118" s="156">
        <f>J2697</f>
        <v>0</v>
      </c>
      <c r="K118" s="10"/>
      <c r="L118" s="153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</row>
    <row r="119" s="10" customFormat="1" ht="19.92" customHeight="1">
      <c r="A119" s="10"/>
      <c r="B119" s="153"/>
      <c r="C119" s="10"/>
      <c r="D119" s="154" t="s">
        <v>160</v>
      </c>
      <c r="E119" s="155"/>
      <c r="F119" s="155"/>
      <c r="G119" s="155"/>
      <c r="H119" s="155"/>
      <c r="I119" s="155"/>
      <c r="J119" s="156">
        <f>J2775</f>
        <v>0</v>
      </c>
      <c r="K119" s="10"/>
      <c r="L119" s="153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</row>
    <row r="120" s="10" customFormat="1" ht="19.92" customHeight="1">
      <c r="A120" s="10"/>
      <c r="B120" s="153"/>
      <c r="C120" s="10"/>
      <c r="D120" s="154" t="s">
        <v>161</v>
      </c>
      <c r="E120" s="155"/>
      <c r="F120" s="155"/>
      <c r="G120" s="155"/>
      <c r="H120" s="155"/>
      <c r="I120" s="155"/>
      <c r="J120" s="156">
        <f>J2834</f>
        <v>0</v>
      </c>
      <c r="K120" s="10"/>
      <c r="L120" s="153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</row>
    <row r="121" s="10" customFormat="1" ht="19.92" customHeight="1">
      <c r="A121" s="10"/>
      <c r="B121" s="153"/>
      <c r="C121" s="10"/>
      <c r="D121" s="154" t="s">
        <v>162</v>
      </c>
      <c r="E121" s="155"/>
      <c r="F121" s="155"/>
      <c r="G121" s="155"/>
      <c r="H121" s="155"/>
      <c r="I121" s="155"/>
      <c r="J121" s="156">
        <f>J2874</f>
        <v>0</v>
      </c>
      <c r="K121" s="10"/>
      <c r="L121" s="153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</row>
    <row r="122" s="10" customFormat="1" ht="19.92" customHeight="1">
      <c r="A122" s="10"/>
      <c r="B122" s="153"/>
      <c r="C122" s="10"/>
      <c r="D122" s="154" t="s">
        <v>163</v>
      </c>
      <c r="E122" s="155"/>
      <c r="F122" s="155"/>
      <c r="G122" s="155"/>
      <c r="H122" s="155"/>
      <c r="I122" s="155"/>
      <c r="J122" s="156">
        <f>J2904</f>
        <v>0</v>
      </c>
      <c r="K122" s="10"/>
      <c r="L122" s="153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</row>
    <row r="123" s="10" customFormat="1" ht="19.92" customHeight="1">
      <c r="A123" s="10"/>
      <c r="B123" s="153"/>
      <c r="C123" s="10"/>
      <c r="D123" s="154" t="s">
        <v>164</v>
      </c>
      <c r="E123" s="155"/>
      <c r="F123" s="155"/>
      <c r="G123" s="155"/>
      <c r="H123" s="155"/>
      <c r="I123" s="155"/>
      <c r="J123" s="156">
        <f>J2988</f>
        <v>0</v>
      </c>
      <c r="K123" s="10"/>
      <c r="L123" s="153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</row>
    <row r="124" s="10" customFormat="1" ht="19.92" customHeight="1">
      <c r="A124" s="10"/>
      <c r="B124" s="153"/>
      <c r="C124" s="10"/>
      <c r="D124" s="154" t="s">
        <v>165</v>
      </c>
      <c r="E124" s="155"/>
      <c r="F124" s="155"/>
      <c r="G124" s="155"/>
      <c r="H124" s="155"/>
      <c r="I124" s="155"/>
      <c r="J124" s="156">
        <f>J2997</f>
        <v>0</v>
      </c>
      <c r="K124" s="10"/>
      <c r="L124" s="153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</row>
    <row r="125" s="10" customFormat="1" ht="19.92" customHeight="1">
      <c r="A125" s="10"/>
      <c r="B125" s="153"/>
      <c r="C125" s="10"/>
      <c r="D125" s="154" t="s">
        <v>166</v>
      </c>
      <c r="E125" s="155"/>
      <c r="F125" s="155"/>
      <c r="G125" s="155"/>
      <c r="H125" s="155"/>
      <c r="I125" s="155"/>
      <c r="J125" s="156">
        <f>J3033</f>
        <v>0</v>
      </c>
      <c r="K125" s="10"/>
      <c r="L125" s="153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</row>
    <row r="126" s="10" customFormat="1" ht="19.92" customHeight="1">
      <c r="A126" s="10"/>
      <c r="B126" s="153"/>
      <c r="C126" s="10"/>
      <c r="D126" s="154" t="s">
        <v>167</v>
      </c>
      <c r="E126" s="155"/>
      <c r="F126" s="155"/>
      <c r="G126" s="155"/>
      <c r="H126" s="155"/>
      <c r="I126" s="155"/>
      <c r="J126" s="156">
        <f>J3072</f>
        <v>0</v>
      </c>
      <c r="K126" s="10"/>
      <c r="L126" s="153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</row>
    <row r="127" s="10" customFormat="1" ht="19.92" customHeight="1">
      <c r="A127" s="10"/>
      <c r="B127" s="153"/>
      <c r="C127" s="10"/>
      <c r="D127" s="154" t="s">
        <v>168</v>
      </c>
      <c r="E127" s="155"/>
      <c r="F127" s="155"/>
      <c r="G127" s="155"/>
      <c r="H127" s="155"/>
      <c r="I127" s="155"/>
      <c r="J127" s="156">
        <f>J3141</f>
        <v>0</v>
      </c>
      <c r="K127" s="10"/>
      <c r="L127" s="153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</row>
    <row r="128" s="9" customFormat="1" ht="24.96" customHeight="1">
      <c r="A128" s="9"/>
      <c r="B128" s="149"/>
      <c r="C128" s="9"/>
      <c r="D128" s="150" t="s">
        <v>169</v>
      </c>
      <c r="E128" s="151"/>
      <c r="F128" s="151"/>
      <c r="G128" s="151"/>
      <c r="H128" s="151"/>
      <c r="I128" s="151"/>
      <c r="J128" s="152">
        <f>J3259</f>
        <v>0</v>
      </c>
      <c r="K128" s="9"/>
      <c r="L128" s="14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</row>
    <row r="129" s="2" customFormat="1" ht="21.84" customHeight="1">
      <c r="A129" s="38"/>
      <c r="B129" s="39"/>
      <c r="C129" s="38"/>
      <c r="D129" s="38"/>
      <c r="E129" s="38"/>
      <c r="F129" s="38"/>
      <c r="G129" s="38"/>
      <c r="H129" s="38"/>
      <c r="I129" s="38"/>
      <c r="J129" s="38"/>
      <c r="K129" s="38"/>
      <c r="L129" s="55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="2" customFormat="1" ht="6.96" customHeight="1">
      <c r="A130" s="38"/>
      <c r="B130" s="60"/>
      <c r="C130" s="61"/>
      <c r="D130" s="61"/>
      <c r="E130" s="61"/>
      <c r="F130" s="61"/>
      <c r="G130" s="61"/>
      <c r="H130" s="61"/>
      <c r="I130" s="61"/>
      <c r="J130" s="61"/>
      <c r="K130" s="61"/>
      <c r="L130" s="55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</row>
    <row r="134" s="2" customFormat="1" ht="6.96" customHeight="1">
      <c r="A134" s="38"/>
      <c r="B134" s="62"/>
      <c r="C134" s="63"/>
      <c r="D134" s="63"/>
      <c r="E134" s="63"/>
      <c r="F134" s="63"/>
      <c r="G134" s="63"/>
      <c r="H134" s="63"/>
      <c r="I134" s="63"/>
      <c r="J134" s="63"/>
      <c r="K134" s="63"/>
      <c r="L134" s="55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</row>
    <row r="135" s="2" customFormat="1" ht="24.96" customHeight="1">
      <c r="A135" s="38"/>
      <c r="B135" s="39"/>
      <c r="C135" s="23" t="s">
        <v>170</v>
      </c>
      <c r="D135" s="38"/>
      <c r="E135" s="38"/>
      <c r="F135" s="38"/>
      <c r="G135" s="38"/>
      <c r="H135" s="38"/>
      <c r="I135" s="38"/>
      <c r="J135" s="38"/>
      <c r="K135" s="38"/>
      <c r="L135" s="55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</row>
    <row r="136" s="2" customFormat="1" ht="6.96" customHeight="1">
      <c r="A136" s="38"/>
      <c r="B136" s="39"/>
      <c r="C136" s="38"/>
      <c r="D136" s="38"/>
      <c r="E136" s="38"/>
      <c r="F136" s="38"/>
      <c r="G136" s="38"/>
      <c r="H136" s="38"/>
      <c r="I136" s="38"/>
      <c r="J136" s="38"/>
      <c r="K136" s="38"/>
      <c r="L136" s="55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</row>
    <row r="137" s="2" customFormat="1" ht="12" customHeight="1">
      <c r="A137" s="38"/>
      <c r="B137" s="39"/>
      <c r="C137" s="32" t="s">
        <v>16</v>
      </c>
      <c r="D137" s="38"/>
      <c r="E137" s="38"/>
      <c r="F137" s="38"/>
      <c r="G137" s="38"/>
      <c r="H137" s="38"/>
      <c r="I137" s="38"/>
      <c r="J137" s="38"/>
      <c r="K137" s="38"/>
      <c r="L137" s="55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</row>
    <row r="138" s="2" customFormat="1" ht="16.5" customHeight="1">
      <c r="A138" s="38"/>
      <c r="B138" s="39"/>
      <c r="C138" s="38"/>
      <c r="D138" s="38"/>
      <c r="E138" s="130" t="str">
        <f>E7</f>
        <v>Bytový dům Líbeznice, Martinova 142</v>
      </c>
      <c r="F138" s="32"/>
      <c r="G138" s="32"/>
      <c r="H138" s="32"/>
      <c r="I138" s="38"/>
      <c r="J138" s="38"/>
      <c r="K138" s="38"/>
      <c r="L138" s="55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</row>
    <row r="139" s="2" customFormat="1" ht="12" customHeight="1">
      <c r="A139" s="38"/>
      <c r="B139" s="39"/>
      <c r="C139" s="32" t="s">
        <v>131</v>
      </c>
      <c r="D139" s="38"/>
      <c r="E139" s="38"/>
      <c r="F139" s="38"/>
      <c r="G139" s="38"/>
      <c r="H139" s="38"/>
      <c r="I139" s="38"/>
      <c r="J139" s="38"/>
      <c r="K139" s="38"/>
      <c r="L139" s="55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</row>
    <row r="140" s="2" customFormat="1" ht="16.5" customHeight="1">
      <c r="A140" s="38"/>
      <c r="B140" s="39"/>
      <c r="C140" s="38"/>
      <c r="D140" s="38"/>
      <c r="E140" s="67" t="str">
        <f>E9</f>
        <v>01 - Bytový dům - stavební a statická část</v>
      </c>
      <c r="F140" s="38"/>
      <c r="G140" s="38"/>
      <c r="H140" s="38"/>
      <c r="I140" s="38"/>
      <c r="J140" s="38"/>
      <c r="K140" s="38"/>
      <c r="L140" s="55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</row>
    <row r="141" s="2" customFormat="1" ht="6.96" customHeight="1">
      <c r="A141" s="38"/>
      <c r="B141" s="39"/>
      <c r="C141" s="38"/>
      <c r="D141" s="38"/>
      <c r="E141" s="38"/>
      <c r="F141" s="38"/>
      <c r="G141" s="38"/>
      <c r="H141" s="38"/>
      <c r="I141" s="38"/>
      <c r="J141" s="38"/>
      <c r="K141" s="38"/>
      <c r="L141" s="55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</row>
    <row r="142" s="2" customFormat="1" ht="12" customHeight="1">
      <c r="A142" s="38"/>
      <c r="B142" s="39"/>
      <c r="C142" s="32" t="s">
        <v>20</v>
      </c>
      <c r="D142" s="38"/>
      <c r="E142" s="38"/>
      <c r="F142" s="27" t="str">
        <f>F12</f>
        <v>Martinova 142, Líbeznice</v>
      </c>
      <c r="G142" s="38"/>
      <c r="H142" s="38"/>
      <c r="I142" s="32" t="s">
        <v>22</v>
      </c>
      <c r="J142" s="69" t="str">
        <f>IF(J12="","",J12)</f>
        <v>3. 11. 2025</v>
      </c>
      <c r="K142" s="38"/>
      <c r="L142" s="55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</row>
    <row r="143" s="2" customFormat="1" ht="6.96" customHeight="1">
      <c r="A143" s="38"/>
      <c r="B143" s="39"/>
      <c r="C143" s="38"/>
      <c r="D143" s="38"/>
      <c r="E143" s="38"/>
      <c r="F143" s="38"/>
      <c r="G143" s="38"/>
      <c r="H143" s="38"/>
      <c r="I143" s="38"/>
      <c r="J143" s="38"/>
      <c r="K143" s="38"/>
      <c r="L143" s="55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</row>
    <row r="144" s="2" customFormat="1" ht="40.05" customHeight="1">
      <c r="A144" s="38"/>
      <c r="B144" s="39"/>
      <c r="C144" s="32" t="s">
        <v>24</v>
      </c>
      <c r="D144" s="38"/>
      <c r="E144" s="38"/>
      <c r="F144" s="27" t="str">
        <f>E15</f>
        <v xml:space="preserve"> </v>
      </c>
      <c r="G144" s="38"/>
      <c r="H144" s="38"/>
      <c r="I144" s="32" t="s">
        <v>30</v>
      </c>
      <c r="J144" s="36" t="str">
        <f>E21</f>
        <v>Ateliér bod architekti s.r.o. osadní 799/26, P 7</v>
      </c>
      <c r="K144" s="38"/>
      <c r="L144" s="55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</row>
    <row r="145" s="2" customFormat="1" ht="15.15" customHeight="1">
      <c r="A145" s="38"/>
      <c r="B145" s="39"/>
      <c r="C145" s="32" t="s">
        <v>28</v>
      </c>
      <c r="D145" s="38"/>
      <c r="E145" s="38"/>
      <c r="F145" s="27" t="str">
        <f>IF(E18="","",E18)</f>
        <v>Vyplň údaj</v>
      </c>
      <c r="G145" s="38"/>
      <c r="H145" s="38"/>
      <c r="I145" s="32" t="s">
        <v>33</v>
      </c>
      <c r="J145" s="36" t="str">
        <f>E24</f>
        <v>Hana Pejšová</v>
      </c>
      <c r="K145" s="38"/>
      <c r="L145" s="55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</row>
    <row r="146" s="2" customFormat="1" ht="10.32" customHeight="1">
      <c r="A146" s="38"/>
      <c r="B146" s="39"/>
      <c r="C146" s="38"/>
      <c r="D146" s="38"/>
      <c r="E146" s="38"/>
      <c r="F146" s="38"/>
      <c r="G146" s="38"/>
      <c r="H146" s="38"/>
      <c r="I146" s="38"/>
      <c r="J146" s="38"/>
      <c r="K146" s="38"/>
      <c r="L146" s="55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</row>
    <row r="147" s="11" customFormat="1" ht="29.28" customHeight="1">
      <c r="A147" s="157"/>
      <c r="B147" s="158"/>
      <c r="C147" s="159" t="s">
        <v>171</v>
      </c>
      <c r="D147" s="160" t="s">
        <v>61</v>
      </c>
      <c r="E147" s="160" t="s">
        <v>57</v>
      </c>
      <c r="F147" s="160" t="s">
        <v>58</v>
      </c>
      <c r="G147" s="160" t="s">
        <v>172</v>
      </c>
      <c r="H147" s="160" t="s">
        <v>173</v>
      </c>
      <c r="I147" s="160" t="s">
        <v>174</v>
      </c>
      <c r="J147" s="160" t="s">
        <v>135</v>
      </c>
      <c r="K147" s="161" t="s">
        <v>175</v>
      </c>
      <c r="L147" s="162"/>
      <c r="M147" s="86" t="s">
        <v>1</v>
      </c>
      <c r="N147" s="87" t="s">
        <v>40</v>
      </c>
      <c r="O147" s="87" t="s">
        <v>176</v>
      </c>
      <c r="P147" s="87" t="s">
        <v>177</v>
      </c>
      <c r="Q147" s="87" t="s">
        <v>178</v>
      </c>
      <c r="R147" s="87" t="s">
        <v>179</v>
      </c>
      <c r="S147" s="87" t="s">
        <v>180</v>
      </c>
      <c r="T147" s="88" t="s">
        <v>181</v>
      </c>
      <c r="U147" s="157"/>
      <c r="V147" s="157"/>
      <c r="W147" s="157"/>
      <c r="X147" s="157"/>
      <c r="Y147" s="157"/>
      <c r="Z147" s="157"/>
      <c r="AA147" s="157"/>
      <c r="AB147" s="157"/>
      <c r="AC147" s="157"/>
      <c r="AD147" s="157"/>
      <c r="AE147" s="157"/>
    </row>
    <row r="148" s="2" customFormat="1" ht="22.8" customHeight="1">
      <c r="A148" s="38"/>
      <c r="B148" s="39"/>
      <c r="C148" s="93" t="s">
        <v>182</v>
      </c>
      <c r="D148" s="38"/>
      <c r="E148" s="38"/>
      <c r="F148" s="38"/>
      <c r="G148" s="38"/>
      <c r="H148" s="38"/>
      <c r="I148" s="38"/>
      <c r="J148" s="163">
        <f>BK148</f>
        <v>0</v>
      </c>
      <c r="K148" s="38"/>
      <c r="L148" s="39"/>
      <c r="M148" s="89"/>
      <c r="N148" s="73"/>
      <c r="O148" s="90"/>
      <c r="P148" s="164">
        <f>P149+P1572+P3259</f>
        <v>0</v>
      </c>
      <c r="Q148" s="90"/>
      <c r="R148" s="164">
        <f>R149+R1572+R3259</f>
        <v>1405.54528744</v>
      </c>
      <c r="S148" s="90"/>
      <c r="T148" s="165">
        <f>T149+T1572+T3259</f>
        <v>1366.8995816999993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9" t="s">
        <v>75</v>
      </c>
      <c r="AU148" s="19" t="s">
        <v>137</v>
      </c>
      <c r="BK148" s="166">
        <f>BK149+BK1572+BK3259</f>
        <v>0</v>
      </c>
    </row>
    <row r="149" s="12" customFormat="1" ht="25.92" customHeight="1">
      <c r="A149" s="12"/>
      <c r="B149" s="167"/>
      <c r="C149" s="12"/>
      <c r="D149" s="168" t="s">
        <v>75</v>
      </c>
      <c r="E149" s="169" t="s">
        <v>183</v>
      </c>
      <c r="F149" s="169" t="s">
        <v>184</v>
      </c>
      <c r="G149" s="12"/>
      <c r="H149" s="12"/>
      <c r="I149" s="170"/>
      <c r="J149" s="171">
        <f>BK149</f>
        <v>0</v>
      </c>
      <c r="K149" s="12"/>
      <c r="L149" s="167"/>
      <c r="M149" s="172"/>
      <c r="N149" s="173"/>
      <c r="O149" s="173"/>
      <c r="P149" s="174">
        <f>P150+P209+P238+P434+P492+P556+P918+P1472+P1497+P1501</f>
        <v>0</v>
      </c>
      <c r="Q149" s="173"/>
      <c r="R149" s="174">
        <f>R150+R209+R238+R434+R492+R556+R918+R1472+R1497+R1501</f>
        <v>1173.09225651</v>
      </c>
      <c r="S149" s="173"/>
      <c r="T149" s="175">
        <f>T150+T209+T238+T434+T492+T556+T918+T1472+T1497+T1501</f>
        <v>1196.7966673299993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168" t="s">
        <v>84</v>
      </c>
      <c r="AT149" s="176" t="s">
        <v>75</v>
      </c>
      <c r="AU149" s="176" t="s">
        <v>76</v>
      </c>
      <c r="AY149" s="168" t="s">
        <v>185</v>
      </c>
      <c r="BK149" s="177">
        <f>BK150+BK209+BK238+BK434+BK492+BK556+BK918+BK1472+BK1497+BK1501</f>
        <v>0</v>
      </c>
    </row>
    <row r="150" s="12" customFormat="1" ht="22.8" customHeight="1">
      <c r="A150" s="12"/>
      <c r="B150" s="167"/>
      <c r="C150" s="12"/>
      <c r="D150" s="168" t="s">
        <v>75</v>
      </c>
      <c r="E150" s="178" t="s">
        <v>84</v>
      </c>
      <c r="F150" s="178" t="s">
        <v>186</v>
      </c>
      <c r="G150" s="12"/>
      <c r="H150" s="12"/>
      <c r="I150" s="170"/>
      <c r="J150" s="179">
        <f>BK150</f>
        <v>0</v>
      </c>
      <c r="K150" s="12"/>
      <c r="L150" s="167"/>
      <c r="M150" s="172"/>
      <c r="N150" s="173"/>
      <c r="O150" s="173"/>
      <c r="P150" s="174">
        <f>SUM(P151:P208)</f>
        <v>0</v>
      </c>
      <c r="Q150" s="173"/>
      <c r="R150" s="174">
        <f>SUM(R151:R208)</f>
        <v>0.36077199999999998</v>
      </c>
      <c r="S150" s="173"/>
      <c r="T150" s="175">
        <f>SUM(T151:T208)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168" t="s">
        <v>84</v>
      </c>
      <c r="AT150" s="176" t="s">
        <v>75</v>
      </c>
      <c r="AU150" s="176" t="s">
        <v>84</v>
      </c>
      <c r="AY150" s="168" t="s">
        <v>185</v>
      </c>
      <c r="BK150" s="177">
        <f>SUM(BK151:BK208)</f>
        <v>0</v>
      </c>
    </row>
    <row r="151" s="2" customFormat="1" ht="37.8" customHeight="1">
      <c r="A151" s="38"/>
      <c r="B151" s="180"/>
      <c r="C151" s="181" t="s">
        <v>84</v>
      </c>
      <c r="D151" s="181" t="s">
        <v>187</v>
      </c>
      <c r="E151" s="182" t="s">
        <v>188</v>
      </c>
      <c r="F151" s="183" t="s">
        <v>189</v>
      </c>
      <c r="G151" s="184" t="s">
        <v>190</v>
      </c>
      <c r="H151" s="185">
        <v>180.69999999999999</v>
      </c>
      <c r="I151" s="186"/>
      <c r="J151" s="187">
        <f>ROUND(I151*H151,2)</f>
        <v>0</v>
      </c>
      <c r="K151" s="183" t="s">
        <v>1</v>
      </c>
      <c r="L151" s="39"/>
      <c r="M151" s="188" t="s">
        <v>1</v>
      </c>
      <c r="N151" s="189" t="s">
        <v>42</v>
      </c>
      <c r="O151" s="77"/>
      <c r="P151" s="190">
        <f>O151*H151</f>
        <v>0</v>
      </c>
      <c r="Q151" s="190">
        <v>0</v>
      </c>
      <c r="R151" s="190">
        <f>Q151*H151</f>
        <v>0</v>
      </c>
      <c r="S151" s="190">
        <v>0</v>
      </c>
      <c r="T151" s="191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192" t="s">
        <v>191</v>
      </c>
      <c r="AT151" s="192" t="s">
        <v>187</v>
      </c>
      <c r="AU151" s="192" t="s">
        <v>92</v>
      </c>
      <c r="AY151" s="19" t="s">
        <v>185</v>
      </c>
      <c r="BE151" s="193">
        <f>IF(N151="základní",J151,0)</f>
        <v>0</v>
      </c>
      <c r="BF151" s="193">
        <f>IF(N151="snížená",J151,0)</f>
        <v>0</v>
      </c>
      <c r="BG151" s="193">
        <f>IF(N151="zákl. přenesená",J151,0)</f>
        <v>0</v>
      </c>
      <c r="BH151" s="193">
        <f>IF(N151="sníž. přenesená",J151,0)</f>
        <v>0</v>
      </c>
      <c r="BI151" s="193">
        <f>IF(N151="nulová",J151,0)</f>
        <v>0</v>
      </c>
      <c r="BJ151" s="19" t="s">
        <v>92</v>
      </c>
      <c r="BK151" s="193">
        <f>ROUND(I151*H151,2)</f>
        <v>0</v>
      </c>
      <c r="BL151" s="19" t="s">
        <v>191</v>
      </c>
      <c r="BM151" s="192" t="s">
        <v>192</v>
      </c>
    </row>
    <row r="152" s="2" customFormat="1">
      <c r="A152" s="38"/>
      <c r="B152" s="39"/>
      <c r="C152" s="38"/>
      <c r="D152" s="194" t="s">
        <v>193</v>
      </c>
      <c r="E152" s="38"/>
      <c r="F152" s="195" t="s">
        <v>189</v>
      </c>
      <c r="G152" s="38"/>
      <c r="H152" s="38"/>
      <c r="I152" s="196"/>
      <c r="J152" s="38"/>
      <c r="K152" s="38"/>
      <c r="L152" s="39"/>
      <c r="M152" s="197"/>
      <c r="N152" s="198"/>
      <c r="O152" s="77"/>
      <c r="P152" s="77"/>
      <c r="Q152" s="77"/>
      <c r="R152" s="77"/>
      <c r="S152" s="77"/>
      <c r="T152" s="7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9" t="s">
        <v>193</v>
      </c>
      <c r="AU152" s="19" t="s">
        <v>92</v>
      </c>
    </row>
    <row r="153" s="13" customFormat="1">
      <c r="A153" s="13"/>
      <c r="B153" s="199"/>
      <c r="C153" s="13"/>
      <c r="D153" s="194" t="s">
        <v>194</v>
      </c>
      <c r="E153" s="200" t="s">
        <v>1</v>
      </c>
      <c r="F153" s="201" t="s">
        <v>195</v>
      </c>
      <c r="G153" s="13"/>
      <c r="H153" s="202">
        <v>180.69999999999999</v>
      </c>
      <c r="I153" s="203"/>
      <c r="J153" s="13"/>
      <c r="K153" s="13"/>
      <c r="L153" s="199"/>
      <c r="M153" s="204"/>
      <c r="N153" s="205"/>
      <c r="O153" s="205"/>
      <c r="P153" s="205"/>
      <c r="Q153" s="205"/>
      <c r="R153" s="205"/>
      <c r="S153" s="205"/>
      <c r="T153" s="206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00" t="s">
        <v>194</v>
      </c>
      <c r="AU153" s="200" t="s">
        <v>92</v>
      </c>
      <c r="AV153" s="13" t="s">
        <v>92</v>
      </c>
      <c r="AW153" s="13" t="s">
        <v>32</v>
      </c>
      <c r="AX153" s="13" t="s">
        <v>84</v>
      </c>
      <c r="AY153" s="200" t="s">
        <v>185</v>
      </c>
    </row>
    <row r="154" s="2" customFormat="1" ht="33" customHeight="1">
      <c r="A154" s="38"/>
      <c r="B154" s="180"/>
      <c r="C154" s="181" t="s">
        <v>92</v>
      </c>
      <c r="D154" s="181" t="s">
        <v>187</v>
      </c>
      <c r="E154" s="182" t="s">
        <v>196</v>
      </c>
      <c r="F154" s="183" t="s">
        <v>197</v>
      </c>
      <c r="G154" s="184" t="s">
        <v>198</v>
      </c>
      <c r="H154" s="185">
        <v>2.7000000000000002</v>
      </c>
      <c r="I154" s="186"/>
      <c r="J154" s="187">
        <f>ROUND(I154*H154,2)</f>
        <v>0</v>
      </c>
      <c r="K154" s="183" t="s">
        <v>199</v>
      </c>
      <c r="L154" s="39"/>
      <c r="M154" s="188" t="s">
        <v>1</v>
      </c>
      <c r="N154" s="189" t="s">
        <v>42</v>
      </c>
      <c r="O154" s="77"/>
      <c r="P154" s="190">
        <f>O154*H154</f>
        <v>0</v>
      </c>
      <c r="Q154" s="190">
        <v>0</v>
      </c>
      <c r="R154" s="190">
        <f>Q154*H154</f>
        <v>0</v>
      </c>
      <c r="S154" s="190">
        <v>0</v>
      </c>
      <c r="T154" s="191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192" t="s">
        <v>191</v>
      </c>
      <c r="AT154" s="192" t="s">
        <v>187</v>
      </c>
      <c r="AU154" s="192" t="s">
        <v>92</v>
      </c>
      <c r="AY154" s="19" t="s">
        <v>185</v>
      </c>
      <c r="BE154" s="193">
        <f>IF(N154="základní",J154,0)</f>
        <v>0</v>
      </c>
      <c r="BF154" s="193">
        <f>IF(N154="snížená",J154,0)</f>
        <v>0</v>
      </c>
      <c r="BG154" s="193">
        <f>IF(N154="zákl. přenesená",J154,0)</f>
        <v>0</v>
      </c>
      <c r="BH154" s="193">
        <f>IF(N154="sníž. přenesená",J154,0)</f>
        <v>0</v>
      </c>
      <c r="BI154" s="193">
        <f>IF(N154="nulová",J154,0)</f>
        <v>0</v>
      </c>
      <c r="BJ154" s="19" t="s">
        <v>92</v>
      </c>
      <c r="BK154" s="193">
        <f>ROUND(I154*H154,2)</f>
        <v>0</v>
      </c>
      <c r="BL154" s="19" t="s">
        <v>191</v>
      </c>
      <c r="BM154" s="192" t="s">
        <v>200</v>
      </c>
    </row>
    <row r="155" s="2" customFormat="1">
      <c r="A155" s="38"/>
      <c r="B155" s="39"/>
      <c r="C155" s="38"/>
      <c r="D155" s="194" t="s">
        <v>193</v>
      </c>
      <c r="E155" s="38"/>
      <c r="F155" s="195" t="s">
        <v>197</v>
      </c>
      <c r="G155" s="38"/>
      <c r="H155" s="38"/>
      <c r="I155" s="196"/>
      <c r="J155" s="38"/>
      <c r="K155" s="38"/>
      <c r="L155" s="39"/>
      <c r="M155" s="197"/>
      <c r="N155" s="198"/>
      <c r="O155" s="77"/>
      <c r="P155" s="77"/>
      <c r="Q155" s="77"/>
      <c r="R155" s="77"/>
      <c r="S155" s="77"/>
      <c r="T155" s="7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9" t="s">
        <v>193</v>
      </c>
      <c r="AU155" s="19" t="s">
        <v>92</v>
      </c>
    </row>
    <row r="156" s="2" customFormat="1">
      <c r="A156" s="38"/>
      <c r="B156" s="39"/>
      <c r="C156" s="38"/>
      <c r="D156" s="207" t="s">
        <v>201</v>
      </c>
      <c r="E156" s="38"/>
      <c r="F156" s="208" t="s">
        <v>202</v>
      </c>
      <c r="G156" s="38"/>
      <c r="H156" s="38"/>
      <c r="I156" s="196"/>
      <c r="J156" s="38"/>
      <c r="K156" s="38"/>
      <c r="L156" s="39"/>
      <c r="M156" s="197"/>
      <c r="N156" s="198"/>
      <c r="O156" s="77"/>
      <c r="P156" s="77"/>
      <c r="Q156" s="77"/>
      <c r="R156" s="77"/>
      <c r="S156" s="77"/>
      <c r="T156" s="7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9" t="s">
        <v>201</v>
      </c>
      <c r="AU156" s="19" t="s">
        <v>92</v>
      </c>
    </row>
    <row r="157" s="2" customFormat="1" ht="33" customHeight="1">
      <c r="A157" s="38"/>
      <c r="B157" s="180"/>
      <c r="C157" s="181" t="s">
        <v>111</v>
      </c>
      <c r="D157" s="181" t="s">
        <v>187</v>
      </c>
      <c r="E157" s="182" t="s">
        <v>203</v>
      </c>
      <c r="F157" s="183" t="s">
        <v>204</v>
      </c>
      <c r="G157" s="184" t="s">
        <v>198</v>
      </c>
      <c r="H157" s="185">
        <v>2.7000000000000002</v>
      </c>
      <c r="I157" s="186"/>
      <c r="J157" s="187">
        <f>ROUND(I157*H157,2)</f>
        <v>0</v>
      </c>
      <c r="K157" s="183" t="s">
        <v>199</v>
      </c>
      <c r="L157" s="39"/>
      <c r="M157" s="188" t="s">
        <v>1</v>
      </c>
      <c r="N157" s="189" t="s">
        <v>42</v>
      </c>
      <c r="O157" s="77"/>
      <c r="P157" s="190">
        <f>O157*H157</f>
        <v>0</v>
      </c>
      <c r="Q157" s="190">
        <v>0</v>
      </c>
      <c r="R157" s="190">
        <f>Q157*H157</f>
        <v>0</v>
      </c>
      <c r="S157" s="190">
        <v>0</v>
      </c>
      <c r="T157" s="191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192" t="s">
        <v>191</v>
      </c>
      <c r="AT157" s="192" t="s">
        <v>187</v>
      </c>
      <c r="AU157" s="192" t="s">
        <v>92</v>
      </c>
      <c r="AY157" s="19" t="s">
        <v>185</v>
      </c>
      <c r="BE157" s="193">
        <f>IF(N157="základní",J157,0)</f>
        <v>0</v>
      </c>
      <c r="BF157" s="193">
        <f>IF(N157="snížená",J157,0)</f>
        <v>0</v>
      </c>
      <c r="BG157" s="193">
        <f>IF(N157="zákl. přenesená",J157,0)</f>
        <v>0</v>
      </c>
      <c r="BH157" s="193">
        <f>IF(N157="sníž. přenesená",J157,0)</f>
        <v>0</v>
      </c>
      <c r="BI157" s="193">
        <f>IF(N157="nulová",J157,0)</f>
        <v>0</v>
      </c>
      <c r="BJ157" s="19" t="s">
        <v>92</v>
      </c>
      <c r="BK157" s="193">
        <f>ROUND(I157*H157,2)</f>
        <v>0</v>
      </c>
      <c r="BL157" s="19" t="s">
        <v>191</v>
      </c>
      <c r="BM157" s="192" t="s">
        <v>205</v>
      </c>
    </row>
    <row r="158" s="2" customFormat="1">
      <c r="A158" s="38"/>
      <c r="B158" s="39"/>
      <c r="C158" s="38"/>
      <c r="D158" s="194" t="s">
        <v>193</v>
      </c>
      <c r="E158" s="38"/>
      <c r="F158" s="195" t="s">
        <v>204</v>
      </c>
      <c r="G158" s="38"/>
      <c r="H158" s="38"/>
      <c r="I158" s="196"/>
      <c r="J158" s="38"/>
      <c r="K158" s="38"/>
      <c r="L158" s="39"/>
      <c r="M158" s="197"/>
      <c r="N158" s="198"/>
      <c r="O158" s="77"/>
      <c r="P158" s="77"/>
      <c r="Q158" s="77"/>
      <c r="R158" s="77"/>
      <c r="S158" s="77"/>
      <c r="T158" s="7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T158" s="19" t="s">
        <v>193</v>
      </c>
      <c r="AU158" s="19" t="s">
        <v>92</v>
      </c>
    </row>
    <row r="159" s="2" customFormat="1">
      <c r="A159" s="38"/>
      <c r="B159" s="39"/>
      <c r="C159" s="38"/>
      <c r="D159" s="207" t="s">
        <v>201</v>
      </c>
      <c r="E159" s="38"/>
      <c r="F159" s="208" t="s">
        <v>206</v>
      </c>
      <c r="G159" s="38"/>
      <c r="H159" s="38"/>
      <c r="I159" s="196"/>
      <c r="J159" s="38"/>
      <c r="K159" s="38"/>
      <c r="L159" s="39"/>
      <c r="M159" s="197"/>
      <c r="N159" s="198"/>
      <c r="O159" s="77"/>
      <c r="P159" s="77"/>
      <c r="Q159" s="77"/>
      <c r="R159" s="77"/>
      <c r="S159" s="77"/>
      <c r="T159" s="7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T159" s="19" t="s">
        <v>201</v>
      </c>
      <c r="AU159" s="19" t="s">
        <v>92</v>
      </c>
    </row>
    <row r="160" s="2" customFormat="1" ht="37.8" customHeight="1">
      <c r="A160" s="38"/>
      <c r="B160" s="180"/>
      <c r="C160" s="181" t="s">
        <v>191</v>
      </c>
      <c r="D160" s="181" t="s">
        <v>187</v>
      </c>
      <c r="E160" s="182" t="s">
        <v>207</v>
      </c>
      <c r="F160" s="183" t="s">
        <v>208</v>
      </c>
      <c r="G160" s="184" t="s">
        <v>198</v>
      </c>
      <c r="H160" s="185">
        <v>2.7000000000000002</v>
      </c>
      <c r="I160" s="186"/>
      <c r="J160" s="187">
        <f>ROUND(I160*H160,2)</f>
        <v>0</v>
      </c>
      <c r="K160" s="183" t="s">
        <v>199</v>
      </c>
      <c r="L160" s="39"/>
      <c r="M160" s="188" t="s">
        <v>1</v>
      </c>
      <c r="N160" s="189" t="s">
        <v>42</v>
      </c>
      <c r="O160" s="77"/>
      <c r="P160" s="190">
        <f>O160*H160</f>
        <v>0</v>
      </c>
      <c r="Q160" s="190">
        <v>0</v>
      </c>
      <c r="R160" s="190">
        <f>Q160*H160</f>
        <v>0</v>
      </c>
      <c r="S160" s="190">
        <v>0</v>
      </c>
      <c r="T160" s="191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192" t="s">
        <v>191</v>
      </c>
      <c r="AT160" s="192" t="s">
        <v>187</v>
      </c>
      <c r="AU160" s="192" t="s">
        <v>92</v>
      </c>
      <c r="AY160" s="19" t="s">
        <v>185</v>
      </c>
      <c r="BE160" s="193">
        <f>IF(N160="základní",J160,0)</f>
        <v>0</v>
      </c>
      <c r="BF160" s="193">
        <f>IF(N160="snížená",J160,0)</f>
        <v>0</v>
      </c>
      <c r="BG160" s="193">
        <f>IF(N160="zákl. přenesená",J160,0)</f>
        <v>0</v>
      </c>
      <c r="BH160" s="193">
        <f>IF(N160="sníž. přenesená",J160,0)</f>
        <v>0</v>
      </c>
      <c r="BI160" s="193">
        <f>IF(N160="nulová",J160,0)</f>
        <v>0</v>
      </c>
      <c r="BJ160" s="19" t="s">
        <v>92</v>
      </c>
      <c r="BK160" s="193">
        <f>ROUND(I160*H160,2)</f>
        <v>0</v>
      </c>
      <c r="BL160" s="19" t="s">
        <v>191</v>
      </c>
      <c r="BM160" s="192" t="s">
        <v>209</v>
      </c>
    </row>
    <row r="161" s="2" customFormat="1">
      <c r="A161" s="38"/>
      <c r="B161" s="39"/>
      <c r="C161" s="38"/>
      <c r="D161" s="194" t="s">
        <v>193</v>
      </c>
      <c r="E161" s="38"/>
      <c r="F161" s="195" t="s">
        <v>208</v>
      </c>
      <c r="G161" s="38"/>
      <c r="H161" s="38"/>
      <c r="I161" s="196"/>
      <c r="J161" s="38"/>
      <c r="K161" s="38"/>
      <c r="L161" s="39"/>
      <c r="M161" s="197"/>
      <c r="N161" s="198"/>
      <c r="O161" s="77"/>
      <c r="P161" s="77"/>
      <c r="Q161" s="77"/>
      <c r="R161" s="77"/>
      <c r="S161" s="77"/>
      <c r="T161" s="7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9" t="s">
        <v>193</v>
      </c>
      <c r="AU161" s="19" t="s">
        <v>92</v>
      </c>
    </row>
    <row r="162" s="2" customFormat="1">
      <c r="A162" s="38"/>
      <c r="B162" s="39"/>
      <c r="C162" s="38"/>
      <c r="D162" s="207" t="s">
        <v>201</v>
      </c>
      <c r="E162" s="38"/>
      <c r="F162" s="208" t="s">
        <v>210</v>
      </c>
      <c r="G162" s="38"/>
      <c r="H162" s="38"/>
      <c r="I162" s="196"/>
      <c r="J162" s="38"/>
      <c r="K162" s="38"/>
      <c r="L162" s="39"/>
      <c r="M162" s="197"/>
      <c r="N162" s="198"/>
      <c r="O162" s="77"/>
      <c r="P162" s="77"/>
      <c r="Q162" s="77"/>
      <c r="R162" s="77"/>
      <c r="S162" s="77"/>
      <c r="T162" s="7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T162" s="19" t="s">
        <v>201</v>
      </c>
      <c r="AU162" s="19" t="s">
        <v>92</v>
      </c>
    </row>
    <row r="163" s="2" customFormat="1" ht="37.8" customHeight="1">
      <c r="A163" s="38"/>
      <c r="B163" s="180"/>
      <c r="C163" s="181" t="s">
        <v>211</v>
      </c>
      <c r="D163" s="181" t="s">
        <v>187</v>
      </c>
      <c r="E163" s="182" t="s">
        <v>212</v>
      </c>
      <c r="F163" s="183" t="s">
        <v>213</v>
      </c>
      <c r="G163" s="184" t="s">
        <v>198</v>
      </c>
      <c r="H163" s="185">
        <v>27</v>
      </c>
      <c r="I163" s="186"/>
      <c r="J163" s="187">
        <f>ROUND(I163*H163,2)</f>
        <v>0</v>
      </c>
      <c r="K163" s="183" t="s">
        <v>199</v>
      </c>
      <c r="L163" s="39"/>
      <c r="M163" s="188" t="s">
        <v>1</v>
      </c>
      <c r="N163" s="189" t="s">
        <v>42</v>
      </c>
      <c r="O163" s="77"/>
      <c r="P163" s="190">
        <f>O163*H163</f>
        <v>0</v>
      </c>
      <c r="Q163" s="190">
        <v>0</v>
      </c>
      <c r="R163" s="190">
        <f>Q163*H163</f>
        <v>0</v>
      </c>
      <c r="S163" s="190">
        <v>0</v>
      </c>
      <c r="T163" s="191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192" t="s">
        <v>191</v>
      </c>
      <c r="AT163" s="192" t="s">
        <v>187</v>
      </c>
      <c r="AU163" s="192" t="s">
        <v>92</v>
      </c>
      <c r="AY163" s="19" t="s">
        <v>185</v>
      </c>
      <c r="BE163" s="193">
        <f>IF(N163="základní",J163,0)</f>
        <v>0</v>
      </c>
      <c r="BF163" s="193">
        <f>IF(N163="snížená",J163,0)</f>
        <v>0</v>
      </c>
      <c r="BG163" s="193">
        <f>IF(N163="zákl. přenesená",J163,0)</f>
        <v>0</v>
      </c>
      <c r="BH163" s="193">
        <f>IF(N163="sníž. přenesená",J163,0)</f>
        <v>0</v>
      </c>
      <c r="BI163" s="193">
        <f>IF(N163="nulová",J163,0)</f>
        <v>0</v>
      </c>
      <c r="BJ163" s="19" t="s">
        <v>92</v>
      </c>
      <c r="BK163" s="193">
        <f>ROUND(I163*H163,2)</f>
        <v>0</v>
      </c>
      <c r="BL163" s="19" t="s">
        <v>191</v>
      </c>
      <c r="BM163" s="192" t="s">
        <v>214</v>
      </c>
    </row>
    <row r="164" s="2" customFormat="1">
      <c r="A164" s="38"/>
      <c r="B164" s="39"/>
      <c r="C164" s="38"/>
      <c r="D164" s="194" t="s">
        <v>193</v>
      </c>
      <c r="E164" s="38"/>
      <c r="F164" s="195" t="s">
        <v>213</v>
      </c>
      <c r="G164" s="38"/>
      <c r="H164" s="38"/>
      <c r="I164" s="196"/>
      <c r="J164" s="38"/>
      <c r="K164" s="38"/>
      <c r="L164" s="39"/>
      <c r="M164" s="197"/>
      <c r="N164" s="198"/>
      <c r="O164" s="77"/>
      <c r="P164" s="77"/>
      <c r="Q164" s="77"/>
      <c r="R164" s="77"/>
      <c r="S164" s="77"/>
      <c r="T164" s="7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9" t="s">
        <v>193</v>
      </c>
      <c r="AU164" s="19" t="s">
        <v>92</v>
      </c>
    </row>
    <row r="165" s="2" customFormat="1">
      <c r="A165" s="38"/>
      <c r="B165" s="39"/>
      <c r="C165" s="38"/>
      <c r="D165" s="207" t="s">
        <v>201</v>
      </c>
      <c r="E165" s="38"/>
      <c r="F165" s="208" t="s">
        <v>215</v>
      </c>
      <c r="G165" s="38"/>
      <c r="H165" s="38"/>
      <c r="I165" s="196"/>
      <c r="J165" s="38"/>
      <c r="K165" s="38"/>
      <c r="L165" s="39"/>
      <c r="M165" s="197"/>
      <c r="N165" s="198"/>
      <c r="O165" s="77"/>
      <c r="P165" s="77"/>
      <c r="Q165" s="77"/>
      <c r="R165" s="77"/>
      <c r="S165" s="77"/>
      <c r="T165" s="7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T165" s="19" t="s">
        <v>201</v>
      </c>
      <c r="AU165" s="19" t="s">
        <v>92</v>
      </c>
    </row>
    <row r="166" s="13" customFormat="1">
      <c r="A166" s="13"/>
      <c r="B166" s="199"/>
      <c r="C166" s="13"/>
      <c r="D166" s="194" t="s">
        <v>194</v>
      </c>
      <c r="E166" s="200" t="s">
        <v>1</v>
      </c>
      <c r="F166" s="201" t="s">
        <v>216</v>
      </c>
      <c r="G166" s="13"/>
      <c r="H166" s="202">
        <v>27</v>
      </c>
      <c r="I166" s="203"/>
      <c r="J166" s="13"/>
      <c r="K166" s="13"/>
      <c r="L166" s="199"/>
      <c r="M166" s="204"/>
      <c r="N166" s="205"/>
      <c r="O166" s="205"/>
      <c r="P166" s="205"/>
      <c r="Q166" s="205"/>
      <c r="R166" s="205"/>
      <c r="S166" s="205"/>
      <c r="T166" s="206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00" t="s">
        <v>194</v>
      </c>
      <c r="AU166" s="200" t="s">
        <v>92</v>
      </c>
      <c r="AV166" s="13" t="s">
        <v>92</v>
      </c>
      <c r="AW166" s="13" t="s">
        <v>32</v>
      </c>
      <c r="AX166" s="13" t="s">
        <v>84</v>
      </c>
      <c r="AY166" s="200" t="s">
        <v>185</v>
      </c>
    </row>
    <row r="167" s="2" customFormat="1" ht="24.15" customHeight="1">
      <c r="A167" s="38"/>
      <c r="B167" s="180"/>
      <c r="C167" s="181" t="s">
        <v>217</v>
      </c>
      <c r="D167" s="181" t="s">
        <v>187</v>
      </c>
      <c r="E167" s="182" t="s">
        <v>218</v>
      </c>
      <c r="F167" s="183" t="s">
        <v>219</v>
      </c>
      <c r="G167" s="184" t="s">
        <v>198</v>
      </c>
      <c r="H167" s="185">
        <v>1.8600000000000001</v>
      </c>
      <c r="I167" s="186"/>
      <c r="J167" s="187">
        <f>ROUND(I167*H167,2)</f>
        <v>0</v>
      </c>
      <c r="K167" s="183" t="s">
        <v>1</v>
      </c>
      <c r="L167" s="39"/>
      <c r="M167" s="188" t="s">
        <v>1</v>
      </c>
      <c r="N167" s="189" t="s">
        <v>42</v>
      </c>
      <c r="O167" s="77"/>
      <c r="P167" s="190">
        <f>O167*H167</f>
        <v>0</v>
      </c>
      <c r="Q167" s="190">
        <v>0</v>
      </c>
      <c r="R167" s="190">
        <f>Q167*H167</f>
        <v>0</v>
      </c>
      <c r="S167" s="190">
        <v>0</v>
      </c>
      <c r="T167" s="191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192" t="s">
        <v>191</v>
      </c>
      <c r="AT167" s="192" t="s">
        <v>187</v>
      </c>
      <c r="AU167" s="192" t="s">
        <v>92</v>
      </c>
      <c r="AY167" s="19" t="s">
        <v>185</v>
      </c>
      <c r="BE167" s="193">
        <f>IF(N167="základní",J167,0)</f>
        <v>0</v>
      </c>
      <c r="BF167" s="193">
        <f>IF(N167="snížená",J167,0)</f>
        <v>0</v>
      </c>
      <c r="BG167" s="193">
        <f>IF(N167="zákl. přenesená",J167,0)</f>
        <v>0</v>
      </c>
      <c r="BH167" s="193">
        <f>IF(N167="sníž. přenesená",J167,0)</f>
        <v>0</v>
      </c>
      <c r="BI167" s="193">
        <f>IF(N167="nulová",J167,0)</f>
        <v>0</v>
      </c>
      <c r="BJ167" s="19" t="s">
        <v>92</v>
      </c>
      <c r="BK167" s="193">
        <f>ROUND(I167*H167,2)</f>
        <v>0</v>
      </c>
      <c r="BL167" s="19" t="s">
        <v>191</v>
      </c>
      <c r="BM167" s="192" t="s">
        <v>220</v>
      </c>
    </row>
    <row r="168" s="2" customFormat="1">
      <c r="A168" s="38"/>
      <c r="B168" s="39"/>
      <c r="C168" s="38"/>
      <c r="D168" s="194" t="s">
        <v>193</v>
      </c>
      <c r="E168" s="38"/>
      <c r="F168" s="195" t="s">
        <v>219</v>
      </c>
      <c r="G168" s="38"/>
      <c r="H168" s="38"/>
      <c r="I168" s="196"/>
      <c r="J168" s="38"/>
      <c r="K168" s="38"/>
      <c r="L168" s="39"/>
      <c r="M168" s="197"/>
      <c r="N168" s="198"/>
      <c r="O168" s="77"/>
      <c r="P168" s="77"/>
      <c r="Q168" s="77"/>
      <c r="R168" s="77"/>
      <c r="S168" s="77"/>
      <c r="T168" s="7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9" t="s">
        <v>193</v>
      </c>
      <c r="AU168" s="19" t="s">
        <v>92</v>
      </c>
    </row>
    <row r="169" s="13" customFormat="1">
      <c r="A169" s="13"/>
      <c r="B169" s="199"/>
      <c r="C169" s="13"/>
      <c r="D169" s="194" t="s">
        <v>194</v>
      </c>
      <c r="E169" s="200" t="s">
        <v>1</v>
      </c>
      <c r="F169" s="201" t="s">
        <v>221</v>
      </c>
      <c r="G169" s="13"/>
      <c r="H169" s="202">
        <v>1.8600000000000001</v>
      </c>
      <c r="I169" s="203"/>
      <c r="J169" s="13"/>
      <c r="K169" s="13"/>
      <c r="L169" s="199"/>
      <c r="M169" s="204"/>
      <c r="N169" s="205"/>
      <c r="O169" s="205"/>
      <c r="P169" s="205"/>
      <c r="Q169" s="205"/>
      <c r="R169" s="205"/>
      <c r="S169" s="205"/>
      <c r="T169" s="206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00" t="s">
        <v>194</v>
      </c>
      <c r="AU169" s="200" t="s">
        <v>92</v>
      </c>
      <c r="AV169" s="13" t="s">
        <v>92</v>
      </c>
      <c r="AW169" s="13" t="s">
        <v>32</v>
      </c>
      <c r="AX169" s="13" t="s">
        <v>84</v>
      </c>
      <c r="AY169" s="200" t="s">
        <v>185</v>
      </c>
    </row>
    <row r="170" s="2" customFormat="1" ht="24.15" customHeight="1">
      <c r="A170" s="38"/>
      <c r="B170" s="180"/>
      <c r="C170" s="181" t="s">
        <v>222</v>
      </c>
      <c r="D170" s="181" t="s">
        <v>187</v>
      </c>
      <c r="E170" s="182" t="s">
        <v>223</v>
      </c>
      <c r="F170" s="183" t="s">
        <v>224</v>
      </c>
      <c r="G170" s="184" t="s">
        <v>225</v>
      </c>
      <c r="H170" s="185">
        <v>5.4000000000000004</v>
      </c>
      <c r="I170" s="186"/>
      <c r="J170" s="187">
        <f>ROUND(I170*H170,2)</f>
        <v>0</v>
      </c>
      <c r="K170" s="183" t="s">
        <v>199</v>
      </c>
      <c r="L170" s="39"/>
      <c r="M170" s="188" t="s">
        <v>1</v>
      </c>
      <c r="N170" s="189" t="s">
        <v>42</v>
      </c>
      <c r="O170" s="77"/>
      <c r="P170" s="190">
        <f>O170*H170</f>
        <v>0</v>
      </c>
      <c r="Q170" s="190">
        <v>0</v>
      </c>
      <c r="R170" s="190">
        <f>Q170*H170</f>
        <v>0</v>
      </c>
      <c r="S170" s="190">
        <v>0</v>
      </c>
      <c r="T170" s="191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192" t="s">
        <v>191</v>
      </c>
      <c r="AT170" s="192" t="s">
        <v>187</v>
      </c>
      <c r="AU170" s="192" t="s">
        <v>92</v>
      </c>
      <c r="AY170" s="19" t="s">
        <v>185</v>
      </c>
      <c r="BE170" s="193">
        <f>IF(N170="základní",J170,0)</f>
        <v>0</v>
      </c>
      <c r="BF170" s="193">
        <f>IF(N170="snížená",J170,0)</f>
        <v>0</v>
      </c>
      <c r="BG170" s="193">
        <f>IF(N170="zákl. přenesená",J170,0)</f>
        <v>0</v>
      </c>
      <c r="BH170" s="193">
        <f>IF(N170="sníž. přenesená",J170,0)</f>
        <v>0</v>
      </c>
      <c r="BI170" s="193">
        <f>IF(N170="nulová",J170,0)</f>
        <v>0</v>
      </c>
      <c r="BJ170" s="19" t="s">
        <v>92</v>
      </c>
      <c r="BK170" s="193">
        <f>ROUND(I170*H170,2)</f>
        <v>0</v>
      </c>
      <c r="BL170" s="19" t="s">
        <v>191</v>
      </c>
      <c r="BM170" s="192" t="s">
        <v>226</v>
      </c>
    </row>
    <row r="171" s="2" customFormat="1">
      <c r="A171" s="38"/>
      <c r="B171" s="39"/>
      <c r="C171" s="38"/>
      <c r="D171" s="194" t="s">
        <v>193</v>
      </c>
      <c r="E171" s="38"/>
      <c r="F171" s="195" t="s">
        <v>224</v>
      </c>
      <c r="G171" s="38"/>
      <c r="H171" s="38"/>
      <c r="I171" s="196"/>
      <c r="J171" s="38"/>
      <c r="K171" s="38"/>
      <c r="L171" s="39"/>
      <c r="M171" s="197"/>
      <c r="N171" s="198"/>
      <c r="O171" s="77"/>
      <c r="P171" s="77"/>
      <c r="Q171" s="77"/>
      <c r="R171" s="77"/>
      <c r="S171" s="77"/>
      <c r="T171" s="7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T171" s="19" t="s">
        <v>193</v>
      </c>
      <c r="AU171" s="19" t="s">
        <v>92</v>
      </c>
    </row>
    <row r="172" s="2" customFormat="1">
      <c r="A172" s="38"/>
      <c r="B172" s="39"/>
      <c r="C172" s="38"/>
      <c r="D172" s="207" t="s">
        <v>201</v>
      </c>
      <c r="E172" s="38"/>
      <c r="F172" s="208" t="s">
        <v>227</v>
      </c>
      <c r="G172" s="38"/>
      <c r="H172" s="38"/>
      <c r="I172" s="196"/>
      <c r="J172" s="38"/>
      <c r="K172" s="38"/>
      <c r="L172" s="39"/>
      <c r="M172" s="197"/>
      <c r="N172" s="198"/>
      <c r="O172" s="77"/>
      <c r="P172" s="77"/>
      <c r="Q172" s="77"/>
      <c r="R172" s="77"/>
      <c r="S172" s="77"/>
      <c r="T172" s="7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T172" s="19" t="s">
        <v>201</v>
      </c>
      <c r="AU172" s="19" t="s">
        <v>92</v>
      </c>
    </row>
    <row r="173" s="13" customFormat="1">
      <c r="A173" s="13"/>
      <c r="B173" s="199"/>
      <c r="C173" s="13"/>
      <c r="D173" s="194" t="s">
        <v>194</v>
      </c>
      <c r="E173" s="200" t="s">
        <v>1</v>
      </c>
      <c r="F173" s="201" t="s">
        <v>228</v>
      </c>
      <c r="G173" s="13"/>
      <c r="H173" s="202">
        <v>5.4000000000000004</v>
      </c>
      <c r="I173" s="203"/>
      <c r="J173" s="13"/>
      <c r="K173" s="13"/>
      <c r="L173" s="199"/>
      <c r="M173" s="204"/>
      <c r="N173" s="205"/>
      <c r="O173" s="205"/>
      <c r="P173" s="205"/>
      <c r="Q173" s="205"/>
      <c r="R173" s="205"/>
      <c r="S173" s="205"/>
      <c r="T173" s="206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00" t="s">
        <v>194</v>
      </c>
      <c r="AU173" s="200" t="s">
        <v>92</v>
      </c>
      <c r="AV173" s="13" t="s">
        <v>92</v>
      </c>
      <c r="AW173" s="13" t="s">
        <v>32</v>
      </c>
      <c r="AX173" s="13" t="s">
        <v>84</v>
      </c>
      <c r="AY173" s="200" t="s">
        <v>185</v>
      </c>
    </row>
    <row r="174" s="2" customFormat="1" ht="16.5" customHeight="1">
      <c r="A174" s="38"/>
      <c r="B174" s="180"/>
      <c r="C174" s="181" t="s">
        <v>229</v>
      </c>
      <c r="D174" s="181" t="s">
        <v>187</v>
      </c>
      <c r="E174" s="182" t="s">
        <v>230</v>
      </c>
      <c r="F174" s="183" t="s">
        <v>231</v>
      </c>
      <c r="G174" s="184" t="s">
        <v>198</v>
      </c>
      <c r="H174" s="185">
        <v>2.7000000000000002</v>
      </c>
      <c r="I174" s="186"/>
      <c r="J174" s="187">
        <f>ROUND(I174*H174,2)</f>
        <v>0</v>
      </c>
      <c r="K174" s="183" t="s">
        <v>199</v>
      </c>
      <c r="L174" s="39"/>
      <c r="M174" s="188" t="s">
        <v>1</v>
      </c>
      <c r="N174" s="189" t="s">
        <v>42</v>
      </c>
      <c r="O174" s="77"/>
      <c r="P174" s="190">
        <f>O174*H174</f>
        <v>0</v>
      </c>
      <c r="Q174" s="190">
        <v>0</v>
      </c>
      <c r="R174" s="190">
        <f>Q174*H174</f>
        <v>0</v>
      </c>
      <c r="S174" s="190">
        <v>0</v>
      </c>
      <c r="T174" s="191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192" t="s">
        <v>191</v>
      </c>
      <c r="AT174" s="192" t="s">
        <v>187</v>
      </c>
      <c r="AU174" s="192" t="s">
        <v>92</v>
      </c>
      <c r="AY174" s="19" t="s">
        <v>185</v>
      </c>
      <c r="BE174" s="193">
        <f>IF(N174="základní",J174,0)</f>
        <v>0</v>
      </c>
      <c r="BF174" s="193">
        <f>IF(N174="snížená",J174,0)</f>
        <v>0</v>
      </c>
      <c r="BG174" s="193">
        <f>IF(N174="zákl. přenesená",J174,0)</f>
        <v>0</v>
      </c>
      <c r="BH174" s="193">
        <f>IF(N174="sníž. přenesená",J174,0)</f>
        <v>0</v>
      </c>
      <c r="BI174" s="193">
        <f>IF(N174="nulová",J174,0)</f>
        <v>0</v>
      </c>
      <c r="BJ174" s="19" t="s">
        <v>92</v>
      </c>
      <c r="BK174" s="193">
        <f>ROUND(I174*H174,2)</f>
        <v>0</v>
      </c>
      <c r="BL174" s="19" t="s">
        <v>191</v>
      </c>
      <c r="BM174" s="192" t="s">
        <v>232</v>
      </c>
    </row>
    <row r="175" s="2" customFormat="1">
      <c r="A175" s="38"/>
      <c r="B175" s="39"/>
      <c r="C175" s="38"/>
      <c r="D175" s="194" t="s">
        <v>193</v>
      </c>
      <c r="E175" s="38"/>
      <c r="F175" s="195" t="s">
        <v>231</v>
      </c>
      <c r="G175" s="38"/>
      <c r="H175" s="38"/>
      <c r="I175" s="196"/>
      <c r="J175" s="38"/>
      <c r="K175" s="38"/>
      <c r="L175" s="39"/>
      <c r="M175" s="197"/>
      <c r="N175" s="198"/>
      <c r="O175" s="77"/>
      <c r="P175" s="77"/>
      <c r="Q175" s="77"/>
      <c r="R175" s="77"/>
      <c r="S175" s="77"/>
      <c r="T175" s="7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T175" s="19" t="s">
        <v>193</v>
      </c>
      <c r="AU175" s="19" t="s">
        <v>92</v>
      </c>
    </row>
    <row r="176" s="2" customFormat="1">
      <c r="A176" s="38"/>
      <c r="B176" s="39"/>
      <c r="C176" s="38"/>
      <c r="D176" s="207" t="s">
        <v>201</v>
      </c>
      <c r="E176" s="38"/>
      <c r="F176" s="208" t="s">
        <v>233</v>
      </c>
      <c r="G176" s="38"/>
      <c r="H176" s="38"/>
      <c r="I176" s="196"/>
      <c r="J176" s="38"/>
      <c r="K176" s="38"/>
      <c r="L176" s="39"/>
      <c r="M176" s="197"/>
      <c r="N176" s="198"/>
      <c r="O176" s="77"/>
      <c r="P176" s="77"/>
      <c r="Q176" s="77"/>
      <c r="R176" s="77"/>
      <c r="S176" s="77"/>
      <c r="T176" s="7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T176" s="19" t="s">
        <v>201</v>
      </c>
      <c r="AU176" s="19" t="s">
        <v>92</v>
      </c>
    </row>
    <row r="177" s="2" customFormat="1" ht="24.15" customHeight="1">
      <c r="A177" s="38"/>
      <c r="B177" s="180"/>
      <c r="C177" s="181" t="s">
        <v>234</v>
      </c>
      <c r="D177" s="181" t="s">
        <v>187</v>
      </c>
      <c r="E177" s="182" t="s">
        <v>235</v>
      </c>
      <c r="F177" s="183" t="s">
        <v>236</v>
      </c>
      <c r="G177" s="184" t="s">
        <v>190</v>
      </c>
      <c r="H177" s="185">
        <v>10.1</v>
      </c>
      <c r="I177" s="186"/>
      <c r="J177" s="187">
        <f>ROUND(I177*H177,2)</f>
        <v>0</v>
      </c>
      <c r="K177" s="183" t="s">
        <v>199</v>
      </c>
      <c r="L177" s="39"/>
      <c r="M177" s="188" t="s">
        <v>1</v>
      </c>
      <c r="N177" s="189" t="s">
        <v>42</v>
      </c>
      <c r="O177" s="77"/>
      <c r="P177" s="190">
        <f>O177*H177</f>
        <v>0</v>
      </c>
      <c r="Q177" s="190">
        <v>0</v>
      </c>
      <c r="R177" s="190">
        <f>Q177*H177</f>
        <v>0</v>
      </c>
      <c r="S177" s="190">
        <v>0</v>
      </c>
      <c r="T177" s="191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192" t="s">
        <v>191</v>
      </c>
      <c r="AT177" s="192" t="s">
        <v>187</v>
      </c>
      <c r="AU177" s="192" t="s">
        <v>92</v>
      </c>
      <c r="AY177" s="19" t="s">
        <v>185</v>
      </c>
      <c r="BE177" s="193">
        <f>IF(N177="základní",J177,0)</f>
        <v>0</v>
      </c>
      <c r="BF177" s="193">
        <f>IF(N177="snížená",J177,0)</f>
        <v>0</v>
      </c>
      <c r="BG177" s="193">
        <f>IF(N177="zákl. přenesená",J177,0)</f>
        <v>0</v>
      </c>
      <c r="BH177" s="193">
        <f>IF(N177="sníž. přenesená",J177,0)</f>
        <v>0</v>
      </c>
      <c r="BI177" s="193">
        <f>IF(N177="nulová",J177,0)</f>
        <v>0</v>
      </c>
      <c r="BJ177" s="19" t="s">
        <v>92</v>
      </c>
      <c r="BK177" s="193">
        <f>ROUND(I177*H177,2)</f>
        <v>0</v>
      </c>
      <c r="BL177" s="19" t="s">
        <v>191</v>
      </c>
      <c r="BM177" s="192" t="s">
        <v>237</v>
      </c>
    </row>
    <row r="178" s="2" customFormat="1">
      <c r="A178" s="38"/>
      <c r="B178" s="39"/>
      <c r="C178" s="38"/>
      <c r="D178" s="194" t="s">
        <v>193</v>
      </c>
      <c r="E178" s="38"/>
      <c r="F178" s="195" t="s">
        <v>236</v>
      </c>
      <c r="G178" s="38"/>
      <c r="H178" s="38"/>
      <c r="I178" s="196"/>
      <c r="J178" s="38"/>
      <c r="K178" s="38"/>
      <c r="L178" s="39"/>
      <c r="M178" s="197"/>
      <c r="N178" s="198"/>
      <c r="O178" s="77"/>
      <c r="P178" s="77"/>
      <c r="Q178" s="77"/>
      <c r="R178" s="77"/>
      <c r="S178" s="77"/>
      <c r="T178" s="7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T178" s="19" t="s">
        <v>193</v>
      </c>
      <c r="AU178" s="19" t="s">
        <v>92</v>
      </c>
    </row>
    <row r="179" s="2" customFormat="1">
      <c r="A179" s="38"/>
      <c r="B179" s="39"/>
      <c r="C179" s="38"/>
      <c r="D179" s="207" t="s">
        <v>201</v>
      </c>
      <c r="E179" s="38"/>
      <c r="F179" s="208" t="s">
        <v>238</v>
      </c>
      <c r="G179" s="38"/>
      <c r="H179" s="38"/>
      <c r="I179" s="196"/>
      <c r="J179" s="38"/>
      <c r="K179" s="38"/>
      <c r="L179" s="39"/>
      <c r="M179" s="197"/>
      <c r="N179" s="198"/>
      <c r="O179" s="77"/>
      <c r="P179" s="77"/>
      <c r="Q179" s="77"/>
      <c r="R179" s="77"/>
      <c r="S179" s="77"/>
      <c r="T179" s="7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T179" s="19" t="s">
        <v>201</v>
      </c>
      <c r="AU179" s="19" t="s">
        <v>92</v>
      </c>
    </row>
    <row r="180" s="2" customFormat="1" ht="16.5" customHeight="1">
      <c r="A180" s="38"/>
      <c r="B180" s="180"/>
      <c r="C180" s="209" t="s">
        <v>239</v>
      </c>
      <c r="D180" s="209" t="s">
        <v>240</v>
      </c>
      <c r="E180" s="210" t="s">
        <v>241</v>
      </c>
      <c r="F180" s="211" t="s">
        <v>242</v>
      </c>
      <c r="G180" s="212" t="s">
        <v>198</v>
      </c>
      <c r="H180" s="213">
        <v>1.7170000000000001</v>
      </c>
      <c r="I180" s="214"/>
      <c r="J180" s="215">
        <f>ROUND(I180*H180,2)</f>
        <v>0</v>
      </c>
      <c r="K180" s="211" t="s">
        <v>199</v>
      </c>
      <c r="L180" s="216"/>
      <c r="M180" s="217" t="s">
        <v>1</v>
      </c>
      <c r="N180" s="218" t="s">
        <v>42</v>
      </c>
      <c r="O180" s="77"/>
      <c r="P180" s="190">
        <f>O180*H180</f>
        <v>0</v>
      </c>
      <c r="Q180" s="190">
        <v>0.20999999999999999</v>
      </c>
      <c r="R180" s="190">
        <f>Q180*H180</f>
        <v>0.36057</v>
      </c>
      <c r="S180" s="190">
        <v>0</v>
      </c>
      <c r="T180" s="191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192" t="s">
        <v>229</v>
      </c>
      <c r="AT180" s="192" t="s">
        <v>240</v>
      </c>
      <c r="AU180" s="192" t="s">
        <v>92</v>
      </c>
      <c r="AY180" s="19" t="s">
        <v>185</v>
      </c>
      <c r="BE180" s="193">
        <f>IF(N180="základní",J180,0)</f>
        <v>0</v>
      </c>
      <c r="BF180" s="193">
        <f>IF(N180="snížená",J180,0)</f>
        <v>0</v>
      </c>
      <c r="BG180" s="193">
        <f>IF(N180="zákl. přenesená",J180,0)</f>
        <v>0</v>
      </c>
      <c r="BH180" s="193">
        <f>IF(N180="sníž. přenesená",J180,0)</f>
        <v>0</v>
      </c>
      <c r="BI180" s="193">
        <f>IF(N180="nulová",J180,0)</f>
        <v>0</v>
      </c>
      <c r="BJ180" s="19" t="s">
        <v>92</v>
      </c>
      <c r="BK180" s="193">
        <f>ROUND(I180*H180,2)</f>
        <v>0</v>
      </c>
      <c r="BL180" s="19" t="s">
        <v>191</v>
      </c>
      <c r="BM180" s="192" t="s">
        <v>243</v>
      </c>
    </row>
    <row r="181" s="2" customFormat="1">
      <c r="A181" s="38"/>
      <c r="B181" s="39"/>
      <c r="C181" s="38"/>
      <c r="D181" s="194" t="s">
        <v>193</v>
      </c>
      <c r="E181" s="38"/>
      <c r="F181" s="195" t="s">
        <v>242</v>
      </c>
      <c r="G181" s="38"/>
      <c r="H181" s="38"/>
      <c r="I181" s="196"/>
      <c r="J181" s="38"/>
      <c r="K181" s="38"/>
      <c r="L181" s="39"/>
      <c r="M181" s="197"/>
      <c r="N181" s="198"/>
      <c r="O181" s="77"/>
      <c r="P181" s="77"/>
      <c r="Q181" s="77"/>
      <c r="R181" s="77"/>
      <c r="S181" s="77"/>
      <c r="T181" s="7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T181" s="19" t="s">
        <v>193</v>
      </c>
      <c r="AU181" s="19" t="s">
        <v>92</v>
      </c>
    </row>
    <row r="182" s="13" customFormat="1">
      <c r="A182" s="13"/>
      <c r="B182" s="199"/>
      <c r="C182" s="13"/>
      <c r="D182" s="194" t="s">
        <v>194</v>
      </c>
      <c r="E182" s="200" t="s">
        <v>1</v>
      </c>
      <c r="F182" s="201" t="s">
        <v>244</v>
      </c>
      <c r="G182" s="13"/>
      <c r="H182" s="202">
        <v>1.7170000000000001</v>
      </c>
      <c r="I182" s="203"/>
      <c r="J182" s="13"/>
      <c r="K182" s="13"/>
      <c r="L182" s="199"/>
      <c r="M182" s="204"/>
      <c r="N182" s="205"/>
      <c r="O182" s="205"/>
      <c r="P182" s="205"/>
      <c r="Q182" s="205"/>
      <c r="R182" s="205"/>
      <c r="S182" s="205"/>
      <c r="T182" s="206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00" t="s">
        <v>194</v>
      </c>
      <c r="AU182" s="200" t="s">
        <v>92</v>
      </c>
      <c r="AV182" s="13" t="s">
        <v>92</v>
      </c>
      <c r="AW182" s="13" t="s">
        <v>32</v>
      </c>
      <c r="AX182" s="13" t="s">
        <v>84</v>
      </c>
      <c r="AY182" s="200" t="s">
        <v>185</v>
      </c>
    </row>
    <row r="183" s="2" customFormat="1" ht="24.15" customHeight="1">
      <c r="A183" s="38"/>
      <c r="B183" s="180"/>
      <c r="C183" s="181" t="s">
        <v>245</v>
      </c>
      <c r="D183" s="181" t="s">
        <v>187</v>
      </c>
      <c r="E183" s="182" t="s">
        <v>246</v>
      </c>
      <c r="F183" s="183" t="s">
        <v>247</v>
      </c>
      <c r="G183" s="184" t="s">
        <v>190</v>
      </c>
      <c r="H183" s="185">
        <v>10.1</v>
      </c>
      <c r="I183" s="186"/>
      <c r="J183" s="187">
        <f>ROUND(I183*H183,2)</f>
        <v>0</v>
      </c>
      <c r="K183" s="183" t="s">
        <v>199</v>
      </c>
      <c r="L183" s="39"/>
      <c r="M183" s="188" t="s">
        <v>1</v>
      </c>
      <c r="N183" s="189" t="s">
        <v>42</v>
      </c>
      <c r="O183" s="77"/>
      <c r="P183" s="190">
        <f>O183*H183</f>
        <v>0</v>
      </c>
      <c r="Q183" s="190">
        <v>0</v>
      </c>
      <c r="R183" s="190">
        <f>Q183*H183</f>
        <v>0</v>
      </c>
      <c r="S183" s="190">
        <v>0</v>
      </c>
      <c r="T183" s="191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192" t="s">
        <v>191</v>
      </c>
      <c r="AT183" s="192" t="s">
        <v>187</v>
      </c>
      <c r="AU183" s="192" t="s">
        <v>92</v>
      </c>
      <c r="AY183" s="19" t="s">
        <v>185</v>
      </c>
      <c r="BE183" s="193">
        <f>IF(N183="základní",J183,0)</f>
        <v>0</v>
      </c>
      <c r="BF183" s="193">
        <f>IF(N183="snížená",J183,0)</f>
        <v>0</v>
      </c>
      <c r="BG183" s="193">
        <f>IF(N183="zákl. přenesená",J183,0)</f>
        <v>0</v>
      </c>
      <c r="BH183" s="193">
        <f>IF(N183="sníž. přenesená",J183,0)</f>
        <v>0</v>
      </c>
      <c r="BI183" s="193">
        <f>IF(N183="nulová",J183,0)</f>
        <v>0</v>
      </c>
      <c r="BJ183" s="19" t="s">
        <v>92</v>
      </c>
      <c r="BK183" s="193">
        <f>ROUND(I183*H183,2)</f>
        <v>0</v>
      </c>
      <c r="BL183" s="19" t="s">
        <v>191</v>
      </c>
      <c r="BM183" s="192" t="s">
        <v>248</v>
      </c>
    </row>
    <row r="184" s="2" customFormat="1">
      <c r="A184" s="38"/>
      <c r="B184" s="39"/>
      <c r="C184" s="38"/>
      <c r="D184" s="194" t="s">
        <v>193</v>
      </c>
      <c r="E184" s="38"/>
      <c r="F184" s="195" t="s">
        <v>247</v>
      </c>
      <c r="G184" s="38"/>
      <c r="H184" s="38"/>
      <c r="I184" s="196"/>
      <c r="J184" s="38"/>
      <c r="K184" s="38"/>
      <c r="L184" s="39"/>
      <c r="M184" s="197"/>
      <c r="N184" s="198"/>
      <c r="O184" s="77"/>
      <c r="P184" s="77"/>
      <c r="Q184" s="77"/>
      <c r="R184" s="77"/>
      <c r="S184" s="77"/>
      <c r="T184" s="7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T184" s="19" t="s">
        <v>193</v>
      </c>
      <c r="AU184" s="19" t="s">
        <v>92</v>
      </c>
    </row>
    <row r="185" s="2" customFormat="1">
      <c r="A185" s="38"/>
      <c r="B185" s="39"/>
      <c r="C185" s="38"/>
      <c r="D185" s="207" t="s">
        <v>201</v>
      </c>
      <c r="E185" s="38"/>
      <c r="F185" s="208" t="s">
        <v>249</v>
      </c>
      <c r="G185" s="38"/>
      <c r="H185" s="38"/>
      <c r="I185" s="196"/>
      <c r="J185" s="38"/>
      <c r="K185" s="38"/>
      <c r="L185" s="39"/>
      <c r="M185" s="197"/>
      <c r="N185" s="198"/>
      <c r="O185" s="77"/>
      <c r="P185" s="77"/>
      <c r="Q185" s="77"/>
      <c r="R185" s="77"/>
      <c r="S185" s="77"/>
      <c r="T185" s="7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T185" s="19" t="s">
        <v>201</v>
      </c>
      <c r="AU185" s="19" t="s">
        <v>92</v>
      </c>
    </row>
    <row r="186" s="2" customFormat="1" ht="16.5" customHeight="1">
      <c r="A186" s="38"/>
      <c r="B186" s="180"/>
      <c r="C186" s="209" t="s">
        <v>8</v>
      </c>
      <c r="D186" s="209" t="s">
        <v>240</v>
      </c>
      <c r="E186" s="210" t="s">
        <v>250</v>
      </c>
      <c r="F186" s="211" t="s">
        <v>251</v>
      </c>
      <c r="G186" s="212" t="s">
        <v>252</v>
      </c>
      <c r="H186" s="213">
        <v>0.20200000000000001</v>
      </c>
      <c r="I186" s="214"/>
      <c r="J186" s="215">
        <f>ROUND(I186*H186,2)</f>
        <v>0</v>
      </c>
      <c r="K186" s="211" t="s">
        <v>199</v>
      </c>
      <c r="L186" s="216"/>
      <c r="M186" s="217" t="s">
        <v>1</v>
      </c>
      <c r="N186" s="218" t="s">
        <v>42</v>
      </c>
      <c r="O186" s="77"/>
      <c r="P186" s="190">
        <f>O186*H186</f>
        <v>0</v>
      </c>
      <c r="Q186" s="190">
        <v>0.001</v>
      </c>
      <c r="R186" s="190">
        <f>Q186*H186</f>
        <v>0.000202</v>
      </c>
      <c r="S186" s="190">
        <v>0</v>
      </c>
      <c r="T186" s="191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192" t="s">
        <v>229</v>
      </c>
      <c r="AT186" s="192" t="s">
        <v>240</v>
      </c>
      <c r="AU186" s="192" t="s">
        <v>92</v>
      </c>
      <c r="AY186" s="19" t="s">
        <v>185</v>
      </c>
      <c r="BE186" s="193">
        <f>IF(N186="základní",J186,0)</f>
        <v>0</v>
      </c>
      <c r="BF186" s="193">
        <f>IF(N186="snížená",J186,0)</f>
        <v>0</v>
      </c>
      <c r="BG186" s="193">
        <f>IF(N186="zákl. přenesená",J186,0)</f>
        <v>0</v>
      </c>
      <c r="BH186" s="193">
        <f>IF(N186="sníž. přenesená",J186,0)</f>
        <v>0</v>
      </c>
      <c r="BI186" s="193">
        <f>IF(N186="nulová",J186,0)</f>
        <v>0</v>
      </c>
      <c r="BJ186" s="19" t="s">
        <v>92</v>
      </c>
      <c r="BK186" s="193">
        <f>ROUND(I186*H186,2)</f>
        <v>0</v>
      </c>
      <c r="BL186" s="19" t="s">
        <v>191</v>
      </c>
      <c r="BM186" s="192" t="s">
        <v>253</v>
      </c>
    </row>
    <row r="187" s="2" customFormat="1">
      <c r="A187" s="38"/>
      <c r="B187" s="39"/>
      <c r="C187" s="38"/>
      <c r="D187" s="194" t="s">
        <v>193</v>
      </c>
      <c r="E187" s="38"/>
      <c r="F187" s="195" t="s">
        <v>251</v>
      </c>
      <c r="G187" s="38"/>
      <c r="H187" s="38"/>
      <c r="I187" s="196"/>
      <c r="J187" s="38"/>
      <c r="K187" s="38"/>
      <c r="L187" s="39"/>
      <c r="M187" s="197"/>
      <c r="N187" s="198"/>
      <c r="O187" s="77"/>
      <c r="P187" s="77"/>
      <c r="Q187" s="77"/>
      <c r="R187" s="77"/>
      <c r="S187" s="77"/>
      <c r="T187" s="7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T187" s="19" t="s">
        <v>193</v>
      </c>
      <c r="AU187" s="19" t="s">
        <v>92</v>
      </c>
    </row>
    <row r="188" s="13" customFormat="1">
      <c r="A188" s="13"/>
      <c r="B188" s="199"/>
      <c r="C188" s="13"/>
      <c r="D188" s="194" t="s">
        <v>194</v>
      </c>
      <c r="E188" s="200" t="s">
        <v>1</v>
      </c>
      <c r="F188" s="201" t="s">
        <v>254</v>
      </c>
      <c r="G188" s="13"/>
      <c r="H188" s="202">
        <v>0.20200000000000001</v>
      </c>
      <c r="I188" s="203"/>
      <c r="J188" s="13"/>
      <c r="K188" s="13"/>
      <c r="L188" s="199"/>
      <c r="M188" s="204"/>
      <c r="N188" s="205"/>
      <c r="O188" s="205"/>
      <c r="P188" s="205"/>
      <c r="Q188" s="205"/>
      <c r="R188" s="205"/>
      <c r="S188" s="205"/>
      <c r="T188" s="206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00" t="s">
        <v>194</v>
      </c>
      <c r="AU188" s="200" t="s">
        <v>92</v>
      </c>
      <c r="AV188" s="13" t="s">
        <v>92</v>
      </c>
      <c r="AW188" s="13" t="s">
        <v>32</v>
      </c>
      <c r="AX188" s="13" t="s">
        <v>84</v>
      </c>
      <c r="AY188" s="200" t="s">
        <v>185</v>
      </c>
    </row>
    <row r="189" s="2" customFormat="1" ht="24.15" customHeight="1">
      <c r="A189" s="38"/>
      <c r="B189" s="180"/>
      <c r="C189" s="181" t="s">
        <v>255</v>
      </c>
      <c r="D189" s="181" t="s">
        <v>187</v>
      </c>
      <c r="E189" s="182" t="s">
        <v>256</v>
      </c>
      <c r="F189" s="183" t="s">
        <v>257</v>
      </c>
      <c r="G189" s="184" t="s">
        <v>190</v>
      </c>
      <c r="H189" s="185">
        <v>397.05399999999997</v>
      </c>
      <c r="I189" s="186"/>
      <c r="J189" s="187">
        <f>ROUND(I189*H189,2)</f>
        <v>0</v>
      </c>
      <c r="K189" s="183" t="s">
        <v>199</v>
      </c>
      <c r="L189" s="39"/>
      <c r="M189" s="188" t="s">
        <v>1</v>
      </c>
      <c r="N189" s="189" t="s">
        <v>42</v>
      </c>
      <c r="O189" s="77"/>
      <c r="P189" s="190">
        <f>O189*H189</f>
        <v>0</v>
      </c>
      <c r="Q189" s="190">
        <v>0</v>
      </c>
      <c r="R189" s="190">
        <f>Q189*H189</f>
        <v>0</v>
      </c>
      <c r="S189" s="190">
        <v>0</v>
      </c>
      <c r="T189" s="191">
        <f>S189*H189</f>
        <v>0</v>
      </c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192" t="s">
        <v>191</v>
      </c>
      <c r="AT189" s="192" t="s">
        <v>187</v>
      </c>
      <c r="AU189" s="192" t="s">
        <v>92</v>
      </c>
      <c r="AY189" s="19" t="s">
        <v>185</v>
      </c>
      <c r="BE189" s="193">
        <f>IF(N189="základní",J189,0)</f>
        <v>0</v>
      </c>
      <c r="BF189" s="193">
        <f>IF(N189="snížená",J189,0)</f>
        <v>0</v>
      </c>
      <c r="BG189" s="193">
        <f>IF(N189="zákl. přenesená",J189,0)</f>
        <v>0</v>
      </c>
      <c r="BH189" s="193">
        <f>IF(N189="sníž. přenesená",J189,0)</f>
        <v>0</v>
      </c>
      <c r="BI189" s="193">
        <f>IF(N189="nulová",J189,0)</f>
        <v>0</v>
      </c>
      <c r="BJ189" s="19" t="s">
        <v>92</v>
      </c>
      <c r="BK189" s="193">
        <f>ROUND(I189*H189,2)</f>
        <v>0</v>
      </c>
      <c r="BL189" s="19" t="s">
        <v>191</v>
      </c>
      <c r="BM189" s="192" t="s">
        <v>258</v>
      </c>
    </row>
    <row r="190" s="2" customFormat="1">
      <c r="A190" s="38"/>
      <c r="B190" s="39"/>
      <c r="C190" s="38"/>
      <c r="D190" s="194" t="s">
        <v>193</v>
      </c>
      <c r="E190" s="38"/>
      <c r="F190" s="195" t="s">
        <v>257</v>
      </c>
      <c r="G190" s="38"/>
      <c r="H190" s="38"/>
      <c r="I190" s="196"/>
      <c r="J190" s="38"/>
      <c r="K190" s="38"/>
      <c r="L190" s="39"/>
      <c r="M190" s="197"/>
      <c r="N190" s="198"/>
      <c r="O190" s="77"/>
      <c r="P190" s="77"/>
      <c r="Q190" s="77"/>
      <c r="R190" s="77"/>
      <c r="S190" s="77"/>
      <c r="T190" s="7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T190" s="19" t="s">
        <v>193</v>
      </c>
      <c r="AU190" s="19" t="s">
        <v>92</v>
      </c>
    </row>
    <row r="191" s="2" customFormat="1">
      <c r="A191" s="38"/>
      <c r="B191" s="39"/>
      <c r="C191" s="38"/>
      <c r="D191" s="207" t="s">
        <v>201</v>
      </c>
      <c r="E191" s="38"/>
      <c r="F191" s="208" t="s">
        <v>259</v>
      </c>
      <c r="G191" s="38"/>
      <c r="H191" s="38"/>
      <c r="I191" s="196"/>
      <c r="J191" s="38"/>
      <c r="K191" s="38"/>
      <c r="L191" s="39"/>
      <c r="M191" s="197"/>
      <c r="N191" s="198"/>
      <c r="O191" s="77"/>
      <c r="P191" s="77"/>
      <c r="Q191" s="77"/>
      <c r="R191" s="77"/>
      <c r="S191" s="77"/>
      <c r="T191" s="7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9" t="s">
        <v>201</v>
      </c>
      <c r="AU191" s="19" t="s">
        <v>92</v>
      </c>
    </row>
    <row r="192" s="14" customFormat="1">
      <c r="A192" s="14"/>
      <c r="B192" s="219"/>
      <c r="C192" s="14"/>
      <c r="D192" s="194" t="s">
        <v>194</v>
      </c>
      <c r="E192" s="220" t="s">
        <v>1</v>
      </c>
      <c r="F192" s="221" t="s">
        <v>260</v>
      </c>
      <c r="G192" s="14"/>
      <c r="H192" s="220" t="s">
        <v>1</v>
      </c>
      <c r="I192" s="222"/>
      <c r="J192" s="14"/>
      <c r="K192" s="14"/>
      <c r="L192" s="219"/>
      <c r="M192" s="223"/>
      <c r="N192" s="224"/>
      <c r="O192" s="224"/>
      <c r="P192" s="224"/>
      <c r="Q192" s="224"/>
      <c r="R192" s="224"/>
      <c r="S192" s="224"/>
      <c r="T192" s="225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20" t="s">
        <v>194</v>
      </c>
      <c r="AU192" s="220" t="s">
        <v>92</v>
      </c>
      <c r="AV192" s="14" t="s">
        <v>84</v>
      </c>
      <c r="AW192" s="14" t="s">
        <v>32</v>
      </c>
      <c r="AX192" s="14" t="s">
        <v>76</v>
      </c>
      <c r="AY192" s="220" t="s">
        <v>185</v>
      </c>
    </row>
    <row r="193" s="13" customFormat="1">
      <c r="A193" s="13"/>
      <c r="B193" s="199"/>
      <c r="C193" s="13"/>
      <c r="D193" s="194" t="s">
        <v>194</v>
      </c>
      <c r="E193" s="200" t="s">
        <v>1</v>
      </c>
      <c r="F193" s="201" t="s">
        <v>261</v>
      </c>
      <c r="G193" s="13"/>
      <c r="H193" s="202">
        <v>7.2000000000000002</v>
      </c>
      <c r="I193" s="203"/>
      <c r="J193" s="13"/>
      <c r="K193" s="13"/>
      <c r="L193" s="199"/>
      <c r="M193" s="204"/>
      <c r="N193" s="205"/>
      <c r="O193" s="205"/>
      <c r="P193" s="205"/>
      <c r="Q193" s="205"/>
      <c r="R193" s="205"/>
      <c r="S193" s="205"/>
      <c r="T193" s="206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00" t="s">
        <v>194</v>
      </c>
      <c r="AU193" s="200" t="s">
        <v>92</v>
      </c>
      <c r="AV193" s="13" t="s">
        <v>92</v>
      </c>
      <c r="AW193" s="13" t="s">
        <v>32</v>
      </c>
      <c r="AX193" s="13" t="s">
        <v>76</v>
      </c>
      <c r="AY193" s="200" t="s">
        <v>185</v>
      </c>
    </row>
    <row r="194" s="14" customFormat="1">
      <c r="A194" s="14"/>
      <c r="B194" s="219"/>
      <c r="C194" s="14"/>
      <c r="D194" s="194" t="s">
        <v>194</v>
      </c>
      <c r="E194" s="220" t="s">
        <v>1</v>
      </c>
      <c r="F194" s="221" t="s">
        <v>262</v>
      </c>
      <c r="G194" s="14"/>
      <c r="H194" s="220" t="s">
        <v>1</v>
      </c>
      <c r="I194" s="222"/>
      <c r="J194" s="14"/>
      <c r="K194" s="14"/>
      <c r="L194" s="219"/>
      <c r="M194" s="223"/>
      <c r="N194" s="224"/>
      <c r="O194" s="224"/>
      <c r="P194" s="224"/>
      <c r="Q194" s="224"/>
      <c r="R194" s="224"/>
      <c r="S194" s="224"/>
      <c r="T194" s="225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20" t="s">
        <v>194</v>
      </c>
      <c r="AU194" s="220" t="s">
        <v>92</v>
      </c>
      <c r="AV194" s="14" t="s">
        <v>84</v>
      </c>
      <c r="AW194" s="14" t="s">
        <v>32</v>
      </c>
      <c r="AX194" s="14" t="s">
        <v>76</v>
      </c>
      <c r="AY194" s="220" t="s">
        <v>185</v>
      </c>
    </row>
    <row r="195" s="13" customFormat="1">
      <c r="A195" s="13"/>
      <c r="B195" s="199"/>
      <c r="C195" s="13"/>
      <c r="D195" s="194" t="s">
        <v>194</v>
      </c>
      <c r="E195" s="200" t="s">
        <v>1</v>
      </c>
      <c r="F195" s="201" t="s">
        <v>263</v>
      </c>
      <c r="G195" s="13"/>
      <c r="H195" s="202">
        <v>4.4000000000000004</v>
      </c>
      <c r="I195" s="203"/>
      <c r="J195" s="13"/>
      <c r="K195" s="13"/>
      <c r="L195" s="199"/>
      <c r="M195" s="204"/>
      <c r="N195" s="205"/>
      <c r="O195" s="205"/>
      <c r="P195" s="205"/>
      <c r="Q195" s="205"/>
      <c r="R195" s="205"/>
      <c r="S195" s="205"/>
      <c r="T195" s="206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00" t="s">
        <v>194</v>
      </c>
      <c r="AU195" s="200" t="s">
        <v>92</v>
      </c>
      <c r="AV195" s="13" t="s">
        <v>92</v>
      </c>
      <c r="AW195" s="13" t="s">
        <v>32</v>
      </c>
      <c r="AX195" s="13" t="s">
        <v>76</v>
      </c>
      <c r="AY195" s="200" t="s">
        <v>185</v>
      </c>
    </row>
    <row r="196" s="14" customFormat="1">
      <c r="A196" s="14"/>
      <c r="B196" s="219"/>
      <c r="C196" s="14"/>
      <c r="D196" s="194" t="s">
        <v>194</v>
      </c>
      <c r="E196" s="220" t="s">
        <v>1</v>
      </c>
      <c r="F196" s="221" t="s">
        <v>264</v>
      </c>
      <c r="G196" s="14"/>
      <c r="H196" s="220" t="s">
        <v>1</v>
      </c>
      <c r="I196" s="222"/>
      <c r="J196" s="14"/>
      <c r="K196" s="14"/>
      <c r="L196" s="219"/>
      <c r="M196" s="223"/>
      <c r="N196" s="224"/>
      <c r="O196" s="224"/>
      <c r="P196" s="224"/>
      <c r="Q196" s="224"/>
      <c r="R196" s="224"/>
      <c r="S196" s="224"/>
      <c r="T196" s="225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20" t="s">
        <v>194</v>
      </c>
      <c r="AU196" s="220" t="s">
        <v>92</v>
      </c>
      <c r="AV196" s="14" t="s">
        <v>84</v>
      </c>
      <c r="AW196" s="14" t="s">
        <v>32</v>
      </c>
      <c r="AX196" s="14" t="s">
        <v>76</v>
      </c>
      <c r="AY196" s="220" t="s">
        <v>185</v>
      </c>
    </row>
    <row r="197" s="13" customFormat="1">
      <c r="A197" s="13"/>
      <c r="B197" s="199"/>
      <c r="C197" s="13"/>
      <c r="D197" s="194" t="s">
        <v>194</v>
      </c>
      <c r="E197" s="200" t="s">
        <v>1</v>
      </c>
      <c r="F197" s="201" t="s">
        <v>265</v>
      </c>
      <c r="G197" s="13"/>
      <c r="H197" s="202">
        <v>113.75400000000001</v>
      </c>
      <c r="I197" s="203"/>
      <c r="J197" s="13"/>
      <c r="K197" s="13"/>
      <c r="L197" s="199"/>
      <c r="M197" s="204"/>
      <c r="N197" s="205"/>
      <c r="O197" s="205"/>
      <c r="P197" s="205"/>
      <c r="Q197" s="205"/>
      <c r="R197" s="205"/>
      <c r="S197" s="205"/>
      <c r="T197" s="206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00" t="s">
        <v>194</v>
      </c>
      <c r="AU197" s="200" t="s">
        <v>92</v>
      </c>
      <c r="AV197" s="13" t="s">
        <v>92</v>
      </c>
      <c r="AW197" s="13" t="s">
        <v>32</v>
      </c>
      <c r="AX197" s="13" t="s">
        <v>76</v>
      </c>
      <c r="AY197" s="200" t="s">
        <v>185</v>
      </c>
    </row>
    <row r="198" s="14" customFormat="1">
      <c r="A198" s="14"/>
      <c r="B198" s="219"/>
      <c r="C198" s="14"/>
      <c r="D198" s="194" t="s">
        <v>194</v>
      </c>
      <c r="E198" s="220" t="s">
        <v>1</v>
      </c>
      <c r="F198" s="221" t="s">
        <v>266</v>
      </c>
      <c r="G198" s="14"/>
      <c r="H198" s="220" t="s">
        <v>1</v>
      </c>
      <c r="I198" s="222"/>
      <c r="J198" s="14"/>
      <c r="K198" s="14"/>
      <c r="L198" s="219"/>
      <c r="M198" s="223"/>
      <c r="N198" s="224"/>
      <c r="O198" s="224"/>
      <c r="P198" s="224"/>
      <c r="Q198" s="224"/>
      <c r="R198" s="224"/>
      <c r="S198" s="224"/>
      <c r="T198" s="225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20" t="s">
        <v>194</v>
      </c>
      <c r="AU198" s="220" t="s">
        <v>92</v>
      </c>
      <c r="AV198" s="14" t="s">
        <v>84</v>
      </c>
      <c r="AW198" s="14" t="s">
        <v>32</v>
      </c>
      <c r="AX198" s="14" t="s">
        <v>76</v>
      </c>
      <c r="AY198" s="220" t="s">
        <v>185</v>
      </c>
    </row>
    <row r="199" s="13" customFormat="1">
      <c r="A199" s="13"/>
      <c r="B199" s="199"/>
      <c r="C199" s="13"/>
      <c r="D199" s="194" t="s">
        <v>194</v>
      </c>
      <c r="E199" s="200" t="s">
        <v>1</v>
      </c>
      <c r="F199" s="201" t="s">
        <v>267</v>
      </c>
      <c r="G199" s="13"/>
      <c r="H199" s="202">
        <v>156.59999999999999</v>
      </c>
      <c r="I199" s="203"/>
      <c r="J199" s="13"/>
      <c r="K199" s="13"/>
      <c r="L199" s="199"/>
      <c r="M199" s="204"/>
      <c r="N199" s="205"/>
      <c r="O199" s="205"/>
      <c r="P199" s="205"/>
      <c r="Q199" s="205"/>
      <c r="R199" s="205"/>
      <c r="S199" s="205"/>
      <c r="T199" s="206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00" t="s">
        <v>194</v>
      </c>
      <c r="AU199" s="200" t="s">
        <v>92</v>
      </c>
      <c r="AV199" s="13" t="s">
        <v>92</v>
      </c>
      <c r="AW199" s="13" t="s">
        <v>32</v>
      </c>
      <c r="AX199" s="13" t="s">
        <v>76</v>
      </c>
      <c r="AY199" s="200" t="s">
        <v>185</v>
      </c>
    </row>
    <row r="200" s="14" customFormat="1">
      <c r="A200" s="14"/>
      <c r="B200" s="219"/>
      <c r="C200" s="14"/>
      <c r="D200" s="194" t="s">
        <v>194</v>
      </c>
      <c r="E200" s="220" t="s">
        <v>1</v>
      </c>
      <c r="F200" s="221" t="s">
        <v>268</v>
      </c>
      <c r="G200" s="14"/>
      <c r="H200" s="220" t="s">
        <v>1</v>
      </c>
      <c r="I200" s="222"/>
      <c r="J200" s="14"/>
      <c r="K200" s="14"/>
      <c r="L200" s="219"/>
      <c r="M200" s="223"/>
      <c r="N200" s="224"/>
      <c r="O200" s="224"/>
      <c r="P200" s="224"/>
      <c r="Q200" s="224"/>
      <c r="R200" s="224"/>
      <c r="S200" s="224"/>
      <c r="T200" s="225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20" t="s">
        <v>194</v>
      </c>
      <c r="AU200" s="220" t="s">
        <v>92</v>
      </c>
      <c r="AV200" s="14" t="s">
        <v>84</v>
      </c>
      <c r="AW200" s="14" t="s">
        <v>32</v>
      </c>
      <c r="AX200" s="14" t="s">
        <v>76</v>
      </c>
      <c r="AY200" s="220" t="s">
        <v>185</v>
      </c>
    </row>
    <row r="201" s="13" customFormat="1">
      <c r="A201" s="13"/>
      <c r="B201" s="199"/>
      <c r="C201" s="13"/>
      <c r="D201" s="194" t="s">
        <v>194</v>
      </c>
      <c r="E201" s="200" t="s">
        <v>1</v>
      </c>
      <c r="F201" s="201" t="s">
        <v>269</v>
      </c>
      <c r="G201" s="13"/>
      <c r="H201" s="202">
        <v>21.800000000000001</v>
      </c>
      <c r="I201" s="203"/>
      <c r="J201" s="13"/>
      <c r="K201" s="13"/>
      <c r="L201" s="199"/>
      <c r="M201" s="204"/>
      <c r="N201" s="205"/>
      <c r="O201" s="205"/>
      <c r="P201" s="205"/>
      <c r="Q201" s="205"/>
      <c r="R201" s="205"/>
      <c r="S201" s="205"/>
      <c r="T201" s="206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00" t="s">
        <v>194</v>
      </c>
      <c r="AU201" s="200" t="s">
        <v>92</v>
      </c>
      <c r="AV201" s="13" t="s">
        <v>92</v>
      </c>
      <c r="AW201" s="13" t="s">
        <v>32</v>
      </c>
      <c r="AX201" s="13" t="s">
        <v>76</v>
      </c>
      <c r="AY201" s="200" t="s">
        <v>185</v>
      </c>
    </row>
    <row r="202" s="14" customFormat="1">
      <c r="A202" s="14"/>
      <c r="B202" s="219"/>
      <c r="C202" s="14"/>
      <c r="D202" s="194" t="s">
        <v>194</v>
      </c>
      <c r="E202" s="220" t="s">
        <v>1</v>
      </c>
      <c r="F202" s="221" t="s">
        <v>270</v>
      </c>
      <c r="G202" s="14"/>
      <c r="H202" s="220" t="s">
        <v>1</v>
      </c>
      <c r="I202" s="222"/>
      <c r="J202" s="14"/>
      <c r="K202" s="14"/>
      <c r="L202" s="219"/>
      <c r="M202" s="223"/>
      <c r="N202" s="224"/>
      <c r="O202" s="224"/>
      <c r="P202" s="224"/>
      <c r="Q202" s="224"/>
      <c r="R202" s="224"/>
      <c r="S202" s="224"/>
      <c r="T202" s="225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20" t="s">
        <v>194</v>
      </c>
      <c r="AU202" s="220" t="s">
        <v>92</v>
      </c>
      <c r="AV202" s="14" t="s">
        <v>84</v>
      </c>
      <c r="AW202" s="14" t="s">
        <v>32</v>
      </c>
      <c r="AX202" s="14" t="s">
        <v>76</v>
      </c>
      <c r="AY202" s="220" t="s">
        <v>185</v>
      </c>
    </row>
    <row r="203" s="13" customFormat="1">
      <c r="A203" s="13"/>
      <c r="B203" s="199"/>
      <c r="C203" s="13"/>
      <c r="D203" s="194" t="s">
        <v>194</v>
      </c>
      <c r="E203" s="200" t="s">
        <v>1</v>
      </c>
      <c r="F203" s="201" t="s">
        <v>271</v>
      </c>
      <c r="G203" s="13"/>
      <c r="H203" s="202">
        <v>3.7829999999999999</v>
      </c>
      <c r="I203" s="203"/>
      <c r="J203" s="13"/>
      <c r="K203" s="13"/>
      <c r="L203" s="199"/>
      <c r="M203" s="204"/>
      <c r="N203" s="205"/>
      <c r="O203" s="205"/>
      <c r="P203" s="205"/>
      <c r="Q203" s="205"/>
      <c r="R203" s="205"/>
      <c r="S203" s="205"/>
      <c r="T203" s="206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00" t="s">
        <v>194</v>
      </c>
      <c r="AU203" s="200" t="s">
        <v>92</v>
      </c>
      <c r="AV203" s="13" t="s">
        <v>92</v>
      </c>
      <c r="AW203" s="13" t="s">
        <v>32</v>
      </c>
      <c r="AX203" s="13" t="s">
        <v>76</v>
      </c>
      <c r="AY203" s="200" t="s">
        <v>185</v>
      </c>
    </row>
    <row r="204" s="14" customFormat="1">
      <c r="A204" s="14"/>
      <c r="B204" s="219"/>
      <c r="C204" s="14"/>
      <c r="D204" s="194" t="s">
        <v>194</v>
      </c>
      <c r="E204" s="220" t="s">
        <v>1</v>
      </c>
      <c r="F204" s="221" t="s">
        <v>272</v>
      </c>
      <c r="G204" s="14"/>
      <c r="H204" s="220" t="s">
        <v>1</v>
      </c>
      <c r="I204" s="222"/>
      <c r="J204" s="14"/>
      <c r="K204" s="14"/>
      <c r="L204" s="219"/>
      <c r="M204" s="223"/>
      <c r="N204" s="224"/>
      <c r="O204" s="224"/>
      <c r="P204" s="224"/>
      <c r="Q204" s="224"/>
      <c r="R204" s="224"/>
      <c r="S204" s="224"/>
      <c r="T204" s="225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20" t="s">
        <v>194</v>
      </c>
      <c r="AU204" s="220" t="s">
        <v>92</v>
      </c>
      <c r="AV204" s="14" t="s">
        <v>84</v>
      </c>
      <c r="AW204" s="14" t="s">
        <v>32</v>
      </c>
      <c r="AX204" s="14" t="s">
        <v>76</v>
      </c>
      <c r="AY204" s="220" t="s">
        <v>185</v>
      </c>
    </row>
    <row r="205" s="13" customFormat="1">
      <c r="A205" s="13"/>
      <c r="B205" s="199"/>
      <c r="C205" s="13"/>
      <c r="D205" s="194" t="s">
        <v>194</v>
      </c>
      <c r="E205" s="200" t="s">
        <v>1</v>
      </c>
      <c r="F205" s="201" t="s">
        <v>273</v>
      </c>
      <c r="G205" s="13"/>
      <c r="H205" s="202">
        <v>19.016999999999999</v>
      </c>
      <c r="I205" s="203"/>
      <c r="J205" s="13"/>
      <c r="K205" s="13"/>
      <c r="L205" s="199"/>
      <c r="M205" s="204"/>
      <c r="N205" s="205"/>
      <c r="O205" s="205"/>
      <c r="P205" s="205"/>
      <c r="Q205" s="205"/>
      <c r="R205" s="205"/>
      <c r="S205" s="205"/>
      <c r="T205" s="206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00" t="s">
        <v>194</v>
      </c>
      <c r="AU205" s="200" t="s">
        <v>92</v>
      </c>
      <c r="AV205" s="13" t="s">
        <v>92</v>
      </c>
      <c r="AW205" s="13" t="s">
        <v>32</v>
      </c>
      <c r="AX205" s="13" t="s">
        <v>76</v>
      </c>
      <c r="AY205" s="200" t="s">
        <v>185</v>
      </c>
    </row>
    <row r="206" s="14" customFormat="1">
      <c r="A206" s="14"/>
      <c r="B206" s="219"/>
      <c r="C206" s="14"/>
      <c r="D206" s="194" t="s">
        <v>194</v>
      </c>
      <c r="E206" s="220" t="s">
        <v>1</v>
      </c>
      <c r="F206" s="221" t="s">
        <v>274</v>
      </c>
      <c r="G206" s="14"/>
      <c r="H206" s="220" t="s">
        <v>1</v>
      </c>
      <c r="I206" s="222"/>
      <c r="J206" s="14"/>
      <c r="K206" s="14"/>
      <c r="L206" s="219"/>
      <c r="M206" s="223"/>
      <c r="N206" s="224"/>
      <c r="O206" s="224"/>
      <c r="P206" s="224"/>
      <c r="Q206" s="224"/>
      <c r="R206" s="224"/>
      <c r="S206" s="224"/>
      <c r="T206" s="225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20" t="s">
        <v>194</v>
      </c>
      <c r="AU206" s="220" t="s">
        <v>92</v>
      </c>
      <c r="AV206" s="14" t="s">
        <v>84</v>
      </c>
      <c r="AW206" s="14" t="s">
        <v>32</v>
      </c>
      <c r="AX206" s="14" t="s">
        <v>76</v>
      </c>
      <c r="AY206" s="220" t="s">
        <v>185</v>
      </c>
    </row>
    <row r="207" s="13" customFormat="1">
      <c r="A207" s="13"/>
      <c r="B207" s="199"/>
      <c r="C207" s="13"/>
      <c r="D207" s="194" t="s">
        <v>194</v>
      </c>
      <c r="E207" s="200" t="s">
        <v>1</v>
      </c>
      <c r="F207" s="201" t="s">
        <v>275</v>
      </c>
      <c r="G207" s="13"/>
      <c r="H207" s="202">
        <v>70.5</v>
      </c>
      <c r="I207" s="203"/>
      <c r="J207" s="13"/>
      <c r="K207" s="13"/>
      <c r="L207" s="199"/>
      <c r="M207" s="204"/>
      <c r="N207" s="205"/>
      <c r="O207" s="205"/>
      <c r="P207" s="205"/>
      <c r="Q207" s="205"/>
      <c r="R207" s="205"/>
      <c r="S207" s="205"/>
      <c r="T207" s="206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00" t="s">
        <v>194</v>
      </c>
      <c r="AU207" s="200" t="s">
        <v>92</v>
      </c>
      <c r="AV207" s="13" t="s">
        <v>92</v>
      </c>
      <c r="AW207" s="13" t="s">
        <v>32</v>
      </c>
      <c r="AX207" s="13" t="s">
        <v>76</v>
      </c>
      <c r="AY207" s="200" t="s">
        <v>185</v>
      </c>
    </row>
    <row r="208" s="15" customFormat="1">
      <c r="A208" s="15"/>
      <c r="B208" s="226"/>
      <c r="C208" s="15"/>
      <c r="D208" s="194" t="s">
        <v>194</v>
      </c>
      <c r="E208" s="227" t="s">
        <v>1</v>
      </c>
      <c r="F208" s="228" t="s">
        <v>276</v>
      </c>
      <c r="G208" s="15"/>
      <c r="H208" s="229">
        <v>397.05400000000003</v>
      </c>
      <c r="I208" s="230"/>
      <c r="J208" s="15"/>
      <c r="K208" s="15"/>
      <c r="L208" s="226"/>
      <c r="M208" s="231"/>
      <c r="N208" s="232"/>
      <c r="O208" s="232"/>
      <c r="P208" s="232"/>
      <c r="Q208" s="232"/>
      <c r="R208" s="232"/>
      <c r="S208" s="232"/>
      <c r="T208" s="233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T208" s="227" t="s">
        <v>194</v>
      </c>
      <c r="AU208" s="227" t="s">
        <v>92</v>
      </c>
      <c r="AV208" s="15" t="s">
        <v>191</v>
      </c>
      <c r="AW208" s="15" t="s">
        <v>32</v>
      </c>
      <c r="AX208" s="15" t="s">
        <v>84</v>
      </c>
      <c r="AY208" s="227" t="s">
        <v>185</v>
      </c>
    </row>
    <row r="209" s="12" customFormat="1" ht="22.8" customHeight="1">
      <c r="A209" s="12"/>
      <c r="B209" s="167"/>
      <c r="C209" s="12"/>
      <c r="D209" s="168" t="s">
        <v>75</v>
      </c>
      <c r="E209" s="178" t="s">
        <v>92</v>
      </c>
      <c r="F209" s="178" t="s">
        <v>277</v>
      </c>
      <c r="G209" s="12"/>
      <c r="H209" s="12"/>
      <c r="I209" s="170"/>
      <c r="J209" s="179">
        <f>BK209</f>
        <v>0</v>
      </c>
      <c r="K209" s="12"/>
      <c r="L209" s="167"/>
      <c r="M209" s="172"/>
      <c r="N209" s="173"/>
      <c r="O209" s="173"/>
      <c r="P209" s="174">
        <f>SUM(P210:P237)</f>
        <v>0</v>
      </c>
      <c r="Q209" s="173"/>
      <c r="R209" s="174">
        <f>SUM(R210:R237)</f>
        <v>6.8688848999999994</v>
      </c>
      <c r="S209" s="173"/>
      <c r="T209" s="175">
        <f>SUM(T210:T237)</f>
        <v>0</v>
      </c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R209" s="168" t="s">
        <v>84</v>
      </c>
      <c r="AT209" s="176" t="s">
        <v>75</v>
      </c>
      <c r="AU209" s="176" t="s">
        <v>84</v>
      </c>
      <c r="AY209" s="168" t="s">
        <v>185</v>
      </c>
      <c r="BK209" s="177">
        <f>SUM(BK210:BK237)</f>
        <v>0</v>
      </c>
    </row>
    <row r="210" s="2" customFormat="1" ht="24.15" customHeight="1">
      <c r="A210" s="38"/>
      <c r="B210" s="180"/>
      <c r="C210" s="181" t="s">
        <v>278</v>
      </c>
      <c r="D210" s="181" t="s">
        <v>187</v>
      </c>
      <c r="E210" s="182" t="s">
        <v>279</v>
      </c>
      <c r="F210" s="183" t="s">
        <v>280</v>
      </c>
      <c r="G210" s="184" t="s">
        <v>190</v>
      </c>
      <c r="H210" s="185">
        <v>167.90000000000001</v>
      </c>
      <c r="I210" s="186"/>
      <c r="J210" s="187">
        <f>ROUND(I210*H210,2)</f>
        <v>0</v>
      </c>
      <c r="K210" s="183" t="s">
        <v>199</v>
      </c>
      <c r="L210" s="39"/>
      <c r="M210" s="188" t="s">
        <v>1</v>
      </c>
      <c r="N210" s="189" t="s">
        <v>42</v>
      </c>
      <c r="O210" s="77"/>
      <c r="P210" s="190">
        <f>O210*H210</f>
        <v>0</v>
      </c>
      <c r="Q210" s="190">
        <v>0.00010000000000000001</v>
      </c>
      <c r="R210" s="190">
        <f>Q210*H210</f>
        <v>0.016790000000000003</v>
      </c>
      <c r="S210" s="190">
        <v>0</v>
      </c>
      <c r="T210" s="191">
        <f>S210*H210</f>
        <v>0</v>
      </c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R210" s="192" t="s">
        <v>191</v>
      </c>
      <c r="AT210" s="192" t="s">
        <v>187</v>
      </c>
      <c r="AU210" s="192" t="s">
        <v>92</v>
      </c>
      <c r="AY210" s="19" t="s">
        <v>185</v>
      </c>
      <c r="BE210" s="193">
        <f>IF(N210="základní",J210,0)</f>
        <v>0</v>
      </c>
      <c r="BF210" s="193">
        <f>IF(N210="snížená",J210,0)</f>
        <v>0</v>
      </c>
      <c r="BG210" s="193">
        <f>IF(N210="zákl. přenesená",J210,0)</f>
        <v>0</v>
      </c>
      <c r="BH210" s="193">
        <f>IF(N210="sníž. přenesená",J210,0)</f>
        <v>0</v>
      </c>
      <c r="BI210" s="193">
        <f>IF(N210="nulová",J210,0)</f>
        <v>0</v>
      </c>
      <c r="BJ210" s="19" t="s">
        <v>92</v>
      </c>
      <c r="BK210" s="193">
        <f>ROUND(I210*H210,2)</f>
        <v>0</v>
      </c>
      <c r="BL210" s="19" t="s">
        <v>191</v>
      </c>
      <c r="BM210" s="192" t="s">
        <v>281</v>
      </c>
    </row>
    <row r="211" s="2" customFormat="1">
      <c r="A211" s="38"/>
      <c r="B211" s="39"/>
      <c r="C211" s="38"/>
      <c r="D211" s="194" t="s">
        <v>193</v>
      </c>
      <c r="E211" s="38"/>
      <c r="F211" s="195" t="s">
        <v>280</v>
      </c>
      <c r="G211" s="38"/>
      <c r="H211" s="38"/>
      <c r="I211" s="196"/>
      <c r="J211" s="38"/>
      <c r="K211" s="38"/>
      <c r="L211" s="39"/>
      <c r="M211" s="197"/>
      <c r="N211" s="198"/>
      <c r="O211" s="77"/>
      <c r="P211" s="77"/>
      <c r="Q211" s="77"/>
      <c r="R211" s="77"/>
      <c r="S211" s="77"/>
      <c r="T211" s="7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T211" s="19" t="s">
        <v>193</v>
      </c>
      <c r="AU211" s="19" t="s">
        <v>92</v>
      </c>
    </row>
    <row r="212" s="2" customFormat="1">
      <c r="A212" s="38"/>
      <c r="B212" s="39"/>
      <c r="C212" s="38"/>
      <c r="D212" s="207" t="s">
        <v>201</v>
      </c>
      <c r="E212" s="38"/>
      <c r="F212" s="208" t="s">
        <v>282</v>
      </c>
      <c r="G212" s="38"/>
      <c r="H212" s="38"/>
      <c r="I212" s="196"/>
      <c r="J212" s="38"/>
      <c r="K212" s="38"/>
      <c r="L212" s="39"/>
      <c r="M212" s="197"/>
      <c r="N212" s="198"/>
      <c r="O212" s="77"/>
      <c r="P212" s="77"/>
      <c r="Q212" s="77"/>
      <c r="R212" s="77"/>
      <c r="S212" s="77"/>
      <c r="T212" s="7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T212" s="19" t="s">
        <v>201</v>
      </c>
      <c r="AU212" s="19" t="s">
        <v>92</v>
      </c>
    </row>
    <row r="213" s="14" customFormat="1">
      <c r="A213" s="14"/>
      <c r="B213" s="219"/>
      <c r="C213" s="14"/>
      <c r="D213" s="194" t="s">
        <v>194</v>
      </c>
      <c r="E213" s="220" t="s">
        <v>1</v>
      </c>
      <c r="F213" s="221" t="s">
        <v>283</v>
      </c>
      <c r="G213" s="14"/>
      <c r="H213" s="220" t="s">
        <v>1</v>
      </c>
      <c r="I213" s="222"/>
      <c r="J213" s="14"/>
      <c r="K213" s="14"/>
      <c r="L213" s="219"/>
      <c r="M213" s="223"/>
      <c r="N213" s="224"/>
      <c r="O213" s="224"/>
      <c r="P213" s="224"/>
      <c r="Q213" s="224"/>
      <c r="R213" s="224"/>
      <c r="S213" s="224"/>
      <c r="T213" s="225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20" t="s">
        <v>194</v>
      </c>
      <c r="AU213" s="220" t="s">
        <v>92</v>
      </c>
      <c r="AV213" s="14" t="s">
        <v>84</v>
      </c>
      <c r="AW213" s="14" t="s">
        <v>32</v>
      </c>
      <c r="AX213" s="14" t="s">
        <v>76</v>
      </c>
      <c r="AY213" s="220" t="s">
        <v>185</v>
      </c>
    </row>
    <row r="214" s="13" customFormat="1">
      <c r="A214" s="13"/>
      <c r="B214" s="199"/>
      <c r="C214" s="13"/>
      <c r="D214" s="194" t="s">
        <v>194</v>
      </c>
      <c r="E214" s="200" t="s">
        <v>1</v>
      </c>
      <c r="F214" s="201" t="s">
        <v>284</v>
      </c>
      <c r="G214" s="13"/>
      <c r="H214" s="202">
        <v>10.199999999999999</v>
      </c>
      <c r="I214" s="203"/>
      <c r="J214" s="13"/>
      <c r="K214" s="13"/>
      <c r="L214" s="199"/>
      <c r="M214" s="204"/>
      <c r="N214" s="205"/>
      <c r="O214" s="205"/>
      <c r="P214" s="205"/>
      <c r="Q214" s="205"/>
      <c r="R214" s="205"/>
      <c r="S214" s="205"/>
      <c r="T214" s="206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00" t="s">
        <v>194</v>
      </c>
      <c r="AU214" s="200" t="s">
        <v>92</v>
      </c>
      <c r="AV214" s="13" t="s">
        <v>92</v>
      </c>
      <c r="AW214" s="13" t="s">
        <v>32</v>
      </c>
      <c r="AX214" s="13" t="s">
        <v>76</v>
      </c>
      <c r="AY214" s="200" t="s">
        <v>185</v>
      </c>
    </row>
    <row r="215" s="14" customFormat="1">
      <c r="A215" s="14"/>
      <c r="B215" s="219"/>
      <c r="C215" s="14"/>
      <c r="D215" s="194" t="s">
        <v>194</v>
      </c>
      <c r="E215" s="220" t="s">
        <v>1</v>
      </c>
      <c r="F215" s="221" t="s">
        <v>285</v>
      </c>
      <c r="G215" s="14"/>
      <c r="H215" s="220" t="s">
        <v>1</v>
      </c>
      <c r="I215" s="222"/>
      <c r="J215" s="14"/>
      <c r="K215" s="14"/>
      <c r="L215" s="219"/>
      <c r="M215" s="223"/>
      <c r="N215" s="224"/>
      <c r="O215" s="224"/>
      <c r="P215" s="224"/>
      <c r="Q215" s="224"/>
      <c r="R215" s="224"/>
      <c r="S215" s="224"/>
      <c r="T215" s="225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20" t="s">
        <v>194</v>
      </c>
      <c r="AU215" s="220" t="s">
        <v>92</v>
      </c>
      <c r="AV215" s="14" t="s">
        <v>84</v>
      </c>
      <c r="AW215" s="14" t="s">
        <v>32</v>
      </c>
      <c r="AX215" s="14" t="s">
        <v>76</v>
      </c>
      <c r="AY215" s="220" t="s">
        <v>185</v>
      </c>
    </row>
    <row r="216" s="13" customFormat="1">
      <c r="A216" s="13"/>
      <c r="B216" s="199"/>
      <c r="C216" s="13"/>
      <c r="D216" s="194" t="s">
        <v>194</v>
      </c>
      <c r="E216" s="200" t="s">
        <v>1</v>
      </c>
      <c r="F216" s="201" t="s">
        <v>286</v>
      </c>
      <c r="G216" s="13"/>
      <c r="H216" s="202">
        <v>6.2000000000000002</v>
      </c>
      <c r="I216" s="203"/>
      <c r="J216" s="13"/>
      <c r="K216" s="13"/>
      <c r="L216" s="199"/>
      <c r="M216" s="204"/>
      <c r="N216" s="205"/>
      <c r="O216" s="205"/>
      <c r="P216" s="205"/>
      <c r="Q216" s="205"/>
      <c r="R216" s="205"/>
      <c r="S216" s="205"/>
      <c r="T216" s="206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00" t="s">
        <v>194</v>
      </c>
      <c r="AU216" s="200" t="s">
        <v>92</v>
      </c>
      <c r="AV216" s="13" t="s">
        <v>92</v>
      </c>
      <c r="AW216" s="13" t="s">
        <v>32</v>
      </c>
      <c r="AX216" s="13" t="s">
        <v>76</v>
      </c>
      <c r="AY216" s="200" t="s">
        <v>185</v>
      </c>
    </row>
    <row r="217" s="14" customFormat="1">
      <c r="A217" s="14"/>
      <c r="B217" s="219"/>
      <c r="C217" s="14"/>
      <c r="D217" s="194" t="s">
        <v>194</v>
      </c>
      <c r="E217" s="220" t="s">
        <v>1</v>
      </c>
      <c r="F217" s="221" t="s">
        <v>287</v>
      </c>
      <c r="G217" s="14"/>
      <c r="H217" s="220" t="s">
        <v>1</v>
      </c>
      <c r="I217" s="222"/>
      <c r="J217" s="14"/>
      <c r="K217" s="14"/>
      <c r="L217" s="219"/>
      <c r="M217" s="223"/>
      <c r="N217" s="224"/>
      <c r="O217" s="224"/>
      <c r="P217" s="224"/>
      <c r="Q217" s="224"/>
      <c r="R217" s="224"/>
      <c r="S217" s="224"/>
      <c r="T217" s="225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20" t="s">
        <v>194</v>
      </c>
      <c r="AU217" s="220" t="s">
        <v>92</v>
      </c>
      <c r="AV217" s="14" t="s">
        <v>84</v>
      </c>
      <c r="AW217" s="14" t="s">
        <v>32</v>
      </c>
      <c r="AX217" s="14" t="s">
        <v>76</v>
      </c>
      <c r="AY217" s="220" t="s">
        <v>185</v>
      </c>
    </row>
    <row r="218" s="13" customFormat="1">
      <c r="A218" s="13"/>
      <c r="B218" s="199"/>
      <c r="C218" s="13"/>
      <c r="D218" s="194" t="s">
        <v>194</v>
      </c>
      <c r="E218" s="200" t="s">
        <v>1</v>
      </c>
      <c r="F218" s="201" t="s">
        <v>288</v>
      </c>
      <c r="G218" s="13"/>
      <c r="H218" s="202">
        <v>17.5</v>
      </c>
      <c r="I218" s="203"/>
      <c r="J218" s="13"/>
      <c r="K218" s="13"/>
      <c r="L218" s="199"/>
      <c r="M218" s="204"/>
      <c r="N218" s="205"/>
      <c r="O218" s="205"/>
      <c r="P218" s="205"/>
      <c r="Q218" s="205"/>
      <c r="R218" s="205"/>
      <c r="S218" s="205"/>
      <c r="T218" s="206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00" t="s">
        <v>194</v>
      </c>
      <c r="AU218" s="200" t="s">
        <v>92</v>
      </c>
      <c r="AV218" s="13" t="s">
        <v>92</v>
      </c>
      <c r="AW218" s="13" t="s">
        <v>32</v>
      </c>
      <c r="AX218" s="13" t="s">
        <v>76</v>
      </c>
      <c r="AY218" s="200" t="s">
        <v>185</v>
      </c>
    </row>
    <row r="219" s="14" customFormat="1">
      <c r="A219" s="14"/>
      <c r="B219" s="219"/>
      <c r="C219" s="14"/>
      <c r="D219" s="194" t="s">
        <v>194</v>
      </c>
      <c r="E219" s="220" t="s">
        <v>1</v>
      </c>
      <c r="F219" s="221" t="s">
        <v>289</v>
      </c>
      <c r="G219" s="14"/>
      <c r="H219" s="220" t="s">
        <v>1</v>
      </c>
      <c r="I219" s="222"/>
      <c r="J219" s="14"/>
      <c r="K219" s="14"/>
      <c r="L219" s="219"/>
      <c r="M219" s="223"/>
      <c r="N219" s="224"/>
      <c r="O219" s="224"/>
      <c r="P219" s="224"/>
      <c r="Q219" s="224"/>
      <c r="R219" s="224"/>
      <c r="S219" s="224"/>
      <c r="T219" s="225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20" t="s">
        <v>194</v>
      </c>
      <c r="AU219" s="220" t="s">
        <v>92</v>
      </c>
      <c r="AV219" s="14" t="s">
        <v>84</v>
      </c>
      <c r="AW219" s="14" t="s">
        <v>32</v>
      </c>
      <c r="AX219" s="14" t="s">
        <v>76</v>
      </c>
      <c r="AY219" s="220" t="s">
        <v>185</v>
      </c>
    </row>
    <row r="220" s="13" customFormat="1">
      <c r="A220" s="13"/>
      <c r="B220" s="199"/>
      <c r="C220" s="13"/>
      <c r="D220" s="194" t="s">
        <v>194</v>
      </c>
      <c r="E220" s="200" t="s">
        <v>1</v>
      </c>
      <c r="F220" s="201" t="s">
        <v>290</v>
      </c>
      <c r="G220" s="13"/>
      <c r="H220" s="202">
        <v>118.90000000000001</v>
      </c>
      <c r="I220" s="203"/>
      <c r="J220" s="13"/>
      <c r="K220" s="13"/>
      <c r="L220" s="199"/>
      <c r="M220" s="204"/>
      <c r="N220" s="205"/>
      <c r="O220" s="205"/>
      <c r="P220" s="205"/>
      <c r="Q220" s="205"/>
      <c r="R220" s="205"/>
      <c r="S220" s="205"/>
      <c r="T220" s="206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00" t="s">
        <v>194</v>
      </c>
      <c r="AU220" s="200" t="s">
        <v>92</v>
      </c>
      <c r="AV220" s="13" t="s">
        <v>92</v>
      </c>
      <c r="AW220" s="13" t="s">
        <v>32</v>
      </c>
      <c r="AX220" s="13" t="s">
        <v>76</v>
      </c>
      <c r="AY220" s="200" t="s">
        <v>185</v>
      </c>
    </row>
    <row r="221" s="14" customFormat="1">
      <c r="A221" s="14"/>
      <c r="B221" s="219"/>
      <c r="C221" s="14"/>
      <c r="D221" s="194" t="s">
        <v>194</v>
      </c>
      <c r="E221" s="220" t="s">
        <v>1</v>
      </c>
      <c r="F221" s="221" t="s">
        <v>291</v>
      </c>
      <c r="G221" s="14"/>
      <c r="H221" s="220" t="s">
        <v>1</v>
      </c>
      <c r="I221" s="222"/>
      <c r="J221" s="14"/>
      <c r="K221" s="14"/>
      <c r="L221" s="219"/>
      <c r="M221" s="223"/>
      <c r="N221" s="224"/>
      <c r="O221" s="224"/>
      <c r="P221" s="224"/>
      <c r="Q221" s="224"/>
      <c r="R221" s="224"/>
      <c r="S221" s="224"/>
      <c r="T221" s="225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20" t="s">
        <v>194</v>
      </c>
      <c r="AU221" s="220" t="s">
        <v>92</v>
      </c>
      <c r="AV221" s="14" t="s">
        <v>84</v>
      </c>
      <c r="AW221" s="14" t="s">
        <v>32</v>
      </c>
      <c r="AX221" s="14" t="s">
        <v>76</v>
      </c>
      <c r="AY221" s="220" t="s">
        <v>185</v>
      </c>
    </row>
    <row r="222" s="13" customFormat="1">
      <c r="A222" s="13"/>
      <c r="B222" s="199"/>
      <c r="C222" s="13"/>
      <c r="D222" s="194" t="s">
        <v>194</v>
      </c>
      <c r="E222" s="200" t="s">
        <v>1</v>
      </c>
      <c r="F222" s="201" t="s">
        <v>292</v>
      </c>
      <c r="G222" s="13"/>
      <c r="H222" s="202">
        <v>5</v>
      </c>
      <c r="I222" s="203"/>
      <c r="J222" s="13"/>
      <c r="K222" s="13"/>
      <c r="L222" s="199"/>
      <c r="M222" s="204"/>
      <c r="N222" s="205"/>
      <c r="O222" s="205"/>
      <c r="P222" s="205"/>
      <c r="Q222" s="205"/>
      <c r="R222" s="205"/>
      <c r="S222" s="205"/>
      <c r="T222" s="206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00" t="s">
        <v>194</v>
      </c>
      <c r="AU222" s="200" t="s">
        <v>92</v>
      </c>
      <c r="AV222" s="13" t="s">
        <v>92</v>
      </c>
      <c r="AW222" s="13" t="s">
        <v>32</v>
      </c>
      <c r="AX222" s="13" t="s">
        <v>76</v>
      </c>
      <c r="AY222" s="200" t="s">
        <v>185</v>
      </c>
    </row>
    <row r="223" s="16" customFormat="1">
      <c r="A223" s="16"/>
      <c r="B223" s="234"/>
      <c r="C223" s="16"/>
      <c r="D223" s="194" t="s">
        <v>194</v>
      </c>
      <c r="E223" s="235" t="s">
        <v>1</v>
      </c>
      <c r="F223" s="236" t="s">
        <v>293</v>
      </c>
      <c r="G223" s="16"/>
      <c r="H223" s="237">
        <v>157.80000000000001</v>
      </c>
      <c r="I223" s="238"/>
      <c r="J223" s="16"/>
      <c r="K223" s="16"/>
      <c r="L223" s="234"/>
      <c r="M223" s="239"/>
      <c r="N223" s="240"/>
      <c r="O223" s="240"/>
      <c r="P223" s="240"/>
      <c r="Q223" s="240"/>
      <c r="R223" s="240"/>
      <c r="S223" s="240"/>
      <c r="T223" s="241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T223" s="235" t="s">
        <v>194</v>
      </c>
      <c r="AU223" s="235" t="s">
        <v>92</v>
      </c>
      <c r="AV223" s="16" t="s">
        <v>111</v>
      </c>
      <c r="AW223" s="16" t="s">
        <v>32</v>
      </c>
      <c r="AX223" s="16" t="s">
        <v>76</v>
      </c>
      <c r="AY223" s="235" t="s">
        <v>185</v>
      </c>
    </row>
    <row r="224" s="14" customFormat="1">
      <c r="A224" s="14"/>
      <c r="B224" s="219"/>
      <c r="C224" s="14"/>
      <c r="D224" s="194" t="s">
        <v>194</v>
      </c>
      <c r="E224" s="220" t="s">
        <v>1</v>
      </c>
      <c r="F224" s="221" t="s">
        <v>294</v>
      </c>
      <c r="G224" s="14"/>
      <c r="H224" s="220" t="s">
        <v>1</v>
      </c>
      <c r="I224" s="222"/>
      <c r="J224" s="14"/>
      <c r="K224" s="14"/>
      <c r="L224" s="219"/>
      <c r="M224" s="223"/>
      <c r="N224" s="224"/>
      <c r="O224" s="224"/>
      <c r="P224" s="224"/>
      <c r="Q224" s="224"/>
      <c r="R224" s="224"/>
      <c r="S224" s="224"/>
      <c r="T224" s="225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20" t="s">
        <v>194</v>
      </c>
      <c r="AU224" s="220" t="s">
        <v>92</v>
      </c>
      <c r="AV224" s="14" t="s">
        <v>84</v>
      </c>
      <c r="AW224" s="14" t="s">
        <v>32</v>
      </c>
      <c r="AX224" s="14" t="s">
        <v>76</v>
      </c>
      <c r="AY224" s="220" t="s">
        <v>185</v>
      </c>
    </row>
    <row r="225" s="13" customFormat="1">
      <c r="A225" s="13"/>
      <c r="B225" s="199"/>
      <c r="C225" s="13"/>
      <c r="D225" s="194" t="s">
        <v>194</v>
      </c>
      <c r="E225" s="200" t="s">
        <v>1</v>
      </c>
      <c r="F225" s="201" t="s">
        <v>295</v>
      </c>
      <c r="G225" s="13"/>
      <c r="H225" s="202">
        <v>10.1</v>
      </c>
      <c r="I225" s="203"/>
      <c r="J225" s="13"/>
      <c r="K225" s="13"/>
      <c r="L225" s="199"/>
      <c r="M225" s="204"/>
      <c r="N225" s="205"/>
      <c r="O225" s="205"/>
      <c r="P225" s="205"/>
      <c r="Q225" s="205"/>
      <c r="R225" s="205"/>
      <c r="S225" s="205"/>
      <c r="T225" s="206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00" t="s">
        <v>194</v>
      </c>
      <c r="AU225" s="200" t="s">
        <v>92</v>
      </c>
      <c r="AV225" s="13" t="s">
        <v>92</v>
      </c>
      <c r="AW225" s="13" t="s">
        <v>32</v>
      </c>
      <c r="AX225" s="13" t="s">
        <v>76</v>
      </c>
      <c r="AY225" s="200" t="s">
        <v>185</v>
      </c>
    </row>
    <row r="226" s="16" customFormat="1">
      <c r="A226" s="16"/>
      <c r="B226" s="234"/>
      <c r="C226" s="16"/>
      <c r="D226" s="194" t="s">
        <v>194</v>
      </c>
      <c r="E226" s="235" t="s">
        <v>1</v>
      </c>
      <c r="F226" s="236" t="s">
        <v>293</v>
      </c>
      <c r="G226" s="16"/>
      <c r="H226" s="237">
        <v>10.1</v>
      </c>
      <c r="I226" s="238"/>
      <c r="J226" s="16"/>
      <c r="K226" s="16"/>
      <c r="L226" s="234"/>
      <c r="M226" s="239"/>
      <c r="N226" s="240"/>
      <c r="O226" s="240"/>
      <c r="P226" s="240"/>
      <c r="Q226" s="240"/>
      <c r="R226" s="240"/>
      <c r="S226" s="240"/>
      <c r="T226" s="241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T226" s="235" t="s">
        <v>194</v>
      </c>
      <c r="AU226" s="235" t="s">
        <v>92</v>
      </c>
      <c r="AV226" s="16" t="s">
        <v>111</v>
      </c>
      <c r="AW226" s="16" t="s">
        <v>32</v>
      </c>
      <c r="AX226" s="16" t="s">
        <v>76</v>
      </c>
      <c r="AY226" s="235" t="s">
        <v>185</v>
      </c>
    </row>
    <row r="227" s="15" customFormat="1">
      <c r="A227" s="15"/>
      <c r="B227" s="226"/>
      <c r="C227" s="15"/>
      <c r="D227" s="194" t="s">
        <v>194</v>
      </c>
      <c r="E227" s="227" t="s">
        <v>1</v>
      </c>
      <c r="F227" s="228" t="s">
        <v>276</v>
      </c>
      <c r="G227" s="15"/>
      <c r="H227" s="229">
        <v>167.90000000000001</v>
      </c>
      <c r="I227" s="230"/>
      <c r="J227" s="15"/>
      <c r="K227" s="15"/>
      <c r="L227" s="226"/>
      <c r="M227" s="231"/>
      <c r="N227" s="232"/>
      <c r="O227" s="232"/>
      <c r="P227" s="232"/>
      <c r="Q227" s="232"/>
      <c r="R227" s="232"/>
      <c r="S227" s="232"/>
      <c r="T227" s="233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T227" s="227" t="s">
        <v>194</v>
      </c>
      <c r="AU227" s="227" t="s">
        <v>92</v>
      </c>
      <c r="AV227" s="15" t="s">
        <v>191</v>
      </c>
      <c r="AW227" s="15" t="s">
        <v>32</v>
      </c>
      <c r="AX227" s="15" t="s">
        <v>84</v>
      </c>
      <c r="AY227" s="227" t="s">
        <v>185</v>
      </c>
    </row>
    <row r="228" s="2" customFormat="1" ht="24.15" customHeight="1">
      <c r="A228" s="38"/>
      <c r="B228" s="180"/>
      <c r="C228" s="209" t="s">
        <v>296</v>
      </c>
      <c r="D228" s="209" t="s">
        <v>240</v>
      </c>
      <c r="E228" s="210" t="s">
        <v>297</v>
      </c>
      <c r="F228" s="211" t="s">
        <v>298</v>
      </c>
      <c r="G228" s="212" t="s">
        <v>190</v>
      </c>
      <c r="H228" s="213">
        <v>186.91399999999999</v>
      </c>
      <c r="I228" s="214"/>
      <c r="J228" s="215">
        <f>ROUND(I228*H228,2)</f>
        <v>0</v>
      </c>
      <c r="K228" s="211" t="s">
        <v>199</v>
      </c>
      <c r="L228" s="216"/>
      <c r="M228" s="217" t="s">
        <v>1</v>
      </c>
      <c r="N228" s="218" t="s">
        <v>42</v>
      </c>
      <c r="O228" s="77"/>
      <c r="P228" s="190">
        <f>O228*H228</f>
        <v>0</v>
      </c>
      <c r="Q228" s="190">
        <v>0.00050000000000000001</v>
      </c>
      <c r="R228" s="190">
        <f>Q228*H228</f>
        <v>0.093456999999999998</v>
      </c>
      <c r="S228" s="190">
        <v>0</v>
      </c>
      <c r="T228" s="191">
        <f>S228*H228</f>
        <v>0</v>
      </c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R228" s="192" t="s">
        <v>229</v>
      </c>
      <c r="AT228" s="192" t="s">
        <v>240</v>
      </c>
      <c r="AU228" s="192" t="s">
        <v>92</v>
      </c>
      <c r="AY228" s="19" t="s">
        <v>185</v>
      </c>
      <c r="BE228" s="193">
        <f>IF(N228="základní",J228,0)</f>
        <v>0</v>
      </c>
      <c r="BF228" s="193">
        <f>IF(N228="snížená",J228,0)</f>
        <v>0</v>
      </c>
      <c r="BG228" s="193">
        <f>IF(N228="zákl. přenesená",J228,0)</f>
        <v>0</v>
      </c>
      <c r="BH228" s="193">
        <f>IF(N228="sníž. přenesená",J228,0)</f>
        <v>0</v>
      </c>
      <c r="BI228" s="193">
        <f>IF(N228="nulová",J228,0)</f>
        <v>0</v>
      </c>
      <c r="BJ228" s="19" t="s">
        <v>92</v>
      </c>
      <c r="BK228" s="193">
        <f>ROUND(I228*H228,2)</f>
        <v>0</v>
      </c>
      <c r="BL228" s="19" t="s">
        <v>191</v>
      </c>
      <c r="BM228" s="192" t="s">
        <v>299</v>
      </c>
    </row>
    <row r="229" s="2" customFormat="1">
      <c r="A229" s="38"/>
      <c r="B229" s="39"/>
      <c r="C229" s="38"/>
      <c r="D229" s="194" t="s">
        <v>193</v>
      </c>
      <c r="E229" s="38"/>
      <c r="F229" s="195" t="s">
        <v>298</v>
      </c>
      <c r="G229" s="38"/>
      <c r="H229" s="38"/>
      <c r="I229" s="196"/>
      <c r="J229" s="38"/>
      <c r="K229" s="38"/>
      <c r="L229" s="39"/>
      <c r="M229" s="197"/>
      <c r="N229" s="198"/>
      <c r="O229" s="77"/>
      <c r="P229" s="77"/>
      <c r="Q229" s="77"/>
      <c r="R229" s="77"/>
      <c r="S229" s="77"/>
      <c r="T229" s="7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T229" s="19" t="s">
        <v>193</v>
      </c>
      <c r="AU229" s="19" t="s">
        <v>92</v>
      </c>
    </row>
    <row r="230" s="13" customFormat="1">
      <c r="A230" s="13"/>
      <c r="B230" s="199"/>
      <c r="C230" s="13"/>
      <c r="D230" s="194" t="s">
        <v>194</v>
      </c>
      <c r="E230" s="200" t="s">
        <v>1</v>
      </c>
      <c r="F230" s="201" t="s">
        <v>300</v>
      </c>
      <c r="G230" s="13"/>
      <c r="H230" s="202">
        <v>186.91399999999999</v>
      </c>
      <c r="I230" s="203"/>
      <c r="J230" s="13"/>
      <c r="K230" s="13"/>
      <c r="L230" s="199"/>
      <c r="M230" s="204"/>
      <c r="N230" s="205"/>
      <c r="O230" s="205"/>
      <c r="P230" s="205"/>
      <c r="Q230" s="205"/>
      <c r="R230" s="205"/>
      <c r="S230" s="205"/>
      <c r="T230" s="206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00" t="s">
        <v>194</v>
      </c>
      <c r="AU230" s="200" t="s">
        <v>92</v>
      </c>
      <c r="AV230" s="13" t="s">
        <v>92</v>
      </c>
      <c r="AW230" s="13" t="s">
        <v>32</v>
      </c>
      <c r="AX230" s="13" t="s">
        <v>84</v>
      </c>
      <c r="AY230" s="200" t="s">
        <v>185</v>
      </c>
    </row>
    <row r="231" s="2" customFormat="1" ht="24.15" customHeight="1">
      <c r="A231" s="38"/>
      <c r="B231" s="180"/>
      <c r="C231" s="209" t="s">
        <v>301</v>
      </c>
      <c r="D231" s="209" t="s">
        <v>240</v>
      </c>
      <c r="E231" s="210" t="s">
        <v>302</v>
      </c>
      <c r="F231" s="211" t="s">
        <v>303</v>
      </c>
      <c r="G231" s="212" t="s">
        <v>190</v>
      </c>
      <c r="H231" s="213">
        <v>11.962999999999999</v>
      </c>
      <c r="I231" s="214"/>
      <c r="J231" s="215">
        <f>ROUND(I231*H231,2)</f>
        <v>0</v>
      </c>
      <c r="K231" s="211" t="s">
        <v>199</v>
      </c>
      <c r="L231" s="216"/>
      <c r="M231" s="217" t="s">
        <v>1</v>
      </c>
      <c r="N231" s="218" t="s">
        <v>42</v>
      </c>
      <c r="O231" s="77"/>
      <c r="P231" s="190">
        <f>O231*H231</f>
        <v>0</v>
      </c>
      <c r="Q231" s="190">
        <v>0.00029999999999999997</v>
      </c>
      <c r="R231" s="190">
        <f>Q231*H231</f>
        <v>0.0035888999999999995</v>
      </c>
      <c r="S231" s="190">
        <v>0</v>
      </c>
      <c r="T231" s="191">
        <f>S231*H231</f>
        <v>0</v>
      </c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R231" s="192" t="s">
        <v>229</v>
      </c>
      <c r="AT231" s="192" t="s">
        <v>240</v>
      </c>
      <c r="AU231" s="192" t="s">
        <v>92</v>
      </c>
      <c r="AY231" s="19" t="s">
        <v>185</v>
      </c>
      <c r="BE231" s="193">
        <f>IF(N231="základní",J231,0)</f>
        <v>0</v>
      </c>
      <c r="BF231" s="193">
        <f>IF(N231="snížená",J231,0)</f>
        <v>0</v>
      </c>
      <c r="BG231" s="193">
        <f>IF(N231="zákl. přenesená",J231,0)</f>
        <v>0</v>
      </c>
      <c r="BH231" s="193">
        <f>IF(N231="sníž. přenesená",J231,0)</f>
        <v>0</v>
      </c>
      <c r="BI231" s="193">
        <f>IF(N231="nulová",J231,0)</f>
        <v>0</v>
      </c>
      <c r="BJ231" s="19" t="s">
        <v>92</v>
      </c>
      <c r="BK231" s="193">
        <f>ROUND(I231*H231,2)</f>
        <v>0</v>
      </c>
      <c r="BL231" s="19" t="s">
        <v>191</v>
      </c>
      <c r="BM231" s="192" t="s">
        <v>304</v>
      </c>
    </row>
    <row r="232" s="2" customFormat="1">
      <c r="A232" s="38"/>
      <c r="B232" s="39"/>
      <c r="C232" s="38"/>
      <c r="D232" s="194" t="s">
        <v>193</v>
      </c>
      <c r="E232" s="38"/>
      <c r="F232" s="195" t="s">
        <v>303</v>
      </c>
      <c r="G232" s="38"/>
      <c r="H232" s="38"/>
      <c r="I232" s="196"/>
      <c r="J232" s="38"/>
      <c r="K232" s="38"/>
      <c r="L232" s="39"/>
      <c r="M232" s="197"/>
      <c r="N232" s="198"/>
      <c r="O232" s="77"/>
      <c r="P232" s="77"/>
      <c r="Q232" s="77"/>
      <c r="R232" s="77"/>
      <c r="S232" s="77"/>
      <c r="T232" s="7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T232" s="19" t="s">
        <v>193</v>
      </c>
      <c r="AU232" s="19" t="s">
        <v>92</v>
      </c>
    </row>
    <row r="233" s="13" customFormat="1">
      <c r="A233" s="13"/>
      <c r="B233" s="199"/>
      <c r="C233" s="13"/>
      <c r="D233" s="194" t="s">
        <v>194</v>
      </c>
      <c r="E233" s="200" t="s">
        <v>1</v>
      </c>
      <c r="F233" s="201" t="s">
        <v>305</v>
      </c>
      <c r="G233" s="13"/>
      <c r="H233" s="202">
        <v>11.962999999999999</v>
      </c>
      <c r="I233" s="203"/>
      <c r="J233" s="13"/>
      <c r="K233" s="13"/>
      <c r="L233" s="199"/>
      <c r="M233" s="204"/>
      <c r="N233" s="205"/>
      <c r="O233" s="205"/>
      <c r="P233" s="205"/>
      <c r="Q233" s="205"/>
      <c r="R233" s="205"/>
      <c r="S233" s="205"/>
      <c r="T233" s="206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00" t="s">
        <v>194</v>
      </c>
      <c r="AU233" s="200" t="s">
        <v>92</v>
      </c>
      <c r="AV233" s="13" t="s">
        <v>92</v>
      </c>
      <c r="AW233" s="13" t="s">
        <v>32</v>
      </c>
      <c r="AX233" s="13" t="s">
        <v>84</v>
      </c>
      <c r="AY233" s="200" t="s">
        <v>185</v>
      </c>
    </row>
    <row r="234" s="2" customFormat="1" ht="24.15" customHeight="1">
      <c r="A234" s="38"/>
      <c r="B234" s="180"/>
      <c r="C234" s="181" t="s">
        <v>306</v>
      </c>
      <c r="D234" s="181" t="s">
        <v>187</v>
      </c>
      <c r="E234" s="182" t="s">
        <v>307</v>
      </c>
      <c r="F234" s="183" t="s">
        <v>308</v>
      </c>
      <c r="G234" s="184" t="s">
        <v>198</v>
      </c>
      <c r="H234" s="185">
        <v>2.7000000000000002</v>
      </c>
      <c r="I234" s="186"/>
      <c r="J234" s="187">
        <f>ROUND(I234*H234,2)</f>
        <v>0</v>
      </c>
      <c r="K234" s="183" t="s">
        <v>199</v>
      </c>
      <c r="L234" s="39"/>
      <c r="M234" s="188" t="s">
        <v>1</v>
      </c>
      <c r="N234" s="189" t="s">
        <v>42</v>
      </c>
      <c r="O234" s="77"/>
      <c r="P234" s="190">
        <f>O234*H234</f>
        <v>0</v>
      </c>
      <c r="Q234" s="190">
        <v>2.5018699999999998</v>
      </c>
      <c r="R234" s="190">
        <f>Q234*H234</f>
        <v>6.7550489999999996</v>
      </c>
      <c r="S234" s="190">
        <v>0</v>
      </c>
      <c r="T234" s="191">
        <f>S234*H234</f>
        <v>0</v>
      </c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R234" s="192" t="s">
        <v>191</v>
      </c>
      <c r="AT234" s="192" t="s">
        <v>187</v>
      </c>
      <c r="AU234" s="192" t="s">
        <v>92</v>
      </c>
      <c r="AY234" s="19" t="s">
        <v>185</v>
      </c>
      <c r="BE234" s="193">
        <f>IF(N234="základní",J234,0)</f>
        <v>0</v>
      </c>
      <c r="BF234" s="193">
        <f>IF(N234="snížená",J234,0)</f>
        <v>0</v>
      </c>
      <c r="BG234" s="193">
        <f>IF(N234="zákl. přenesená",J234,0)</f>
        <v>0</v>
      </c>
      <c r="BH234" s="193">
        <f>IF(N234="sníž. přenesená",J234,0)</f>
        <v>0</v>
      </c>
      <c r="BI234" s="193">
        <f>IF(N234="nulová",J234,0)</f>
        <v>0</v>
      </c>
      <c r="BJ234" s="19" t="s">
        <v>92</v>
      </c>
      <c r="BK234" s="193">
        <f>ROUND(I234*H234,2)</f>
        <v>0</v>
      </c>
      <c r="BL234" s="19" t="s">
        <v>191</v>
      </c>
      <c r="BM234" s="192" t="s">
        <v>309</v>
      </c>
    </row>
    <row r="235" s="2" customFormat="1">
      <c r="A235" s="38"/>
      <c r="B235" s="39"/>
      <c r="C235" s="38"/>
      <c r="D235" s="194" t="s">
        <v>193</v>
      </c>
      <c r="E235" s="38"/>
      <c r="F235" s="195" t="s">
        <v>308</v>
      </c>
      <c r="G235" s="38"/>
      <c r="H235" s="38"/>
      <c r="I235" s="196"/>
      <c r="J235" s="38"/>
      <c r="K235" s="38"/>
      <c r="L235" s="39"/>
      <c r="M235" s="197"/>
      <c r="N235" s="198"/>
      <c r="O235" s="77"/>
      <c r="P235" s="77"/>
      <c r="Q235" s="77"/>
      <c r="R235" s="77"/>
      <c r="S235" s="77"/>
      <c r="T235" s="7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T235" s="19" t="s">
        <v>193</v>
      </c>
      <c r="AU235" s="19" t="s">
        <v>92</v>
      </c>
    </row>
    <row r="236" s="2" customFormat="1">
      <c r="A236" s="38"/>
      <c r="B236" s="39"/>
      <c r="C236" s="38"/>
      <c r="D236" s="207" t="s">
        <v>201</v>
      </c>
      <c r="E236" s="38"/>
      <c r="F236" s="208" t="s">
        <v>310</v>
      </c>
      <c r="G236" s="38"/>
      <c r="H236" s="38"/>
      <c r="I236" s="196"/>
      <c r="J236" s="38"/>
      <c r="K236" s="38"/>
      <c r="L236" s="39"/>
      <c r="M236" s="197"/>
      <c r="N236" s="198"/>
      <c r="O236" s="77"/>
      <c r="P236" s="77"/>
      <c r="Q236" s="77"/>
      <c r="R236" s="77"/>
      <c r="S236" s="77"/>
      <c r="T236" s="7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T236" s="19" t="s">
        <v>201</v>
      </c>
      <c r="AU236" s="19" t="s">
        <v>92</v>
      </c>
    </row>
    <row r="237" s="13" customFormat="1">
      <c r="A237" s="13"/>
      <c r="B237" s="199"/>
      <c r="C237" s="13"/>
      <c r="D237" s="194" t="s">
        <v>194</v>
      </c>
      <c r="E237" s="200" t="s">
        <v>1</v>
      </c>
      <c r="F237" s="201" t="s">
        <v>311</v>
      </c>
      <c r="G237" s="13"/>
      <c r="H237" s="202">
        <v>2.7000000000000002</v>
      </c>
      <c r="I237" s="203"/>
      <c r="J237" s="13"/>
      <c r="K237" s="13"/>
      <c r="L237" s="199"/>
      <c r="M237" s="204"/>
      <c r="N237" s="205"/>
      <c r="O237" s="205"/>
      <c r="P237" s="205"/>
      <c r="Q237" s="205"/>
      <c r="R237" s="205"/>
      <c r="S237" s="205"/>
      <c r="T237" s="206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00" t="s">
        <v>194</v>
      </c>
      <c r="AU237" s="200" t="s">
        <v>92</v>
      </c>
      <c r="AV237" s="13" t="s">
        <v>92</v>
      </c>
      <c r="AW237" s="13" t="s">
        <v>32</v>
      </c>
      <c r="AX237" s="13" t="s">
        <v>84</v>
      </c>
      <c r="AY237" s="200" t="s">
        <v>185</v>
      </c>
    </row>
    <row r="238" s="12" customFormat="1" ht="22.8" customHeight="1">
      <c r="A238" s="12"/>
      <c r="B238" s="167"/>
      <c r="C238" s="12"/>
      <c r="D238" s="168" t="s">
        <v>75</v>
      </c>
      <c r="E238" s="178" t="s">
        <v>111</v>
      </c>
      <c r="F238" s="178" t="s">
        <v>312</v>
      </c>
      <c r="G238" s="12"/>
      <c r="H238" s="12"/>
      <c r="I238" s="170"/>
      <c r="J238" s="179">
        <f>BK238</f>
        <v>0</v>
      </c>
      <c r="K238" s="12"/>
      <c r="L238" s="167"/>
      <c r="M238" s="172"/>
      <c r="N238" s="173"/>
      <c r="O238" s="173"/>
      <c r="P238" s="174">
        <f>SUM(P239:P433)</f>
        <v>0</v>
      </c>
      <c r="Q238" s="173"/>
      <c r="R238" s="174">
        <f>SUM(R239:R433)</f>
        <v>328.33716307000003</v>
      </c>
      <c r="S238" s="173"/>
      <c r="T238" s="175">
        <f>SUM(T239:T433)</f>
        <v>0</v>
      </c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R238" s="168" t="s">
        <v>84</v>
      </c>
      <c r="AT238" s="176" t="s">
        <v>75</v>
      </c>
      <c r="AU238" s="176" t="s">
        <v>84</v>
      </c>
      <c r="AY238" s="168" t="s">
        <v>185</v>
      </c>
      <c r="BK238" s="177">
        <f>SUM(BK239:BK433)</f>
        <v>0</v>
      </c>
    </row>
    <row r="239" s="2" customFormat="1" ht="24.15" customHeight="1">
      <c r="A239" s="38"/>
      <c r="B239" s="180"/>
      <c r="C239" s="181" t="s">
        <v>313</v>
      </c>
      <c r="D239" s="181" t="s">
        <v>187</v>
      </c>
      <c r="E239" s="182" t="s">
        <v>314</v>
      </c>
      <c r="F239" s="183" t="s">
        <v>315</v>
      </c>
      <c r="G239" s="184" t="s">
        <v>198</v>
      </c>
      <c r="H239" s="185">
        <v>4.9320000000000004</v>
      </c>
      <c r="I239" s="186"/>
      <c r="J239" s="187">
        <f>ROUND(I239*H239,2)</f>
        <v>0</v>
      </c>
      <c r="K239" s="183" t="s">
        <v>199</v>
      </c>
      <c r="L239" s="39"/>
      <c r="M239" s="188" t="s">
        <v>1</v>
      </c>
      <c r="N239" s="189" t="s">
        <v>42</v>
      </c>
      <c r="O239" s="77"/>
      <c r="P239" s="190">
        <f>O239*H239</f>
        <v>0</v>
      </c>
      <c r="Q239" s="190">
        <v>1.8775</v>
      </c>
      <c r="R239" s="190">
        <f>Q239*H239</f>
        <v>9.2598300000000009</v>
      </c>
      <c r="S239" s="190">
        <v>0</v>
      </c>
      <c r="T239" s="191">
        <f>S239*H239</f>
        <v>0</v>
      </c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R239" s="192" t="s">
        <v>191</v>
      </c>
      <c r="AT239" s="192" t="s">
        <v>187</v>
      </c>
      <c r="AU239" s="192" t="s">
        <v>92</v>
      </c>
      <c r="AY239" s="19" t="s">
        <v>185</v>
      </c>
      <c r="BE239" s="193">
        <f>IF(N239="základní",J239,0)</f>
        <v>0</v>
      </c>
      <c r="BF239" s="193">
        <f>IF(N239="snížená",J239,0)</f>
        <v>0</v>
      </c>
      <c r="BG239" s="193">
        <f>IF(N239="zákl. přenesená",J239,0)</f>
        <v>0</v>
      </c>
      <c r="BH239" s="193">
        <f>IF(N239="sníž. přenesená",J239,0)</f>
        <v>0</v>
      </c>
      <c r="BI239" s="193">
        <f>IF(N239="nulová",J239,0)</f>
        <v>0</v>
      </c>
      <c r="BJ239" s="19" t="s">
        <v>92</v>
      </c>
      <c r="BK239" s="193">
        <f>ROUND(I239*H239,2)</f>
        <v>0</v>
      </c>
      <c r="BL239" s="19" t="s">
        <v>191</v>
      </c>
      <c r="BM239" s="192" t="s">
        <v>316</v>
      </c>
    </row>
    <row r="240" s="2" customFormat="1">
      <c r="A240" s="38"/>
      <c r="B240" s="39"/>
      <c r="C240" s="38"/>
      <c r="D240" s="194" t="s">
        <v>193</v>
      </c>
      <c r="E240" s="38"/>
      <c r="F240" s="195" t="s">
        <v>315</v>
      </c>
      <c r="G240" s="38"/>
      <c r="H240" s="38"/>
      <c r="I240" s="196"/>
      <c r="J240" s="38"/>
      <c r="K240" s="38"/>
      <c r="L240" s="39"/>
      <c r="M240" s="197"/>
      <c r="N240" s="198"/>
      <c r="O240" s="77"/>
      <c r="P240" s="77"/>
      <c r="Q240" s="77"/>
      <c r="R240" s="77"/>
      <c r="S240" s="77"/>
      <c r="T240" s="7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T240" s="19" t="s">
        <v>193</v>
      </c>
      <c r="AU240" s="19" t="s">
        <v>92</v>
      </c>
    </row>
    <row r="241" s="2" customFormat="1">
      <c r="A241" s="38"/>
      <c r="B241" s="39"/>
      <c r="C241" s="38"/>
      <c r="D241" s="207" t="s">
        <v>201</v>
      </c>
      <c r="E241" s="38"/>
      <c r="F241" s="208" t="s">
        <v>317</v>
      </c>
      <c r="G241" s="38"/>
      <c r="H241" s="38"/>
      <c r="I241" s="196"/>
      <c r="J241" s="38"/>
      <c r="K241" s="38"/>
      <c r="L241" s="39"/>
      <c r="M241" s="197"/>
      <c r="N241" s="198"/>
      <c r="O241" s="77"/>
      <c r="P241" s="77"/>
      <c r="Q241" s="77"/>
      <c r="R241" s="77"/>
      <c r="S241" s="77"/>
      <c r="T241" s="7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T241" s="19" t="s">
        <v>201</v>
      </c>
      <c r="AU241" s="19" t="s">
        <v>92</v>
      </c>
    </row>
    <row r="242" s="14" customFormat="1">
      <c r="A242" s="14"/>
      <c r="B242" s="219"/>
      <c r="C242" s="14"/>
      <c r="D242" s="194" t="s">
        <v>194</v>
      </c>
      <c r="E242" s="220" t="s">
        <v>1</v>
      </c>
      <c r="F242" s="221" t="s">
        <v>318</v>
      </c>
      <c r="G242" s="14"/>
      <c r="H242" s="220" t="s">
        <v>1</v>
      </c>
      <c r="I242" s="222"/>
      <c r="J242" s="14"/>
      <c r="K242" s="14"/>
      <c r="L242" s="219"/>
      <c r="M242" s="223"/>
      <c r="N242" s="224"/>
      <c r="O242" s="224"/>
      <c r="P242" s="224"/>
      <c r="Q242" s="224"/>
      <c r="R242" s="224"/>
      <c r="S242" s="224"/>
      <c r="T242" s="225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20" t="s">
        <v>194</v>
      </c>
      <c r="AU242" s="220" t="s">
        <v>92</v>
      </c>
      <c r="AV242" s="14" t="s">
        <v>84</v>
      </c>
      <c r="AW242" s="14" t="s">
        <v>32</v>
      </c>
      <c r="AX242" s="14" t="s">
        <v>76</v>
      </c>
      <c r="AY242" s="220" t="s">
        <v>185</v>
      </c>
    </row>
    <row r="243" s="13" customFormat="1">
      <c r="A243" s="13"/>
      <c r="B243" s="199"/>
      <c r="C243" s="13"/>
      <c r="D243" s="194" t="s">
        <v>194</v>
      </c>
      <c r="E243" s="200" t="s">
        <v>1</v>
      </c>
      <c r="F243" s="201" t="s">
        <v>319</v>
      </c>
      <c r="G243" s="13"/>
      <c r="H243" s="202">
        <v>0.627</v>
      </c>
      <c r="I243" s="203"/>
      <c r="J243" s="13"/>
      <c r="K243" s="13"/>
      <c r="L243" s="199"/>
      <c r="M243" s="204"/>
      <c r="N243" s="205"/>
      <c r="O243" s="205"/>
      <c r="P243" s="205"/>
      <c r="Q243" s="205"/>
      <c r="R243" s="205"/>
      <c r="S243" s="205"/>
      <c r="T243" s="206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00" t="s">
        <v>194</v>
      </c>
      <c r="AU243" s="200" t="s">
        <v>92</v>
      </c>
      <c r="AV243" s="13" t="s">
        <v>92</v>
      </c>
      <c r="AW243" s="13" t="s">
        <v>32</v>
      </c>
      <c r="AX243" s="13" t="s">
        <v>76</v>
      </c>
      <c r="AY243" s="200" t="s">
        <v>185</v>
      </c>
    </row>
    <row r="244" s="13" customFormat="1">
      <c r="A244" s="13"/>
      <c r="B244" s="199"/>
      <c r="C244" s="13"/>
      <c r="D244" s="194" t="s">
        <v>194</v>
      </c>
      <c r="E244" s="200" t="s">
        <v>1</v>
      </c>
      <c r="F244" s="201" t="s">
        <v>320</v>
      </c>
      <c r="G244" s="13"/>
      <c r="H244" s="202">
        <v>4.3049999999999997</v>
      </c>
      <c r="I244" s="203"/>
      <c r="J244" s="13"/>
      <c r="K244" s="13"/>
      <c r="L244" s="199"/>
      <c r="M244" s="204"/>
      <c r="N244" s="205"/>
      <c r="O244" s="205"/>
      <c r="P244" s="205"/>
      <c r="Q244" s="205"/>
      <c r="R244" s="205"/>
      <c r="S244" s="205"/>
      <c r="T244" s="206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00" t="s">
        <v>194</v>
      </c>
      <c r="AU244" s="200" t="s">
        <v>92</v>
      </c>
      <c r="AV244" s="13" t="s">
        <v>92</v>
      </c>
      <c r="AW244" s="13" t="s">
        <v>32</v>
      </c>
      <c r="AX244" s="13" t="s">
        <v>76</v>
      </c>
      <c r="AY244" s="200" t="s">
        <v>185</v>
      </c>
    </row>
    <row r="245" s="15" customFormat="1">
      <c r="A245" s="15"/>
      <c r="B245" s="226"/>
      <c r="C245" s="15"/>
      <c r="D245" s="194" t="s">
        <v>194</v>
      </c>
      <c r="E245" s="227" t="s">
        <v>1</v>
      </c>
      <c r="F245" s="228" t="s">
        <v>276</v>
      </c>
      <c r="G245" s="15"/>
      <c r="H245" s="229">
        <v>4.9319999999999995</v>
      </c>
      <c r="I245" s="230"/>
      <c r="J245" s="15"/>
      <c r="K245" s="15"/>
      <c r="L245" s="226"/>
      <c r="M245" s="231"/>
      <c r="N245" s="232"/>
      <c r="O245" s="232"/>
      <c r="P245" s="232"/>
      <c r="Q245" s="232"/>
      <c r="R245" s="232"/>
      <c r="S245" s="232"/>
      <c r="T245" s="233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T245" s="227" t="s">
        <v>194</v>
      </c>
      <c r="AU245" s="227" t="s">
        <v>92</v>
      </c>
      <c r="AV245" s="15" t="s">
        <v>191</v>
      </c>
      <c r="AW245" s="15" t="s">
        <v>32</v>
      </c>
      <c r="AX245" s="15" t="s">
        <v>84</v>
      </c>
      <c r="AY245" s="227" t="s">
        <v>185</v>
      </c>
    </row>
    <row r="246" s="2" customFormat="1" ht="24.15" customHeight="1">
      <c r="A246" s="38"/>
      <c r="B246" s="180"/>
      <c r="C246" s="181" t="s">
        <v>321</v>
      </c>
      <c r="D246" s="181" t="s">
        <v>187</v>
      </c>
      <c r="E246" s="182" t="s">
        <v>314</v>
      </c>
      <c r="F246" s="183" t="s">
        <v>315</v>
      </c>
      <c r="G246" s="184" t="s">
        <v>198</v>
      </c>
      <c r="H246" s="185">
        <v>53.597000000000001</v>
      </c>
      <c r="I246" s="186"/>
      <c r="J246" s="187">
        <f>ROUND(I246*H246,2)</f>
        <v>0</v>
      </c>
      <c r="K246" s="183" t="s">
        <v>199</v>
      </c>
      <c r="L246" s="39"/>
      <c r="M246" s="188" t="s">
        <v>1</v>
      </c>
      <c r="N246" s="189" t="s">
        <v>42</v>
      </c>
      <c r="O246" s="77"/>
      <c r="P246" s="190">
        <f>O246*H246</f>
        <v>0</v>
      </c>
      <c r="Q246" s="190">
        <v>1.8775</v>
      </c>
      <c r="R246" s="190">
        <f>Q246*H246</f>
        <v>100.6283675</v>
      </c>
      <c r="S246" s="190">
        <v>0</v>
      </c>
      <c r="T246" s="191">
        <f>S246*H246</f>
        <v>0</v>
      </c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R246" s="192" t="s">
        <v>191</v>
      </c>
      <c r="AT246" s="192" t="s">
        <v>187</v>
      </c>
      <c r="AU246" s="192" t="s">
        <v>92</v>
      </c>
      <c r="AY246" s="19" t="s">
        <v>185</v>
      </c>
      <c r="BE246" s="193">
        <f>IF(N246="základní",J246,0)</f>
        <v>0</v>
      </c>
      <c r="BF246" s="193">
        <f>IF(N246="snížená",J246,0)</f>
        <v>0</v>
      </c>
      <c r="BG246" s="193">
        <f>IF(N246="zákl. přenesená",J246,0)</f>
        <v>0</v>
      </c>
      <c r="BH246" s="193">
        <f>IF(N246="sníž. přenesená",J246,0)</f>
        <v>0</v>
      </c>
      <c r="BI246" s="193">
        <f>IF(N246="nulová",J246,0)</f>
        <v>0</v>
      </c>
      <c r="BJ246" s="19" t="s">
        <v>92</v>
      </c>
      <c r="BK246" s="193">
        <f>ROUND(I246*H246,2)</f>
        <v>0</v>
      </c>
      <c r="BL246" s="19" t="s">
        <v>191</v>
      </c>
      <c r="BM246" s="192" t="s">
        <v>322</v>
      </c>
    </row>
    <row r="247" s="2" customFormat="1">
      <c r="A247" s="38"/>
      <c r="B247" s="39"/>
      <c r="C247" s="38"/>
      <c r="D247" s="194" t="s">
        <v>193</v>
      </c>
      <c r="E247" s="38"/>
      <c r="F247" s="195" t="s">
        <v>315</v>
      </c>
      <c r="G247" s="38"/>
      <c r="H247" s="38"/>
      <c r="I247" s="196"/>
      <c r="J247" s="38"/>
      <c r="K247" s="38"/>
      <c r="L247" s="39"/>
      <c r="M247" s="197"/>
      <c r="N247" s="198"/>
      <c r="O247" s="77"/>
      <c r="P247" s="77"/>
      <c r="Q247" s="77"/>
      <c r="R247" s="77"/>
      <c r="S247" s="77"/>
      <c r="T247" s="7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T247" s="19" t="s">
        <v>193</v>
      </c>
      <c r="AU247" s="19" t="s">
        <v>92</v>
      </c>
    </row>
    <row r="248" s="2" customFormat="1">
      <c r="A248" s="38"/>
      <c r="B248" s="39"/>
      <c r="C248" s="38"/>
      <c r="D248" s="207" t="s">
        <v>201</v>
      </c>
      <c r="E248" s="38"/>
      <c r="F248" s="208" t="s">
        <v>317</v>
      </c>
      <c r="G248" s="38"/>
      <c r="H248" s="38"/>
      <c r="I248" s="196"/>
      <c r="J248" s="38"/>
      <c r="K248" s="38"/>
      <c r="L248" s="39"/>
      <c r="M248" s="197"/>
      <c r="N248" s="198"/>
      <c r="O248" s="77"/>
      <c r="P248" s="77"/>
      <c r="Q248" s="77"/>
      <c r="R248" s="77"/>
      <c r="S248" s="77"/>
      <c r="T248" s="7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T248" s="19" t="s">
        <v>201</v>
      </c>
      <c r="AU248" s="19" t="s">
        <v>92</v>
      </c>
    </row>
    <row r="249" s="14" customFormat="1">
      <c r="A249" s="14"/>
      <c r="B249" s="219"/>
      <c r="C249" s="14"/>
      <c r="D249" s="194" t="s">
        <v>194</v>
      </c>
      <c r="E249" s="220" t="s">
        <v>1</v>
      </c>
      <c r="F249" s="221" t="s">
        <v>323</v>
      </c>
      <c r="G249" s="14"/>
      <c r="H249" s="220" t="s">
        <v>1</v>
      </c>
      <c r="I249" s="222"/>
      <c r="J249" s="14"/>
      <c r="K249" s="14"/>
      <c r="L249" s="219"/>
      <c r="M249" s="223"/>
      <c r="N249" s="224"/>
      <c r="O249" s="224"/>
      <c r="P249" s="224"/>
      <c r="Q249" s="224"/>
      <c r="R249" s="224"/>
      <c r="S249" s="224"/>
      <c r="T249" s="225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20" t="s">
        <v>194</v>
      </c>
      <c r="AU249" s="220" t="s">
        <v>92</v>
      </c>
      <c r="AV249" s="14" t="s">
        <v>84</v>
      </c>
      <c r="AW249" s="14" t="s">
        <v>32</v>
      </c>
      <c r="AX249" s="14" t="s">
        <v>76</v>
      </c>
      <c r="AY249" s="220" t="s">
        <v>185</v>
      </c>
    </row>
    <row r="250" s="13" customFormat="1">
      <c r="A250" s="13"/>
      <c r="B250" s="199"/>
      <c r="C250" s="13"/>
      <c r="D250" s="194" t="s">
        <v>194</v>
      </c>
      <c r="E250" s="200" t="s">
        <v>1</v>
      </c>
      <c r="F250" s="201" t="s">
        <v>324</v>
      </c>
      <c r="G250" s="13"/>
      <c r="H250" s="202">
        <v>1.383</v>
      </c>
      <c r="I250" s="203"/>
      <c r="J250" s="13"/>
      <c r="K250" s="13"/>
      <c r="L250" s="199"/>
      <c r="M250" s="204"/>
      <c r="N250" s="205"/>
      <c r="O250" s="205"/>
      <c r="P250" s="205"/>
      <c r="Q250" s="205"/>
      <c r="R250" s="205"/>
      <c r="S250" s="205"/>
      <c r="T250" s="206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00" t="s">
        <v>194</v>
      </c>
      <c r="AU250" s="200" t="s">
        <v>92</v>
      </c>
      <c r="AV250" s="13" t="s">
        <v>92</v>
      </c>
      <c r="AW250" s="13" t="s">
        <v>32</v>
      </c>
      <c r="AX250" s="13" t="s">
        <v>76</v>
      </c>
      <c r="AY250" s="200" t="s">
        <v>185</v>
      </c>
    </row>
    <row r="251" s="13" customFormat="1">
      <c r="A251" s="13"/>
      <c r="B251" s="199"/>
      <c r="C251" s="13"/>
      <c r="D251" s="194" t="s">
        <v>194</v>
      </c>
      <c r="E251" s="200" t="s">
        <v>1</v>
      </c>
      <c r="F251" s="201" t="s">
        <v>325</v>
      </c>
      <c r="G251" s="13"/>
      <c r="H251" s="202">
        <v>1.1339999999999999</v>
      </c>
      <c r="I251" s="203"/>
      <c r="J251" s="13"/>
      <c r="K251" s="13"/>
      <c r="L251" s="199"/>
      <c r="M251" s="204"/>
      <c r="N251" s="205"/>
      <c r="O251" s="205"/>
      <c r="P251" s="205"/>
      <c r="Q251" s="205"/>
      <c r="R251" s="205"/>
      <c r="S251" s="205"/>
      <c r="T251" s="206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00" t="s">
        <v>194</v>
      </c>
      <c r="AU251" s="200" t="s">
        <v>92</v>
      </c>
      <c r="AV251" s="13" t="s">
        <v>92</v>
      </c>
      <c r="AW251" s="13" t="s">
        <v>32</v>
      </c>
      <c r="AX251" s="13" t="s">
        <v>76</v>
      </c>
      <c r="AY251" s="200" t="s">
        <v>185</v>
      </c>
    </row>
    <row r="252" s="13" customFormat="1">
      <c r="A252" s="13"/>
      <c r="B252" s="199"/>
      <c r="C252" s="13"/>
      <c r="D252" s="194" t="s">
        <v>194</v>
      </c>
      <c r="E252" s="200" t="s">
        <v>1</v>
      </c>
      <c r="F252" s="201" t="s">
        <v>326</v>
      </c>
      <c r="G252" s="13"/>
      <c r="H252" s="202">
        <v>1.496</v>
      </c>
      <c r="I252" s="203"/>
      <c r="J252" s="13"/>
      <c r="K252" s="13"/>
      <c r="L252" s="199"/>
      <c r="M252" s="204"/>
      <c r="N252" s="205"/>
      <c r="O252" s="205"/>
      <c r="P252" s="205"/>
      <c r="Q252" s="205"/>
      <c r="R252" s="205"/>
      <c r="S252" s="205"/>
      <c r="T252" s="206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00" t="s">
        <v>194</v>
      </c>
      <c r="AU252" s="200" t="s">
        <v>92</v>
      </c>
      <c r="AV252" s="13" t="s">
        <v>92</v>
      </c>
      <c r="AW252" s="13" t="s">
        <v>32</v>
      </c>
      <c r="AX252" s="13" t="s">
        <v>76</v>
      </c>
      <c r="AY252" s="200" t="s">
        <v>185</v>
      </c>
    </row>
    <row r="253" s="13" customFormat="1">
      <c r="A253" s="13"/>
      <c r="B253" s="199"/>
      <c r="C253" s="13"/>
      <c r="D253" s="194" t="s">
        <v>194</v>
      </c>
      <c r="E253" s="200" t="s">
        <v>1</v>
      </c>
      <c r="F253" s="201" t="s">
        <v>327</v>
      </c>
      <c r="G253" s="13"/>
      <c r="H253" s="202">
        <v>1.54</v>
      </c>
      <c r="I253" s="203"/>
      <c r="J253" s="13"/>
      <c r="K253" s="13"/>
      <c r="L253" s="199"/>
      <c r="M253" s="204"/>
      <c r="N253" s="205"/>
      <c r="O253" s="205"/>
      <c r="P253" s="205"/>
      <c r="Q253" s="205"/>
      <c r="R253" s="205"/>
      <c r="S253" s="205"/>
      <c r="T253" s="206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00" t="s">
        <v>194</v>
      </c>
      <c r="AU253" s="200" t="s">
        <v>92</v>
      </c>
      <c r="AV253" s="13" t="s">
        <v>92</v>
      </c>
      <c r="AW253" s="13" t="s">
        <v>32</v>
      </c>
      <c r="AX253" s="13" t="s">
        <v>76</v>
      </c>
      <c r="AY253" s="200" t="s">
        <v>185</v>
      </c>
    </row>
    <row r="254" s="13" customFormat="1">
      <c r="A254" s="13"/>
      <c r="B254" s="199"/>
      <c r="C254" s="13"/>
      <c r="D254" s="194" t="s">
        <v>194</v>
      </c>
      <c r="E254" s="200" t="s">
        <v>1</v>
      </c>
      <c r="F254" s="201" t="s">
        <v>328</v>
      </c>
      <c r="G254" s="13"/>
      <c r="H254" s="202">
        <v>0.88400000000000001</v>
      </c>
      <c r="I254" s="203"/>
      <c r="J254" s="13"/>
      <c r="K254" s="13"/>
      <c r="L254" s="199"/>
      <c r="M254" s="204"/>
      <c r="N254" s="205"/>
      <c r="O254" s="205"/>
      <c r="P254" s="205"/>
      <c r="Q254" s="205"/>
      <c r="R254" s="205"/>
      <c r="S254" s="205"/>
      <c r="T254" s="206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00" t="s">
        <v>194</v>
      </c>
      <c r="AU254" s="200" t="s">
        <v>92</v>
      </c>
      <c r="AV254" s="13" t="s">
        <v>92</v>
      </c>
      <c r="AW254" s="13" t="s">
        <v>32</v>
      </c>
      <c r="AX254" s="13" t="s">
        <v>76</v>
      </c>
      <c r="AY254" s="200" t="s">
        <v>185</v>
      </c>
    </row>
    <row r="255" s="13" customFormat="1">
      <c r="A255" s="13"/>
      <c r="B255" s="199"/>
      <c r="C255" s="13"/>
      <c r="D255" s="194" t="s">
        <v>194</v>
      </c>
      <c r="E255" s="200" t="s">
        <v>1</v>
      </c>
      <c r="F255" s="201" t="s">
        <v>326</v>
      </c>
      <c r="G255" s="13"/>
      <c r="H255" s="202">
        <v>1.496</v>
      </c>
      <c r="I255" s="203"/>
      <c r="J255" s="13"/>
      <c r="K255" s="13"/>
      <c r="L255" s="199"/>
      <c r="M255" s="204"/>
      <c r="N255" s="205"/>
      <c r="O255" s="205"/>
      <c r="P255" s="205"/>
      <c r="Q255" s="205"/>
      <c r="R255" s="205"/>
      <c r="S255" s="205"/>
      <c r="T255" s="206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00" t="s">
        <v>194</v>
      </c>
      <c r="AU255" s="200" t="s">
        <v>92</v>
      </c>
      <c r="AV255" s="13" t="s">
        <v>92</v>
      </c>
      <c r="AW255" s="13" t="s">
        <v>32</v>
      </c>
      <c r="AX255" s="13" t="s">
        <v>76</v>
      </c>
      <c r="AY255" s="200" t="s">
        <v>185</v>
      </c>
    </row>
    <row r="256" s="13" customFormat="1">
      <c r="A256" s="13"/>
      <c r="B256" s="199"/>
      <c r="C256" s="13"/>
      <c r="D256" s="194" t="s">
        <v>194</v>
      </c>
      <c r="E256" s="200" t="s">
        <v>1</v>
      </c>
      <c r="F256" s="201" t="s">
        <v>329</v>
      </c>
      <c r="G256" s="13"/>
      <c r="H256" s="202">
        <v>1.9159999999999999</v>
      </c>
      <c r="I256" s="203"/>
      <c r="J256" s="13"/>
      <c r="K256" s="13"/>
      <c r="L256" s="199"/>
      <c r="M256" s="204"/>
      <c r="N256" s="205"/>
      <c r="O256" s="205"/>
      <c r="P256" s="205"/>
      <c r="Q256" s="205"/>
      <c r="R256" s="205"/>
      <c r="S256" s="205"/>
      <c r="T256" s="206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00" t="s">
        <v>194</v>
      </c>
      <c r="AU256" s="200" t="s">
        <v>92</v>
      </c>
      <c r="AV256" s="13" t="s">
        <v>92</v>
      </c>
      <c r="AW256" s="13" t="s">
        <v>32</v>
      </c>
      <c r="AX256" s="13" t="s">
        <v>76</v>
      </c>
      <c r="AY256" s="200" t="s">
        <v>185</v>
      </c>
    </row>
    <row r="257" s="14" customFormat="1">
      <c r="A257" s="14"/>
      <c r="B257" s="219"/>
      <c r="C257" s="14"/>
      <c r="D257" s="194" t="s">
        <v>194</v>
      </c>
      <c r="E257" s="220" t="s">
        <v>1</v>
      </c>
      <c r="F257" s="221" t="s">
        <v>318</v>
      </c>
      <c r="G257" s="14"/>
      <c r="H257" s="220" t="s">
        <v>1</v>
      </c>
      <c r="I257" s="222"/>
      <c r="J257" s="14"/>
      <c r="K257" s="14"/>
      <c r="L257" s="219"/>
      <c r="M257" s="223"/>
      <c r="N257" s="224"/>
      <c r="O257" s="224"/>
      <c r="P257" s="224"/>
      <c r="Q257" s="224"/>
      <c r="R257" s="224"/>
      <c r="S257" s="224"/>
      <c r="T257" s="225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20" t="s">
        <v>194</v>
      </c>
      <c r="AU257" s="220" t="s">
        <v>92</v>
      </c>
      <c r="AV257" s="14" t="s">
        <v>84</v>
      </c>
      <c r="AW257" s="14" t="s">
        <v>32</v>
      </c>
      <c r="AX257" s="14" t="s">
        <v>76</v>
      </c>
      <c r="AY257" s="220" t="s">
        <v>185</v>
      </c>
    </row>
    <row r="258" s="13" customFormat="1">
      <c r="A258" s="13"/>
      <c r="B258" s="199"/>
      <c r="C258" s="13"/>
      <c r="D258" s="194" t="s">
        <v>194</v>
      </c>
      <c r="E258" s="200" t="s">
        <v>1</v>
      </c>
      <c r="F258" s="201" t="s">
        <v>330</v>
      </c>
      <c r="G258" s="13"/>
      <c r="H258" s="202">
        <v>0.627</v>
      </c>
      <c r="I258" s="203"/>
      <c r="J258" s="13"/>
      <c r="K258" s="13"/>
      <c r="L258" s="199"/>
      <c r="M258" s="204"/>
      <c r="N258" s="205"/>
      <c r="O258" s="205"/>
      <c r="P258" s="205"/>
      <c r="Q258" s="205"/>
      <c r="R258" s="205"/>
      <c r="S258" s="205"/>
      <c r="T258" s="206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00" t="s">
        <v>194</v>
      </c>
      <c r="AU258" s="200" t="s">
        <v>92</v>
      </c>
      <c r="AV258" s="13" t="s">
        <v>92</v>
      </c>
      <c r="AW258" s="13" t="s">
        <v>32</v>
      </c>
      <c r="AX258" s="13" t="s">
        <v>76</v>
      </c>
      <c r="AY258" s="200" t="s">
        <v>185</v>
      </c>
    </row>
    <row r="259" s="13" customFormat="1">
      <c r="A259" s="13"/>
      <c r="B259" s="199"/>
      <c r="C259" s="13"/>
      <c r="D259" s="194" t="s">
        <v>194</v>
      </c>
      <c r="E259" s="200" t="s">
        <v>1</v>
      </c>
      <c r="F259" s="201" t="s">
        <v>320</v>
      </c>
      <c r="G259" s="13"/>
      <c r="H259" s="202">
        <v>4.3049999999999997</v>
      </c>
      <c r="I259" s="203"/>
      <c r="J259" s="13"/>
      <c r="K259" s="13"/>
      <c r="L259" s="199"/>
      <c r="M259" s="204"/>
      <c r="N259" s="205"/>
      <c r="O259" s="205"/>
      <c r="P259" s="205"/>
      <c r="Q259" s="205"/>
      <c r="R259" s="205"/>
      <c r="S259" s="205"/>
      <c r="T259" s="206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00" t="s">
        <v>194</v>
      </c>
      <c r="AU259" s="200" t="s">
        <v>92</v>
      </c>
      <c r="AV259" s="13" t="s">
        <v>92</v>
      </c>
      <c r="AW259" s="13" t="s">
        <v>32</v>
      </c>
      <c r="AX259" s="13" t="s">
        <v>76</v>
      </c>
      <c r="AY259" s="200" t="s">
        <v>185</v>
      </c>
    </row>
    <row r="260" s="14" customFormat="1">
      <c r="A260" s="14"/>
      <c r="B260" s="219"/>
      <c r="C260" s="14"/>
      <c r="D260" s="194" t="s">
        <v>194</v>
      </c>
      <c r="E260" s="220" t="s">
        <v>1</v>
      </c>
      <c r="F260" s="221" t="s">
        <v>331</v>
      </c>
      <c r="G260" s="14"/>
      <c r="H260" s="220" t="s">
        <v>1</v>
      </c>
      <c r="I260" s="222"/>
      <c r="J260" s="14"/>
      <c r="K260" s="14"/>
      <c r="L260" s="219"/>
      <c r="M260" s="223"/>
      <c r="N260" s="224"/>
      <c r="O260" s="224"/>
      <c r="P260" s="224"/>
      <c r="Q260" s="224"/>
      <c r="R260" s="224"/>
      <c r="S260" s="224"/>
      <c r="T260" s="225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20" t="s">
        <v>194</v>
      </c>
      <c r="AU260" s="220" t="s">
        <v>92</v>
      </c>
      <c r="AV260" s="14" t="s">
        <v>84</v>
      </c>
      <c r="AW260" s="14" t="s">
        <v>32</v>
      </c>
      <c r="AX260" s="14" t="s">
        <v>76</v>
      </c>
      <c r="AY260" s="220" t="s">
        <v>185</v>
      </c>
    </row>
    <row r="261" s="13" customFormat="1">
      <c r="A261" s="13"/>
      <c r="B261" s="199"/>
      <c r="C261" s="13"/>
      <c r="D261" s="194" t="s">
        <v>194</v>
      </c>
      <c r="E261" s="200" t="s">
        <v>1</v>
      </c>
      <c r="F261" s="201" t="s">
        <v>332</v>
      </c>
      <c r="G261" s="13"/>
      <c r="H261" s="202">
        <v>11.842000000000001</v>
      </c>
      <c r="I261" s="203"/>
      <c r="J261" s="13"/>
      <c r="K261" s="13"/>
      <c r="L261" s="199"/>
      <c r="M261" s="204"/>
      <c r="N261" s="205"/>
      <c r="O261" s="205"/>
      <c r="P261" s="205"/>
      <c r="Q261" s="205"/>
      <c r="R261" s="205"/>
      <c r="S261" s="205"/>
      <c r="T261" s="206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00" t="s">
        <v>194</v>
      </c>
      <c r="AU261" s="200" t="s">
        <v>92</v>
      </c>
      <c r="AV261" s="13" t="s">
        <v>92</v>
      </c>
      <c r="AW261" s="13" t="s">
        <v>32</v>
      </c>
      <c r="AX261" s="13" t="s">
        <v>76</v>
      </c>
      <c r="AY261" s="200" t="s">
        <v>185</v>
      </c>
    </row>
    <row r="262" s="13" customFormat="1">
      <c r="A262" s="13"/>
      <c r="B262" s="199"/>
      <c r="C262" s="13"/>
      <c r="D262" s="194" t="s">
        <v>194</v>
      </c>
      <c r="E262" s="200" t="s">
        <v>1</v>
      </c>
      <c r="F262" s="201" t="s">
        <v>333</v>
      </c>
      <c r="G262" s="13"/>
      <c r="H262" s="202">
        <v>10.147</v>
      </c>
      <c r="I262" s="203"/>
      <c r="J262" s="13"/>
      <c r="K262" s="13"/>
      <c r="L262" s="199"/>
      <c r="M262" s="204"/>
      <c r="N262" s="205"/>
      <c r="O262" s="205"/>
      <c r="P262" s="205"/>
      <c r="Q262" s="205"/>
      <c r="R262" s="205"/>
      <c r="S262" s="205"/>
      <c r="T262" s="206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00" t="s">
        <v>194</v>
      </c>
      <c r="AU262" s="200" t="s">
        <v>92</v>
      </c>
      <c r="AV262" s="13" t="s">
        <v>92</v>
      </c>
      <c r="AW262" s="13" t="s">
        <v>32</v>
      </c>
      <c r="AX262" s="13" t="s">
        <v>76</v>
      </c>
      <c r="AY262" s="200" t="s">
        <v>185</v>
      </c>
    </row>
    <row r="263" s="13" customFormat="1">
      <c r="A263" s="13"/>
      <c r="B263" s="199"/>
      <c r="C263" s="13"/>
      <c r="D263" s="194" t="s">
        <v>194</v>
      </c>
      <c r="E263" s="200" t="s">
        <v>1</v>
      </c>
      <c r="F263" s="201" t="s">
        <v>334</v>
      </c>
      <c r="G263" s="13"/>
      <c r="H263" s="202">
        <v>8.8510000000000009</v>
      </c>
      <c r="I263" s="203"/>
      <c r="J263" s="13"/>
      <c r="K263" s="13"/>
      <c r="L263" s="199"/>
      <c r="M263" s="204"/>
      <c r="N263" s="205"/>
      <c r="O263" s="205"/>
      <c r="P263" s="205"/>
      <c r="Q263" s="205"/>
      <c r="R263" s="205"/>
      <c r="S263" s="205"/>
      <c r="T263" s="206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00" t="s">
        <v>194</v>
      </c>
      <c r="AU263" s="200" t="s">
        <v>92</v>
      </c>
      <c r="AV263" s="13" t="s">
        <v>92</v>
      </c>
      <c r="AW263" s="13" t="s">
        <v>32</v>
      </c>
      <c r="AX263" s="13" t="s">
        <v>76</v>
      </c>
      <c r="AY263" s="200" t="s">
        <v>185</v>
      </c>
    </row>
    <row r="264" s="13" customFormat="1">
      <c r="A264" s="13"/>
      <c r="B264" s="199"/>
      <c r="C264" s="13"/>
      <c r="D264" s="194" t="s">
        <v>194</v>
      </c>
      <c r="E264" s="200" t="s">
        <v>1</v>
      </c>
      <c r="F264" s="201" t="s">
        <v>335</v>
      </c>
      <c r="G264" s="13"/>
      <c r="H264" s="202">
        <v>7.976</v>
      </c>
      <c r="I264" s="203"/>
      <c r="J264" s="13"/>
      <c r="K264" s="13"/>
      <c r="L264" s="199"/>
      <c r="M264" s="204"/>
      <c r="N264" s="205"/>
      <c r="O264" s="205"/>
      <c r="P264" s="205"/>
      <c r="Q264" s="205"/>
      <c r="R264" s="205"/>
      <c r="S264" s="205"/>
      <c r="T264" s="206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00" t="s">
        <v>194</v>
      </c>
      <c r="AU264" s="200" t="s">
        <v>92</v>
      </c>
      <c r="AV264" s="13" t="s">
        <v>92</v>
      </c>
      <c r="AW264" s="13" t="s">
        <v>32</v>
      </c>
      <c r="AX264" s="13" t="s">
        <v>76</v>
      </c>
      <c r="AY264" s="200" t="s">
        <v>185</v>
      </c>
    </row>
    <row r="265" s="15" customFormat="1">
      <c r="A265" s="15"/>
      <c r="B265" s="226"/>
      <c r="C265" s="15"/>
      <c r="D265" s="194" t="s">
        <v>194</v>
      </c>
      <c r="E265" s="227" t="s">
        <v>1</v>
      </c>
      <c r="F265" s="228" t="s">
        <v>276</v>
      </c>
      <c r="G265" s="15"/>
      <c r="H265" s="229">
        <v>53.597000000000001</v>
      </c>
      <c r="I265" s="230"/>
      <c r="J265" s="15"/>
      <c r="K265" s="15"/>
      <c r="L265" s="226"/>
      <c r="M265" s="231"/>
      <c r="N265" s="232"/>
      <c r="O265" s="232"/>
      <c r="P265" s="232"/>
      <c r="Q265" s="232"/>
      <c r="R265" s="232"/>
      <c r="S265" s="232"/>
      <c r="T265" s="233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T265" s="227" t="s">
        <v>194</v>
      </c>
      <c r="AU265" s="227" t="s">
        <v>92</v>
      </c>
      <c r="AV265" s="15" t="s">
        <v>191</v>
      </c>
      <c r="AW265" s="15" t="s">
        <v>32</v>
      </c>
      <c r="AX265" s="15" t="s">
        <v>84</v>
      </c>
      <c r="AY265" s="227" t="s">
        <v>185</v>
      </c>
    </row>
    <row r="266" s="2" customFormat="1" ht="24.15" customHeight="1">
      <c r="A266" s="38"/>
      <c r="B266" s="180"/>
      <c r="C266" s="181" t="s">
        <v>336</v>
      </c>
      <c r="D266" s="181" t="s">
        <v>187</v>
      </c>
      <c r="E266" s="182" t="s">
        <v>337</v>
      </c>
      <c r="F266" s="183" t="s">
        <v>338</v>
      </c>
      <c r="G266" s="184" t="s">
        <v>198</v>
      </c>
      <c r="H266" s="185">
        <v>11.412000000000001</v>
      </c>
      <c r="I266" s="186"/>
      <c r="J266" s="187">
        <f>ROUND(I266*H266,2)</f>
        <v>0</v>
      </c>
      <c r="K266" s="183" t="s">
        <v>199</v>
      </c>
      <c r="L266" s="39"/>
      <c r="M266" s="188" t="s">
        <v>1</v>
      </c>
      <c r="N266" s="189" t="s">
        <v>42</v>
      </c>
      <c r="O266" s="77"/>
      <c r="P266" s="190">
        <f>O266*H266</f>
        <v>0</v>
      </c>
      <c r="Q266" s="190">
        <v>1.78636</v>
      </c>
      <c r="R266" s="190">
        <f>Q266*H266</f>
        <v>20.38594032</v>
      </c>
      <c r="S266" s="190">
        <v>0</v>
      </c>
      <c r="T266" s="191">
        <f>S266*H266</f>
        <v>0</v>
      </c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R266" s="192" t="s">
        <v>191</v>
      </c>
      <c r="AT266" s="192" t="s">
        <v>187</v>
      </c>
      <c r="AU266" s="192" t="s">
        <v>92</v>
      </c>
      <c r="AY266" s="19" t="s">
        <v>185</v>
      </c>
      <c r="BE266" s="193">
        <f>IF(N266="základní",J266,0)</f>
        <v>0</v>
      </c>
      <c r="BF266" s="193">
        <f>IF(N266="snížená",J266,0)</f>
        <v>0</v>
      </c>
      <c r="BG266" s="193">
        <f>IF(N266="zákl. přenesená",J266,0)</f>
        <v>0</v>
      </c>
      <c r="BH266" s="193">
        <f>IF(N266="sníž. přenesená",J266,0)</f>
        <v>0</v>
      </c>
      <c r="BI266" s="193">
        <f>IF(N266="nulová",J266,0)</f>
        <v>0</v>
      </c>
      <c r="BJ266" s="19" t="s">
        <v>92</v>
      </c>
      <c r="BK266" s="193">
        <f>ROUND(I266*H266,2)</f>
        <v>0</v>
      </c>
      <c r="BL266" s="19" t="s">
        <v>191</v>
      </c>
      <c r="BM266" s="192" t="s">
        <v>339</v>
      </c>
    </row>
    <row r="267" s="2" customFormat="1">
      <c r="A267" s="38"/>
      <c r="B267" s="39"/>
      <c r="C267" s="38"/>
      <c r="D267" s="194" t="s">
        <v>193</v>
      </c>
      <c r="E267" s="38"/>
      <c r="F267" s="195" t="s">
        <v>338</v>
      </c>
      <c r="G267" s="38"/>
      <c r="H267" s="38"/>
      <c r="I267" s="196"/>
      <c r="J267" s="38"/>
      <c r="K267" s="38"/>
      <c r="L267" s="39"/>
      <c r="M267" s="197"/>
      <c r="N267" s="198"/>
      <c r="O267" s="77"/>
      <c r="P267" s="77"/>
      <c r="Q267" s="77"/>
      <c r="R267" s="77"/>
      <c r="S267" s="77"/>
      <c r="T267" s="7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T267" s="19" t="s">
        <v>193</v>
      </c>
      <c r="AU267" s="19" t="s">
        <v>92</v>
      </c>
    </row>
    <row r="268" s="2" customFormat="1">
      <c r="A268" s="38"/>
      <c r="B268" s="39"/>
      <c r="C268" s="38"/>
      <c r="D268" s="207" t="s">
        <v>201</v>
      </c>
      <c r="E268" s="38"/>
      <c r="F268" s="208" t="s">
        <v>340</v>
      </c>
      <c r="G268" s="38"/>
      <c r="H268" s="38"/>
      <c r="I268" s="196"/>
      <c r="J268" s="38"/>
      <c r="K268" s="38"/>
      <c r="L268" s="39"/>
      <c r="M268" s="197"/>
      <c r="N268" s="198"/>
      <c r="O268" s="77"/>
      <c r="P268" s="77"/>
      <c r="Q268" s="77"/>
      <c r="R268" s="77"/>
      <c r="S268" s="77"/>
      <c r="T268" s="7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T268" s="19" t="s">
        <v>201</v>
      </c>
      <c r="AU268" s="19" t="s">
        <v>92</v>
      </c>
    </row>
    <row r="269" s="13" customFormat="1">
      <c r="A269" s="13"/>
      <c r="B269" s="199"/>
      <c r="C269" s="13"/>
      <c r="D269" s="194" t="s">
        <v>194</v>
      </c>
      <c r="E269" s="200" t="s">
        <v>1</v>
      </c>
      <c r="F269" s="201" t="s">
        <v>341</v>
      </c>
      <c r="G269" s="13"/>
      <c r="H269" s="202">
        <v>6.4770000000000003</v>
      </c>
      <c r="I269" s="203"/>
      <c r="J269" s="13"/>
      <c r="K269" s="13"/>
      <c r="L269" s="199"/>
      <c r="M269" s="204"/>
      <c r="N269" s="205"/>
      <c r="O269" s="205"/>
      <c r="P269" s="205"/>
      <c r="Q269" s="205"/>
      <c r="R269" s="205"/>
      <c r="S269" s="205"/>
      <c r="T269" s="206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00" t="s">
        <v>194</v>
      </c>
      <c r="AU269" s="200" t="s">
        <v>92</v>
      </c>
      <c r="AV269" s="13" t="s">
        <v>92</v>
      </c>
      <c r="AW269" s="13" t="s">
        <v>32</v>
      </c>
      <c r="AX269" s="13" t="s">
        <v>76</v>
      </c>
      <c r="AY269" s="200" t="s">
        <v>185</v>
      </c>
    </row>
    <row r="270" s="13" customFormat="1">
      <c r="A270" s="13"/>
      <c r="B270" s="199"/>
      <c r="C270" s="13"/>
      <c r="D270" s="194" t="s">
        <v>194</v>
      </c>
      <c r="E270" s="200" t="s">
        <v>1</v>
      </c>
      <c r="F270" s="201" t="s">
        <v>342</v>
      </c>
      <c r="G270" s="13"/>
      <c r="H270" s="202">
        <v>0.83799999999999997</v>
      </c>
      <c r="I270" s="203"/>
      <c r="J270" s="13"/>
      <c r="K270" s="13"/>
      <c r="L270" s="199"/>
      <c r="M270" s="204"/>
      <c r="N270" s="205"/>
      <c r="O270" s="205"/>
      <c r="P270" s="205"/>
      <c r="Q270" s="205"/>
      <c r="R270" s="205"/>
      <c r="S270" s="205"/>
      <c r="T270" s="206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00" t="s">
        <v>194</v>
      </c>
      <c r="AU270" s="200" t="s">
        <v>92</v>
      </c>
      <c r="AV270" s="13" t="s">
        <v>92</v>
      </c>
      <c r="AW270" s="13" t="s">
        <v>32</v>
      </c>
      <c r="AX270" s="13" t="s">
        <v>76</v>
      </c>
      <c r="AY270" s="200" t="s">
        <v>185</v>
      </c>
    </row>
    <row r="271" s="13" customFormat="1">
      <c r="A271" s="13"/>
      <c r="B271" s="199"/>
      <c r="C271" s="13"/>
      <c r="D271" s="194" t="s">
        <v>194</v>
      </c>
      <c r="E271" s="200" t="s">
        <v>1</v>
      </c>
      <c r="F271" s="201" t="s">
        <v>343</v>
      </c>
      <c r="G271" s="13"/>
      <c r="H271" s="202">
        <v>4.0970000000000004</v>
      </c>
      <c r="I271" s="203"/>
      <c r="J271" s="13"/>
      <c r="K271" s="13"/>
      <c r="L271" s="199"/>
      <c r="M271" s="204"/>
      <c r="N271" s="205"/>
      <c r="O271" s="205"/>
      <c r="P271" s="205"/>
      <c r="Q271" s="205"/>
      <c r="R271" s="205"/>
      <c r="S271" s="205"/>
      <c r="T271" s="206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00" t="s">
        <v>194</v>
      </c>
      <c r="AU271" s="200" t="s">
        <v>92</v>
      </c>
      <c r="AV271" s="13" t="s">
        <v>92</v>
      </c>
      <c r="AW271" s="13" t="s">
        <v>32</v>
      </c>
      <c r="AX271" s="13" t="s">
        <v>76</v>
      </c>
      <c r="AY271" s="200" t="s">
        <v>185</v>
      </c>
    </row>
    <row r="272" s="15" customFormat="1">
      <c r="A272" s="15"/>
      <c r="B272" s="226"/>
      <c r="C272" s="15"/>
      <c r="D272" s="194" t="s">
        <v>194</v>
      </c>
      <c r="E272" s="227" t="s">
        <v>1</v>
      </c>
      <c r="F272" s="228" t="s">
        <v>276</v>
      </c>
      <c r="G272" s="15"/>
      <c r="H272" s="229">
        <v>11.412000000000001</v>
      </c>
      <c r="I272" s="230"/>
      <c r="J272" s="15"/>
      <c r="K272" s="15"/>
      <c r="L272" s="226"/>
      <c r="M272" s="231"/>
      <c r="N272" s="232"/>
      <c r="O272" s="232"/>
      <c r="P272" s="232"/>
      <c r="Q272" s="232"/>
      <c r="R272" s="232"/>
      <c r="S272" s="232"/>
      <c r="T272" s="233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T272" s="227" t="s">
        <v>194</v>
      </c>
      <c r="AU272" s="227" t="s">
        <v>92</v>
      </c>
      <c r="AV272" s="15" t="s">
        <v>191</v>
      </c>
      <c r="AW272" s="15" t="s">
        <v>32</v>
      </c>
      <c r="AX272" s="15" t="s">
        <v>84</v>
      </c>
      <c r="AY272" s="227" t="s">
        <v>185</v>
      </c>
    </row>
    <row r="273" s="2" customFormat="1" ht="24.15" customHeight="1">
      <c r="A273" s="38"/>
      <c r="B273" s="180"/>
      <c r="C273" s="181" t="s">
        <v>7</v>
      </c>
      <c r="D273" s="181" t="s">
        <v>187</v>
      </c>
      <c r="E273" s="182" t="s">
        <v>344</v>
      </c>
      <c r="F273" s="183" t="s">
        <v>345</v>
      </c>
      <c r="G273" s="184" t="s">
        <v>198</v>
      </c>
      <c r="H273" s="185">
        <v>9.0210000000000008</v>
      </c>
      <c r="I273" s="186"/>
      <c r="J273" s="187">
        <f>ROUND(I273*H273,2)</f>
        <v>0</v>
      </c>
      <c r="K273" s="183" t="s">
        <v>1</v>
      </c>
      <c r="L273" s="39"/>
      <c r="M273" s="188" t="s">
        <v>1</v>
      </c>
      <c r="N273" s="189" t="s">
        <v>42</v>
      </c>
      <c r="O273" s="77"/>
      <c r="P273" s="190">
        <f>O273*H273</f>
        <v>0</v>
      </c>
      <c r="Q273" s="190">
        <v>1.78636</v>
      </c>
      <c r="R273" s="190">
        <f>Q273*H273</f>
        <v>16.11475356</v>
      </c>
      <c r="S273" s="190">
        <v>0</v>
      </c>
      <c r="T273" s="191">
        <f>S273*H273</f>
        <v>0</v>
      </c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R273" s="192" t="s">
        <v>191</v>
      </c>
      <c r="AT273" s="192" t="s">
        <v>187</v>
      </c>
      <c r="AU273" s="192" t="s">
        <v>92</v>
      </c>
      <c r="AY273" s="19" t="s">
        <v>185</v>
      </c>
      <c r="BE273" s="193">
        <f>IF(N273="základní",J273,0)</f>
        <v>0</v>
      </c>
      <c r="BF273" s="193">
        <f>IF(N273="snížená",J273,0)</f>
        <v>0</v>
      </c>
      <c r="BG273" s="193">
        <f>IF(N273="zákl. přenesená",J273,0)</f>
        <v>0</v>
      </c>
      <c r="BH273" s="193">
        <f>IF(N273="sníž. přenesená",J273,0)</f>
        <v>0</v>
      </c>
      <c r="BI273" s="193">
        <f>IF(N273="nulová",J273,0)</f>
        <v>0</v>
      </c>
      <c r="BJ273" s="19" t="s">
        <v>92</v>
      </c>
      <c r="BK273" s="193">
        <f>ROUND(I273*H273,2)</f>
        <v>0</v>
      </c>
      <c r="BL273" s="19" t="s">
        <v>191</v>
      </c>
      <c r="BM273" s="192" t="s">
        <v>346</v>
      </c>
    </row>
    <row r="274" s="2" customFormat="1">
      <c r="A274" s="38"/>
      <c r="B274" s="39"/>
      <c r="C274" s="38"/>
      <c r="D274" s="194" t="s">
        <v>193</v>
      </c>
      <c r="E274" s="38"/>
      <c r="F274" s="195" t="s">
        <v>345</v>
      </c>
      <c r="G274" s="38"/>
      <c r="H274" s="38"/>
      <c r="I274" s="196"/>
      <c r="J274" s="38"/>
      <c r="K274" s="38"/>
      <c r="L274" s="39"/>
      <c r="M274" s="197"/>
      <c r="N274" s="198"/>
      <c r="O274" s="77"/>
      <c r="P274" s="77"/>
      <c r="Q274" s="77"/>
      <c r="R274" s="77"/>
      <c r="S274" s="77"/>
      <c r="T274" s="7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T274" s="19" t="s">
        <v>193</v>
      </c>
      <c r="AU274" s="19" t="s">
        <v>92</v>
      </c>
    </row>
    <row r="275" s="13" customFormat="1">
      <c r="A275" s="13"/>
      <c r="B275" s="199"/>
      <c r="C275" s="13"/>
      <c r="D275" s="194" t="s">
        <v>194</v>
      </c>
      <c r="E275" s="200" t="s">
        <v>1</v>
      </c>
      <c r="F275" s="201" t="s">
        <v>347</v>
      </c>
      <c r="G275" s="13"/>
      <c r="H275" s="202">
        <v>2.4249999999999998</v>
      </c>
      <c r="I275" s="203"/>
      <c r="J275" s="13"/>
      <c r="K275" s="13"/>
      <c r="L275" s="199"/>
      <c r="M275" s="204"/>
      <c r="N275" s="205"/>
      <c r="O275" s="205"/>
      <c r="P275" s="205"/>
      <c r="Q275" s="205"/>
      <c r="R275" s="205"/>
      <c r="S275" s="205"/>
      <c r="T275" s="206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00" t="s">
        <v>194</v>
      </c>
      <c r="AU275" s="200" t="s">
        <v>92</v>
      </c>
      <c r="AV275" s="13" t="s">
        <v>92</v>
      </c>
      <c r="AW275" s="13" t="s">
        <v>32</v>
      </c>
      <c r="AX275" s="13" t="s">
        <v>76</v>
      </c>
      <c r="AY275" s="200" t="s">
        <v>185</v>
      </c>
    </row>
    <row r="276" s="13" customFormat="1">
      <c r="A276" s="13"/>
      <c r="B276" s="199"/>
      <c r="C276" s="13"/>
      <c r="D276" s="194" t="s">
        <v>194</v>
      </c>
      <c r="E276" s="200" t="s">
        <v>1</v>
      </c>
      <c r="F276" s="201" t="s">
        <v>348</v>
      </c>
      <c r="G276" s="13"/>
      <c r="H276" s="202">
        <v>4.3099999999999996</v>
      </c>
      <c r="I276" s="203"/>
      <c r="J276" s="13"/>
      <c r="K276" s="13"/>
      <c r="L276" s="199"/>
      <c r="M276" s="204"/>
      <c r="N276" s="205"/>
      <c r="O276" s="205"/>
      <c r="P276" s="205"/>
      <c r="Q276" s="205"/>
      <c r="R276" s="205"/>
      <c r="S276" s="205"/>
      <c r="T276" s="206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00" t="s">
        <v>194</v>
      </c>
      <c r="AU276" s="200" t="s">
        <v>92</v>
      </c>
      <c r="AV276" s="13" t="s">
        <v>92</v>
      </c>
      <c r="AW276" s="13" t="s">
        <v>32</v>
      </c>
      <c r="AX276" s="13" t="s">
        <v>76</v>
      </c>
      <c r="AY276" s="200" t="s">
        <v>185</v>
      </c>
    </row>
    <row r="277" s="13" customFormat="1">
      <c r="A277" s="13"/>
      <c r="B277" s="199"/>
      <c r="C277" s="13"/>
      <c r="D277" s="194" t="s">
        <v>194</v>
      </c>
      <c r="E277" s="200" t="s">
        <v>1</v>
      </c>
      <c r="F277" s="201" t="s">
        <v>349</v>
      </c>
      <c r="G277" s="13"/>
      <c r="H277" s="202">
        <v>2.286</v>
      </c>
      <c r="I277" s="203"/>
      <c r="J277" s="13"/>
      <c r="K277" s="13"/>
      <c r="L277" s="199"/>
      <c r="M277" s="204"/>
      <c r="N277" s="205"/>
      <c r="O277" s="205"/>
      <c r="P277" s="205"/>
      <c r="Q277" s="205"/>
      <c r="R277" s="205"/>
      <c r="S277" s="205"/>
      <c r="T277" s="206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00" t="s">
        <v>194</v>
      </c>
      <c r="AU277" s="200" t="s">
        <v>92</v>
      </c>
      <c r="AV277" s="13" t="s">
        <v>92</v>
      </c>
      <c r="AW277" s="13" t="s">
        <v>32</v>
      </c>
      <c r="AX277" s="13" t="s">
        <v>76</v>
      </c>
      <c r="AY277" s="200" t="s">
        <v>185</v>
      </c>
    </row>
    <row r="278" s="15" customFormat="1">
      <c r="A278" s="15"/>
      <c r="B278" s="226"/>
      <c r="C278" s="15"/>
      <c r="D278" s="194" t="s">
        <v>194</v>
      </c>
      <c r="E278" s="227" t="s">
        <v>1</v>
      </c>
      <c r="F278" s="228" t="s">
        <v>276</v>
      </c>
      <c r="G278" s="15"/>
      <c r="H278" s="229">
        <v>9.020999999999999</v>
      </c>
      <c r="I278" s="230"/>
      <c r="J278" s="15"/>
      <c r="K278" s="15"/>
      <c r="L278" s="226"/>
      <c r="M278" s="231"/>
      <c r="N278" s="232"/>
      <c r="O278" s="232"/>
      <c r="P278" s="232"/>
      <c r="Q278" s="232"/>
      <c r="R278" s="232"/>
      <c r="S278" s="232"/>
      <c r="T278" s="233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T278" s="227" t="s">
        <v>194</v>
      </c>
      <c r="AU278" s="227" t="s">
        <v>92</v>
      </c>
      <c r="AV278" s="15" t="s">
        <v>191</v>
      </c>
      <c r="AW278" s="15" t="s">
        <v>32</v>
      </c>
      <c r="AX278" s="15" t="s">
        <v>84</v>
      </c>
      <c r="AY278" s="227" t="s">
        <v>185</v>
      </c>
    </row>
    <row r="279" s="2" customFormat="1" ht="24.15" customHeight="1">
      <c r="A279" s="38"/>
      <c r="B279" s="180"/>
      <c r="C279" s="181" t="s">
        <v>350</v>
      </c>
      <c r="D279" s="181" t="s">
        <v>187</v>
      </c>
      <c r="E279" s="182" t="s">
        <v>351</v>
      </c>
      <c r="F279" s="183" t="s">
        <v>352</v>
      </c>
      <c r="G279" s="184" t="s">
        <v>190</v>
      </c>
      <c r="H279" s="185">
        <v>7.4619999999999997</v>
      </c>
      <c r="I279" s="186"/>
      <c r="J279" s="187">
        <f>ROUND(I279*H279,2)</f>
        <v>0</v>
      </c>
      <c r="K279" s="183" t="s">
        <v>199</v>
      </c>
      <c r="L279" s="39"/>
      <c r="M279" s="188" t="s">
        <v>1</v>
      </c>
      <c r="N279" s="189" t="s">
        <v>42</v>
      </c>
      <c r="O279" s="77"/>
      <c r="P279" s="190">
        <f>O279*H279</f>
        <v>0</v>
      </c>
      <c r="Q279" s="190">
        <v>0.17119999999999999</v>
      </c>
      <c r="R279" s="190">
        <f>Q279*H279</f>
        <v>1.2774943999999999</v>
      </c>
      <c r="S279" s="190">
        <v>0</v>
      </c>
      <c r="T279" s="191">
        <f>S279*H279</f>
        <v>0</v>
      </c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R279" s="192" t="s">
        <v>191</v>
      </c>
      <c r="AT279" s="192" t="s">
        <v>187</v>
      </c>
      <c r="AU279" s="192" t="s">
        <v>92</v>
      </c>
      <c r="AY279" s="19" t="s">
        <v>185</v>
      </c>
      <c r="BE279" s="193">
        <f>IF(N279="základní",J279,0)</f>
        <v>0</v>
      </c>
      <c r="BF279" s="193">
        <f>IF(N279="snížená",J279,0)</f>
        <v>0</v>
      </c>
      <c r="BG279" s="193">
        <f>IF(N279="zákl. přenesená",J279,0)</f>
        <v>0</v>
      </c>
      <c r="BH279" s="193">
        <f>IF(N279="sníž. přenesená",J279,0)</f>
        <v>0</v>
      </c>
      <c r="BI279" s="193">
        <f>IF(N279="nulová",J279,0)</f>
        <v>0</v>
      </c>
      <c r="BJ279" s="19" t="s">
        <v>92</v>
      </c>
      <c r="BK279" s="193">
        <f>ROUND(I279*H279,2)</f>
        <v>0</v>
      </c>
      <c r="BL279" s="19" t="s">
        <v>191</v>
      </c>
      <c r="BM279" s="192" t="s">
        <v>353</v>
      </c>
    </row>
    <row r="280" s="2" customFormat="1">
      <c r="A280" s="38"/>
      <c r="B280" s="39"/>
      <c r="C280" s="38"/>
      <c r="D280" s="194" t="s">
        <v>193</v>
      </c>
      <c r="E280" s="38"/>
      <c r="F280" s="195" t="s">
        <v>352</v>
      </c>
      <c r="G280" s="38"/>
      <c r="H280" s="38"/>
      <c r="I280" s="196"/>
      <c r="J280" s="38"/>
      <c r="K280" s="38"/>
      <c r="L280" s="39"/>
      <c r="M280" s="197"/>
      <c r="N280" s="198"/>
      <c r="O280" s="77"/>
      <c r="P280" s="77"/>
      <c r="Q280" s="77"/>
      <c r="R280" s="77"/>
      <c r="S280" s="77"/>
      <c r="T280" s="7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T280" s="19" t="s">
        <v>193</v>
      </c>
      <c r="AU280" s="19" t="s">
        <v>92</v>
      </c>
    </row>
    <row r="281" s="2" customFormat="1">
      <c r="A281" s="38"/>
      <c r="B281" s="39"/>
      <c r="C281" s="38"/>
      <c r="D281" s="207" t="s">
        <v>201</v>
      </c>
      <c r="E281" s="38"/>
      <c r="F281" s="208" t="s">
        <v>354</v>
      </c>
      <c r="G281" s="38"/>
      <c r="H281" s="38"/>
      <c r="I281" s="196"/>
      <c r="J281" s="38"/>
      <c r="K281" s="38"/>
      <c r="L281" s="39"/>
      <c r="M281" s="197"/>
      <c r="N281" s="198"/>
      <c r="O281" s="77"/>
      <c r="P281" s="77"/>
      <c r="Q281" s="77"/>
      <c r="R281" s="77"/>
      <c r="S281" s="77"/>
      <c r="T281" s="7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T281" s="19" t="s">
        <v>201</v>
      </c>
      <c r="AU281" s="19" t="s">
        <v>92</v>
      </c>
    </row>
    <row r="282" s="13" customFormat="1">
      <c r="A282" s="13"/>
      <c r="B282" s="199"/>
      <c r="C282" s="13"/>
      <c r="D282" s="194" t="s">
        <v>194</v>
      </c>
      <c r="E282" s="200" t="s">
        <v>1</v>
      </c>
      <c r="F282" s="201" t="s">
        <v>355</v>
      </c>
      <c r="G282" s="13"/>
      <c r="H282" s="202">
        <v>7.4619999999999997</v>
      </c>
      <c r="I282" s="203"/>
      <c r="J282" s="13"/>
      <c r="K282" s="13"/>
      <c r="L282" s="199"/>
      <c r="M282" s="204"/>
      <c r="N282" s="205"/>
      <c r="O282" s="205"/>
      <c r="P282" s="205"/>
      <c r="Q282" s="205"/>
      <c r="R282" s="205"/>
      <c r="S282" s="205"/>
      <c r="T282" s="206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00" t="s">
        <v>194</v>
      </c>
      <c r="AU282" s="200" t="s">
        <v>92</v>
      </c>
      <c r="AV282" s="13" t="s">
        <v>92</v>
      </c>
      <c r="AW282" s="13" t="s">
        <v>32</v>
      </c>
      <c r="AX282" s="13" t="s">
        <v>76</v>
      </c>
      <c r="AY282" s="200" t="s">
        <v>185</v>
      </c>
    </row>
    <row r="283" s="15" customFormat="1">
      <c r="A283" s="15"/>
      <c r="B283" s="226"/>
      <c r="C283" s="15"/>
      <c r="D283" s="194" t="s">
        <v>194</v>
      </c>
      <c r="E283" s="227" t="s">
        <v>1</v>
      </c>
      <c r="F283" s="228" t="s">
        <v>276</v>
      </c>
      <c r="G283" s="15"/>
      <c r="H283" s="229">
        <v>7.4619999999999997</v>
      </c>
      <c r="I283" s="230"/>
      <c r="J283" s="15"/>
      <c r="K283" s="15"/>
      <c r="L283" s="226"/>
      <c r="M283" s="231"/>
      <c r="N283" s="232"/>
      <c r="O283" s="232"/>
      <c r="P283" s="232"/>
      <c r="Q283" s="232"/>
      <c r="R283" s="232"/>
      <c r="S283" s="232"/>
      <c r="T283" s="233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T283" s="227" t="s">
        <v>194</v>
      </c>
      <c r="AU283" s="227" t="s">
        <v>92</v>
      </c>
      <c r="AV283" s="15" t="s">
        <v>191</v>
      </c>
      <c r="AW283" s="15" t="s">
        <v>32</v>
      </c>
      <c r="AX283" s="15" t="s">
        <v>84</v>
      </c>
      <c r="AY283" s="227" t="s">
        <v>185</v>
      </c>
    </row>
    <row r="284" s="2" customFormat="1" ht="24.15" customHeight="1">
      <c r="A284" s="38"/>
      <c r="B284" s="180"/>
      <c r="C284" s="181" t="s">
        <v>356</v>
      </c>
      <c r="D284" s="181" t="s">
        <v>187</v>
      </c>
      <c r="E284" s="182" t="s">
        <v>357</v>
      </c>
      <c r="F284" s="183" t="s">
        <v>358</v>
      </c>
      <c r="G284" s="184" t="s">
        <v>190</v>
      </c>
      <c r="H284" s="185">
        <v>11.212999999999999</v>
      </c>
      <c r="I284" s="186"/>
      <c r="J284" s="187">
        <f>ROUND(I284*H284,2)</f>
        <v>0</v>
      </c>
      <c r="K284" s="183" t="s">
        <v>1</v>
      </c>
      <c r="L284" s="39"/>
      <c r="M284" s="188" t="s">
        <v>1</v>
      </c>
      <c r="N284" s="189" t="s">
        <v>42</v>
      </c>
      <c r="O284" s="77"/>
      <c r="P284" s="190">
        <f>O284*H284</f>
        <v>0</v>
      </c>
      <c r="Q284" s="190">
        <v>0.22897999999999999</v>
      </c>
      <c r="R284" s="190">
        <f>Q284*H284</f>
        <v>2.5675527399999996</v>
      </c>
      <c r="S284" s="190">
        <v>0</v>
      </c>
      <c r="T284" s="191">
        <f>S284*H284</f>
        <v>0</v>
      </c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R284" s="192" t="s">
        <v>191</v>
      </c>
      <c r="AT284" s="192" t="s">
        <v>187</v>
      </c>
      <c r="AU284" s="192" t="s">
        <v>92</v>
      </c>
      <c r="AY284" s="19" t="s">
        <v>185</v>
      </c>
      <c r="BE284" s="193">
        <f>IF(N284="základní",J284,0)</f>
        <v>0</v>
      </c>
      <c r="BF284" s="193">
        <f>IF(N284="snížená",J284,0)</f>
        <v>0</v>
      </c>
      <c r="BG284" s="193">
        <f>IF(N284="zákl. přenesená",J284,0)</f>
        <v>0</v>
      </c>
      <c r="BH284" s="193">
        <f>IF(N284="sníž. přenesená",J284,0)</f>
        <v>0</v>
      </c>
      <c r="BI284" s="193">
        <f>IF(N284="nulová",J284,0)</f>
        <v>0</v>
      </c>
      <c r="BJ284" s="19" t="s">
        <v>92</v>
      </c>
      <c r="BK284" s="193">
        <f>ROUND(I284*H284,2)</f>
        <v>0</v>
      </c>
      <c r="BL284" s="19" t="s">
        <v>191</v>
      </c>
      <c r="BM284" s="192" t="s">
        <v>359</v>
      </c>
    </row>
    <row r="285" s="2" customFormat="1">
      <c r="A285" s="38"/>
      <c r="B285" s="39"/>
      <c r="C285" s="38"/>
      <c r="D285" s="194" t="s">
        <v>193</v>
      </c>
      <c r="E285" s="38"/>
      <c r="F285" s="195" t="s">
        <v>358</v>
      </c>
      <c r="G285" s="38"/>
      <c r="H285" s="38"/>
      <c r="I285" s="196"/>
      <c r="J285" s="38"/>
      <c r="K285" s="38"/>
      <c r="L285" s="39"/>
      <c r="M285" s="197"/>
      <c r="N285" s="198"/>
      <c r="O285" s="77"/>
      <c r="P285" s="77"/>
      <c r="Q285" s="77"/>
      <c r="R285" s="77"/>
      <c r="S285" s="77"/>
      <c r="T285" s="7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T285" s="19" t="s">
        <v>193</v>
      </c>
      <c r="AU285" s="19" t="s">
        <v>92</v>
      </c>
    </row>
    <row r="286" s="13" customFormat="1">
      <c r="A286" s="13"/>
      <c r="B286" s="199"/>
      <c r="C286" s="13"/>
      <c r="D286" s="194" t="s">
        <v>194</v>
      </c>
      <c r="E286" s="200" t="s">
        <v>1</v>
      </c>
      <c r="F286" s="201" t="s">
        <v>360</v>
      </c>
      <c r="G286" s="13"/>
      <c r="H286" s="202">
        <v>11.212999999999999</v>
      </c>
      <c r="I286" s="203"/>
      <c r="J286" s="13"/>
      <c r="K286" s="13"/>
      <c r="L286" s="199"/>
      <c r="M286" s="204"/>
      <c r="N286" s="205"/>
      <c r="O286" s="205"/>
      <c r="P286" s="205"/>
      <c r="Q286" s="205"/>
      <c r="R286" s="205"/>
      <c r="S286" s="205"/>
      <c r="T286" s="206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00" t="s">
        <v>194</v>
      </c>
      <c r="AU286" s="200" t="s">
        <v>92</v>
      </c>
      <c r="AV286" s="13" t="s">
        <v>92</v>
      </c>
      <c r="AW286" s="13" t="s">
        <v>32</v>
      </c>
      <c r="AX286" s="13" t="s">
        <v>76</v>
      </c>
      <c r="AY286" s="200" t="s">
        <v>185</v>
      </c>
    </row>
    <row r="287" s="15" customFormat="1">
      <c r="A287" s="15"/>
      <c r="B287" s="226"/>
      <c r="C287" s="15"/>
      <c r="D287" s="194" t="s">
        <v>194</v>
      </c>
      <c r="E287" s="227" t="s">
        <v>1</v>
      </c>
      <c r="F287" s="228" t="s">
        <v>276</v>
      </c>
      <c r="G287" s="15"/>
      <c r="H287" s="229">
        <v>11.212999999999999</v>
      </c>
      <c r="I287" s="230"/>
      <c r="J287" s="15"/>
      <c r="K287" s="15"/>
      <c r="L287" s="226"/>
      <c r="M287" s="231"/>
      <c r="N287" s="232"/>
      <c r="O287" s="232"/>
      <c r="P287" s="232"/>
      <c r="Q287" s="232"/>
      <c r="R287" s="232"/>
      <c r="S287" s="232"/>
      <c r="T287" s="233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T287" s="227" t="s">
        <v>194</v>
      </c>
      <c r="AU287" s="227" t="s">
        <v>92</v>
      </c>
      <c r="AV287" s="15" t="s">
        <v>191</v>
      </c>
      <c r="AW287" s="15" t="s">
        <v>32</v>
      </c>
      <c r="AX287" s="15" t="s">
        <v>84</v>
      </c>
      <c r="AY287" s="227" t="s">
        <v>185</v>
      </c>
    </row>
    <row r="288" s="2" customFormat="1" ht="24.15" customHeight="1">
      <c r="A288" s="38"/>
      <c r="B288" s="180"/>
      <c r="C288" s="181" t="s">
        <v>361</v>
      </c>
      <c r="D288" s="181" t="s">
        <v>187</v>
      </c>
      <c r="E288" s="182" t="s">
        <v>362</v>
      </c>
      <c r="F288" s="183" t="s">
        <v>363</v>
      </c>
      <c r="G288" s="184" t="s">
        <v>190</v>
      </c>
      <c r="H288" s="185">
        <v>22.989999999999998</v>
      </c>
      <c r="I288" s="186"/>
      <c r="J288" s="187">
        <f>ROUND(I288*H288,2)</f>
        <v>0</v>
      </c>
      <c r="K288" s="183" t="s">
        <v>199</v>
      </c>
      <c r="L288" s="39"/>
      <c r="M288" s="188" t="s">
        <v>1</v>
      </c>
      <c r="N288" s="189" t="s">
        <v>42</v>
      </c>
      <c r="O288" s="77"/>
      <c r="P288" s="190">
        <f>O288*H288</f>
        <v>0</v>
      </c>
      <c r="Q288" s="190">
        <v>0.30131000000000002</v>
      </c>
      <c r="R288" s="190">
        <f>Q288*H288</f>
        <v>6.9271168999999997</v>
      </c>
      <c r="S288" s="190">
        <v>0</v>
      </c>
      <c r="T288" s="191">
        <f>S288*H288</f>
        <v>0</v>
      </c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R288" s="192" t="s">
        <v>191</v>
      </c>
      <c r="AT288" s="192" t="s">
        <v>187</v>
      </c>
      <c r="AU288" s="192" t="s">
        <v>92</v>
      </c>
      <c r="AY288" s="19" t="s">
        <v>185</v>
      </c>
      <c r="BE288" s="193">
        <f>IF(N288="základní",J288,0)</f>
        <v>0</v>
      </c>
      <c r="BF288" s="193">
        <f>IF(N288="snížená",J288,0)</f>
        <v>0</v>
      </c>
      <c r="BG288" s="193">
        <f>IF(N288="zákl. přenesená",J288,0)</f>
        <v>0</v>
      </c>
      <c r="BH288" s="193">
        <f>IF(N288="sníž. přenesená",J288,0)</f>
        <v>0</v>
      </c>
      <c r="BI288" s="193">
        <f>IF(N288="nulová",J288,0)</f>
        <v>0</v>
      </c>
      <c r="BJ288" s="19" t="s">
        <v>92</v>
      </c>
      <c r="BK288" s="193">
        <f>ROUND(I288*H288,2)</f>
        <v>0</v>
      </c>
      <c r="BL288" s="19" t="s">
        <v>191</v>
      </c>
      <c r="BM288" s="192" t="s">
        <v>364</v>
      </c>
    </row>
    <row r="289" s="2" customFormat="1">
      <c r="A289" s="38"/>
      <c r="B289" s="39"/>
      <c r="C289" s="38"/>
      <c r="D289" s="194" t="s">
        <v>193</v>
      </c>
      <c r="E289" s="38"/>
      <c r="F289" s="195" t="s">
        <v>363</v>
      </c>
      <c r="G289" s="38"/>
      <c r="H289" s="38"/>
      <c r="I289" s="196"/>
      <c r="J289" s="38"/>
      <c r="K289" s="38"/>
      <c r="L289" s="39"/>
      <c r="M289" s="197"/>
      <c r="N289" s="198"/>
      <c r="O289" s="77"/>
      <c r="P289" s="77"/>
      <c r="Q289" s="77"/>
      <c r="R289" s="77"/>
      <c r="S289" s="77"/>
      <c r="T289" s="7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T289" s="19" t="s">
        <v>193</v>
      </c>
      <c r="AU289" s="19" t="s">
        <v>92</v>
      </c>
    </row>
    <row r="290" s="2" customFormat="1">
      <c r="A290" s="38"/>
      <c r="B290" s="39"/>
      <c r="C290" s="38"/>
      <c r="D290" s="207" t="s">
        <v>201</v>
      </c>
      <c r="E290" s="38"/>
      <c r="F290" s="208" t="s">
        <v>365</v>
      </c>
      <c r="G290" s="38"/>
      <c r="H290" s="38"/>
      <c r="I290" s="196"/>
      <c r="J290" s="38"/>
      <c r="K290" s="38"/>
      <c r="L290" s="39"/>
      <c r="M290" s="197"/>
      <c r="N290" s="198"/>
      <c r="O290" s="77"/>
      <c r="P290" s="77"/>
      <c r="Q290" s="77"/>
      <c r="R290" s="77"/>
      <c r="S290" s="77"/>
      <c r="T290" s="7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T290" s="19" t="s">
        <v>201</v>
      </c>
      <c r="AU290" s="19" t="s">
        <v>92</v>
      </c>
    </row>
    <row r="291" s="13" customFormat="1">
      <c r="A291" s="13"/>
      <c r="B291" s="199"/>
      <c r="C291" s="13"/>
      <c r="D291" s="194" t="s">
        <v>194</v>
      </c>
      <c r="E291" s="200" t="s">
        <v>1</v>
      </c>
      <c r="F291" s="201" t="s">
        <v>366</v>
      </c>
      <c r="G291" s="13"/>
      <c r="H291" s="202">
        <v>11.762000000000001</v>
      </c>
      <c r="I291" s="203"/>
      <c r="J291" s="13"/>
      <c r="K291" s="13"/>
      <c r="L291" s="199"/>
      <c r="M291" s="204"/>
      <c r="N291" s="205"/>
      <c r="O291" s="205"/>
      <c r="P291" s="205"/>
      <c r="Q291" s="205"/>
      <c r="R291" s="205"/>
      <c r="S291" s="205"/>
      <c r="T291" s="206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00" t="s">
        <v>194</v>
      </c>
      <c r="AU291" s="200" t="s">
        <v>92</v>
      </c>
      <c r="AV291" s="13" t="s">
        <v>92</v>
      </c>
      <c r="AW291" s="13" t="s">
        <v>32</v>
      </c>
      <c r="AX291" s="13" t="s">
        <v>76</v>
      </c>
      <c r="AY291" s="200" t="s">
        <v>185</v>
      </c>
    </row>
    <row r="292" s="13" customFormat="1">
      <c r="A292" s="13"/>
      <c r="B292" s="199"/>
      <c r="C292" s="13"/>
      <c r="D292" s="194" t="s">
        <v>194</v>
      </c>
      <c r="E292" s="200" t="s">
        <v>1</v>
      </c>
      <c r="F292" s="201" t="s">
        <v>367</v>
      </c>
      <c r="G292" s="13"/>
      <c r="H292" s="202">
        <v>11.228</v>
      </c>
      <c r="I292" s="203"/>
      <c r="J292" s="13"/>
      <c r="K292" s="13"/>
      <c r="L292" s="199"/>
      <c r="M292" s="204"/>
      <c r="N292" s="205"/>
      <c r="O292" s="205"/>
      <c r="P292" s="205"/>
      <c r="Q292" s="205"/>
      <c r="R292" s="205"/>
      <c r="S292" s="205"/>
      <c r="T292" s="206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00" t="s">
        <v>194</v>
      </c>
      <c r="AU292" s="200" t="s">
        <v>92</v>
      </c>
      <c r="AV292" s="13" t="s">
        <v>92</v>
      </c>
      <c r="AW292" s="13" t="s">
        <v>32</v>
      </c>
      <c r="AX292" s="13" t="s">
        <v>76</v>
      </c>
      <c r="AY292" s="200" t="s">
        <v>185</v>
      </c>
    </row>
    <row r="293" s="15" customFormat="1">
      <c r="A293" s="15"/>
      <c r="B293" s="226"/>
      <c r="C293" s="15"/>
      <c r="D293" s="194" t="s">
        <v>194</v>
      </c>
      <c r="E293" s="227" t="s">
        <v>1</v>
      </c>
      <c r="F293" s="228" t="s">
        <v>276</v>
      </c>
      <c r="G293" s="15"/>
      <c r="H293" s="229">
        <v>22.990000000000002</v>
      </c>
      <c r="I293" s="230"/>
      <c r="J293" s="15"/>
      <c r="K293" s="15"/>
      <c r="L293" s="226"/>
      <c r="M293" s="231"/>
      <c r="N293" s="232"/>
      <c r="O293" s="232"/>
      <c r="P293" s="232"/>
      <c r="Q293" s="232"/>
      <c r="R293" s="232"/>
      <c r="S293" s="232"/>
      <c r="T293" s="233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T293" s="227" t="s">
        <v>194</v>
      </c>
      <c r="AU293" s="227" t="s">
        <v>92</v>
      </c>
      <c r="AV293" s="15" t="s">
        <v>191</v>
      </c>
      <c r="AW293" s="15" t="s">
        <v>32</v>
      </c>
      <c r="AX293" s="15" t="s">
        <v>84</v>
      </c>
      <c r="AY293" s="227" t="s">
        <v>185</v>
      </c>
    </row>
    <row r="294" s="2" customFormat="1" ht="24.15" customHeight="1">
      <c r="A294" s="38"/>
      <c r="B294" s="180"/>
      <c r="C294" s="181" t="s">
        <v>368</v>
      </c>
      <c r="D294" s="181" t="s">
        <v>187</v>
      </c>
      <c r="E294" s="182" t="s">
        <v>369</v>
      </c>
      <c r="F294" s="183" t="s">
        <v>370</v>
      </c>
      <c r="G294" s="184" t="s">
        <v>190</v>
      </c>
      <c r="H294" s="185">
        <v>14.734</v>
      </c>
      <c r="I294" s="186"/>
      <c r="J294" s="187">
        <f>ROUND(I294*H294,2)</f>
        <v>0</v>
      </c>
      <c r="K294" s="183" t="s">
        <v>199</v>
      </c>
      <c r="L294" s="39"/>
      <c r="M294" s="188" t="s">
        <v>1</v>
      </c>
      <c r="N294" s="189" t="s">
        <v>42</v>
      </c>
      <c r="O294" s="77"/>
      <c r="P294" s="190">
        <f>O294*H294</f>
        <v>0</v>
      </c>
      <c r="Q294" s="190">
        <v>0.35010999999999998</v>
      </c>
      <c r="R294" s="190">
        <f>Q294*H294</f>
        <v>5.1585207399999993</v>
      </c>
      <c r="S294" s="190">
        <v>0</v>
      </c>
      <c r="T294" s="191">
        <f>S294*H294</f>
        <v>0</v>
      </c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R294" s="192" t="s">
        <v>191</v>
      </c>
      <c r="AT294" s="192" t="s">
        <v>187</v>
      </c>
      <c r="AU294" s="192" t="s">
        <v>92</v>
      </c>
      <c r="AY294" s="19" t="s">
        <v>185</v>
      </c>
      <c r="BE294" s="193">
        <f>IF(N294="základní",J294,0)</f>
        <v>0</v>
      </c>
      <c r="BF294" s="193">
        <f>IF(N294="snížená",J294,0)</f>
        <v>0</v>
      </c>
      <c r="BG294" s="193">
        <f>IF(N294="zákl. přenesená",J294,0)</f>
        <v>0</v>
      </c>
      <c r="BH294" s="193">
        <f>IF(N294="sníž. přenesená",J294,0)</f>
        <v>0</v>
      </c>
      <c r="BI294" s="193">
        <f>IF(N294="nulová",J294,0)</f>
        <v>0</v>
      </c>
      <c r="BJ294" s="19" t="s">
        <v>92</v>
      </c>
      <c r="BK294" s="193">
        <f>ROUND(I294*H294,2)</f>
        <v>0</v>
      </c>
      <c r="BL294" s="19" t="s">
        <v>191</v>
      </c>
      <c r="BM294" s="192" t="s">
        <v>371</v>
      </c>
    </row>
    <row r="295" s="2" customFormat="1">
      <c r="A295" s="38"/>
      <c r="B295" s="39"/>
      <c r="C295" s="38"/>
      <c r="D295" s="194" t="s">
        <v>193</v>
      </c>
      <c r="E295" s="38"/>
      <c r="F295" s="195" t="s">
        <v>370</v>
      </c>
      <c r="G295" s="38"/>
      <c r="H295" s="38"/>
      <c r="I295" s="196"/>
      <c r="J295" s="38"/>
      <c r="K295" s="38"/>
      <c r="L295" s="39"/>
      <c r="M295" s="197"/>
      <c r="N295" s="198"/>
      <c r="O295" s="77"/>
      <c r="P295" s="77"/>
      <c r="Q295" s="77"/>
      <c r="R295" s="77"/>
      <c r="S295" s="77"/>
      <c r="T295" s="7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T295" s="19" t="s">
        <v>193</v>
      </c>
      <c r="AU295" s="19" t="s">
        <v>92</v>
      </c>
    </row>
    <row r="296" s="2" customFormat="1">
      <c r="A296" s="38"/>
      <c r="B296" s="39"/>
      <c r="C296" s="38"/>
      <c r="D296" s="207" t="s">
        <v>201</v>
      </c>
      <c r="E296" s="38"/>
      <c r="F296" s="208" t="s">
        <v>372</v>
      </c>
      <c r="G296" s="38"/>
      <c r="H296" s="38"/>
      <c r="I296" s="196"/>
      <c r="J296" s="38"/>
      <c r="K296" s="38"/>
      <c r="L296" s="39"/>
      <c r="M296" s="197"/>
      <c r="N296" s="198"/>
      <c r="O296" s="77"/>
      <c r="P296" s="77"/>
      <c r="Q296" s="77"/>
      <c r="R296" s="77"/>
      <c r="S296" s="77"/>
      <c r="T296" s="7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T296" s="19" t="s">
        <v>201</v>
      </c>
      <c r="AU296" s="19" t="s">
        <v>92</v>
      </c>
    </row>
    <row r="297" s="13" customFormat="1">
      <c r="A297" s="13"/>
      <c r="B297" s="199"/>
      <c r="C297" s="13"/>
      <c r="D297" s="194" t="s">
        <v>194</v>
      </c>
      <c r="E297" s="200" t="s">
        <v>1</v>
      </c>
      <c r="F297" s="201" t="s">
        <v>373</v>
      </c>
      <c r="G297" s="13"/>
      <c r="H297" s="202">
        <v>9.891</v>
      </c>
      <c r="I297" s="203"/>
      <c r="J297" s="13"/>
      <c r="K297" s="13"/>
      <c r="L297" s="199"/>
      <c r="M297" s="204"/>
      <c r="N297" s="205"/>
      <c r="O297" s="205"/>
      <c r="P297" s="205"/>
      <c r="Q297" s="205"/>
      <c r="R297" s="205"/>
      <c r="S297" s="205"/>
      <c r="T297" s="206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00" t="s">
        <v>194</v>
      </c>
      <c r="AU297" s="200" t="s">
        <v>92</v>
      </c>
      <c r="AV297" s="13" t="s">
        <v>92</v>
      </c>
      <c r="AW297" s="13" t="s">
        <v>32</v>
      </c>
      <c r="AX297" s="13" t="s">
        <v>76</v>
      </c>
      <c r="AY297" s="200" t="s">
        <v>185</v>
      </c>
    </row>
    <row r="298" s="13" customFormat="1">
      <c r="A298" s="13"/>
      <c r="B298" s="199"/>
      <c r="C298" s="13"/>
      <c r="D298" s="194" t="s">
        <v>194</v>
      </c>
      <c r="E298" s="200" t="s">
        <v>1</v>
      </c>
      <c r="F298" s="201" t="s">
        <v>374</v>
      </c>
      <c r="G298" s="13"/>
      <c r="H298" s="202">
        <v>4.843</v>
      </c>
      <c r="I298" s="203"/>
      <c r="J298" s="13"/>
      <c r="K298" s="13"/>
      <c r="L298" s="199"/>
      <c r="M298" s="204"/>
      <c r="N298" s="205"/>
      <c r="O298" s="205"/>
      <c r="P298" s="205"/>
      <c r="Q298" s="205"/>
      <c r="R298" s="205"/>
      <c r="S298" s="205"/>
      <c r="T298" s="206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00" t="s">
        <v>194</v>
      </c>
      <c r="AU298" s="200" t="s">
        <v>92</v>
      </c>
      <c r="AV298" s="13" t="s">
        <v>92</v>
      </c>
      <c r="AW298" s="13" t="s">
        <v>32</v>
      </c>
      <c r="AX298" s="13" t="s">
        <v>76</v>
      </c>
      <c r="AY298" s="200" t="s">
        <v>185</v>
      </c>
    </row>
    <row r="299" s="15" customFormat="1">
      <c r="A299" s="15"/>
      <c r="B299" s="226"/>
      <c r="C299" s="15"/>
      <c r="D299" s="194" t="s">
        <v>194</v>
      </c>
      <c r="E299" s="227" t="s">
        <v>1</v>
      </c>
      <c r="F299" s="228" t="s">
        <v>276</v>
      </c>
      <c r="G299" s="15"/>
      <c r="H299" s="229">
        <v>14.734</v>
      </c>
      <c r="I299" s="230"/>
      <c r="J299" s="15"/>
      <c r="K299" s="15"/>
      <c r="L299" s="226"/>
      <c r="M299" s="231"/>
      <c r="N299" s="232"/>
      <c r="O299" s="232"/>
      <c r="P299" s="232"/>
      <c r="Q299" s="232"/>
      <c r="R299" s="232"/>
      <c r="S299" s="232"/>
      <c r="T299" s="233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T299" s="227" t="s">
        <v>194</v>
      </c>
      <c r="AU299" s="227" t="s">
        <v>92</v>
      </c>
      <c r="AV299" s="15" t="s">
        <v>191</v>
      </c>
      <c r="AW299" s="15" t="s">
        <v>32</v>
      </c>
      <c r="AX299" s="15" t="s">
        <v>84</v>
      </c>
      <c r="AY299" s="227" t="s">
        <v>185</v>
      </c>
    </row>
    <row r="300" s="2" customFormat="1" ht="37.8" customHeight="1">
      <c r="A300" s="38"/>
      <c r="B300" s="180"/>
      <c r="C300" s="181" t="s">
        <v>375</v>
      </c>
      <c r="D300" s="181" t="s">
        <v>187</v>
      </c>
      <c r="E300" s="182" t="s">
        <v>376</v>
      </c>
      <c r="F300" s="183" t="s">
        <v>377</v>
      </c>
      <c r="G300" s="184" t="s">
        <v>190</v>
      </c>
      <c r="H300" s="185">
        <v>4.1970000000000001</v>
      </c>
      <c r="I300" s="186"/>
      <c r="J300" s="187">
        <f>ROUND(I300*H300,2)</f>
        <v>0</v>
      </c>
      <c r="K300" s="183" t="s">
        <v>1</v>
      </c>
      <c r="L300" s="39"/>
      <c r="M300" s="188" t="s">
        <v>1</v>
      </c>
      <c r="N300" s="189" t="s">
        <v>42</v>
      </c>
      <c r="O300" s="77"/>
      <c r="P300" s="190">
        <f>O300*H300</f>
        <v>0</v>
      </c>
      <c r="Q300" s="190">
        <v>0.21023</v>
      </c>
      <c r="R300" s="190">
        <f>Q300*H300</f>
        <v>0.88233530999999998</v>
      </c>
      <c r="S300" s="190">
        <v>0</v>
      </c>
      <c r="T300" s="191">
        <f>S300*H300</f>
        <v>0</v>
      </c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R300" s="192" t="s">
        <v>191</v>
      </c>
      <c r="AT300" s="192" t="s">
        <v>187</v>
      </c>
      <c r="AU300" s="192" t="s">
        <v>92</v>
      </c>
      <c r="AY300" s="19" t="s">
        <v>185</v>
      </c>
      <c r="BE300" s="193">
        <f>IF(N300="základní",J300,0)</f>
        <v>0</v>
      </c>
      <c r="BF300" s="193">
        <f>IF(N300="snížená",J300,0)</f>
        <v>0</v>
      </c>
      <c r="BG300" s="193">
        <f>IF(N300="zákl. přenesená",J300,0)</f>
        <v>0</v>
      </c>
      <c r="BH300" s="193">
        <f>IF(N300="sníž. přenesená",J300,0)</f>
        <v>0</v>
      </c>
      <c r="BI300" s="193">
        <f>IF(N300="nulová",J300,0)</f>
        <v>0</v>
      </c>
      <c r="BJ300" s="19" t="s">
        <v>92</v>
      </c>
      <c r="BK300" s="193">
        <f>ROUND(I300*H300,2)</f>
        <v>0</v>
      </c>
      <c r="BL300" s="19" t="s">
        <v>191</v>
      </c>
      <c r="BM300" s="192" t="s">
        <v>378</v>
      </c>
    </row>
    <row r="301" s="2" customFormat="1">
      <c r="A301" s="38"/>
      <c r="B301" s="39"/>
      <c r="C301" s="38"/>
      <c r="D301" s="194" t="s">
        <v>193</v>
      </c>
      <c r="E301" s="38"/>
      <c r="F301" s="195" t="s">
        <v>377</v>
      </c>
      <c r="G301" s="38"/>
      <c r="H301" s="38"/>
      <c r="I301" s="196"/>
      <c r="J301" s="38"/>
      <c r="K301" s="38"/>
      <c r="L301" s="39"/>
      <c r="M301" s="197"/>
      <c r="N301" s="198"/>
      <c r="O301" s="77"/>
      <c r="P301" s="77"/>
      <c r="Q301" s="77"/>
      <c r="R301" s="77"/>
      <c r="S301" s="77"/>
      <c r="T301" s="7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T301" s="19" t="s">
        <v>193</v>
      </c>
      <c r="AU301" s="19" t="s">
        <v>92</v>
      </c>
    </row>
    <row r="302" s="13" customFormat="1">
      <c r="A302" s="13"/>
      <c r="B302" s="199"/>
      <c r="C302" s="13"/>
      <c r="D302" s="194" t="s">
        <v>194</v>
      </c>
      <c r="E302" s="200" t="s">
        <v>1</v>
      </c>
      <c r="F302" s="201" t="s">
        <v>379</v>
      </c>
      <c r="G302" s="13"/>
      <c r="H302" s="202">
        <v>4.1970000000000001</v>
      </c>
      <c r="I302" s="203"/>
      <c r="J302" s="13"/>
      <c r="K302" s="13"/>
      <c r="L302" s="199"/>
      <c r="M302" s="204"/>
      <c r="N302" s="205"/>
      <c r="O302" s="205"/>
      <c r="P302" s="205"/>
      <c r="Q302" s="205"/>
      <c r="R302" s="205"/>
      <c r="S302" s="205"/>
      <c r="T302" s="206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00" t="s">
        <v>194</v>
      </c>
      <c r="AU302" s="200" t="s">
        <v>92</v>
      </c>
      <c r="AV302" s="13" t="s">
        <v>92</v>
      </c>
      <c r="AW302" s="13" t="s">
        <v>32</v>
      </c>
      <c r="AX302" s="13" t="s">
        <v>84</v>
      </c>
      <c r="AY302" s="200" t="s">
        <v>185</v>
      </c>
    </row>
    <row r="303" s="2" customFormat="1" ht="21.75" customHeight="1">
      <c r="A303" s="38"/>
      <c r="B303" s="180"/>
      <c r="C303" s="181" t="s">
        <v>380</v>
      </c>
      <c r="D303" s="181" t="s">
        <v>187</v>
      </c>
      <c r="E303" s="182" t="s">
        <v>381</v>
      </c>
      <c r="F303" s="183" t="s">
        <v>382</v>
      </c>
      <c r="G303" s="184" t="s">
        <v>383</v>
      </c>
      <c r="H303" s="185">
        <v>8</v>
      </c>
      <c r="I303" s="186"/>
      <c r="J303" s="187">
        <f>ROUND(I303*H303,2)</f>
        <v>0</v>
      </c>
      <c r="K303" s="183" t="s">
        <v>199</v>
      </c>
      <c r="L303" s="39"/>
      <c r="M303" s="188" t="s">
        <v>1</v>
      </c>
      <c r="N303" s="189" t="s">
        <v>42</v>
      </c>
      <c r="O303" s="77"/>
      <c r="P303" s="190">
        <f>O303*H303</f>
        <v>0</v>
      </c>
      <c r="Q303" s="190">
        <v>0.081850000000000006</v>
      </c>
      <c r="R303" s="190">
        <f>Q303*H303</f>
        <v>0.65480000000000005</v>
      </c>
      <c r="S303" s="190">
        <v>0</v>
      </c>
      <c r="T303" s="191">
        <f>S303*H303</f>
        <v>0</v>
      </c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R303" s="192" t="s">
        <v>191</v>
      </c>
      <c r="AT303" s="192" t="s">
        <v>187</v>
      </c>
      <c r="AU303" s="192" t="s">
        <v>92</v>
      </c>
      <c r="AY303" s="19" t="s">
        <v>185</v>
      </c>
      <c r="BE303" s="193">
        <f>IF(N303="základní",J303,0)</f>
        <v>0</v>
      </c>
      <c r="BF303" s="193">
        <f>IF(N303="snížená",J303,0)</f>
        <v>0</v>
      </c>
      <c r="BG303" s="193">
        <f>IF(N303="zákl. přenesená",J303,0)</f>
        <v>0</v>
      </c>
      <c r="BH303" s="193">
        <f>IF(N303="sníž. přenesená",J303,0)</f>
        <v>0</v>
      </c>
      <c r="BI303" s="193">
        <f>IF(N303="nulová",J303,0)</f>
        <v>0</v>
      </c>
      <c r="BJ303" s="19" t="s">
        <v>92</v>
      </c>
      <c r="BK303" s="193">
        <f>ROUND(I303*H303,2)</f>
        <v>0</v>
      </c>
      <c r="BL303" s="19" t="s">
        <v>191</v>
      </c>
      <c r="BM303" s="192" t="s">
        <v>384</v>
      </c>
    </row>
    <row r="304" s="2" customFormat="1">
      <c r="A304" s="38"/>
      <c r="B304" s="39"/>
      <c r="C304" s="38"/>
      <c r="D304" s="194" t="s">
        <v>193</v>
      </c>
      <c r="E304" s="38"/>
      <c r="F304" s="195" t="s">
        <v>382</v>
      </c>
      <c r="G304" s="38"/>
      <c r="H304" s="38"/>
      <c r="I304" s="196"/>
      <c r="J304" s="38"/>
      <c r="K304" s="38"/>
      <c r="L304" s="39"/>
      <c r="M304" s="197"/>
      <c r="N304" s="198"/>
      <c r="O304" s="77"/>
      <c r="P304" s="77"/>
      <c r="Q304" s="77"/>
      <c r="R304" s="77"/>
      <c r="S304" s="77"/>
      <c r="T304" s="7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T304" s="19" t="s">
        <v>193</v>
      </c>
      <c r="AU304" s="19" t="s">
        <v>92</v>
      </c>
    </row>
    <row r="305" s="2" customFormat="1">
      <c r="A305" s="38"/>
      <c r="B305" s="39"/>
      <c r="C305" s="38"/>
      <c r="D305" s="207" t="s">
        <v>201</v>
      </c>
      <c r="E305" s="38"/>
      <c r="F305" s="208" t="s">
        <v>385</v>
      </c>
      <c r="G305" s="38"/>
      <c r="H305" s="38"/>
      <c r="I305" s="196"/>
      <c r="J305" s="38"/>
      <c r="K305" s="38"/>
      <c r="L305" s="39"/>
      <c r="M305" s="197"/>
      <c r="N305" s="198"/>
      <c r="O305" s="77"/>
      <c r="P305" s="77"/>
      <c r="Q305" s="77"/>
      <c r="R305" s="77"/>
      <c r="S305" s="77"/>
      <c r="T305" s="7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T305" s="19" t="s">
        <v>201</v>
      </c>
      <c r="AU305" s="19" t="s">
        <v>92</v>
      </c>
    </row>
    <row r="306" s="13" customFormat="1">
      <c r="A306" s="13"/>
      <c r="B306" s="199"/>
      <c r="C306" s="13"/>
      <c r="D306" s="194" t="s">
        <v>194</v>
      </c>
      <c r="E306" s="200" t="s">
        <v>1</v>
      </c>
      <c r="F306" s="201" t="s">
        <v>386</v>
      </c>
      <c r="G306" s="13"/>
      <c r="H306" s="202">
        <v>8</v>
      </c>
      <c r="I306" s="203"/>
      <c r="J306" s="13"/>
      <c r="K306" s="13"/>
      <c r="L306" s="199"/>
      <c r="M306" s="204"/>
      <c r="N306" s="205"/>
      <c r="O306" s="205"/>
      <c r="P306" s="205"/>
      <c r="Q306" s="205"/>
      <c r="R306" s="205"/>
      <c r="S306" s="205"/>
      <c r="T306" s="206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00" t="s">
        <v>194</v>
      </c>
      <c r="AU306" s="200" t="s">
        <v>92</v>
      </c>
      <c r="AV306" s="13" t="s">
        <v>92</v>
      </c>
      <c r="AW306" s="13" t="s">
        <v>32</v>
      </c>
      <c r="AX306" s="13" t="s">
        <v>84</v>
      </c>
      <c r="AY306" s="200" t="s">
        <v>185</v>
      </c>
    </row>
    <row r="307" s="2" customFormat="1" ht="24.15" customHeight="1">
      <c r="A307" s="38"/>
      <c r="B307" s="180"/>
      <c r="C307" s="181" t="s">
        <v>387</v>
      </c>
      <c r="D307" s="181" t="s">
        <v>187</v>
      </c>
      <c r="E307" s="182" t="s">
        <v>388</v>
      </c>
      <c r="F307" s="183" t="s">
        <v>389</v>
      </c>
      <c r="G307" s="184" t="s">
        <v>225</v>
      </c>
      <c r="H307" s="185">
        <v>0.79300000000000004</v>
      </c>
      <c r="I307" s="186"/>
      <c r="J307" s="187">
        <f>ROUND(I307*H307,2)</f>
        <v>0</v>
      </c>
      <c r="K307" s="183" t="s">
        <v>199</v>
      </c>
      <c r="L307" s="39"/>
      <c r="M307" s="188" t="s">
        <v>1</v>
      </c>
      <c r="N307" s="189" t="s">
        <v>42</v>
      </c>
      <c r="O307" s="77"/>
      <c r="P307" s="190">
        <f>O307*H307</f>
        <v>0</v>
      </c>
      <c r="Q307" s="190">
        <v>0.019539999999999998</v>
      </c>
      <c r="R307" s="190">
        <f>Q307*H307</f>
        <v>0.015495219999999999</v>
      </c>
      <c r="S307" s="190">
        <v>0</v>
      </c>
      <c r="T307" s="191">
        <f>S307*H307</f>
        <v>0</v>
      </c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R307" s="192" t="s">
        <v>191</v>
      </c>
      <c r="AT307" s="192" t="s">
        <v>187</v>
      </c>
      <c r="AU307" s="192" t="s">
        <v>92</v>
      </c>
      <c r="AY307" s="19" t="s">
        <v>185</v>
      </c>
      <c r="BE307" s="193">
        <f>IF(N307="základní",J307,0)</f>
        <v>0</v>
      </c>
      <c r="BF307" s="193">
        <f>IF(N307="snížená",J307,0)</f>
        <v>0</v>
      </c>
      <c r="BG307" s="193">
        <f>IF(N307="zákl. přenesená",J307,0)</f>
        <v>0</v>
      </c>
      <c r="BH307" s="193">
        <f>IF(N307="sníž. přenesená",J307,0)</f>
        <v>0</v>
      </c>
      <c r="BI307" s="193">
        <f>IF(N307="nulová",J307,0)</f>
        <v>0</v>
      </c>
      <c r="BJ307" s="19" t="s">
        <v>92</v>
      </c>
      <c r="BK307" s="193">
        <f>ROUND(I307*H307,2)</f>
        <v>0</v>
      </c>
      <c r="BL307" s="19" t="s">
        <v>191</v>
      </c>
      <c r="BM307" s="192" t="s">
        <v>390</v>
      </c>
    </row>
    <row r="308" s="2" customFormat="1">
      <c r="A308" s="38"/>
      <c r="B308" s="39"/>
      <c r="C308" s="38"/>
      <c r="D308" s="194" t="s">
        <v>193</v>
      </c>
      <c r="E308" s="38"/>
      <c r="F308" s="195" t="s">
        <v>389</v>
      </c>
      <c r="G308" s="38"/>
      <c r="H308" s="38"/>
      <c r="I308" s="196"/>
      <c r="J308" s="38"/>
      <c r="K308" s="38"/>
      <c r="L308" s="39"/>
      <c r="M308" s="197"/>
      <c r="N308" s="198"/>
      <c r="O308" s="77"/>
      <c r="P308" s="77"/>
      <c r="Q308" s="77"/>
      <c r="R308" s="77"/>
      <c r="S308" s="77"/>
      <c r="T308" s="7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T308" s="19" t="s">
        <v>193</v>
      </c>
      <c r="AU308" s="19" t="s">
        <v>92</v>
      </c>
    </row>
    <row r="309" s="2" customFormat="1">
      <c r="A309" s="38"/>
      <c r="B309" s="39"/>
      <c r="C309" s="38"/>
      <c r="D309" s="207" t="s">
        <v>201</v>
      </c>
      <c r="E309" s="38"/>
      <c r="F309" s="208" t="s">
        <v>391</v>
      </c>
      <c r="G309" s="38"/>
      <c r="H309" s="38"/>
      <c r="I309" s="196"/>
      <c r="J309" s="38"/>
      <c r="K309" s="38"/>
      <c r="L309" s="39"/>
      <c r="M309" s="197"/>
      <c r="N309" s="198"/>
      <c r="O309" s="77"/>
      <c r="P309" s="77"/>
      <c r="Q309" s="77"/>
      <c r="R309" s="77"/>
      <c r="S309" s="77"/>
      <c r="T309" s="7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T309" s="19" t="s">
        <v>201</v>
      </c>
      <c r="AU309" s="19" t="s">
        <v>92</v>
      </c>
    </row>
    <row r="310" s="14" customFormat="1">
      <c r="A310" s="14"/>
      <c r="B310" s="219"/>
      <c r="C310" s="14"/>
      <c r="D310" s="194" t="s">
        <v>194</v>
      </c>
      <c r="E310" s="220" t="s">
        <v>1</v>
      </c>
      <c r="F310" s="221" t="s">
        <v>323</v>
      </c>
      <c r="G310" s="14"/>
      <c r="H310" s="220" t="s">
        <v>1</v>
      </c>
      <c r="I310" s="222"/>
      <c r="J310" s="14"/>
      <c r="K310" s="14"/>
      <c r="L310" s="219"/>
      <c r="M310" s="223"/>
      <c r="N310" s="224"/>
      <c r="O310" s="224"/>
      <c r="P310" s="224"/>
      <c r="Q310" s="224"/>
      <c r="R310" s="224"/>
      <c r="S310" s="224"/>
      <c r="T310" s="225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20" t="s">
        <v>194</v>
      </c>
      <c r="AU310" s="220" t="s">
        <v>92</v>
      </c>
      <c r="AV310" s="14" t="s">
        <v>84</v>
      </c>
      <c r="AW310" s="14" t="s">
        <v>32</v>
      </c>
      <c r="AX310" s="14" t="s">
        <v>76</v>
      </c>
      <c r="AY310" s="220" t="s">
        <v>185</v>
      </c>
    </row>
    <row r="311" s="13" customFormat="1">
      <c r="A311" s="13"/>
      <c r="B311" s="199"/>
      <c r="C311" s="13"/>
      <c r="D311" s="194" t="s">
        <v>194</v>
      </c>
      <c r="E311" s="200" t="s">
        <v>1</v>
      </c>
      <c r="F311" s="201" t="s">
        <v>392</v>
      </c>
      <c r="G311" s="13"/>
      <c r="H311" s="202">
        <v>0.22</v>
      </c>
      <c r="I311" s="203"/>
      <c r="J311" s="13"/>
      <c r="K311" s="13"/>
      <c r="L311" s="199"/>
      <c r="M311" s="204"/>
      <c r="N311" s="205"/>
      <c r="O311" s="205"/>
      <c r="P311" s="205"/>
      <c r="Q311" s="205"/>
      <c r="R311" s="205"/>
      <c r="S311" s="205"/>
      <c r="T311" s="206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200" t="s">
        <v>194</v>
      </c>
      <c r="AU311" s="200" t="s">
        <v>92</v>
      </c>
      <c r="AV311" s="13" t="s">
        <v>92</v>
      </c>
      <c r="AW311" s="13" t="s">
        <v>32</v>
      </c>
      <c r="AX311" s="13" t="s">
        <v>76</v>
      </c>
      <c r="AY311" s="200" t="s">
        <v>185</v>
      </c>
    </row>
    <row r="312" s="14" customFormat="1">
      <c r="A312" s="14"/>
      <c r="B312" s="219"/>
      <c r="C312" s="14"/>
      <c r="D312" s="194" t="s">
        <v>194</v>
      </c>
      <c r="E312" s="220" t="s">
        <v>1</v>
      </c>
      <c r="F312" s="221" t="s">
        <v>331</v>
      </c>
      <c r="G312" s="14"/>
      <c r="H312" s="220" t="s">
        <v>1</v>
      </c>
      <c r="I312" s="222"/>
      <c r="J312" s="14"/>
      <c r="K312" s="14"/>
      <c r="L312" s="219"/>
      <c r="M312" s="223"/>
      <c r="N312" s="224"/>
      <c r="O312" s="224"/>
      <c r="P312" s="224"/>
      <c r="Q312" s="224"/>
      <c r="R312" s="224"/>
      <c r="S312" s="224"/>
      <c r="T312" s="225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20" t="s">
        <v>194</v>
      </c>
      <c r="AU312" s="220" t="s">
        <v>92</v>
      </c>
      <c r="AV312" s="14" t="s">
        <v>84</v>
      </c>
      <c r="AW312" s="14" t="s">
        <v>32</v>
      </c>
      <c r="AX312" s="14" t="s">
        <v>76</v>
      </c>
      <c r="AY312" s="220" t="s">
        <v>185</v>
      </c>
    </row>
    <row r="313" s="13" customFormat="1">
      <c r="A313" s="13"/>
      <c r="B313" s="199"/>
      <c r="C313" s="13"/>
      <c r="D313" s="194" t="s">
        <v>194</v>
      </c>
      <c r="E313" s="200" t="s">
        <v>1</v>
      </c>
      <c r="F313" s="201" t="s">
        <v>393</v>
      </c>
      <c r="G313" s="13"/>
      <c r="H313" s="202">
        <v>0.57299999999999995</v>
      </c>
      <c r="I313" s="203"/>
      <c r="J313" s="13"/>
      <c r="K313" s="13"/>
      <c r="L313" s="199"/>
      <c r="M313" s="204"/>
      <c r="N313" s="205"/>
      <c r="O313" s="205"/>
      <c r="P313" s="205"/>
      <c r="Q313" s="205"/>
      <c r="R313" s="205"/>
      <c r="S313" s="205"/>
      <c r="T313" s="206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00" t="s">
        <v>194</v>
      </c>
      <c r="AU313" s="200" t="s">
        <v>92</v>
      </c>
      <c r="AV313" s="13" t="s">
        <v>92</v>
      </c>
      <c r="AW313" s="13" t="s">
        <v>32</v>
      </c>
      <c r="AX313" s="13" t="s">
        <v>76</v>
      </c>
      <c r="AY313" s="200" t="s">
        <v>185</v>
      </c>
    </row>
    <row r="314" s="15" customFormat="1">
      <c r="A314" s="15"/>
      <c r="B314" s="226"/>
      <c r="C314" s="15"/>
      <c r="D314" s="194" t="s">
        <v>194</v>
      </c>
      <c r="E314" s="227" t="s">
        <v>1</v>
      </c>
      <c r="F314" s="228" t="s">
        <v>276</v>
      </c>
      <c r="G314" s="15"/>
      <c r="H314" s="229">
        <v>0.79299999999999993</v>
      </c>
      <c r="I314" s="230"/>
      <c r="J314" s="15"/>
      <c r="K314" s="15"/>
      <c r="L314" s="226"/>
      <c r="M314" s="231"/>
      <c r="N314" s="232"/>
      <c r="O314" s="232"/>
      <c r="P314" s="232"/>
      <c r="Q314" s="232"/>
      <c r="R314" s="232"/>
      <c r="S314" s="232"/>
      <c r="T314" s="233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T314" s="227" t="s">
        <v>194</v>
      </c>
      <c r="AU314" s="227" t="s">
        <v>92</v>
      </c>
      <c r="AV314" s="15" t="s">
        <v>191</v>
      </c>
      <c r="AW314" s="15" t="s">
        <v>32</v>
      </c>
      <c r="AX314" s="15" t="s">
        <v>84</v>
      </c>
      <c r="AY314" s="227" t="s">
        <v>185</v>
      </c>
    </row>
    <row r="315" s="2" customFormat="1" ht="24.15" customHeight="1">
      <c r="A315" s="38"/>
      <c r="B315" s="180"/>
      <c r="C315" s="209" t="s">
        <v>394</v>
      </c>
      <c r="D315" s="209" t="s">
        <v>240</v>
      </c>
      <c r="E315" s="210" t="s">
        <v>395</v>
      </c>
      <c r="F315" s="211" t="s">
        <v>396</v>
      </c>
      <c r="G315" s="212" t="s">
        <v>225</v>
      </c>
      <c r="H315" s="213">
        <v>0.79300000000000004</v>
      </c>
      <c r="I315" s="214"/>
      <c r="J315" s="215">
        <f>ROUND(I315*H315,2)</f>
        <v>0</v>
      </c>
      <c r="K315" s="211" t="s">
        <v>199</v>
      </c>
      <c r="L315" s="216"/>
      <c r="M315" s="217" t="s">
        <v>1</v>
      </c>
      <c r="N315" s="218" t="s">
        <v>42</v>
      </c>
      <c r="O315" s="77"/>
      <c r="P315" s="190">
        <f>O315*H315</f>
        <v>0</v>
      </c>
      <c r="Q315" s="190">
        <v>1</v>
      </c>
      <c r="R315" s="190">
        <f>Q315*H315</f>
        <v>0.79300000000000004</v>
      </c>
      <c r="S315" s="190">
        <v>0</v>
      </c>
      <c r="T315" s="191">
        <f>S315*H315</f>
        <v>0</v>
      </c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R315" s="192" t="s">
        <v>229</v>
      </c>
      <c r="AT315" s="192" t="s">
        <v>240</v>
      </c>
      <c r="AU315" s="192" t="s">
        <v>92</v>
      </c>
      <c r="AY315" s="19" t="s">
        <v>185</v>
      </c>
      <c r="BE315" s="193">
        <f>IF(N315="základní",J315,0)</f>
        <v>0</v>
      </c>
      <c r="BF315" s="193">
        <f>IF(N315="snížená",J315,0)</f>
        <v>0</v>
      </c>
      <c r="BG315" s="193">
        <f>IF(N315="zákl. přenesená",J315,0)</f>
        <v>0</v>
      </c>
      <c r="BH315" s="193">
        <f>IF(N315="sníž. přenesená",J315,0)</f>
        <v>0</v>
      </c>
      <c r="BI315" s="193">
        <f>IF(N315="nulová",J315,0)</f>
        <v>0</v>
      </c>
      <c r="BJ315" s="19" t="s">
        <v>92</v>
      </c>
      <c r="BK315" s="193">
        <f>ROUND(I315*H315,2)</f>
        <v>0</v>
      </c>
      <c r="BL315" s="19" t="s">
        <v>191</v>
      </c>
      <c r="BM315" s="192" t="s">
        <v>397</v>
      </c>
    </row>
    <row r="316" s="2" customFormat="1">
      <c r="A316" s="38"/>
      <c r="B316" s="39"/>
      <c r="C316" s="38"/>
      <c r="D316" s="194" t="s">
        <v>193</v>
      </c>
      <c r="E316" s="38"/>
      <c r="F316" s="195" t="s">
        <v>396</v>
      </c>
      <c r="G316" s="38"/>
      <c r="H316" s="38"/>
      <c r="I316" s="196"/>
      <c r="J316" s="38"/>
      <c r="K316" s="38"/>
      <c r="L316" s="39"/>
      <c r="M316" s="197"/>
      <c r="N316" s="198"/>
      <c r="O316" s="77"/>
      <c r="P316" s="77"/>
      <c r="Q316" s="77"/>
      <c r="R316" s="77"/>
      <c r="S316" s="77"/>
      <c r="T316" s="7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T316" s="19" t="s">
        <v>193</v>
      </c>
      <c r="AU316" s="19" t="s">
        <v>92</v>
      </c>
    </row>
    <row r="317" s="2" customFormat="1" ht="37.8" customHeight="1">
      <c r="A317" s="38"/>
      <c r="B317" s="180"/>
      <c r="C317" s="181" t="s">
        <v>398</v>
      </c>
      <c r="D317" s="181" t="s">
        <v>187</v>
      </c>
      <c r="E317" s="182" t="s">
        <v>399</v>
      </c>
      <c r="F317" s="183" t="s">
        <v>400</v>
      </c>
      <c r="G317" s="184" t="s">
        <v>225</v>
      </c>
      <c r="H317" s="185">
        <v>3.637</v>
      </c>
      <c r="I317" s="186"/>
      <c r="J317" s="187">
        <f>ROUND(I317*H317,2)</f>
        <v>0</v>
      </c>
      <c r="K317" s="183" t="s">
        <v>1</v>
      </c>
      <c r="L317" s="39"/>
      <c r="M317" s="188" t="s">
        <v>1</v>
      </c>
      <c r="N317" s="189" t="s">
        <v>42</v>
      </c>
      <c r="O317" s="77"/>
      <c r="P317" s="190">
        <f>O317*H317</f>
        <v>0</v>
      </c>
      <c r="Q317" s="190">
        <v>1.0900000000000001</v>
      </c>
      <c r="R317" s="190">
        <f>Q317*H317</f>
        <v>3.9643300000000004</v>
      </c>
      <c r="S317" s="190">
        <v>0</v>
      </c>
      <c r="T317" s="191">
        <f>S317*H317</f>
        <v>0</v>
      </c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R317" s="192" t="s">
        <v>191</v>
      </c>
      <c r="AT317" s="192" t="s">
        <v>187</v>
      </c>
      <c r="AU317" s="192" t="s">
        <v>92</v>
      </c>
      <c r="AY317" s="19" t="s">
        <v>185</v>
      </c>
      <c r="BE317" s="193">
        <f>IF(N317="základní",J317,0)</f>
        <v>0</v>
      </c>
      <c r="BF317" s="193">
        <f>IF(N317="snížená",J317,0)</f>
        <v>0</v>
      </c>
      <c r="BG317" s="193">
        <f>IF(N317="zákl. přenesená",J317,0)</f>
        <v>0</v>
      </c>
      <c r="BH317" s="193">
        <f>IF(N317="sníž. přenesená",J317,0)</f>
        <v>0</v>
      </c>
      <c r="BI317" s="193">
        <f>IF(N317="nulová",J317,0)</f>
        <v>0</v>
      </c>
      <c r="BJ317" s="19" t="s">
        <v>92</v>
      </c>
      <c r="BK317" s="193">
        <f>ROUND(I317*H317,2)</f>
        <v>0</v>
      </c>
      <c r="BL317" s="19" t="s">
        <v>191</v>
      </c>
      <c r="BM317" s="192" t="s">
        <v>401</v>
      </c>
    </row>
    <row r="318" s="2" customFormat="1">
      <c r="A318" s="38"/>
      <c r="B318" s="39"/>
      <c r="C318" s="38"/>
      <c r="D318" s="194" t="s">
        <v>193</v>
      </c>
      <c r="E318" s="38"/>
      <c r="F318" s="195" t="s">
        <v>400</v>
      </c>
      <c r="G318" s="38"/>
      <c r="H318" s="38"/>
      <c r="I318" s="196"/>
      <c r="J318" s="38"/>
      <c r="K318" s="38"/>
      <c r="L318" s="39"/>
      <c r="M318" s="197"/>
      <c r="N318" s="198"/>
      <c r="O318" s="77"/>
      <c r="P318" s="77"/>
      <c r="Q318" s="77"/>
      <c r="R318" s="77"/>
      <c r="S318" s="77"/>
      <c r="T318" s="7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T318" s="19" t="s">
        <v>193</v>
      </c>
      <c r="AU318" s="19" t="s">
        <v>92</v>
      </c>
    </row>
    <row r="319" s="14" customFormat="1">
      <c r="A319" s="14"/>
      <c r="B319" s="219"/>
      <c r="C319" s="14"/>
      <c r="D319" s="194" t="s">
        <v>194</v>
      </c>
      <c r="E319" s="220" t="s">
        <v>1</v>
      </c>
      <c r="F319" s="221" t="s">
        <v>323</v>
      </c>
      <c r="G319" s="14"/>
      <c r="H319" s="220" t="s">
        <v>1</v>
      </c>
      <c r="I319" s="222"/>
      <c r="J319" s="14"/>
      <c r="K319" s="14"/>
      <c r="L319" s="219"/>
      <c r="M319" s="223"/>
      <c r="N319" s="224"/>
      <c r="O319" s="224"/>
      <c r="P319" s="224"/>
      <c r="Q319" s="224"/>
      <c r="R319" s="224"/>
      <c r="S319" s="224"/>
      <c r="T319" s="225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20" t="s">
        <v>194</v>
      </c>
      <c r="AU319" s="220" t="s">
        <v>92</v>
      </c>
      <c r="AV319" s="14" t="s">
        <v>84</v>
      </c>
      <c r="AW319" s="14" t="s">
        <v>32</v>
      </c>
      <c r="AX319" s="14" t="s">
        <v>76</v>
      </c>
      <c r="AY319" s="220" t="s">
        <v>185</v>
      </c>
    </row>
    <row r="320" s="13" customFormat="1">
      <c r="A320" s="13"/>
      <c r="B320" s="199"/>
      <c r="C320" s="13"/>
      <c r="D320" s="194" t="s">
        <v>194</v>
      </c>
      <c r="E320" s="200" t="s">
        <v>1</v>
      </c>
      <c r="F320" s="201" t="s">
        <v>402</v>
      </c>
      <c r="G320" s="13"/>
      <c r="H320" s="202">
        <v>0.80100000000000005</v>
      </c>
      <c r="I320" s="203"/>
      <c r="J320" s="13"/>
      <c r="K320" s="13"/>
      <c r="L320" s="199"/>
      <c r="M320" s="204"/>
      <c r="N320" s="205"/>
      <c r="O320" s="205"/>
      <c r="P320" s="205"/>
      <c r="Q320" s="205"/>
      <c r="R320" s="205"/>
      <c r="S320" s="205"/>
      <c r="T320" s="206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00" t="s">
        <v>194</v>
      </c>
      <c r="AU320" s="200" t="s">
        <v>92</v>
      </c>
      <c r="AV320" s="13" t="s">
        <v>92</v>
      </c>
      <c r="AW320" s="13" t="s">
        <v>32</v>
      </c>
      <c r="AX320" s="13" t="s">
        <v>76</v>
      </c>
      <c r="AY320" s="200" t="s">
        <v>185</v>
      </c>
    </row>
    <row r="321" s="14" customFormat="1">
      <c r="A321" s="14"/>
      <c r="B321" s="219"/>
      <c r="C321" s="14"/>
      <c r="D321" s="194" t="s">
        <v>194</v>
      </c>
      <c r="E321" s="220" t="s">
        <v>1</v>
      </c>
      <c r="F321" s="221" t="s">
        <v>403</v>
      </c>
      <c r="G321" s="14"/>
      <c r="H321" s="220" t="s">
        <v>1</v>
      </c>
      <c r="I321" s="222"/>
      <c r="J321" s="14"/>
      <c r="K321" s="14"/>
      <c r="L321" s="219"/>
      <c r="M321" s="223"/>
      <c r="N321" s="224"/>
      <c r="O321" s="224"/>
      <c r="P321" s="224"/>
      <c r="Q321" s="224"/>
      <c r="R321" s="224"/>
      <c r="S321" s="224"/>
      <c r="T321" s="225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20" t="s">
        <v>194</v>
      </c>
      <c r="AU321" s="220" t="s">
        <v>92</v>
      </c>
      <c r="AV321" s="14" t="s">
        <v>84</v>
      </c>
      <c r="AW321" s="14" t="s">
        <v>32</v>
      </c>
      <c r="AX321" s="14" t="s">
        <v>76</v>
      </c>
      <c r="AY321" s="220" t="s">
        <v>185</v>
      </c>
    </row>
    <row r="322" s="13" customFormat="1">
      <c r="A322" s="13"/>
      <c r="B322" s="199"/>
      <c r="C322" s="13"/>
      <c r="D322" s="194" t="s">
        <v>194</v>
      </c>
      <c r="E322" s="200" t="s">
        <v>1</v>
      </c>
      <c r="F322" s="201" t="s">
        <v>404</v>
      </c>
      <c r="G322" s="13"/>
      <c r="H322" s="202">
        <v>1.2110000000000001</v>
      </c>
      <c r="I322" s="203"/>
      <c r="J322" s="13"/>
      <c r="K322" s="13"/>
      <c r="L322" s="199"/>
      <c r="M322" s="204"/>
      <c r="N322" s="205"/>
      <c r="O322" s="205"/>
      <c r="P322" s="205"/>
      <c r="Q322" s="205"/>
      <c r="R322" s="205"/>
      <c r="S322" s="205"/>
      <c r="T322" s="206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00" t="s">
        <v>194</v>
      </c>
      <c r="AU322" s="200" t="s">
        <v>92</v>
      </c>
      <c r="AV322" s="13" t="s">
        <v>92</v>
      </c>
      <c r="AW322" s="13" t="s">
        <v>32</v>
      </c>
      <c r="AX322" s="13" t="s">
        <v>76</v>
      </c>
      <c r="AY322" s="200" t="s">
        <v>185</v>
      </c>
    </row>
    <row r="323" s="14" customFormat="1">
      <c r="A323" s="14"/>
      <c r="B323" s="219"/>
      <c r="C323" s="14"/>
      <c r="D323" s="194" t="s">
        <v>194</v>
      </c>
      <c r="E323" s="220" t="s">
        <v>1</v>
      </c>
      <c r="F323" s="221" t="s">
        <v>405</v>
      </c>
      <c r="G323" s="14"/>
      <c r="H323" s="220" t="s">
        <v>1</v>
      </c>
      <c r="I323" s="222"/>
      <c r="J323" s="14"/>
      <c r="K323" s="14"/>
      <c r="L323" s="219"/>
      <c r="M323" s="223"/>
      <c r="N323" s="224"/>
      <c r="O323" s="224"/>
      <c r="P323" s="224"/>
      <c r="Q323" s="224"/>
      <c r="R323" s="224"/>
      <c r="S323" s="224"/>
      <c r="T323" s="225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20" t="s">
        <v>194</v>
      </c>
      <c r="AU323" s="220" t="s">
        <v>92</v>
      </c>
      <c r="AV323" s="14" t="s">
        <v>84</v>
      </c>
      <c r="AW323" s="14" t="s">
        <v>32</v>
      </c>
      <c r="AX323" s="14" t="s">
        <v>76</v>
      </c>
      <c r="AY323" s="220" t="s">
        <v>185</v>
      </c>
    </row>
    <row r="324" s="13" customFormat="1">
      <c r="A324" s="13"/>
      <c r="B324" s="199"/>
      <c r="C324" s="13"/>
      <c r="D324" s="194" t="s">
        <v>194</v>
      </c>
      <c r="E324" s="200" t="s">
        <v>1</v>
      </c>
      <c r="F324" s="201" t="s">
        <v>406</v>
      </c>
      <c r="G324" s="13"/>
      <c r="H324" s="202">
        <v>1.625</v>
      </c>
      <c r="I324" s="203"/>
      <c r="J324" s="13"/>
      <c r="K324" s="13"/>
      <c r="L324" s="199"/>
      <c r="M324" s="204"/>
      <c r="N324" s="205"/>
      <c r="O324" s="205"/>
      <c r="P324" s="205"/>
      <c r="Q324" s="205"/>
      <c r="R324" s="205"/>
      <c r="S324" s="205"/>
      <c r="T324" s="206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00" t="s">
        <v>194</v>
      </c>
      <c r="AU324" s="200" t="s">
        <v>92</v>
      </c>
      <c r="AV324" s="13" t="s">
        <v>92</v>
      </c>
      <c r="AW324" s="13" t="s">
        <v>32</v>
      </c>
      <c r="AX324" s="13" t="s">
        <v>76</v>
      </c>
      <c r="AY324" s="200" t="s">
        <v>185</v>
      </c>
    </row>
    <row r="325" s="15" customFormat="1">
      <c r="A325" s="15"/>
      <c r="B325" s="226"/>
      <c r="C325" s="15"/>
      <c r="D325" s="194" t="s">
        <v>194</v>
      </c>
      <c r="E325" s="227" t="s">
        <v>1</v>
      </c>
      <c r="F325" s="228" t="s">
        <v>276</v>
      </c>
      <c r="G325" s="15"/>
      <c r="H325" s="229">
        <v>3.637</v>
      </c>
      <c r="I325" s="230"/>
      <c r="J325" s="15"/>
      <c r="K325" s="15"/>
      <c r="L325" s="226"/>
      <c r="M325" s="231"/>
      <c r="N325" s="232"/>
      <c r="O325" s="232"/>
      <c r="P325" s="232"/>
      <c r="Q325" s="232"/>
      <c r="R325" s="232"/>
      <c r="S325" s="232"/>
      <c r="T325" s="233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T325" s="227" t="s">
        <v>194</v>
      </c>
      <c r="AU325" s="227" t="s">
        <v>92</v>
      </c>
      <c r="AV325" s="15" t="s">
        <v>191</v>
      </c>
      <c r="AW325" s="15" t="s">
        <v>32</v>
      </c>
      <c r="AX325" s="15" t="s">
        <v>84</v>
      </c>
      <c r="AY325" s="227" t="s">
        <v>185</v>
      </c>
    </row>
    <row r="326" s="2" customFormat="1" ht="37.8" customHeight="1">
      <c r="A326" s="38"/>
      <c r="B326" s="180"/>
      <c r="C326" s="181" t="s">
        <v>407</v>
      </c>
      <c r="D326" s="181" t="s">
        <v>187</v>
      </c>
      <c r="E326" s="182" t="s">
        <v>408</v>
      </c>
      <c r="F326" s="183" t="s">
        <v>409</v>
      </c>
      <c r="G326" s="184" t="s">
        <v>225</v>
      </c>
      <c r="H326" s="185">
        <v>1.0629999999999999</v>
      </c>
      <c r="I326" s="186"/>
      <c r="J326" s="187">
        <f>ROUND(I326*H326,2)</f>
        <v>0</v>
      </c>
      <c r="K326" s="183" t="s">
        <v>1</v>
      </c>
      <c r="L326" s="39"/>
      <c r="M326" s="188" t="s">
        <v>1</v>
      </c>
      <c r="N326" s="189" t="s">
        <v>42</v>
      </c>
      <c r="O326" s="77"/>
      <c r="P326" s="190">
        <f>O326*H326</f>
        <v>0</v>
      </c>
      <c r="Q326" s="190">
        <v>1.0900000000000001</v>
      </c>
      <c r="R326" s="190">
        <f>Q326*H326</f>
        <v>1.1586700000000001</v>
      </c>
      <c r="S326" s="190">
        <v>0</v>
      </c>
      <c r="T326" s="191">
        <f>S326*H326</f>
        <v>0</v>
      </c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R326" s="192" t="s">
        <v>191</v>
      </c>
      <c r="AT326" s="192" t="s">
        <v>187</v>
      </c>
      <c r="AU326" s="192" t="s">
        <v>92</v>
      </c>
      <c r="AY326" s="19" t="s">
        <v>185</v>
      </c>
      <c r="BE326" s="193">
        <f>IF(N326="základní",J326,0)</f>
        <v>0</v>
      </c>
      <c r="BF326" s="193">
        <f>IF(N326="snížená",J326,0)</f>
        <v>0</v>
      </c>
      <c r="BG326" s="193">
        <f>IF(N326="zákl. přenesená",J326,0)</f>
        <v>0</v>
      </c>
      <c r="BH326" s="193">
        <f>IF(N326="sníž. přenesená",J326,0)</f>
        <v>0</v>
      </c>
      <c r="BI326" s="193">
        <f>IF(N326="nulová",J326,0)</f>
        <v>0</v>
      </c>
      <c r="BJ326" s="19" t="s">
        <v>92</v>
      </c>
      <c r="BK326" s="193">
        <f>ROUND(I326*H326,2)</f>
        <v>0</v>
      </c>
      <c r="BL326" s="19" t="s">
        <v>191</v>
      </c>
      <c r="BM326" s="192" t="s">
        <v>410</v>
      </c>
    </row>
    <row r="327" s="2" customFormat="1">
      <c r="A327" s="38"/>
      <c r="B327" s="39"/>
      <c r="C327" s="38"/>
      <c r="D327" s="194" t="s">
        <v>193</v>
      </c>
      <c r="E327" s="38"/>
      <c r="F327" s="195" t="s">
        <v>409</v>
      </c>
      <c r="G327" s="38"/>
      <c r="H327" s="38"/>
      <c r="I327" s="196"/>
      <c r="J327" s="38"/>
      <c r="K327" s="38"/>
      <c r="L327" s="39"/>
      <c r="M327" s="197"/>
      <c r="N327" s="198"/>
      <c r="O327" s="77"/>
      <c r="P327" s="77"/>
      <c r="Q327" s="77"/>
      <c r="R327" s="77"/>
      <c r="S327" s="77"/>
      <c r="T327" s="7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T327" s="19" t="s">
        <v>193</v>
      </c>
      <c r="AU327" s="19" t="s">
        <v>92</v>
      </c>
    </row>
    <row r="328" s="14" customFormat="1">
      <c r="A328" s="14"/>
      <c r="B328" s="219"/>
      <c r="C328" s="14"/>
      <c r="D328" s="194" t="s">
        <v>194</v>
      </c>
      <c r="E328" s="220" t="s">
        <v>1</v>
      </c>
      <c r="F328" s="221" t="s">
        <v>323</v>
      </c>
      <c r="G328" s="14"/>
      <c r="H328" s="220" t="s">
        <v>1</v>
      </c>
      <c r="I328" s="222"/>
      <c r="J328" s="14"/>
      <c r="K328" s="14"/>
      <c r="L328" s="219"/>
      <c r="M328" s="223"/>
      <c r="N328" s="224"/>
      <c r="O328" s="224"/>
      <c r="P328" s="224"/>
      <c r="Q328" s="224"/>
      <c r="R328" s="224"/>
      <c r="S328" s="224"/>
      <c r="T328" s="225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20" t="s">
        <v>194</v>
      </c>
      <c r="AU328" s="220" t="s">
        <v>92</v>
      </c>
      <c r="AV328" s="14" t="s">
        <v>84</v>
      </c>
      <c r="AW328" s="14" t="s">
        <v>32</v>
      </c>
      <c r="AX328" s="14" t="s">
        <v>76</v>
      </c>
      <c r="AY328" s="220" t="s">
        <v>185</v>
      </c>
    </row>
    <row r="329" s="13" customFormat="1">
      <c r="A329" s="13"/>
      <c r="B329" s="199"/>
      <c r="C329" s="13"/>
      <c r="D329" s="194" t="s">
        <v>194</v>
      </c>
      <c r="E329" s="200" t="s">
        <v>1</v>
      </c>
      <c r="F329" s="201" t="s">
        <v>411</v>
      </c>
      <c r="G329" s="13"/>
      <c r="H329" s="202">
        <v>0.44900000000000001</v>
      </c>
      <c r="I329" s="203"/>
      <c r="J329" s="13"/>
      <c r="K329" s="13"/>
      <c r="L329" s="199"/>
      <c r="M329" s="204"/>
      <c r="N329" s="205"/>
      <c r="O329" s="205"/>
      <c r="P329" s="205"/>
      <c r="Q329" s="205"/>
      <c r="R329" s="205"/>
      <c r="S329" s="205"/>
      <c r="T329" s="206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00" t="s">
        <v>194</v>
      </c>
      <c r="AU329" s="200" t="s">
        <v>92</v>
      </c>
      <c r="AV329" s="13" t="s">
        <v>92</v>
      </c>
      <c r="AW329" s="13" t="s">
        <v>32</v>
      </c>
      <c r="AX329" s="13" t="s">
        <v>76</v>
      </c>
      <c r="AY329" s="200" t="s">
        <v>185</v>
      </c>
    </row>
    <row r="330" s="14" customFormat="1">
      <c r="A330" s="14"/>
      <c r="B330" s="219"/>
      <c r="C330" s="14"/>
      <c r="D330" s="194" t="s">
        <v>194</v>
      </c>
      <c r="E330" s="220" t="s">
        <v>1</v>
      </c>
      <c r="F330" s="221" t="s">
        <v>403</v>
      </c>
      <c r="G330" s="14"/>
      <c r="H330" s="220" t="s">
        <v>1</v>
      </c>
      <c r="I330" s="222"/>
      <c r="J330" s="14"/>
      <c r="K330" s="14"/>
      <c r="L330" s="219"/>
      <c r="M330" s="223"/>
      <c r="N330" s="224"/>
      <c r="O330" s="224"/>
      <c r="P330" s="224"/>
      <c r="Q330" s="224"/>
      <c r="R330" s="224"/>
      <c r="S330" s="224"/>
      <c r="T330" s="225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20" t="s">
        <v>194</v>
      </c>
      <c r="AU330" s="220" t="s">
        <v>92</v>
      </c>
      <c r="AV330" s="14" t="s">
        <v>84</v>
      </c>
      <c r="AW330" s="14" t="s">
        <v>32</v>
      </c>
      <c r="AX330" s="14" t="s">
        <v>76</v>
      </c>
      <c r="AY330" s="220" t="s">
        <v>185</v>
      </c>
    </row>
    <row r="331" s="13" customFormat="1">
      <c r="A331" s="13"/>
      <c r="B331" s="199"/>
      <c r="C331" s="13"/>
      <c r="D331" s="194" t="s">
        <v>194</v>
      </c>
      <c r="E331" s="200" t="s">
        <v>1</v>
      </c>
      <c r="F331" s="201" t="s">
        <v>412</v>
      </c>
      <c r="G331" s="13"/>
      <c r="H331" s="202">
        <v>0.36499999999999999</v>
      </c>
      <c r="I331" s="203"/>
      <c r="J331" s="13"/>
      <c r="K331" s="13"/>
      <c r="L331" s="199"/>
      <c r="M331" s="204"/>
      <c r="N331" s="205"/>
      <c r="O331" s="205"/>
      <c r="P331" s="205"/>
      <c r="Q331" s="205"/>
      <c r="R331" s="205"/>
      <c r="S331" s="205"/>
      <c r="T331" s="206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00" t="s">
        <v>194</v>
      </c>
      <c r="AU331" s="200" t="s">
        <v>92</v>
      </c>
      <c r="AV331" s="13" t="s">
        <v>92</v>
      </c>
      <c r="AW331" s="13" t="s">
        <v>32</v>
      </c>
      <c r="AX331" s="13" t="s">
        <v>76</v>
      </c>
      <c r="AY331" s="200" t="s">
        <v>185</v>
      </c>
    </row>
    <row r="332" s="14" customFormat="1">
      <c r="A332" s="14"/>
      <c r="B332" s="219"/>
      <c r="C332" s="14"/>
      <c r="D332" s="194" t="s">
        <v>194</v>
      </c>
      <c r="E332" s="220" t="s">
        <v>1</v>
      </c>
      <c r="F332" s="221" t="s">
        <v>405</v>
      </c>
      <c r="G332" s="14"/>
      <c r="H332" s="220" t="s">
        <v>1</v>
      </c>
      <c r="I332" s="222"/>
      <c r="J332" s="14"/>
      <c r="K332" s="14"/>
      <c r="L332" s="219"/>
      <c r="M332" s="223"/>
      <c r="N332" s="224"/>
      <c r="O332" s="224"/>
      <c r="P332" s="224"/>
      <c r="Q332" s="224"/>
      <c r="R332" s="224"/>
      <c r="S332" s="224"/>
      <c r="T332" s="225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20" t="s">
        <v>194</v>
      </c>
      <c r="AU332" s="220" t="s">
        <v>92</v>
      </c>
      <c r="AV332" s="14" t="s">
        <v>84</v>
      </c>
      <c r="AW332" s="14" t="s">
        <v>32</v>
      </c>
      <c r="AX332" s="14" t="s">
        <v>76</v>
      </c>
      <c r="AY332" s="220" t="s">
        <v>185</v>
      </c>
    </row>
    <row r="333" s="13" customFormat="1">
      <c r="A333" s="13"/>
      <c r="B333" s="199"/>
      <c r="C333" s="13"/>
      <c r="D333" s="194" t="s">
        <v>194</v>
      </c>
      <c r="E333" s="200" t="s">
        <v>1</v>
      </c>
      <c r="F333" s="201" t="s">
        <v>413</v>
      </c>
      <c r="G333" s="13"/>
      <c r="H333" s="202">
        <v>0.249</v>
      </c>
      <c r="I333" s="203"/>
      <c r="J333" s="13"/>
      <c r="K333" s="13"/>
      <c r="L333" s="199"/>
      <c r="M333" s="204"/>
      <c r="N333" s="205"/>
      <c r="O333" s="205"/>
      <c r="P333" s="205"/>
      <c r="Q333" s="205"/>
      <c r="R333" s="205"/>
      <c r="S333" s="205"/>
      <c r="T333" s="206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00" t="s">
        <v>194</v>
      </c>
      <c r="AU333" s="200" t="s">
        <v>92</v>
      </c>
      <c r="AV333" s="13" t="s">
        <v>92</v>
      </c>
      <c r="AW333" s="13" t="s">
        <v>32</v>
      </c>
      <c r="AX333" s="13" t="s">
        <v>76</v>
      </c>
      <c r="AY333" s="200" t="s">
        <v>185</v>
      </c>
    </row>
    <row r="334" s="15" customFormat="1">
      <c r="A334" s="15"/>
      <c r="B334" s="226"/>
      <c r="C334" s="15"/>
      <c r="D334" s="194" t="s">
        <v>194</v>
      </c>
      <c r="E334" s="227" t="s">
        <v>1</v>
      </c>
      <c r="F334" s="228" t="s">
        <v>276</v>
      </c>
      <c r="G334" s="15"/>
      <c r="H334" s="229">
        <v>1.0630000000000002</v>
      </c>
      <c r="I334" s="230"/>
      <c r="J334" s="15"/>
      <c r="K334" s="15"/>
      <c r="L334" s="226"/>
      <c r="M334" s="231"/>
      <c r="N334" s="232"/>
      <c r="O334" s="232"/>
      <c r="P334" s="232"/>
      <c r="Q334" s="232"/>
      <c r="R334" s="232"/>
      <c r="S334" s="232"/>
      <c r="T334" s="233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T334" s="227" t="s">
        <v>194</v>
      </c>
      <c r="AU334" s="227" t="s">
        <v>92</v>
      </c>
      <c r="AV334" s="15" t="s">
        <v>191</v>
      </c>
      <c r="AW334" s="15" t="s">
        <v>32</v>
      </c>
      <c r="AX334" s="15" t="s">
        <v>84</v>
      </c>
      <c r="AY334" s="227" t="s">
        <v>185</v>
      </c>
    </row>
    <row r="335" s="2" customFormat="1" ht="21.75" customHeight="1">
      <c r="A335" s="38"/>
      <c r="B335" s="180"/>
      <c r="C335" s="209" t="s">
        <v>414</v>
      </c>
      <c r="D335" s="209" t="s">
        <v>240</v>
      </c>
      <c r="E335" s="210" t="s">
        <v>415</v>
      </c>
      <c r="F335" s="211" t="s">
        <v>416</v>
      </c>
      <c r="G335" s="212" t="s">
        <v>225</v>
      </c>
      <c r="H335" s="213">
        <v>4.3220000000000001</v>
      </c>
      <c r="I335" s="214"/>
      <c r="J335" s="215">
        <f>ROUND(I335*H335,2)</f>
        <v>0</v>
      </c>
      <c r="K335" s="211" t="s">
        <v>1</v>
      </c>
      <c r="L335" s="216"/>
      <c r="M335" s="217" t="s">
        <v>1</v>
      </c>
      <c r="N335" s="218" t="s">
        <v>42</v>
      </c>
      <c r="O335" s="77"/>
      <c r="P335" s="190">
        <f>O335*H335</f>
        <v>0</v>
      </c>
      <c r="Q335" s="190">
        <v>1</v>
      </c>
      <c r="R335" s="190">
        <f>Q335*H335</f>
        <v>4.3220000000000001</v>
      </c>
      <c r="S335" s="190">
        <v>0</v>
      </c>
      <c r="T335" s="191">
        <f>S335*H335</f>
        <v>0</v>
      </c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R335" s="192" t="s">
        <v>229</v>
      </c>
      <c r="AT335" s="192" t="s">
        <v>240</v>
      </c>
      <c r="AU335" s="192" t="s">
        <v>92</v>
      </c>
      <c r="AY335" s="19" t="s">
        <v>185</v>
      </c>
      <c r="BE335" s="193">
        <f>IF(N335="základní",J335,0)</f>
        <v>0</v>
      </c>
      <c r="BF335" s="193">
        <f>IF(N335="snížená",J335,0)</f>
        <v>0</v>
      </c>
      <c r="BG335" s="193">
        <f>IF(N335="zákl. přenesená",J335,0)</f>
        <v>0</v>
      </c>
      <c r="BH335" s="193">
        <f>IF(N335="sníž. přenesená",J335,0)</f>
        <v>0</v>
      </c>
      <c r="BI335" s="193">
        <f>IF(N335="nulová",J335,0)</f>
        <v>0</v>
      </c>
      <c r="BJ335" s="19" t="s">
        <v>92</v>
      </c>
      <c r="BK335" s="193">
        <f>ROUND(I335*H335,2)</f>
        <v>0</v>
      </c>
      <c r="BL335" s="19" t="s">
        <v>191</v>
      </c>
      <c r="BM335" s="192" t="s">
        <v>417</v>
      </c>
    </row>
    <row r="336" s="2" customFormat="1">
      <c r="A336" s="38"/>
      <c r="B336" s="39"/>
      <c r="C336" s="38"/>
      <c r="D336" s="194" t="s">
        <v>193</v>
      </c>
      <c r="E336" s="38"/>
      <c r="F336" s="195" t="s">
        <v>416</v>
      </c>
      <c r="G336" s="38"/>
      <c r="H336" s="38"/>
      <c r="I336" s="196"/>
      <c r="J336" s="38"/>
      <c r="K336" s="38"/>
      <c r="L336" s="39"/>
      <c r="M336" s="197"/>
      <c r="N336" s="198"/>
      <c r="O336" s="77"/>
      <c r="P336" s="77"/>
      <c r="Q336" s="77"/>
      <c r="R336" s="77"/>
      <c r="S336" s="77"/>
      <c r="T336" s="7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T336" s="19" t="s">
        <v>193</v>
      </c>
      <c r="AU336" s="19" t="s">
        <v>92</v>
      </c>
    </row>
    <row r="337" s="14" customFormat="1">
      <c r="A337" s="14"/>
      <c r="B337" s="219"/>
      <c r="C337" s="14"/>
      <c r="D337" s="194" t="s">
        <v>194</v>
      </c>
      <c r="E337" s="220" t="s">
        <v>1</v>
      </c>
      <c r="F337" s="221" t="s">
        <v>418</v>
      </c>
      <c r="G337" s="14"/>
      <c r="H337" s="220" t="s">
        <v>1</v>
      </c>
      <c r="I337" s="222"/>
      <c r="J337" s="14"/>
      <c r="K337" s="14"/>
      <c r="L337" s="219"/>
      <c r="M337" s="223"/>
      <c r="N337" s="224"/>
      <c r="O337" s="224"/>
      <c r="P337" s="224"/>
      <c r="Q337" s="224"/>
      <c r="R337" s="224"/>
      <c r="S337" s="224"/>
      <c r="T337" s="225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20" t="s">
        <v>194</v>
      </c>
      <c r="AU337" s="220" t="s">
        <v>92</v>
      </c>
      <c r="AV337" s="14" t="s">
        <v>84</v>
      </c>
      <c r="AW337" s="14" t="s">
        <v>32</v>
      </c>
      <c r="AX337" s="14" t="s">
        <v>76</v>
      </c>
      <c r="AY337" s="220" t="s">
        <v>185</v>
      </c>
    </row>
    <row r="338" s="14" customFormat="1">
      <c r="A338" s="14"/>
      <c r="B338" s="219"/>
      <c r="C338" s="14"/>
      <c r="D338" s="194" t="s">
        <v>194</v>
      </c>
      <c r="E338" s="220" t="s">
        <v>1</v>
      </c>
      <c r="F338" s="221" t="s">
        <v>419</v>
      </c>
      <c r="G338" s="14"/>
      <c r="H338" s="220" t="s">
        <v>1</v>
      </c>
      <c r="I338" s="222"/>
      <c r="J338" s="14"/>
      <c r="K338" s="14"/>
      <c r="L338" s="219"/>
      <c r="M338" s="223"/>
      <c r="N338" s="224"/>
      <c r="O338" s="224"/>
      <c r="P338" s="224"/>
      <c r="Q338" s="224"/>
      <c r="R338" s="224"/>
      <c r="S338" s="224"/>
      <c r="T338" s="225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20" t="s">
        <v>194</v>
      </c>
      <c r="AU338" s="220" t="s">
        <v>92</v>
      </c>
      <c r="AV338" s="14" t="s">
        <v>84</v>
      </c>
      <c r="AW338" s="14" t="s">
        <v>32</v>
      </c>
      <c r="AX338" s="14" t="s">
        <v>76</v>
      </c>
      <c r="AY338" s="220" t="s">
        <v>185</v>
      </c>
    </row>
    <row r="339" s="13" customFormat="1">
      <c r="A339" s="13"/>
      <c r="B339" s="199"/>
      <c r="C339" s="13"/>
      <c r="D339" s="194" t="s">
        <v>194</v>
      </c>
      <c r="E339" s="200" t="s">
        <v>1</v>
      </c>
      <c r="F339" s="201" t="s">
        <v>420</v>
      </c>
      <c r="G339" s="13"/>
      <c r="H339" s="202">
        <v>1.2490000000000001</v>
      </c>
      <c r="I339" s="203"/>
      <c r="J339" s="13"/>
      <c r="K339" s="13"/>
      <c r="L339" s="199"/>
      <c r="M339" s="204"/>
      <c r="N339" s="205"/>
      <c r="O339" s="205"/>
      <c r="P339" s="205"/>
      <c r="Q339" s="205"/>
      <c r="R339" s="205"/>
      <c r="S339" s="205"/>
      <c r="T339" s="206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00" t="s">
        <v>194</v>
      </c>
      <c r="AU339" s="200" t="s">
        <v>92</v>
      </c>
      <c r="AV339" s="13" t="s">
        <v>92</v>
      </c>
      <c r="AW339" s="13" t="s">
        <v>32</v>
      </c>
      <c r="AX339" s="13" t="s">
        <v>76</v>
      </c>
      <c r="AY339" s="200" t="s">
        <v>185</v>
      </c>
    </row>
    <row r="340" s="14" customFormat="1">
      <c r="A340" s="14"/>
      <c r="B340" s="219"/>
      <c r="C340" s="14"/>
      <c r="D340" s="194" t="s">
        <v>194</v>
      </c>
      <c r="E340" s="220" t="s">
        <v>1</v>
      </c>
      <c r="F340" s="221" t="s">
        <v>421</v>
      </c>
      <c r="G340" s="14"/>
      <c r="H340" s="220" t="s">
        <v>1</v>
      </c>
      <c r="I340" s="222"/>
      <c r="J340" s="14"/>
      <c r="K340" s="14"/>
      <c r="L340" s="219"/>
      <c r="M340" s="223"/>
      <c r="N340" s="224"/>
      <c r="O340" s="224"/>
      <c r="P340" s="224"/>
      <c r="Q340" s="224"/>
      <c r="R340" s="224"/>
      <c r="S340" s="224"/>
      <c r="T340" s="225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20" t="s">
        <v>194</v>
      </c>
      <c r="AU340" s="220" t="s">
        <v>92</v>
      </c>
      <c r="AV340" s="14" t="s">
        <v>84</v>
      </c>
      <c r="AW340" s="14" t="s">
        <v>32</v>
      </c>
      <c r="AX340" s="14" t="s">
        <v>76</v>
      </c>
      <c r="AY340" s="220" t="s">
        <v>185</v>
      </c>
    </row>
    <row r="341" s="13" customFormat="1">
      <c r="A341" s="13"/>
      <c r="B341" s="199"/>
      <c r="C341" s="13"/>
      <c r="D341" s="194" t="s">
        <v>194</v>
      </c>
      <c r="E341" s="200" t="s">
        <v>1</v>
      </c>
      <c r="F341" s="201" t="s">
        <v>422</v>
      </c>
      <c r="G341" s="13"/>
      <c r="H341" s="202">
        <v>1.5760000000000001</v>
      </c>
      <c r="I341" s="203"/>
      <c r="J341" s="13"/>
      <c r="K341" s="13"/>
      <c r="L341" s="199"/>
      <c r="M341" s="204"/>
      <c r="N341" s="205"/>
      <c r="O341" s="205"/>
      <c r="P341" s="205"/>
      <c r="Q341" s="205"/>
      <c r="R341" s="205"/>
      <c r="S341" s="205"/>
      <c r="T341" s="206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00" t="s">
        <v>194</v>
      </c>
      <c r="AU341" s="200" t="s">
        <v>92</v>
      </c>
      <c r="AV341" s="13" t="s">
        <v>92</v>
      </c>
      <c r="AW341" s="13" t="s">
        <v>32</v>
      </c>
      <c r="AX341" s="13" t="s">
        <v>76</v>
      </c>
      <c r="AY341" s="200" t="s">
        <v>185</v>
      </c>
    </row>
    <row r="342" s="14" customFormat="1">
      <c r="A342" s="14"/>
      <c r="B342" s="219"/>
      <c r="C342" s="14"/>
      <c r="D342" s="194" t="s">
        <v>194</v>
      </c>
      <c r="E342" s="220" t="s">
        <v>1</v>
      </c>
      <c r="F342" s="221" t="s">
        <v>423</v>
      </c>
      <c r="G342" s="14"/>
      <c r="H342" s="220" t="s">
        <v>1</v>
      </c>
      <c r="I342" s="222"/>
      <c r="J342" s="14"/>
      <c r="K342" s="14"/>
      <c r="L342" s="219"/>
      <c r="M342" s="223"/>
      <c r="N342" s="224"/>
      <c r="O342" s="224"/>
      <c r="P342" s="224"/>
      <c r="Q342" s="224"/>
      <c r="R342" s="224"/>
      <c r="S342" s="224"/>
      <c r="T342" s="225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20" t="s">
        <v>194</v>
      </c>
      <c r="AU342" s="220" t="s">
        <v>92</v>
      </c>
      <c r="AV342" s="14" t="s">
        <v>84</v>
      </c>
      <c r="AW342" s="14" t="s">
        <v>32</v>
      </c>
      <c r="AX342" s="14" t="s">
        <v>76</v>
      </c>
      <c r="AY342" s="220" t="s">
        <v>185</v>
      </c>
    </row>
    <row r="343" s="13" customFormat="1">
      <c r="A343" s="13"/>
      <c r="B343" s="199"/>
      <c r="C343" s="13"/>
      <c r="D343" s="194" t="s">
        <v>194</v>
      </c>
      <c r="E343" s="200" t="s">
        <v>1</v>
      </c>
      <c r="F343" s="201" t="s">
        <v>424</v>
      </c>
      <c r="G343" s="13"/>
      <c r="H343" s="202">
        <v>1.4970000000000001</v>
      </c>
      <c r="I343" s="203"/>
      <c r="J343" s="13"/>
      <c r="K343" s="13"/>
      <c r="L343" s="199"/>
      <c r="M343" s="204"/>
      <c r="N343" s="205"/>
      <c r="O343" s="205"/>
      <c r="P343" s="205"/>
      <c r="Q343" s="205"/>
      <c r="R343" s="205"/>
      <c r="S343" s="205"/>
      <c r="T343" s="206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200" t="s">
        <v>194</v>
      </c>
      <c r="AU343" s="200" t="s">
        <v>92</v>
      </c>
      <c r="AV343" s="13" t="s">
        <v>92</v>
      </c>
      <c r="AW343" s="13" t="s">
        <v>32</v>
      </c>
      <c r="AX343" s="13" t="s">
        <v>76</v>
      </c>
      <c r="AY343" s="200" t="s">
        <v>185</v>
      </c>
    </row>
    <row r="344" s="15" customFormat="1">
      <c r="A344" s="15"/>
      <c r="B344" s="226"/>
      <c r="C344" s="15"/>
      <c r="D344" s="194" t="s">
        <v>194</v>
      </c>
      <c r="E344" s="227" t="s">
        <v>1</v>
      </c>
      <c r="F344" s="228" t="s">
        <v>276</v>
      </c>
      <c r="G344" s="15"/>
      <c r="H344" s="229">
        <v>4.3220000000000001</v>
      </c>
      <c r="I344" s="230"/>
      <c r="J344" s="15"/>
      <c r="K344" s="15"/>
      <c r="L344" s="226"/>
      <c r="M344" s="231"/>
      <c r="N344" s="232"/>
      <c r="O344" s="232"/>
      <c r="P344" s="232"/>
      <c r="Q344" s="232"/>
      <c r="R344" s="232"/>
      <c r="S344" s="232"/>
      <c r="T344" s="233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T344" s="227" t="s">
        <v>194</v>
      </c>
      <c r="AU344" s="227" t="s">
        <v>92</v>
      </c>
      <c r="AV344" s="15" t="s">
        <v>191</v>
      </c>
      <c r="AW344" s="15" t="s">
        <v>32</v>
      </c>
      <c r="AX344" s="15" t="s">
        <v>84</v>
      </c>
      <c r="AY344" s="227" t="s">
        <v>185</v>
      </c>
    </row>
    <row r="345" s="2" customFormat="1" ht="21.75" customHeight="1">
      <c r="A345" s="38"/>
      <c r="B345" s="180"/>
      <c r="C345" s="181" t="s">
        <v>425</v>
      </c>
      <c r="D345" s="181" t="s">
        <v>187</v>
      </c>
      <c r="E345" s="182" t="s">
        <v>426</v>
      </c>
      <c r="F345" s="183" t="s">
        <v>427</v>
      </c>
      <c r="G345" s="184" t="s">
        <v>190</v>
      </c>
      <c r="H345" s="185">
        <v>6.6749999999999998</v>
      </c>
      <c r="I345" s="186"/>
      <c r="J345" s="187">
        <f>ROUND(I345*H345,2)</f>
        <v>0</v>
      </c>
      <c r="K345" s="183" t="s">
        <v>199</v>
      </c>
      <c r="L345" s="39"/>
      <c r="M345" s="188" t="s">
        <v>1</v>
      </c>
      <c r="N345" s="189" t="s">
        <v>42</v>
      </c>
      <c r="O345" s="77"/>
      <c r="P345" s="190">
        <f>O345*H345</f>
        <v>0</v>
      </c>
      <c r="Q345" s="190">
        <v>0.028570000000000002</v>
      </c>
      <c r="R345" s="190">
        <f>Q345*H345</f>
        <v>0.19070475000000001</v>
      </c>
      <c r="S345" s="190">
        <v>0</v>
      </c>
      <c r="T345" s="191">
        <f>S345*H345</f>
        <v>0</v>
      </c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R345" s="192" t="s">
        <v>191</v>
      </c>
      <c r="AT345" s="192" t="s">
        <v>187</v>
      </c>
      <c r="AU345" s="192" t="s">
        <v>92</v>
      </c>
      <c r="AY345" s="19" t="s">
        <v>185</v>
      </c>
      <c r="BE345" s="193">
        <f>IF(N345="základní",J345,0)</f>
        <v>0</v>
      </c>
      <c r="BF345" s="193">
        <f>IF(N345="snížená",J345,0)</f>
        <v>0</v>
      </c>
      <c r="BG345" s="193">
        <f>IF(N345="zákl. přenesená",J345,0)</f>
        <v>0</v>
      </c>
      <c r="BH345" s="193">
        <f>IF(N345="sníž. přenesená",J345,0)</f>
        <v>0</v>
      </c>
      <c r="BI345" s="193">
        <f>IF(N345="nulová",J345,0)</f>
        <v>0</v>
      </c>
      <c r="BJ345" s="19" t="s">
        <v>92</v>
      </c>
      <c r="BK345" s="193">
        <f>ROUND(I345*H345,2)</f>
        <v>0</v>
      </c>
      <c r="BL345" s="19" t="s">
        <v>191</v>
      </c>
      <c r="BM345" s="192" t="s">
        <v>428</v>
      </c>
    </row>
    <row r="346" s="2" customFormat="1">
      <c r="A346" s="38"/>
      <c r="B346" s="39"/>
      <c r="C346" s="38"/>
      <c r="D346" s="194" t="s">
        <v>193</v>
      </c>
      <c r="E346" s="38"/>
      <c r="F346" s="195" t="s">
        <v>427</v>
      </c>
      <c r="G346" s="38"/>
      <c r="H346" s="38"/>
      <c r="I346" s="196"/>
      <c r="J346" s="38"/>
      <c r="K346" s="38"/>
      <c r="L346" s="39"/>
      <c r="M346" s="197"/>
      <c r="N346" s="198"/>
      <c r="O346" s="77"/>
      <c r="P346" s="77"/>
      <c r="Q346" s="77"/>
      <c r="R346" s="77"/>
      <c r="S346" s="77"/>
      <c r="T346" s="7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T346" s="19" t="s">
        <v>193</v>
      </c>
      <c r="AU346" s="19" t="s">
        <v>92</v>
      </c>
    </row>
    <row r="347" s="2" customFormat="1">
      <c r="A347" s="38"/>
      <c r="B347" s="39"/>
      <c r="C347" s="38"/>
      <c r="D347" s="207" t="s">
        <v>201</v>
      </c>
      <c r="E347" s="38"/>
      <c r="F347" s="208" t="s">
        <v>429</v>
      </c>
      <c r="G347" s="38"/>
      <c r="H347" s="38"/>
      <c r="I347" s="196"/>
      <c r="J347" s="38"/>
      <c r="K347" s="38"/>
      <c r="L347" s="39"/>
      <c r="M347" s="197"/>
      <c r="N347" s="198"/>
      <c r="O347" s="77"/>
      <c r="P347" s="77"/>
      <c r="Q347" s="77"/>
      <c r="R347" s="77"/>
      <c r="S347" s="77"/>
      <c r="T347" s="7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T347" s="19" t="s">
        <v>201</v>
      </c>
      <c r="AU347" s="19" t="s">
        <v>92</v>
      </c>
    </row>
    <row r="348" s="14" customFormat="1">
      <c r="A348" s="14"/>
      <c r="B348" s="219"/>
      <c r="C348" s="14"/>
      <c r="D348" s="194" t="s">
        <v>194</v>
      </c>
      <c r="E348" s="220" t="s">
        <v>1</v>
      </c>
      <c r="F348" s="221" t="s">
        <v>430</v>
      </c>
      <c r="G348" s="14"/>
      <c r="H348" s="220" t="s">
        <v>1</v>
      </c>
      <c r="I348" s="222"/>
      <c r="J348" s="14"/>
      <c r="K348" s="14"/>
      <c r="L348" s="219"/>
      <c r="M348" s="223"/>
      <c r="N348" s="224"/>
      <c r="O348" s="224"/>
      <c r="P348" s="224"/>
      <c r="Q348" s="224"/>
      <c r="R348" s="224"/>
      <c r="S348" s="224"/>
      <c r="T348" s="225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20" t="s">
        <v>194</v>
      </c>
      <c r="AU348" s="220" t="s">
        <v>92</v>
      </c>
      <c r="AV348" s="14" t="s">
        <v>84</v>
      </c>
      <c r="AW348" s="14" t="s">
        <v>32</v>
      </c>
      <c r="AX348" s="14" t="s">
        <v>76</v>
      </c>
      <c r="AY348" s="220" t="s">
        <v>185</v>
      </c>
    </row>
    <row r="349" s="13" customFormat="1">
      <c r="A349" s="13"/>
      <c r="B349" s="199"/>
      <c r="C349" s="13"/>
      <c r="D349" s="194" t="s">
        <v>194</v>
      </c>
      <c r="E349" s="200" t="s">
        <v>1</v>
      </c>
      <c r="F349" s="201" t="s">
        <v>431</v>
      </c>
      <c r="G349" s="13"/>
      <c r="H349" s="202">
        <v>6.6749999999999998</v>
      </c>
      <c r="I349" s="203"/>
      <c r="J349" s="13"/>
      <c r="K349" s="13"/>
      <c r="L349" s="199"/>
      <c r="M349" s="204"/>
      <c r="N349" s="205"/>
      <c r="O349" s="205"/>
      <c r="P349" s="205"/>
      <c r="Q349" s="205"/>
      <c r="R349" s="205"/>
      <c r="S349" s="205"/>
      <c r="T349" s="206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200" t="s">
        <v>194</v>
      </c>
      <c r="AU349" s="200" t="s">
        <v>92</v>
      </c>
      <c r="AV349" s="13" t="s">
        <v>92</v>
      </c>
      <c r="AW349" s="13" t="s">
        <v>32</v>
      </c>
      <c r="AX349" s="13" t="s">
        <v>76</v>
      </c>
      <c r="AY349" s="200" t="s">
        <v>185</v>
      </c>
    </row>
    <row r="350" s="15" customFormat="1">
      <c r="A350" s="15"/>
      <c r="B350" s="226"/>
      <c r="C350" s="15"/>
      <c r="D350" s="194" t="s">
        <v>194</v>
      </c>
      <c r="E350" s="227" t="s">
        <v>1</v>
      </c>
      <c r="F350" s="228" t="s">
        <v>276</v>
      </c>
      <c r="G350" s="15"/>
      <c r="H350" s="229">
        <v>6.6749999999999998</v>
      </c>
      <c r="I350" s="230"/>
      <c r="J350" s="15"/>
      <c r="K350" s="15"/>
      <c r="L350" s="226"/>
      <c r="M350" s="231"/>
      <c r="N350" s="232"/>
      <c r="O350" s="232"/>
      <c r="P350" s="232"/>
      <c r="Q350" s="232"/>
      <c r="R350" s="232"/>
      <c r="S350" s="232"/>
      <c r="T350" s="233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T350" s="227" t="s">
        <v>194</v>
      </c>
      <c r="AU350" s="227" t="s">
        <v>92</v>
      </c>
      <c r="AV350" s="15" t="s">
        <v>191</v>
      </c>
      <c r="AW350" s="15" t="s">
        <v>32</v>
      </c>
      <c r="AX350" s="15" t="s">
        <v>84</v>
      </c>
      <c r="AY350" s="227" t="s">
        <v>185</v>
      </c>
    </row>
    <row r="351" s="2" customFormat="1" ht="37.8" customHeight="1">
      <c r="A351" s="38"/>
      <c r="B351" s="180"/>
      <c r="C351" s="181" t="s">
        <v>432</v>
      </c>
      <c r="D351" s="181" t="s">
        <v>187</v>
      </c>
      <c r="E351" s="182" t="s">
        <v>433</v>
      </c>
      <c r="F351" s="183" t="s">
        <v>434</v>
      </c>
      <c r="G351" s="184" t="s">
        <v>190</v>
      </c>
      <c r="H351" s="185">
        <v>3.6499999999999999</v>
      </c>
      <c r="I351" s="186"/>
      <c r="J351" s="187">
        <f>ROUND(I351*H351,2)</f>
        <v>0</v>
      </c>
      <c r="K351" s="183" t="s">
        <v>199</v>
      </c>
      <c r="L351" s="39"/>
      <c r="M351" s="188" t="s">
        <v>1</v>
      </c>
      <c r="N351" s="189" t="s">
        <v>42</v>
      </c>
      <c r="O351" s="77"/>
      <c r="P351" s="190">
        <f>O351*H351</f>
        <v>0</v>
      </c>
      <c r="Q351" s="190">
        <v>0.11715</v>
      </c>
      <c r="R351" s="190">
        <f>Q351*H351</f>
        <v>0.42759750000000002</v>
      </c>
      <c r="S351" s="190">
        <v>0</v>
      </c>
      <c r="T351" s="191">
        <f>S351*H351</f>
        <v>0</v>
      </c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R351" s="192" t="s">
        <v>191</v>
      </c>
      <c r="AT351" s="192" t="s">
        <v>187</v>
      </c>
      <c r="AU351" s="192" t="s">
        <v>92</v>
      </c>
      <c r="AY351" s="19" t="s">
        <v>185</v>
      </c>
      <c r="BE351" s="193">
        <f>IF(N351="základní",J351,0)</f>
        <v>0</v>
      </c>
      <c r="BF351" s="193">
        <f>IF(N351="snížená",J351,0)</f>
        <v>0</v>
      </c>
      <c r="BG351" s="193">
        <f>IF(N351="zákl. přenesená",J351,0)</f>
        <v>0</v>
      </c>
      <c r="BH351" s="193">
        <f>IF(N351="sníž. přenesená",J351,0)</f>
        <v>0</v>
      </c>
      <c r="BI351" s="193">
        <f>IF(N351="nulová",J351,0)</f>
        <v>0</v>
      </c>
      <c r="BJ351" s="19" t="s">
        <v>92</v>
      </c>
      <c r="BK351" s="193">
        <f>ROUND(I351*H351,2)</f>
        <v>0</v>
      </c>
      <c r="BL351" s="19" t="s">
        <v>191</v>
      </c>
      <c r="BM351" s="192" t="s">
        <v>435</v>
      </c>
    </row>
    <row r="352" s="2" customFormat="1">
      <c r="A352" s="38"/>
      <c r="B352" s="39"/>
      <c r="C352" s="38"/>
      <c r="D352" s="194" t="s">
        <v>193</v>
      </c>
      <c r="E352" s="38"/>
      <c r="F352" s="195" t="s">
        <v>434</v>
      </c>
      <c r="G352" s="38"/>
      <c r="H352" s="38"/>
      <c r="I352" s="196"/>
      <c r="J352" s="38"/>
      <c r="K352" s="38"/>
      <c r="L352" s="39"/>
      <c r="M352" s="197"/>
      <c r="N352" s="198"/>
      <c r="O352" s="77"/>
      <c r="P352" s="77"/>
      <c r="Q352" s="77"/>
      <c r="R352" s="77"/>
      <c r="S352" s="77"/>
      <c r="T352" s="7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T352" s="19" t="s">
        <v>193</v>
      </c>
      <c r="AU352" s="19" t="s">
        <v>92</v>
      </c>
    </row>
    <row r="353" s="2" customFormat="1">
      <c r="A353" s="38"/>
      <c r="B353" s="39"/>
      <c r="C353" s="38"/>
      <c r="D353" s="207" t="s">
        <v>201</v>
      </c>
      <c r="E353" s="38"/>
      <c r="F353" s="208" t="s">
        <v>436</v>
      </c>
      <c r="G353" s="38"/>
      <c r="H353" s="38"/>
      <c r="I353" s="196"/>
      <c r="J353" s="38"/>
      <c r="K353" s="38"/>
      <c r="L353" s="39"/>
      <c r="M353" s="197"/>
      <c r="N353" s="198"/>
      <c r="O353" s="77"/>
      <c r="P353" s="77"/>
      <c r="Q353" s="77"/>
      <c r="R353" s="77"/>
      <c r="S353" s="77"/>
      <c r="T353" s="7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T353" s="19" t="s">
        <v>201</v>
      </c>
      <c r="AU353" s="19" t="s">
        <v>92</v>
      </c>
    </row>
    <row r="354" s="13" customFormat="1">
      <c r="A354" s="13"/>
      <c r="B354" s="199"/>
      <c r="C354" s="13"/>
      <c r="D354" s="194" t="s">
        <v>194</v>
      </c>
      <c r="E354" s="200" t="s">
        <v>1</v>
      </c>
      <c r="F354" s="201" t="s">
        <v>437</v>
      </c>
      <c r="G354" s="13"/>
      <c r="H354" s="202">
        <v>3.6499999999999999</v>
      </c>
      <c r="I354" s="203"/>
      <c r="J354" s="13"/>
      <c r="K354" s="13"/>
      <c r="L354" s="199"/>
      <c r="M354" s="204"/>
      <c r="N354" s="205"/>
      <c r="O354" s="205"/>
      <c r="P354" s="205"/>
      <c r="Q354" s="205"/>
      <c r="R354" s="205"/>
      <c r="S354" s="205"/>
      <c r="T354" s="206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00" t="s">
        <v>194</v>
      </c>
      <c r="AU354" s="200" t="s">
        <v>92</v>
      </c>
      <c r="AV354" s="13" t="s">
        <v>92</v>
      </c>
      <c r="AW354" s="13" t="s">
        <v>32</v>
      </c>
      <c r="AX354" s="13" t="s">
        <v>76</v>
      </c>
      <c r="AY354" s="200" t="s">
        <v>185</v>
      </c>
    </row>
    <row r="355" s="15" customFormat="1">
      <c r="A355" s="15"/>
      <c r="B355" s="226"/>
      <c r="C355" s="15"/>
      <c r="D355" s="194" t="s">
        <v>194</v>
      </c>
      <c r="E355" s="227" t="s">
        <v>1</v>
      </c>
      <c r="F355" s="228" t="s">
        <v>276</v>
      </c>
      <c r="G355" s="15"/>
      <c r="H355" s="229">
        <v>3.6499999999999999</v>
      </c>
      <c r="I355" s="230"/>
      <c r="J355" s="15"/>
      <c r="K355" s="15"/>
      <c r="L355" s="226"/>
      <c r="M355" s="231"/>
      <c r="N355" s="232"/>
      <c r="O355" s="232"/>
      <c r="P355" s="232"/>
      <c r="Q355" s="232"/>
      <c r="R355" s="232"/>
      <c r="S355" s="232"/>
      <c r="T355" s="233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T355" s="227" t="s">
        <v>194</v>
      </c>
      <c r="AU355" s="227" t="s">
        <v>92</v>
      </c>
      <c r="AV355" s="15" t="s">
        <v>191</v>
      </c>
      <c r="AW355" s="15" t="s">
        <v>32</v>
      </c>
      <c r="AX355" s="15" t="s">
        <v>84</v>
      </c>
      <c r="AY355" s="227" t="s">
        <v>185</v>
      </c>
    </row>
    <row r="356" s="2" customFormat="1" ht="44.25" customHeight="1">
      <c r="A356" s="38"/>
      <c r="B356" s="180"/>
      <c r="C356" s="181" t="s">
        <v>438</v>
      </c>
      <c r="D356" s="181" t="s">
        <v>187</v>
      </c>
      <c r="E356" s="182" t="s">
        <v>439</v>
      </c>
      <c r="F356" s="183" t="s">
        <v>440</v>
      </c>
      <c r="G356" s="184" t="s">
        <v>190</v>
      </c>
      <c r="H356" s="185">
        <v>174.15000000000001</v>
      </c>
      <c r="I356" s="186"/>
      <c r="J356" s="187">
        <f>ROUND(I356*H356,2)</f>
        <v>0</v>
      </c>
      <c r="K356" s="183" t="s">
        <v>199</v>
      </c>
      <c r="L356" s="39"/>
      <c r="M356" s="188" t="s">
        <v>1</v>
      </c>
      <c r="N356" s="189" t="s">
        <v>42</v>
      </c>
      <c r="O356" s="77"/>
      <c r="P356" s="190">
        <f>O356*H356</f>
        <v>0</v>
      </c>
      <c r="Q356" s="190">
        <v>0.23458000000000001</v>
      </c>
      <c r="R356" s="190">
        <f>Q356*H356</f>
        <v>40.852107000000004</v>
      </c>
      <c r="S356" s="190">
        <v>0</v>
      </c>
      <c r="T356" s="191">
        <f>S356*H356</f>
        <v>0</v>
      </c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R356" s="192" t="s">
        <v>191</v>
      </c>
      <c r="AT356" s="192" t="s">
        <v>187</v>
      </c>
      <c r="AU356" s="192" t="s">
        <v>92</v>
      </c>
      <c r="AY356" s="19" t="s">
        <v>185</v>
      </c>
      <c r="BE356" s="193">
        <f>IF(N356="základní",J356,0)</f>
        <v>0</v>
      </c>
      <c r="BF356" s="193">
        <f>IF(N356="snížená",J356,0)</f>
        <v>0</v>
      </c>
      <c r="BG356" s="193">
        <f>IF(N356="zákl. přenesená",J356,0)</f>
        <v>0</v>
      </c>
      <c r="BH356" s="193">
        <f>IF(N356="sníž. přenesená",J356,0)</f>
        <v>0</v>
      </c>
      <c r="BI356" s="193">
        <f>IF(N356="nulová",J356,0)</f>
        <v>0</v>
      </c>
      <c r="BJ356" s="19" t="s">
        <v>92</v>
      </c>
      <c r="BK356" s="193">
        <f>ROUND(I356*H356,2)</f>
        <v>0</v>
      </c>
      <c r="BL356" s="19" t="s">
        <v>191</v>
      </c>
      <c r="BM356" s="192" t="s">
        <v>441</v>
      </c>
    </row>
    <row r="357" s="2" customFormat="1">
      <c r="A357" s="38"/>
      <c r="B357" s="39"/>
      <c r="C357" s="38"/>
      <c r="D357" s="194" t="s">
        <v>193</v>
      </c>
      <c r="E357" s="38"/>
      <c r="F357" s="195" t="s">
        <v>440</v>
      </c>
      <c r="G357" s="38"/>
      <c r="H357" s="38"/>
      <c r="I357" s="196"/>
      <c r="J357" s="38"/>
      <c r="K357" s="38"/>
      <c r="L357" s="39"/>
      <c r="M357" s="197"/>
      <c r="N357" s="198"/>
      <c r="O357" s="77"/>
      <c r="P357" s="77"/>
      <c r="Q357" s="77"/>
      <c r="R357" s="77"/>
      <c r="S357" s="77"/>
      <c r="T357" s="7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T357" s="19" t="s">
        <v>193</v>
      </c>
      <c r="AU357" s="19" t="s">
        <v>92</v>
      </c>
    </row>
    <row r="358" s="2" customFormat="1">
      <c r="A358" s="38"/>
      <c r="B358" s="39"/>
      <c r="C358" s="38"/>
      <c r="D358" s="207" t="s">
        <v>201</v>
      </c>
      <c r="E358" s="38"/>
      <c r="F358" s="208" t="s">
        <v>442</v>
      </c>
      <c r="G358" s="38"/>
      <c r="H358" s="38"/>
      <c r="I358" s="196"/>
      <c r="J358" s="38"/>
      <c r="K358" s="38"/>
      <c r="L358" s="39"/>
      <c r="M358" s="197"/>
      <c r="N358" s="198"/>
      <c r="O358" s="77"/>
      <c r="P358" s="77"/>
      <c r="Q358" s="77"/>
      <c r="R358" s="77"/>
      <c r="S358" s="77"/>
      <c r="T358" s="7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T358" s="19" t="s">
        <v>201</v>
      </c>
      <c r="AU358" s="19" t="s">
        <v>92</v>
      </c>
    </row>
    <row r="359" s="14" customFormat="1">
      <c r="A359" s="14"/>
      <c r="B359" s="219"/>
      <c r="C359" s="14"/>
      <c r="D359" s="194" t="s">
        <v>194</v>
      </c>
      <c r="E359" s="220" t="s">
        <v>1</v>
      </c>
      <c r="F359" s="221" t="s">
        <v>443</v>
      </c>
      <c r="G359" s="14"/>
      <c r="H359" s="220" t="s">
        <v>1</v>
      </c>
      <c r="I359" s="222"/>
      <c r="J359" s="14"/>
      <c r="K359" s="14"/>
      <c r="L359" s="219"/>
      <c r="M359" s="223"/>
      <c r="N359" s="224"/>
      <c r="O359" s="224"/>
      <c r="P359" s="224"/>
      <c r="Q359" s="224"/>
      <c r="R359" s="224"/>
      <c r="S359" s="224"/>
      <c r="T359" s="225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20" t="s">
        <v>194</v>
      </c>
      <c r="AU359" s="220" t="s">
        <v>92</v>
      </c>
      <c r="AV359" s="14" t="s">
        <v>84</v>
      </c>
      <c r="AW359" s="14" t="s">
        <v>32</v>
      </c>
      <c r="AX359" s="14" t="s">
        <v>76</v>
      </c>
      <c r="AY359" s="220" t="s">
        <v>185</v>
      </c>
    </row>
    <row r="360" s="14" customFormat="1">
      <c r="A360" s="14"/>
      <c r="B360" s="219"/>
      <c r="C360" s="14"/>
      <c r="D360" s="194" t="s">
        <v>194</v>
      </c>
      <c r="E360" s="220" t="s">
        <v>1</v>
      </c>
      <c r="F360" s="221" t="s">
        <v>444</v>
      </c>
      <c r="G360" s="14"/>
      <c r="H360" s="220" t="s">
        <v>1</v>
      </c>
      <c r="I360" s="222"/>
      <c r="J360" s="14"/>
      <c r="K360" s="14"/>
      <c r="L360" s="219"/>
      <c r="M360" s="223"/>
      <c r="N360" s="224"/>
      <c r="O360" s="224"/>
      <c r="P360" s="224"/>
      <c r="Q360" s="224"/>
      <c r="R360" s="224"/>
      <c r="S360" s="224"/>
      <c r="T360" s="225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20" t="s">
        <v>194</v>
      </c>
      <c r="AU360" s="220" t="s">
        <v>92</v>
      </c>
      <c r="AV360" s="14" t="s">
        <v>84</v>
      </c>
      <c r="AW360" s="14" t="s">
        <v>32</v>
      </c>
      <c r="AX360" s="14" t="s">
        <v>76</v>
      </c>
      <c r="AY360" s="220" t="s">
        <v>185</v>
      </c>
    </row>
    <row r="361" s="13" customFormat="1">
      <c r="A361" s="13"/>
      <c r="B361" s="199"/>
      <c r="C361" s="13"/>
      <c r="D361" s="194" t="s">
        <v>194</v>
      </c>
      <c r="E361" s="200" t="s">
        <v>1</v>
      </c>
      <c r="F361" s="201" t="s">
        <v>445</v>
      </c>
      <c r="G361" s="13"/>
      <c r="H361" s="202">
        <v>25.93</v>
      </c>
      <c r="I361" s="203"/>
      <c r="J361" s="13"/>
      <c r="K361" s="13"/>
      <c r="L361" s="199"/>
      <c r="M361" s="204"/>
      <c r="N361" s="205"/>
      <c r="O361" s="205"/>
      <c r="P361" s="205"/>
      <c r="Q361" s="205"/>
      <c r="R361" s="205"/>
      <c r="S361" s="205"/>
      <c r="T361" s="206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200" t="s">
        <v>194</v>
      </c>
      <c r="AU361" s="200" t="s">
        <v>92</v>
      </c>
      <c r="AV361" s="13" t="s">
        <v>92</v>
      </c>
      <c r="AW361" s="13" t="s">
        <v>32</v>
      </c>
      <c r="AX361" s="13" t="s">
        <v>76</v>
      </c>
      <c r="AY361" s="200" t="s">
        <v>185</v>
      </c>
    </row>
    <row r="362" s="14" customFormat="1">
      <c r="A362" s="14"/>
      <c r="B362" s="219"/>
      <c r="C362" s="14"/>
      <c r="D362" s="194" t="s">
        <v>194</v>
      </c>
      <c r="E362" s="220" t="s">
        <v>1</v>
      </c>
      <c r="F362" s="221" t="s">
        <v>323</v>
      </c>
      <c r="G362" s="14"/>
      <c r="H362" s="220" t="s">
        <v>1</v>
      </c>
      <c r="I362" s="222"/>
      <c r="J362" s="14"/>
      <c r="K362" s="14"/>
      <c r="L362" s="219"/>
      <c r="M362" s="223"/>
      <c r="N362" s="224"/>
      <c r="O362" s="224"/>
      <c r="P362" s="224"/>
      <c r="Q362" s="224"/>
      <c r="R362" s="224"/>
      <c r="S362" s="224"/>
      <c r="T362" s="225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20" t="s">
        <v>194</v>
      </c>
      <c r="AU362" s="220" t="s">
        <v>92</v>
      </c>
      <c r="AV362" s="14" t="s">
        <v>84</v>
      </c>
      <c r="AW362" s="14" t="s">
        <v>32</v>
      </c>
      <c r="AX362" s="14" t="s">
        <v>76</v>
      </c>
      <c r="AY362" s="220" t="s">
        <v>185</v>
      </c>
    </row>
    <row r="363" s="13" customFormat="1">
      <c r="A363" s="13"/>
      <c r="B363" s="199"/>
      <c r="C363" s="13"/>
      <c r="D363" s="194" t="s">
        <v>194</v>
      </c>
      <c r="E363" s="200" t="s">
        <v>1</v>
      </c>
      <c r="F363" s="201" t="s">
        <v>446</v>
      </c>
      <c r="G363" s="13"/>
      <c r="H363" s="202">
        <v>9.8979999999999997</v>
      </c>
      <c r="I363" s="203"/>
      <c r="J363" s="13"/>
      <c r="K363" s="13"/>
      <c r="L363" s="199"/>
      <c r="M363" s="204"/>
      <c r="N363" s="205"/>
      <c r="O363" s="205"/>
      <c r="P363" s="205"/>
      <c r="Q363" s="205"/>
      <c r="R363" s="205"/>
      <c r="S363" s="205"/>
      <c r="T363" s="206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T363" s="200" t="s">
        <v>194</v>
      </c>
      <c r="AU363" s="200" t="s">
        <v>92</v>
      </c>
      <c r="AV363" s="13" t="s">
        <v>92</v>
      </c>
      <c r="AW363" s="13" t="s">
        <v>32</v>
      </c>
      <c r="AX363" s="13" t="s">
        <v>76</v>
      </c>
      <c r="AY363" s="200" t="s">
        <v>185</v>
      </c>
    </row>
    <row r="364" s="14" customFormat="1">
      <c r="A364" s="14"/>
      <c r="B364" s="219"/>
      <c r="C364" s="14"/>
      <c r="D364" s="194" t="s">
        <v>194</v>
      </c>
      <c r="E364" s="220" t="s">
        <v>1</v>
      </c>
      <c r="F364" s="221" t="s">
        <v>447</v>
      </c>
      <c r="G364" s="14"/>
      <c r="H364" s="220" t="s">
        <v>1</v>
      </c>
      <c r="I364" s="222"/>
      <c r="J364" s="14"/>
      <c r="K364" s="14"/>
      <c r="L364" s="219"/>
      <c r="M364" s="223"/>
      <c r="N364" s="224"/>
      <c r="O364" s="224"/>
      <c r="P364" s="224"/>
      <c r="Q364" s="224"/>
      <c r="R364" s="224"/>
      <c r="S364" s="224"/>
      <c r="T364" s="225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20" t="s">
        <v>194</v>
      </c>
      <c r="AU364" s="220" t="s">
        <v>92</v>
      </c>
      <c r="AV364" s="14" t="s">
        <v>84</v>
      </c>
      <c r="AW364" s="14" t="s">
        <v>32</v>
      </c>
      <c r="AX364" s="14" t="s">
        <v>76</v>
      </c>
      <c r="AY364" s="220" t="s">
        <v>185</v>
      </c>
    </row>
    <row r="365" s="13" customFormat="1">
      <c r="A365" s="13"/>
      <c r="B365" s="199"/>
      <c r="C365" s="13"/>
      <c r="D365" s="194" t="s">
        <v>194</v>
      </c>
      <c r="E365" s="200" t="s">
        <v>1</v>
      </c>
      <c r="F365" s="201" t="s">
        <v>448</v>
      </c>
      <c r="G365" s="13"/>
      <c r="H365" s="202">
        <v>32.435000000000002</v>
      </c>
      <c r="I365" s="203"/>
      <c r="J365" s="13"/>
      <c r="K365" s="13"/>
      <c r="L365" s="199"/>
      <c r="M365" s="204"/>
      <c r="N365" s="205"/>
      <c r="O365" s="205"/>
      <c r="P365" s="205"/>
      <c r="Q365" s="205"/>
      <c r="R365" s="205"/>
      <c r="S365" s="205"/>
      <c r="T365" s="206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200" t="s">
        <v>194</v>
      </c>
      <c r="AU365" s="200" t="s">
        <v>92</v>
      </c>
      <c r="AV365" s="13" t="s">
        <v>92</v>
      </c>
      <c r="AW365" s="13" t="s">
        <v>32</v>
      </c>
      <c r="AX365" s="13" t="s">
        <v>76</v>
      </c>
      <c r="AY365" s="200" t="s">
        <v>185</v>
      </c>
    </row>
    <row r="366" s="13" customFormat="1">
      <c r="A366" s="13"/>
      <c r="B366" s="199"/>
      <c r="C366" s="13"/>
      <c r="D366" s="194" t="s">
        <v>194</v>
      </c>
      <c r="E366" s="200" t="s">
        <v>1</v>
      </c>
      <c r="F366" s="201" t="s">
        <v>449</v>
      </c>
      <c r="G366" s="13"/>
      <c r="H366" s="202">
        <v>42.302</v>
      </c>
      <c r="I366" s="203"/>
      <c r="J366" s="13"/>
      <c r="K366" s="13"/>
      <c r="L366" s="199"/>
      <c r="M366" s="204"/>
      <c r="N366" s="205"/>
      <c r="O366" s="205"/>
      <c r="P366" s="205"/>
      <c r="Q366" s="205"/>
      <c r="R366" s="205"/>
      <c r="S366" s="205"/>
      <c r="T366" s="206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200" t="s">
        <v>194</v>
      </c>
      <c r="AU366" s="200" t="s">
        <v>92</v>
      </c>
      <c r="AV366" s="13" t="s">
        <v>92</v>
      </c>
      <c r="AW366" s="13" t="s">
        <v>32</v>
      </c>
      <c r="AX366" s="13" t="s">
        <v>76</v>
      </c>
      <c r="AY366" s="200" t="s">
        <v>185</v>
      </c>
    </row>
    <row r="367" s="16" customFormat="1">
      <c r="A367" s="16"/>
      <c r="B367" s="234"/>
      <c r="C367" s="16"/>
      <c r="D367" s="194" t="s">
        <v>194</v>
      </c>
      <c r="E367" s="235" t="s">
        <v>1</v>
      </c>
      <c r="F367" s="236" t="s">
        <v>293</v>
      </c>
      <c r="G367" s="16"/>
      <c r="H367" s="237">
        <v>110.565</v>
      </c>
      <c r="I367" s="238"/>
      <c r="J367" s="16"/>
      <c r="K367" s="16"/>
      <c r="L367" s="234"/>
      <c r="M367" s="239"/>
      <c r="N367" s="240"/>
      <c r="O367" s="240"/>
      <c r="P367" s="240"/>
      <c r="Q367" s="240"/>
      <c r="R367" s="240"/>
      <c r="S367" s="240"/>
      <c r="T367" s="241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T367" s="235" t="s">
        <v>194</v>
      </c>
      <c r="AU367" s="235" t="s">
        <v>92</v>
      </c>
      <c r="AV367" s="16" t="s">
        <v>111</v>
      </c>
      <c r="AW367" s="16" t="s">
        <v>32</v>
      </c>
      <c r="AX367" s="16" t="s">
        <v>76</v>
      </c>
      <c r="AY367" s="235" t="s">
        <v>185</v>
      </c>
    </row>
    <row r="368" s="14" customFormat="1">
      <c r="A368" s="14"/>
      <c r="B368" s="219"/>
      <c r="C368" s="14"/>
      <c r="D368" s="194" t="s">
        <v>194</v>
      </c>
      <c r="E368" s="220" t="s">
        <v>1</v>
      </c>
      <c r="F368" s="221" t="s">
        <v>450</v>
      </c>
      <c r="G368" s="14"/>
      <c r="H368" s="220" t="s">
        <v>1</v>
      </c>
      <c r="I368" s="222"/>
      <c r="J368" s="14"/>
      <c r="K368" s="14"/>
      <c r="L368" s="219"/>
      <c r="M368" s="223"/>
      <c r="N368" s="224"/>
      <c r="O368" s="224"/>
      <c r="P368" s="224"/>
      <c r="Q368" s="224"/>
      <c r="R368" s="224"/>
      <c r="S368" s="224"/>
      <c r="T368" s="225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20" t="s">
        <v>194</v>
      </c>
      <c r="AU368" s="220" t="s">
        <v>92</v>
      </c>
      <c r="AV368" s="14" t="s">
        <v>84</v>
      </c>
      <c r="AW368" s="14" t="s">
        <v>32</v>
      </c>
      <c r="AX368" s="14" t="s">
        <v>76</v>
      </c>
      <c r="AY368" s="220" t="s">
        <v>185</v>
      </c>
    </row>
    <row r="369" s="13" customFormat="1">
      <c r="A369" s="13"/>
      <c r="B369" s="199"/>
      <c r="C369" s="13"/>
      <c r="D369" s="194" t="s">
        <v>194</v>
      </c>
      <c r="E369" s="200" t="s">
        <v>1</v>
      </c>
      <c r="F369" s="201" t="s">
        <v>451</v>
      </c>
      <c r="G369" s="13"/>
      <c r="H369" s="202">
        <v>31.484000000000002</v>
      </c>
      <c r="I369" s="203"/>
      <c r="J369" s="13"/>
      <c r="K369" s="13"/>
      <c r="L369" s="199"/>
      <c r="M369" s="204"/>
      <c r="N369" s="205"/>
      <c r="O369" s="205"/>
      <c r="P369" s="205"/>
      <c r="Q369" s="205"/>
      <c r="R369" s="205"/>
      <c r="S369" s="205"/>
      <c r="T369" s="206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T369" s="200" t="s">
        <v>194</v>
      </c>
      <c r="AU369" s="200" t="s">
        <v>92</v>
      </c>
      <c r="AV369" s="13" t="s">
        <v>92</v>
      </c>
      <c r="AW369" s="13" t="s">
        <v>32</v>
      </c>
      <c r="AX369" s="13" t="s">
        <v>76</v>
      </c>
      <c r="AY369" s="200" t="s">
        <v>185</v>
      </c>
    </row>
    <row r="370" s="13" customFormat="1">
      <c r="A370" s="13"/>
      <c r="B370" s="199"/>
      <c r="C370" s="13"/>
      <c r="D370" s="194" t="s">
        <v>194</v>
      </c>
      <c r="E370" s="200" t="s">
        <v>1</v>
      </c>
      <c r="F370" s="201" t="s">
        <v>452</v>
      </c>
      <c r="G370" s="13"/>
      <c r="H370" s="202">
        <v>26.486000000000001</v>
      </c>
      <c r="I370" s="203"/>
      <c r="J370" s="13"/>
      <c r="K370" s="13"/>
      <c r="L370" s="199"/>
      <c r="M370" s="204"/>
      <c r="N370" s="205"/>
      <c r="O370" s="205"/>
      <c r="P370" s="205"/>
      <c r="Q370" s="205"/>
      <c r="R370" s="205"/>
      <c r="S370" s="205"/>
      <c r="T370" s="206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200" t="s">
        <v>194</v>
      </c>
      <c r="AU370" s="200" t="s">
        <v>92</v>
      </c>
      <c r="AV370" s="13" t="s">
        <v>92</v>
      </c>
      <c r="AW370" s="13" t="s">
        <v>32</v>
      </c>
      <c r="AX370" s="13" t="s">
        <v>76</v>
      </c>
      <c r="AY370" s="200" t="s">
        <v>185</v>
      </c>
    </row>
    <row r="371" s="13" customFormat="1">
      <c r="A371" s="13"/>
      <c r="B371" s="199"/>
      <c r="C371" s="13"/>
      <c r="D371" s="194" t="s">
        <v>194</v>
      </c>
      <c r="E371" s="200" t="s">
        <v>1</v>
      </c>
      <c r="F371" s="201" t="s">
        <v>453</v>
      </c>
      <c r="G371" s="13"/>
      <c r="H371" s="202">
        <v>5.6150000000000002</v>
      </c>
      <c r="I371" s="203"/>
      <c r="J371" s="13"/>
      <c r="K371" s="13"/>
      <c r="L371" s="199"/>
      <c r="M371" s="204"/>
      <c r="N371" s="205"/>
      <c r="O371" s="205"/>
      <c r="P371" s="205"/>
      <c r="Q371" s="205"/>
      <c r="R371" s="205"/>
      <c r="S371" s="205"/>
      <c r="T371" s="206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T371" s="200" t="s">
        <v>194</v>
      </c>
      <c r="AU371" s="200" t="s">
        <v>92</v>
      </c>
      <c r="AV371" s="13" t="s">
        <v>92</v>
      </c>
      <c r="AW371" s="13" t="s">
        <v>32</v>
      </c>
      <c r="AX371" s="13" t="s">
        <v>76</v>
      </c>
      <c r="AY371" s="200" t="s">
        <v>185</v>
      </c>
    </row>
    <row r="372" s="16" customFormat="1">
      <c r="A372" s="16"/>
      <c r="B372" s="234"/>
      <c r="C372" s="16"/>
      <c r="D372" s="194" t="s">
        <v>194</v>
      </c>
      <c r="E372" s="235" t="s">
        <v>1</v>
      </c>
      <c r="F372" s="236" t="s">
        <v>293</v>
      </c>
      <c r="G372" s="16"/>
      <c r="H372" s="237">
        <v>63.585000000000001</v>
      </c>
      <c r="I372" s="238"/>
      <c r="J372" s="16"/>
      <c r="K372" s="16"/>
      <c r="L372" s="234"/>
      <c r="M372" s="239"/>
      <c r="N372" s="240"/>
      <c r="O372" s="240"/>
      <c r="P372" s="240"/>
      <c r="Q372" s="240"/>
      <c r="R372" s="240"/>
      <c r="S372" s="240"/>
      <c r="T372" s="241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T372" s="235" t="s">
        <v>194</v>
      </c>
      <c r="AU372" s="235" t="s">
        <v>92</v>
      </c>
      <c r="AV372" s="16" t="s">
        <v>111</v>
      </c>
      <c r="AW372" s="16" t="s">
        <v>32</v>
      </c>
      <c r="AX372" s="16" t="s">
        <v>76</v>
      </c>
      <c r="AY372" s="235" t="s">
        <v>185</v>
      </c>
    </row>
    <row r="373" s="15" customFormat="1">
      <c r="A373" s="15"/>
      <c r="B373" s="226"/>
      <c r="C373" s="15"/>
      <c r="D373" s="194" t="s">
        <v>194</v>
      </c>
      <c r="E373" s="227" t="s">
        <v>1</v>
      </c>
      <c r="F373" s="228" t="s">
        <v>276</v>
      </c>
      <c r="G373" s="15"/>
      <c r="H373" s="229">
        <v>174.15000000000001</v>
      </c>
      <c r="I373" s="230"/>
      <c r="J373" s="15"/>
      <c r="K373" s="15"/>
      <c r="L373" s="226"/>
      <c r="M373" s="231"/>
      <c r="N373" s="232"/>
      <c r="O373" s="232"/>
      <c r="P373" s="232"/>
      <c r="Q373" s="232"/>
      <c r="R373" s="232"/>
      <c r="S373" s="232"/>
      <c r="T373" s="233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T373" s="227" t="s">
        <v>194</v>
      </c>
      <c r="AU373" s="227" t="s">
        <v>92</v>
      </c>
      <c r="AV373" s="15" t="s">
        <v>191</v>
      </c>
      <c r="AW373" s="15" t="s">
        <v>32</v>
      </c>
      <c r="AX373" s="15" t="s">
        <v>84</v>
      </c>
      <c r="AY373" s="227" t="s">
        <v>185</v>
      </c>
    </row>
    <row r="374" s="2" customFormat="1" ht="44.25" customHeight="1">
      <c r="A374" s="38"/>
      <c r="B374" s="180"/>
      <c r="C374" s="181" t="s">
        <v>454</v>
      </c>
      <c r="D374" s="181" t="s">
        <v>187</v>
      </c>
      <c r="E374" s="182" t="s">
        <v>455</v>
      </c>
      <c r="F374" s="183" t="s">
        <v>456</v>
      </c>
      <c r="G374" s="184" t="s">
        <v>190</v>
      </c>
      <c r="H374" s="185">
        <v>60.926000000000002</v>
      </c>
      <c r="I374" s="186"/>
      <c r="J374" s="187">
        <f>ROUND(I374*H374,2)</f>
        <v>0</v>
      </c>
      <c r="K374" s="183" t="s">
        <v>1</v>
      </c>
      <c r="L374" s="39"/>
      <c r="M374" s="188" t="s">
        <v>1</v>
      </c>
      <c r="N374" s="189" t="s">
        <v>42</v>
      </c>
      <c r="O374" s="77"/>
      <c r="P374" s="190">
        <f>O374*H374</f>
        <v>0</v>
      </c>
      <c r="Q374" s="190">
        <v>0.23458000000000001</v>
      </c>
      <c r="R374" s="190">
        <f>Q374*H374</f>
        <v>14.292021080000001</v>
      </c>
      <c r="S374" s="190">
        <v>0</v>
      </c>
      <c r="T374" s="191">
        <f>S374*H374</f>
        <v>0</v>
      </c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R374" s="192" t="s">
        <v>191</v>
      </c>
      <c r="AT374" s="192" t="s">
        <v>187</v>
      </c>
      <c r="AU374" s="192" t="s">
        <v>92</v>
      </c>
      <c r="AY374" s="19" t="s">
        <v>185</v>
      </c>
      <c r="BE374" s="193">
        <f>IF(N374="základní",J374,0)</f>
        <v>0</v>
      </c>
      <c r="BF374" s="193">
        <f>IF(N374="snížená",J374,0)</f>
        <v>0</v>
      </c>
      <c r="BG374" s="193">
        <f>IF(N374="zákl. přenesená",J374,0)</f>
        <v>0</v>
      </c>
      <c r="BH374" s="193">
        <f>IF(N374="sníž. přenesená",J374,0)</f>
        <v>0</v>
      </c>
      <c r="BI374" s="193">
        <f>IF(N374="nulová",J374,0)</f>
        <v>0</v>
      </c>
      <c r="BJ374" s="19" t="s">
        <v>92</v>
      </c>
      <c r="BK374" s="193">
        <f>ROUND(I374*H374,2)</f>
        <v>0</v>
      </c>
      <c r="BL374" s="19" t="s">
        <v>191</v>
      </c>
      <c r="BM374" s="192" t="s">
        <v>457</v>
      </c>
    </row>
    <row r="375" s="2" customFormat="1">
      <c r="A375" s="38"/>
      <c r="B375" s="39"/>
      <c r="C375" s="38"/>
      <c r="D375" s="194" t="s">
        <v>193</v>
      </c>
      <c r="E375" s="38"/>
      <c r="F375" s="195" t="s">
        <v>456</v>
      </c>
      <c r="G375" s="38"/>
      <c r="H375" s="38"/>
      <c r="I375" s="196"/>
      <c r="J375" s="38"/>
      <c r="K375" s="38"/>
      <c r="L375" s="39"/>
      <c r="M375" s="197"/>
      <c r="N375" s="198"/>
      <c r="O375" s="77"/>
      <c r="P375" s="77"/>
      <c r="Q375" s="77"/>
      <c r="R375" s="77"/>
      <c r="S375" s="77"/>
      <c r="T375" s="78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T375" s="19" t="s">
        <v>193</v>
      </c>
      <c r="AU375" s="19" t="s">
        <v>92</v>
      </c>
    </row>
    <row r="376" s="14" customFormat="1">
      <c r="A376" s="14"/>
      <c r="B376" s="219"/>
      <c r="C376" s="14"/>
      <c r="D376" s="194" t="s">
        <v>194</v>
      </c>
      <c r="E376" s="220" t="s">
        <v>1</v>
      </c>
      <c r="F376" s="221" t="s">
        <v>458</v>
      </c>
      <c r="G376" s="14"/>
      <c r="H376" s="220" t="s">
        <v>1</v>
      </c>
      <c r="I376" s="222"/>
      <c r="J376" s="14"/>
      <c r="K376" s="14"/>
      <c r="L376" s="219"/>
      <c r="M376" s="223"/>
      <c r="N376" s="224"/>
      <c r="O376" s="224"/>
      <c r="P376" s="224"/>
      <c r="Q376" s="224"/>
      <c r="R376" s="224"/>
      <c r="S376" s="224"/>
      <c r="T376" s="225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20" t="s">
        <v>194</v>
      </c>
      <c r="AU376" s="220" t="s">
        <v>92</v>
      </c>
      <c r="AV376" s="14" t="s">
        <v>84</v>
      </c>
      <c r="AW376" s="14" t="s">
        <v>32</v>
      </c>
      <c r="AX376" s="14" t="s">
        <v>76</v>
      </c>
      <c r="AY376" s="220" t="s">
        <v>185</v>
      </c>
    </row>
    <row r="377" s="13" customFormat="1">
      <c r="A377" s="13"/>
      <c r="B377" s="199"/>
      <c r="C377" s="13"/>
      <c r="D377" s="194" t="s">
        <v>194</v>
      </c>
      <c r="E377" s="200" t="s">
        <v>1</v>
      </c>
      <c r="F377" s="201" t="s">
        <v>459</v>
      </c>
      <c r="G377" s="13"/>
      <c r="H377" s="202">
        <v>44.316000000000002</v>
      </c>
      <c r="I377" s="203"/>
      <c r="J377" s="13"/>
      <c r="K377" s="13"/>
      <c r="L377" s="199"/>
      <c r="M377" s="204"/>
      <c r="N377" s="205"/>
      <c r="O377" s="205"/>
      <c r="P377" s="205"/>
      <c r="Q377" s="205"/>
      <c r="R377" s="205"/>
      <c r="S377" s="205"/>
      <c r="T377" s="206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T377" s="200" t="s">
        <v>194</v>
      </c>
      <c r="AU377" s="200" t="s">
        <v>92</v>
      </c>
      <c r="AV377" s="13" t="s">
        <v>92</v>
      </c>
      <c r="AW377" s="13" t="s">
        <v>32</v>
      </c>
      <c r="AX377" s="13" t="s">
        <v>76</v>
      </c>
      <c r="AY377" s="200" t="s">
        <v>185</v>
      </c>
    </row>
    <row r="378" s="13" customFormat="1">
      <c r="A378" s="13"/>
      <c r="B378" s="199"/>
      <c r="C378" s="13"/>
      <c r="D378" s="194" t="s">
        <v>194</v>
      </c>
      <c r="E378" s="200" t="s">
        <v>1</v>
      </c>
      <c r="F378" s="201" t="s">
        <v>460</v>
      </c>
      <c r="G378" s="13"/>
      <c r="H378" s="202">
        <v>16.609999999999999</v>
      </c>
      <c r="I378" s="203"/>
      <c r="J378" s="13"/>
      <c r="K378" s="13"/>
      <c r="L378" s="199"/>
      <c r="M378" s="204"/>
      <c r="N378" s="205"/>
      <c r="O378" s="205"/>
      <c r="P378" s="205"/>
      <c r="Q378" s="205"/>
      <c r="R378" s="205"/>
      <c r="S378" s="205"/>
      <c r="T378" s="206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T378" s="200" t="s">
        <v>194</v>
      </c>
      <c r="AU378" s="200" t="s">
        <v>92</v>
      </c>
      <c r="AV378" s="13" t="s">
        <v>92</v>
      </c>
      <c r="AW378" s="13" t="s">
        <v>32</v>
      </c>
      <c r="AX378" s="13" t="s">
        <v>76</v>
      </c>
      <c r="AY378" s="200" t="s">
        <v>185</v>
      </c>
    </row>
    <row r="379" s="15" customFormat="1">
      <c r="A379" s="15"/>
      <c r="B379" s="226"/>
      <c r="C379" s="15"/>
      <c r="D379" s="194" t="s">
        <v>194</v>
      </c>
      <c r="E379" s="227" t="s">
        <v>1</v>
      </c>
      <c r="F379" s="228" t="s">
        <v>276</v>
      </c>
      <c r="G379" s="15"/>
      <c r="H379" s="229">
        <v>60.926000000000002</v>
      </c>
      <c r="I379" s="230"/>
      <c r="J379" s="15"/>
      <c r="K379" s="15"/>
      <c r="L379" s="226"/>
      <c r="M379" s="231"/>
      <c r="N379" s="232"/>
      <c r="O379" s="232"/>
      <c r="P379" s="232"/>
      <c r="Q379" s="232"/>
      <c r="R379" s="232"/>
      <c r="S379" s="232"/>
      <c r="T379" s="233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T379" s="227" t="s">
        <v>194</v>
      </c>
      <c r="AU379" s="227" t="s">
        <v>92</v>
      </c>
      <c r="AV379" s="15" t="s">
        <v>191</v>
      </c>
      <c r="AW379" s="15" t="s">
        <v>32</v>
      </c>
      <c r="AX379" s="15" t="s">
        <v>84</v>
      </c>
      <c r="AY379" s="227" t="s">
        <v>185</v>
      </c>
    </row>
    <row r="380" s="2" customFormat="1" ht="24.15" customHeight="1">
      <c r="A380" s="38"/>
      <c r="B380" s="180"/>
      <c r="C380" s="181" t="s">
        <v>461</v>
      </c>
      <c r="D380" s="181" t="s">
        <v>187</v>
      </c>
      <c r="E380" s="182" t="s">
        <v>462</v>
      </c>
      <c r="F380" s="183" t="s">
        <v>463</v>
      </c>
      <c r="G380" s="184" t="s">
        <v>190</v>
      </c>
      <c r="H380" s="185">
        <v>27.710999999999999</v>
      </c>
      <c r="I380" s="186"/>
      <c r="J380" s="187">
        <f>ROUND(I380*H380,2)</f>
        <v>0</v>
      </c>
      <c r="K380" s="183" t="s">
        <v>1</v>
      </c>
      <c r="L380" s="39"/>
      <c r="M380" s="188" t="s">
        <v>1</v>
      </c>
      <c r="N380" s="189" t="s">
        <v>42</v>
      </c>
      <c r="O380" s="77"/>
      <c r="P380" s="190">
        <f>O380*H380</f>
        <v>0</v>
      </c>
      <c r="Q380" s="190">
        <v>0.082580000000000001</v>
      </c>
      <c r="R380" s="190">
        <f>Q380*H380</f>
        <v>2.28837438</v>
      </c>
      <c r="S380" s="190">
        <v>0</v>
      </c>
      <c r="T380" s="191">
        <f>S380*H380</f>
        <v>0</v>
      </c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R380" s="192" t="s">
        <v>191</v>
      </c>
      <c r="AT380" s="192" t="s">
        <v>187</v>
      </c>
      <c r="AU380" s="192" t="s">
        <v>92</v>
      </c>
      <c r="AY380" s="19" t="s">
        <v>185</v>
      </c>
      <c r="BE380" s="193">
        <f>IF(N380="základní",J380,0)</f>
        <v>0</v>
      </c>
      <c r="BF380" s="193">
        <f>IF(N380="snížená",J380,0)</f>
        <v>0</v>
      </c>
      <c r="BG380" s="193">
        <f>IF(N380="zákl. přenesená",J380,0)</f>
        <v>0</v>
      </c>
      <c r="BH380" s="193">
        <f>IF(N380="sníž. přenesená",J380,0)</f>
        <v>0</v>
      </c>
      <c r="BI380" s="193">
        <f>IF(N380="nulová",J380,0)</f>
        <v>0</v>
      </c>
      <c r="BJ380" s="19" t="s">
        <v>92</v>
      </c>
      <c r="BK380" s="193">
        <f>ROUND(I380*H380,2)</f>
        <v>0</v>
      </c>
      <c r="BL380" s="19" t="s">
        <v>191</v>
      </c>
      <c r="BM380" s="192" t="s">
        <v>464</v>
      </c>
    </row>
    <row r="381" s="2" customFormat="1">
      <c r="A381" s="38"/>
      <c r="B381" s="39"/>
      <c r="C381" s="38"/>
      <c r="D381" s="194" t="s">
        <v>193</v>
      </c>
      <c r="E381" s="38"/>
      <c r="F381" s="195" t="s">
        <v>463</v>
      </c>
      <c r="G381" s="38"/>
      <c r="H381" s="38"/>
      <c r="I381" s="196"/>
      <c r="J381" s="38"/>
      <c r="K381" s="38"/>
      <c r="L381" s="39"/>
      <c r="M381" s="197"/>
      <c r="N381" s="198"/>
      <c r="O381" s="77"/>
      <c r="P381" s="77"/>
      <c r="Q381" s="77"/>
      <c r="R381" s="77"/>
      <c r="S381" s="77"/>
      <c r="T381" s="7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T381" s="19" t="s">
        <v>193</v>
      </c>
      <c r="AU381" s="19" t="s">
        <v>92</v>
      </c>
    </row>
    <row r="382" s="13" customFormat="1">
      <c r="A382" s="13"/>
      <c r="B382" s="199"/>
      <c r="C382" s="13"/>
      <c r="D382" s="194" t="s">
        <v>194</v>
      </c>
      <c r="E382" s="200" t="s">
        <v>1</v>
      </c>
      <c r="F382" s="201" t="s">
        <v>465</v>
      </c>
      <c r="G382" s="13"/>
      <c r="H382" s="202">
        <v>14.497999999999999</v>
      </c>
      <c r="I382" s="203"/>
      <c r="J382" s="13"/>
      <c r="K382" s="13"/>
      <c r="L382" s="199"/>
      <c r="M382" s="204"/>
      <c r="N382" s="205"/>
      <c r="O382" s="205"/>
      <c r="P382" s="205"/>
      <c r="Q382" s="205"/>
      <c r="R382" s="205"/>
      <c r="S382" s="205"/>
      <c r="T382" s="206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00" t="s">
        <v>194</v>
      </c>
      <c r="AU382" s="200" t="s">
        <v>92</v>
      </c>
      <c r="AV382" s="13" t="s">
        <v>92</v>
      </c>
      <c r="AW382" s="13" t="s">
        <v>32</v>
      </c>
      <c r="AX382" s="13" t="s">
        <v>76</v>
      </c>
      <c r="AY382" s="200" t="s">
        <v>185</v>
      </c>
    </row>
    <row r="383" s="13" customFormat="1">
      <c r="A383" s="13"/>
      <c r="B383" s="199"/>
      <c r="C383" s="13"/>
      <c r="D383" s="194" t="s">
        <v>194</v>
      </c>
      <c r="E383" s="200" t="s">
        <v>1</v>
      </c>
      <c r="F383" s="201" t="s">
        <v>466</v>
      </c>
      <c r="G383" s="13"/>
      <c r="H383" s="202">
        <v>8.9979999999999993</v>
      </c>
      <c r="I383" s="203"/>
      <c r="J383" s="13"/>
      <c r="K383" s="13"/>
      <c r="L383" s="199"/>
      <c r="M383" s="204"/>
      <c r="N383" s="205"/>
      <c r="O383" s="205"/>
      <c r="P383" s="205"/>
      <c r="Q383" s="205"/>
      <c r="R383" s="205"/>
      <c r="S383" s="205"/>
      <c r="T383" s="206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T383" s="200" t="s">
        <v>194</v>
      </c>
      <c r="AU383" s="200" t="s">
        <v>92</v>
      </c>
      <c r="AV383" s="13" t="s">
        <v>92</v>
      </c>
      <c r="AW383" s="13" t="s">
        <v>32</v>
      </c>
      <c r="AX383" s="13" t="s">
        <v>76</v>
      </c>
      <c r="AY383" s="200" t="s">
        <v>185</v>
      </c>
    </row>
    <row r="384" s="13" customFormat="1">
      <c r="A384" s="13"/>
      <c r="B384" s="199"/>
      <c r="C384" s="13"/>
      <c r="D384" s="194" t="s">
        <v>194</v>
      </c>
      <c r="E384" s="200" t="s">
        <v>1</v>
      </c>
      <c r="F384" s="201" t="s">
        <v>467</v>
      </c>
      <c r="G384" s="13"/>
      <c r="H384" s="202">
        <v>1.2749999999999999</v>
      </c>
      <c r="I384" s="203"/>
      <c r="J384" s="13"/>
      <c r="K384" s="13"/>
      <c r="L384" s="199"/>
      <c r="M384" s="204"/>
      <c r="N384" s="205"/>
      <c r="O384" s="205"/>
      <c r="P384" s="205"/>
      <c r="Q384" s="205"/>
      <c r="R384" s="205"/>
      <c r="S384" s="205"/>
      <c r="T384" s="206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200" t="s">
        <v>194</v>
      </c>
      <c r="AU384" s="200" t="s">
        <v>92</v>
      </c>
      <c r="AV384" s="13" t="s">
        <v>92</v>
      </c>
      <c r="AW384" s="13" t="s">
        <v>32</v>
      </c>
      <c r="AX384" s="13" t="s">
        <v>76</v>
      </c>
      <c r="AY384" s="200" t="s">
        <v>185</v>
      </c>
    </row>
    <row r="385" s="13" customFormat="1">
      <c r="A385" s="13"/>
      <c r="B385" s="199"/>
      <c r="C385" s="13"/>
      <c r="D385" s="194" t="s">
        <v>194</v>
      </c>
      <c r="E385" s="200" t="s">
        <v>1</v>
      </c>
      <c r="F385" s="201" t="s">
        <v>468</v>
      </c>
      <c r="G385" s="13"/>
      <c r="H385" s="202">
        <v>2.9399999999999999</v>
      </c>
      <c r="I385" s="203"/>
      <c r="J385" s="13"/>
      <c r="K385" s="13"/>
      <c r="L385" s="199"/>
      <c r="M385" s="204"/>
      <c r="N385" s="205"/>
      <c r="O385" s="205"/>
      <c r="P385" s="205"/>
      <c r="Q385" s="205"/>
      <c r="R385" s="205"/>
      <c r="S385" s="205"/>
      <c r="T385" s="206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T385" s="200" t="s">
        <v>194</v>
      </c>
      <c r="AU385" s="200" t="s">
        <v>92</v>
      </c>
      <c r="AV385" s="13" t="s">
        <v>92</v>
      </c>
      <c r="AW385" s="13" t="s">
        <v>32</v>
      </c>
      <c r="AX385" s="13" t="s">
        <v>76</v>
      </c>
      <c r="AY385" s="200" t="s">
        <v>185</v>
      </c>
    </row>
    <row r="386" s="15" customFormat="1">
      <c r="A386" s="15"/>
      <c r="B386" s="226"/>
      <c r="C386" s="15"/>
      <c r="D386" s="194" t="s">
        <v>194</v>
      </c>
      <c r="E386" s="227" t="s">
        <v>1</v>
      </c>
      <c r="F386" s="228" t="s">
        <v>276</v>
      </c>
      <c r="G386" s="15"/>
      <c r="H386" s="229">
        <v>27.710999999999999</v>
      </c>
      <c r="I386" s="230"/>
      <c r="J386" s="15"/>
      <c r="K386" s="15"/>
      <c r="L386" s="226"/>
      <c r="M386" s="231"/>
      <c r="N386" s="232"/>
      <c r="O386" s="232"/>
      <c r="P386" s="232"/>
      <c r="Q386" s="232"/>
      <c r="R386" s="232"/>
      <c r="S386" s="232"/>
      <c r="T386" s="233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T386" s="227" t="s">
        <v>194</v>
      </c>
      <c r="AU386" s="227" t="s">
        <v>92</v>
      </c>
      <c r="AV386" s="15" t="s">
        <v>191</v>
      </c>
      <c r="AW386" s="15" t="s">
        <v>32</v>
      </c>
      <c r="AX386" s="15" t="s">
        <v>84</v>
      </c>
      <c r="AY386" s="227" t="s">
        <v>185</v>
      </c>
    </row>
    <row r="387" s="2" customFormat="1" ht="24.15" customHeight="1">
      <c r="A387" s="38"/>
      <c r="B387" s="180"/>
      <c r="C387" s="181" t="s">
        <v>469</v>
      </c>
      <c r="D387" s="181" t="s">
        <v>187</v>
      </c>
      <c r="E387" s="182" t="s">
        <v>470</v>
      </c>
      <c r="F387" s="183" t="s">
        <v>471</v>
      </c>
      <c r="G387" s="184" t="s">
        <v>190</v>
      </c>
      <c r="H387" s="185">
        <v>16.449999999999999</v>
      </c>
      <c r="I387" s="186"/>
      <c r="J387" s="187">
        <f>ROUND(I387*H387,2)</f>
        <v>0</v>
      </c>
      <c r="K387" s="183" t="s">
        <v>199</v>
      </c>
      <c r="L387" s="39"/>
      <c r="M387" s="188" t="s">
        <v>1</v>
      </c>
      <c r="N387" s="189" t="s">
        <v>42</v>
      </c>
      <c r="O387" s="77"/>
      <c r="P387" s="190">
        <f>O387*H387</f>
        <v>0</v>
      </c>
      <c r="Q387" s="190">
        <v>0.068479999999999999</v>
      </c>
      <c r="R387" s="190">
        <f>Q387*H387</f>
        <v>1.1264959999999999</v>
      </c>
      <c r="S387" s="190">
        <v>0</v>
      </c>
      <c r="T387" s="191">
        <f>S387*H387</f>
        <v>0</v>
      </c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R387" s="192" t="s">
        <v>191</v>
      </c>
      <c r="AT387" s="192" t="s">
        <v>187</v>
      </c>
      <c r="AU387" s="192" t="s">
        <v>92</v>
      </c>
      <c r="AY387" s="19" t="s">
        <v>185</v>
      </c>
      <c r="BE387" s="193">
        <f>IF(N387="základní",J387,0)</f>
        <v>0</v>
      </c>
      <c r="BF387" s="193">
        <f>IF(N387="snížená",J387,0)</f>
        <v>0</v>
      </c>
      <c r="BG387" s="193">
        <f>IF(N387="zákl. přenesená",J387,0)</f>
        <v>0</v>
      </c>
      <c r="BH387" s="193">
        <f>IF(N387="sníž. přenesená",J387,0)</f>
        <v>0</v>
      </c>
      <c r="BI387" s="193">
        <f>IF(N387="nulová",J387,0)</f>
        <v>0</v>
      </c>
      <c r="BJ387" s="19" t="s">
        <v>92</v>
      </c>
      <c r="BK387" s="193">
        <f>ROUND(I387*H387,2)</f>
        <v>0</v>
      </c>
      <c r="BL387" s="19" t="s">
        <v>191</v>
      </c>
      <c r="BM387" s="192" t="s">
        <v>472</v>
      </c>
    </row>
    <row r="388" s="2" customFormat="1">
      <c r="A388" s="38"/>
      <c r="B388" s="39"/>
      <c r="C388" s="38"/>
      <c r="D388" s="194" t="s">
        <v>193</v>
      </c>
      <c r="E388" s="38"/>
      <c r="F388" s="195" t="s">
        <v>471</v>
      </c>
      <c r="G388" s="38"/>
      <c r="H388" s="38"/>
      <c r="I388" s="196"/>
      <c r="J388" s="38"/>
      <c r="K388" s="38"/>
      <c r="L388" s="39"/>
      <c r="M388" s="197"/>
      <c r="N388" s="198"/>
      <c r="O388" s="77"/>
      <c r="P388" s="77"/>
      <c r="Q388" s="77"/>
      <c r="R388" s="77"/>
      <c r="S388" s="77"/>
      <c r="T388" s="78"/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T388" s="19" t="s">
        <v>193</v>
      </c>
      <c r="AU388" s="19" t="s">
        <v>92</v>
      </c>
    </row>
    <row r="389" s="2" customFormat="1">
      <c r="A389" s="38"/>
      <c r="B389" s="39"/>
      <c r="C389" s="38"/>
      <c r="D389" s="207" t="s">
        <v>201</v>
      </c>
      <c r="E389" s="38"/>
      <c r="F389" s="208" t="s">
        <v>473</v>
      </c>
      <c r="G389" s="38"/>
      <c r="H389" s="38"/>
      <c r="I389" s="196"/>
      <c r="J389" s="38"/>
      <c r="K389" s="38"/>
      <c r="L389" s="39"/>
      <c r="M389" s="197"/>
      <c r="N389" s="198"/>
      <c r="O389" s="77"/>
      <c r="P389" s="77"/>
      <c r="Q389" s="77"/>
      <c r="R389" s="77"/>
      <c r="S389" s="77"/>
      <c r="T389" s="78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T389" s="19" t="s">
        <v>201</v>
      </c>
      <c r="AU389" s="19" t="s">
        <v>92</v>
      </c>
    </row>
    <row r="390" s="13" customFormat="1">
      <c r="A390" s="13"/>
      <c r="B390" s="199"/>
      <c r="C390" s="13"/>
      <c r="D390" s="194" t="s">
        <v>194</v>
      </c>
      <c r="E390" s="200" t="s">
        <v>1</v>
      </c>
      <c r="F390" s="201" t="s">
        <v>474</v>
      </c>
      <c r="G390" s="13"/>
      <c r="H390" s="202">
        <v>5.9500000000000002</v>
      </c>
      <c r="I390" s="203"/>
      <c r="J390" s="13"/>
      <c r="K390" s="13"/>
      <c r="L390" s="199"/>
      <c r="M390" s="204"/>
      <c r="N390" s="205"/>
      <c r="O390" s="205"/>
      <c r="P390" s="205"/>
      <c r="Q390" s="205"/>
      <c r="R390" s="205"/>
      <c r="S390" s="205"/>
      <c r="T390" s="206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200" t="s">
        <v>194</v>
      </c>
      <c r="AU390" s="200" t="s">
        <v>92</v>
      </c>
      <c r="AV390" s="13" t="s">
        <v>92</v>
      </c>
      <c r="AW390" s="13" t="s">
        <v>32</v>
      </c>
      <c r="AX390" s="13" t="s">
        <v>76</v>
      </c>
      <c r="AY390" s="200" t="s">
        <v>185</v>
      </c>
    </row>
    <row r="391" s="13" customFormat="1">
      <c r="A391" s="13"/>
      <c r="B391" s="199"/>
      <c r="C391" s="13"/>
      <c r="D391" s="194" t="s">
        <v>194</v>
      </c>
      <c r="E391" s="200" t="s">
        <v>1</v>
      </c>
      <c r="F391" s="201" t="s">
        <v>475</v>
      </c>
      <c r="G391" s="13"/>
      <c r="H391" s="202">
        <v>10.5</v>
      </c>
      <c r="I391" s="203"/>
      <c r="J391" s="13"/>
      <c r="K391" s="13"/>
      <c r="L391" s="199"/>
      <c r="M391" s="204"/>
      <c r="N391" s="205"/>
      <c r="O391" s="205"/>
      <c r="P391" s="205"/>
      <c r="Q391" s="205"/>
      <c r="R391" s="205"/>
      <c r="S391" s="205"/>
      <c r="T391" s="206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T391" s="200" t="s">
        <v>194</v>
      </c>
      <c r="AU391" s="200" t="s">
        <v>92</v>
      </c>
      <c r="AV391" s="13" t="s">
        <v>92</v>
      </c>
      <c r="AW391" s="13" t="s">
        <v>32</v>
      </c>
      <c r="AX391" s="13" t="s">
        <v>76</v>
      </c>
      <c r="AY391" s="200" t="s">
        <v>185</v>
      </c>
    </row>
    <row r="392" s="15" customFormat="1">
      <c r="A392" s="15"/>
      <c r="B392" s="226"/>
      <c r="C392" s="15"/>
      <c r="D392" s="194" t="s">
        <v>194</v>
      </c>
      <c r="E392" s="227" t="s">
        <v>1</v>
      </c>
      <c r="F392" s="228" t="s">
        <v>276</v>
      </c>
      <c r="G392" s="15"/>
      <c r="H392" s="229">
        <v>16.449999999999999</v>
      </c>
      <c r="I392" s="230"/>
      <c r="J392" s="15"/>
      <c r="K392" s="15"/>
      <c r="L392" s="226"/>
      <c r="M392" s="231"/>
      <c r="N392" s="232"/>
      <c r="O392" s="232"/>
      <c r="P392" s="232"/>
      <c r="Q392" s="232"/>
      <c r="R392" s="232"/>
      <c r="S392" s="232"/>
      <c r="T392" s="233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T392" s="227" t="s">
        <v>194</v>
      </c>
      <c r="AU392" s="227" t="s">
        <v>92</v>
      </c>
      <c r="AV392" s="15" t="s">
        <v>191</v>
      </c>
      <c r="AW392" s="15" t="s">
        <v>32</v>
      </c>
      <c r="AX392" s="15" t="s">
        <v>84</v>
      </c>
      <c r="AY392" s="227" t="s">
        <v>185</v>
      </c>
    </row>
    <row r="393" s="2" customFormat="1" ht="24.15" customHeight="1">
      <c r="A393" s="38"/>
      <c r="B393" s="180"/>
      <c r="C393" s="181" t="s">
        <v>476</v>
      </c>
      <c r="D393" s="181" t="s">
        <v>187</v>
      </c>
      <c r="E393" s="182" t="s">
        <v>477</v>
      </c>
      <c r="F393" s="183" t="s">
        <v>478</v>
      </c>
      <c r="G393" s="184" t="s">
        <v>190</v>
      </c>
      <c r="H393" s="185">
        <v>75.197999999999993</v>
      </c>
      <c r="I393" s="186"/>
      <c r="J393" s="187">
        <f>ROUND(I393*H393,2)</f>
        <v>0</v>
      </c>
      <c r="K393" s="183" t="s">
        <v>199</v>
      </c>
      <c r="L393" s="39"/>
      <c r="M393" s="188" t="s">
        <v>1</v>
      </c>
      <c r="N393" s="189" t="s">
        <v>42</v>
      </c>
      <c r="O393" s="77"/>
      <c r="P393" s="190">
        <f>O393*H393</f>
        <v>0</v>
      </c>
      <c r="Q393" s="190">
        <v>0.11396000000000001</v>
      </c>
      <c r="R393" s="190">
        <f>Q393*H393</f>
        <v>8.5695640799999993</v>
      </c>
      <c r="S393" s="190">
        <v>0</v>
      </c>
      <c r="T393" s="191">
        <f>S393*H393</f>
        <v>0</v>
      </c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R393" s="192" t="s">
        <v>191</v>
      </c>
      <c r="AT393" s="192" t="s">
        <v>187</v>
      </c>
      <c r="AU393" s="192" t="s">
        <v>92</v>
      </c>
      <c r="AY393" s="19" t="s">
        <v>185</v>
      </c>
      <c r="BE393" s="193">
        <f>IF(N393="základní",J393,0)</f>
        <v>0</v>
      </c>
      <c r="BF393" s="193">
        <f>IF(N393="snížená",J393,0)</f>
        <v>0</v>
      </c>
      <c r="BG393" s="193">
        <f>IF(N393="zákl. přenesená",J393,0)</f>
        <v>0</v>
      </c>
      <c r="BH393" s="193">
        <f>IF(N393="sníž. přenesená",J393,0)</f>
        <v>0</v>
      </c>
      <c r="BI393" s="193">
        <f>IF(N393="nulová",J393,0)</f>
        <v>0</v>
      </c>
      <c r="BJ393" s="19" t="s">
        <v>92</v>
      </c>
      <c r="BK393" s="193">
        <f>ROUND(I393*H393,2)</f>
        <v>0</v>
      </c>
      <c r="BL393" s="19" t="s">
        <v>191</v>
      </c>
      <c r="BM393" s="192" t="s">
        <v>479</v>
      </c>
    </row>
    <row r="394" s="2" customFormat="1">
      <c r="A394" s="38"/>
      <c r="B394" s="39"/>
      <c r="C394" s="38"/>
      <c r="D394" s="194" t="s">
        <v>193</v>
      </c>
      <c r="E394" s="38"/>
      <c r="F394" s="195" t="s">
        <v>478</v>
      </c>
      <c r="G394" s="38"/>
      <c r="H394" s="38"/>
      <c r="I394" s="196"/>
      <c r="J394" s="38"/>
      <c r="K394" s="38"/>
      <c r="L394" s="39"/>
      <c r="M394" s="197"/>
      <c r="N394" s="198"/>
      <c r="O394" s="77"/>
      <c r="P394" s="77"/>
      <c r="Q394" s="77"/>
      <c r="R394" s="77"/>
      <c r="S394" s="77"/>
      <c r="T394" s="7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T394" s="19" t="s">
        <v>193</v>
      </c>
      <c r="AU394" s="19" t="s">
        <v>92</v>
      </c>
    </row>
    <row r="395" s="2" customFormat="1">
      <c r="A395" s="38"/>
      <c r="B395" s="39"/>
      <c r="C395" s="38"/>
      <c r="D395" s="207" t="s">
        <v>201</v>
      </c>
      <c r="E395" s="38"/>
      <c r="F395" s="208" t="s">
        <v>480</v>
      </c>
      <c r="G395" s="38"/>
      <c r="H395" s="38"/>
      <c r="I395" s="196"/>
      <c r="J395" s="38"/>
      <c r="K395" s="38"/>
      <c r="L395" s="39"/>
      <c r="M395" s="197"/>
      <c r="N395" s="198"/>
      <c r="O395" s="77"/>
      <c r="P395" s="77"/>
      <c r="Q395" s="77"/>
      <c r="R395" s="77"/>
      <c r="S395" s="77"/>
      <c r="T395" s="78"/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T395" s="19" t="s">
        <v>201</v>
      </c>
      <c r="AU395" s="19" t="s">
        <v>92</v>
      </c>
    </row>
    <row r="396" s="13" customFormat="1">
      <c r="A396" s="13"/>
      <c r="B396" s="199"/>
      <c r="C396" s="13"/>
      <c r="D396" s="194" t="s">
        <v>194</v>
      </c>
      <c r="E396" s="200" t="s">
        <v>1</v>
      </c>
      <c r="F396" s="201" t="s">
        <v>481</v>
      </c>
      <c r="G396" s="13"/>
      <c r="H396" s="202">
        <v>2.6400000000000001</v>
      </c>
      <c r="I396" s="203"/>
      <c r="J396" s="13"/>
      <c r="K396" s="13"/>
      <c r="L396" s="199"/>
      <c r="M396" s="204"/>
      <c r="N396" s="205"/>
      <c r="O396" s="205"/>
      <c r="P396" s="205"/>
      <c r="Q396" s="205"/>
      <c r="R396" s="205"/>
      <c r="S396" s="205"/>
      <c r="T396" s="206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200" t="s">
        <v>194</v>
      </c>
      <c r="AU396" s="200" t="s">
        <v>92</v>
      </c>
      <c r="AV396" s="13" t="s">
        <v>92</v>
      </c>
      <c r="AW396" s="13" t="s">
        <v>32</v>
      </c>
      <c r="AX396" s="13" t="s">
        <v>76</v>
      </c>
      <c r="AY396" s="200" t="s">
        <v>185</v>
      </c>
    </row>
    <row r="397" s="13" customFormat="1">
      <c r="A397" s="13"/>
      <c r="B397" s="199"/>
      <c r="C397" s="13"/>
      <c r="D397" s="194" t="s">
        <v>194</v>
      </c>
      <c r="E397" s="200" t="s">
        <v>1</v>
      </c>
      <c r="F397" s="201" t="s">
        <v>482</v>
      </c>
      <c r="G397" s="13"/>
      <c r="H397" s="202">
        <v>10.25</v>
      </c>
      <c r="I397" s="203"/>
      <c r="J397" s="13"/>
      <c r="K397" s="13"/>
      <c r="L397" s="199"/>
      <c r="M397" s="204"/>
      <c r="N397" s="205"/>
      <c r="O397" s="205"/>
      <c r="P397" s="205"/>
      <c r="Q397" s="205"/>
      <c r="R397" s="205"/>
      <c r="S397" s="205"/>
      <c r="T397" s="206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T397" s="200" t="s">
        <v>194</v>
      </c>
      <c r="AU397" s="200" t="s">
        <v>92</v>
      </c>
      <c r="AV397" s="13" t="s">
        <v>92</v>
      </c>
      <c r="AW397" s="13" t="s">
        <v>32</v>
      </c>
      <c r="AX397" s="13" t="s">
        <v>76</v>
      </c>
      <c r="AY397" s="200" t="s">
        <v>185</v>
      </c>
    </row>
    <row r="398" s="13" customFormat="1">
      <c r="A398" s="13"/>
      <c r="B398" s="199"/>
      <c r="C398" s="13"/>
      <c r="D398" s="194" t="s">
        <v>194</v>
      </c>
      <c r="E398" s="200" t="s">
        <v>1</v>
      </c>
      <c r="F398" s="201" t="s">
        <v>483</v>
      </c>
      <c r="G398" s="13"/>
      <c r="H398" s="202">
        <v>48.747999999999998</v>
      </c>
      <c r="I398" s="203"/>
      <c r="J398" s="13"/>
      <c r="K398" s="13"/>
      <c r="L398" s="199"/>
      <c r="M398" s="204"/>
      <c r="N398" s="205"/>
      <c r="O398" s="205"/>
      <c r="P398" s="205"/>
      <c r="Q398" s="205"/>
      <c r="R398" s="205"/>
      <c r="S398" s="205"/>
      <c r="T398" s="206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T398" s="200" t="s">
        <v>194</v>
      </c>
      <c r="AU398" s="200" t="s">
        <v>92</v>
      </c>
      <c r="AV398" s="13" t="s">
        <v>92</v>
      </c>
      <c r="AW398" s="13" t="s">
        <v>32</v>
      </c>
      <c r="AX398" s="13" t="s">
        <v>76</v>
      </c>
      <c r="AY398" s="200" t="s">
        <v>185</v>
      </c>
    </row>
    <row r="399" s="13" customFormat="1">
      <c r="A399" s="13"/>
      <c r="B399" s="199"/>
      <c r="C399" s="13"/>
      <c r="D399" s="194" t="s">
        <v>194</v>
      </c>
      <c r="E399" s="200" t="s">
        <v>1</v>
      </c>
      <c r="F399" s="201" t="s">
        <v>484</v>
      </c>
      <c r="G399" s="13"/>
      <c r="H399" s="202">
        <v>4.96</v>
      </c>
      <c r="I399" s="203"/>
      <c r="J399" s="13"/>
      <c r="K399" s="13"/>
      <c r="L399" s="199"/>
      <c r="M399" s="204"/>
      <c r="N399" s="205"/>
      <c r="O399" s="205"/>
      <c r="P399" s="205"/>
      <c r="Q399" s="205"/>
      <c r="R399" s="205"/>
      <c r="S399" s="205"/>
      <c r="T399" s="206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00" t="s">
        <v>194</v>
      </c>
      <c r="AU399" s="200" t="s">
        <v>92</v>
      </c>
      <c r="AV399" s="13" t="s">
        <v>92</v>
      </c>
      <c r="AW399" s="13" t="s">
        <v>32</v>
      </c>
      <c r="AX399" s="13" t="s">
        <v>76</v>
      </c>
      <c r="AY399" s="200" t="s">
        <v>185</v>
      </c>
    </row>
    <row r="400" s="13" customFormat="1">
      <c r="A400" s="13"/>
      <c r="B400" s="199"/>
      <c r="C400" s="13"/>
      <c r="D400" s="194" t="s">
        <v>194</v>
      </c>
      <c r="E400" s="200" t="s">
        <v>1</v>
      </c>
      <c r="F400" s="201" t="s">
        <v>485</v>
      </c>
      <c r="G400" s="13"/>
      <c r="H400" s="202">
        <v>8.5999999999999996</v>
      </c>
      <c r="I400" s="203"/>
      <c r="J400" s="13"/>
      <c r="K400" s="13"/>
      <c r="L400" s="199"/>
      <c r="M400" s="204"/>
      <c r="N400" s="205"/>
      <c r="O400" s="205"/>
      <c r="P400" s="205"/>
      <c r="Q400" s="205"/>
      <c r="R400" s="205"/>
      <c r="S400" s="205"/>
      <c r="T400" s="206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00" t="s">
        <v>194</v>
      </c>
      <c r="AU400" s="200" t="s">
        <v>92</v>
      </c>
      <c r="AV400" s="13" t="s">
        <v>92</v>
      </c>
      <c r="AW400" s="13" t="s">
        <v>32</v>
      </c>
      <c r="AX400" s="13" t="s">
        <v>76</v>
      </c>
      <c r="AY400" s="200" t="s">
        <v>185</v>
      </c>
    </row>
    <row r="401" s="15" customFormat="1">
      <c r="A401" s="15"/>
      <c r="B401" s="226"/>
      <c r="C401" s="15"/>
      <c r="D401" s="194" t="s">
        <v>194</v>
      </c>
      <c r="E401" s="227" t="s">
        <v>1</v>
      </c>
      <c r="F401" s="228" t="s">
        <v>276</v>
      </c>
      <c r="G401" s="15"/>
      <c r="H401" s="229">
        <v>75.197999999999993</v>
      </c>
      <c r="I401" s="230"/>
      <c r="J401" s="15"/>
      <c r="K401" s="15"/>
      <c r="L401" s="226"/>
      <c r="M401" s="231"/>
      <c r="N401" s="232"/>
      <c r="O401" s="232"/>
      <c r="P401" s="232"/>
      <c r="Q401" s="232"/>
      <c r="R401" s="232"/>
      <c r="S401" s="232"/>
      <c r="T401" s="233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T401" s="227" t="s">
        <v>194</v>
      </c>
      <c r="AU401" s="227" t="s">
        <v>92</v>
      </c>
      <c r="AV401" s="15" t="s">
        <v>191</v>
      </c>
      <c r="AW401" s="15" t="s">
        <v>32</v>
      </c>
      <c r="AX401" s="15" t="s">
        <v>84</v>
      </c>
      <c r="AY401" s="227" t="s">
        <v>185</v>
      </c>
    </row>
    <row r="402" s="2" customFormat="1" ht="24.15" customHeight="1">
      <c r="A402" s="38"/>
      <c r="B402" s="180"/>
      <c r="C402" s="181" t="s">
        <v>486</v>
      </c>
      <c r="D402" s="181" t="s">
        <v>187</v>
      </c>
      <c r="E402" s="182" t="s">
        <v>487</v>
      </c>
      <c r="F402" s="183" t="s">
        <v>488</v>
      </c>
      <c r="G402" s="184" t="s">
        <v>190</v>
      </c>
      <c r="H402" s="185">
        <v>23.32</v>
      </c>
      <c r="I402" s="186"/>
      <c r="J402" s="187">
        <f>ROUND(I402*H402,2)</f>
        <v>0</v>
      </c>
      <c r="K402" s="183" t="s">
        <v>199</v>
      </c>
      <c r="L402" s="39"/>
      <c r="M402" s="188" t="s">
        <v>1</v>
      </c>
      <c r="N402" s="189" t="s">
        <v>42</v>
      </c>
      <c r="O402" s="77"/>
      <c r="P402" s="190">
        <f>O402*H402</f>
        <v>0</v>
      </c>
      <c r="Q402" s="190">
        <v>0.17818000000000001</v>
      </c>
      <c r="R402" s="190">
        <f>Q402*H402</f>
        <v>4.1551575999999999</v>
      </c>
      <c r="S402" s="190">
        <v>0</v>
      </c>
      <c r="T402" s="191">
        <f>S402*H402</f>
        <v>0</v>
      </c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R402" s="192" t="s">
        <v>301</v>
      </c>
      <c r="AT402" s="192" t="s">
        <v>187</v>
      </c>
      <c r="AU402" s="192" t="s">
        <v>92</v>
      </c>
      <c r="AY402" s="19" t="s">
        <v>185</v>
      </c>
      <c r="BE402" s="193">
        <f>IF(N402="základní",J402,0)</f>
        <v>0</v>
      </c>
      <c r="BF402" s="193">
        <f>IF(N402="snížená",J402,0)</f>
        <v>0</v>
      </c>
      <c r="BG402" s="193">
        <f>IF(N402="zákl. přenesená",J402,0)</f>
        <v>0</v>
      </c>
      <c r="BH402" s="193">
        <f>IF(N402="sníž. přenesená",J402,0)</f>
        <v>0</v>
      </c>
      <c r="BI402" s="193">
        <f>IF(N402="nulová",J402,0)</f>
        <v>0</v>
      </c>
      <c r="BJ402" s="19" t="s">
        <v>92</v>
      </c>
      <c r="BK402" s="193">
        <f>ROUND(I402*H402,2)</f>
        <v>0</v>
      </c>
      <c r="BL402" s="19" t="s">
        <v>301</v>
      </c>
      <c r="BM402" s="192" t="s">
        <v>489</v>
      </c>
    </row>
    <row r="403" s="2" customFormat="1">
      <c r="A403" s="38"/>
      <c r="B403" s="39"/>
      <c r="C403" s="38"/>
      <c r="D403" s="194" t="s">
        <v>193</v>
      </c>
      <c r="E403" s="38"/>
      <c r="F403" s="195" t="s">
        <v>488</v>
      </c>
      <c r="G403" s="38"/>
      <c r="H403" s="38"/>
      <c r="I403" s="196"/>
      <c r="J403" s="38"/>
      <c r="K403" s="38"/>
      <c r="L403" s="39"/>
      <c r="M403" s="197"/>
      <c r="N403" s="198"/>
      <c r="O403" s="77"/>
      <c r="P403" s="77"/>
      <c r="Q403" s="77"/>
      <c r="R403" s="77"/>
      <c r="S403" s="77"/>
      <c r="T403" s="78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T403" s="19" t="s">
        <v>193</v>
      </c>
      <c r="AU403" s="19" t="s">
        <v>92</v>
      </c>
    </row>
    <row r="404" s="2" customFormat="1">
      <c r="A404" s="38"/>
      <c r="B404" s="39"/>
      <c r="C404" s="38"/>
      <c r="D404" s="207" t="s">
        <v>201</v>
      </c>
      <c r="E404" s="38"/>
      <c r="F404" s="208" t="s">
        <v>490</v>
      </c>
      <c r="G404" s="38"/>
      <c r="H404" s="38"/>
      <c r="I404" s="196"/>
      <c r="J404" s="38"/>
      <c r="K404" s="38"/>
      <c r="L404" s="39"/>
      <c r="M404" s="197"/>
      <c r="N404" s="198"/>
      <c r="O404" s="77"/>
      <c r="P404" s="77"/>
      <c r="Q404" s="77"/>
      <c r="R404" s="77"/>
      <c r="S404" s="77"/>
      <c r="T404" s="78"/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T404" s="19" t="s">
        <v>201</v>
      </c>
      <c r="AU404" s="19" t="s">
        <v>92</v>
      </c>
    </row>
    <row r="405" s="13" customFormat="1">
      <c r="A405" s="13"/>
      <c r="B405" s="199"/>
      <c r="C405" s="13"/>
      <c r="D405" s="194" t="s">
        <v>194</v>
      </c>
      <c r="E405" s="200" t="s">
        <v>1</v>
      </c>
      <c r="F405" s="201" t="s">
        <v>491</v>
      </c>
      <c r="G405" s="13"/>
      <c r="H405" s="202">
        <v>23.32</v>
      </c>
      <c r="I405" s="203"/>
      <c r="J405" s="13"/>
      <c r="K405" s="13"/>
      <c r="L405" s="199"/>
      <c r="M405" s="204"/>
      <c r="N405" s="205"/>
      <c r="O405" s="205"/>
      <c r="P405" s="205"/>
      <c r="Q405" s="205"/>
      <c r="R405" s="205"/>
      <c r="S405" s="205"/>
      <c r="T405" s="206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200" t="s">
        <v>194</v>
      </c>
      <c r="AU405" s="200" t="s">
        <v>92</v>
      </c>
      <c r="AV405" s="13" t="s">
        <v>92</v>
      </c>
      <c r="AW405" s="13" t="s">
        <v>32</v>
      </c>
      <c r="AX405" s="13" t="s">
        <v>84</v>
      </c>
      <c r="AY405" s="200" t="s">
        <v>185</v>
      </c>
    </row>
    <row r="406" s="2" customFormat="1" ht="16.5" customHeight="1">
      <c r="A406" s="38"/>
      <c r="B406" s="180"/>
      <c r="C406" s="181" t="s">
        <v>492</v>
      </c>
      <c r="D406" s="181" t="s">
        <v>187</v>
      </c>
      <c r="E406" s="182" t="s">
        <v>493</v>
      </c>
      <c r="F406" s="183" t="s">
        <v>494</v>
      </c>
      <c r="G406" s="184" t="s">
        <v>190</v>
      </c>
      <c r="H406" s="185">
        <v>101.758</v>
      </c>
      <c r="I406" s="186"/>
      <c r="J406" s="187">
        <f>ROUND(I406*H406,2)</f>
        <v>0</v>
      </c>
      <c r="K406" s="183" t="s">
        <v>199</v>
      </c>
      <c r="L406" s="39"/>
      <c r="M406" s="188" t="s">
        <v>1</v>
      </c>
      <c r="N406" s="189" t="s">
        <v>42</v>
      </c>
      <c r="O406" s="77"/>
      <c r="P406" s="190">
        <f>O406*H406</f>
        <v>0</v>
      </c>
      <c r="Q406" s="190">
        <v>0.16114000000000001</v>
      </c>
      <c r="R406" s="190">
        <f>Q406*H406</f>
        <v>16.397284119999998</v>
      </c>
      <c r="S406" s="190">
        <v>0</v>
      </c>
      <c r="T406" s="191">
        <f>S406*H406</f>
        <v>0</v>
      </c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R406" s="192" t="s">
        <v>191</v>
      </c>
      <c r="AT406" s="192" t="s">
        <v>187</v>
      </c>
      <c r="AU406" s="192" t="s">
        <v>92</v>
      </c>
      <c r="AY406" s="19" t="s">
        <v>185</v>
      </c>
      <c r="BE406" s="193">
        <f>IF(N406="základní",J406,0)</f>
        <v>0</v>
      </c>
      <c r="BF406" s="193">
        <f>IF(N406="snížená",J406,0)</f>
        <v>0</v>
      </c>
      <c r="BG406" s="193">
        <f>IF(N406="zákl. přenesená",J406,0)</f>
        <v>0</v>
      </c>
      <c r="BH406" s="193">
        <f>IF(N406="sníž. přenesená",J406,0)</f>
        <v>0</v>
      </c>
      <c r="BI406" s="193">
        <f>IF(N406="nulová",J406,0)</f>
        <v>0</v>
      </c>
      <c r="BJ406" s="19" t="s">
        <v>92</v>
      </c>
      <c r="BK406" s="193">
        <f>ROUND(I406*H406,2)</f>
        <v>0</v>
      </c>
      <c r="BL406" s="19" t="s">
        <v>191</v>
      </c>
      <c r="BM406" s="192" t="s">
        <v>495</v>
      </c>
    </row>
    <row r="407" s="2" customFormat="1">
      <c r="A407" s="38"/>
      <c r="B407" s="39"/>
      <c r="C407" s="38"/>
      <c r="D407" s="194" t="s">
        <v>193</v>
      </c>
      <c r="E407" s="38"/>
      <c r="F407" s="195" t="s">
        <v>494</v>
      </c>
      <c r="G407" s="38"/>
      <c r="H407" s="38"/>
      <c r="I407" s="196"/>
      <c r="J407" s="38"/>
      <c r="K407" s="38"/>
      <c r="L407" s="39"/>
      <c r="M407" s="197"/>
      <c r="N407" s="198"/>
      <c r="O407" s="77"/>
      <c r="P407" s="77"/>
      <c r="Q407" s="77"/>
      <c r="R407" s="77"/>
      <c r="S407" s="77"/>
      <c r="T407" s="78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T407" s="19" t="s">
        <v>193</v>
      </c>
      <c r="AU407" s="19" t="s">
        <v>92</v>
      </c>
    </row>
    <row r="408" s="2" customFormat="1">
      <c r="A408" s="38"/>
      <c r="B408" s="39"/>
      <c r="C408" s="38"/>
      <c r="D408" s="207" t="s">
        <v>201</v>
      </c>
      <c r="E408" s="38"/>
      <c r="F408" s="208" t="s">
        <v>496</v>
      </c>
      <c r="G408" s="38"/>
      <c r="H408" s="38"/>
      <c r="I408" s="196"/>
      <c r="J408" s="38"/>
      <c r="K408" s="38"/>
      <c r="L408" s="39"/>
      <c r="M408" s="197"/>
      <c r="N408" s="198"/>
      <c r="O408" s="77"/>
      <c r="P408" s="77"/>
      <c r="Q408" s="77"/>
      <c r="R408" s="77"/>
      <c r="S408" s="77"/>
      <c r="T408" s="78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T408" s="19" t="s">
        <v>201</v>
      </c>
      <c r="AU408" s="19" t="s">
        <v>92</v>
      </c>
    </row>
    <row r="409" s="14" customFormat="1">
      <c r="A409" s="14"/>
      <c r="B409" s="219"/>
      <c r="C409" s="14"/>
      <c r="D409" s="194" t="s">
        <v>194</v>
      </c>
      <c r="E409" s="220" t="s">
        <v>1</v>
      </c>
      <c r="F409" s="221" t="s">
        <v>447</v>
      </c>
      <c r="G409" s="14"/>
      <c r="H409" s="220" t="s">
        <v>1</v>
      </c>
      <c r="I409" s="222"/>
      <c r="J409" s="14"/>
      <c r="K409" s="14"/>
      <c r="L409" s="219"/>
      <c r="M409" s="223"/>
      <c r="N409" s="224"/>
      <c r="O409" s="224"/>
      <c r="P409" s="224"/>
      <c r="Q409" s="224"/>
      <c r="R409" s="224"/>
      <c r="S409" s="224"/>
      <c r="T409" s="225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T409" s="220" t="s">
        <v>194</v>
      </c>
      <c r="AU409" s="220" t="s">
        <v>92</v>
      </c>
      <c r="AV409" s="14" t="s">
        <v>84</v>
      </c>
      <c r="AW409" s="14" t="s">
        <v>32</v>
      </c>
      <c r="AX409" s="14" t="s">
        <v>76</v>
      </c>
      <c r="AY409" s="220" t="s">
        <v>185</v>
      </c>
    </row>
    <row r="410" s="13" customFormat="1">
      <c r="A410" s="13"/>
      <c r="B410" s="199"/>
      <c r="C410" s="13"/>
      <c r="D410" s="194" t="s">
        <v>194</v>
      </c>
      <c r="E410" s="200" t="s">
        <v>1</v>
      </c>
      <c r="F410" s="201" t="s">
        <v>497</v>
      </c>
      <c r="G410" s="13"/>
      <c r="H410" s="202">
        <v>101.758</v>
      </c>
      <c r="I410" s="203"/>
      <c r="J410" s="13"/>
      <c r="K410" s="13"/>
      <c r="L410" s="199"/>
      <c r="M410" s="204"/>
      <c r="N410" s="205"/>
      <c r="O410" s="205"/>
      <c r="P410" s="205"/>
      <c r="Q410" s="205"/>
      <c r="R410" s="205"/>
      <c r="S410" s="205"/>
      <c r="T410" s="206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T410" s="200" t="s">
        <v>194</v>
      </c>
      <c r="AU410" s="200" t="s">
        <v>92</v>
      </c>
      <c r="AV410" s="13" t="s">
        <v>92</v>
      </c>
      <c r="AW410" s="13" t="s">
        <v>32</v>
      </c>
      <c r="AX410" s="13" t="s">
        <v>84</v>
      </c>
      <c r="AY410" s="200" t="s">
        <v>185</v>
      </c>
    </row>
    <row r="411" s="2" customFormat="1" ht="24.15" customHeight="1">
      <c r="A411" s="38"/>
      <c r="B411" s="180"/>
      <c r="C411" s="181" t="s">
        <v>498</v>
      </c>
      <c r="D411" s="181" t="s">
        <v>187</v>
      </c>
      <c r="E411" s="182" t="s">
        <v>499</v>
      </c>
      <c r="F411" s="183" t="s">
        <v>500</v>
      </c>
      <c r="G411" s="184" t="s">
        <v>190</v>
      </c>
      <c r="H411" s="185">
        <v>111.071</v>
      </c>
      <c r="I411" s="186"/>
      <c r="J411" s="187">
        <f>ROUND(I411*H411,2)</f>
        <v>0</v>
      </c>
      <c r="K411" s="183" t="s">
        <v>199</v>
      </c>
      <c r="L411" s="39"/>
      <c r="M411" s="188" t="s">
        <v>1</v>
      </c>
      <c r="N411" s="189" t="s">
        <v>42</v>
      </c>
      <c r="O411" s="77"/>
      <c r="P411" s="190">
        <f>O411*H411</f>
        <v>0</v>
      </c>
      <c r="Q411" s="190">
        <v>0.0084100000000000008</v>
      </c>
      <c r="R411" s="190">
        <f>Q411*H411</f>
        <v>0.93410711000000002</v>
      </c>
      <c r="S411" s="190">
        <v>0</v>
      </c>
      <c r="T411" s="191">
        <f>S411*H411</f>
        <v>0</v>
      </c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R411" s="192" t="s">
        <v>191</v>
      </c>
      <c r="AT411" s="192" t="s">
        <v>187</v>
      </c>
      <c r="AU411" s="192" t="s">
        <v>92</v>
      </c>
      <c r="AY411" s="19" t="s">
        <v>185</v>
      </c>
      <c r="BE411" s="193">
        <f>IF(N411="základní",J411,0)</f>
        <v>0</v>
      </c>
      <c r="BF411" s="193">
        <f>IF(N411="snížená",J411,0)</f>
        <v>0</v>
      </c>
      <c r="BG411" s="193">
        <f>IF(N411="zákl. přenesená",J411,0)</f>
        <v>0</v>
      </c>
      <c r="BH411" s="193">
        <f>IF(N411="sníž. přenesená",J411,0)</f>
        <v>0</v>
      </c>
      <c r="BI411" s="193">
        <f>IF(N411="nulová",J411,0)</f>
        <v>0</v>
      </c>
      <c r="BJ411" s="19" t="s">
        <v>92</v>
      </c>
      <c r="BK411" s="193">
        <f>ROUND(I411*H411,2)</f>
        <v>0</v>
      </c>
      <c r="BL411" s="19" t="s">
        <v>191</v>
      </c>
      <c r="BM411" s="192" t="s">
        <v>501</v>
      </c>
    </row>
    <row r="412" s="2" customFormat="1">
      <c r="A412" s="38"/>
      <c r="B412" s="39"/>
      <c r="C412" s="38"/>
      <c r="D412" s="194" t="s">
        <v>193</v>
      </c>
      <c r="E412" s="38"/>
      <c r="F412" s="195" t="s">
        <v>500</v>
      </c>
      <c r="G412" s="38"/>
      <c r="H412" s="38"/>
      <c r="I412" s="196"/>
      <c r="J412" s="38"/>
      <c r="K412" s="38"/>
      <c r="L412" s="39"/>
      <c r="M412" s="197"/>
      <c r="N412" s="198"/>
      <c r="O412" s="77"/>
      <c r="P412" s="77"/>
      <c r="Q412" s="77"/>
      <c r="R412" s="77"/>
      <c r="S412" s="77"/>
      <c r="T412" s="78"/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T412" s="19" t="s">
        <v>193</v>
      </c>
      <c r="AU412" s="19" t="s">
        <v>92</v>
      </c>
    </row>
    <row r="413" s="2" customFormat="1">
      <c r="A413" s="38"/>
      <c r="B413" s="39"/>
      <c r="C413" s="38"/>
      <c r="D413" s="207" t="s">
        <v>201</v>
      </c>
      <c r="E413" s="38"/>
      <c r="F413" s="208" t="s">
        <v>502</v>
      </c>
      <c r="G413" s="38"/>
      <c r="H413" s="38"/>
      <c r="I413" s="196"/>
      <c r="J413" s="38"/>
      <c r="K413" s="38"/>
      <c r="L413" s="39"/>
      <c r="M413" s="197"/>
      <c r="N413" s="198"/>
      <c r="O413" s="77"/>
      <c r="P413" s="77"/>
      <c r="Q413" s="77"/>
      <c r="R413" s="77"/>
      <c r="S413" s="77"/>
      <c r="T413" s="78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T413" s="19" t="s">
        <v>201</v>
      </c>
      <c r="AU413" s="19" t="s">
        <v>92</v>
      </c>
    </row>
    <row r="414" s="14" customFormat="1">
      <c r="A414" s="14"/>
      <c r="B414" s="219"/>
      <c r="C414" s="14"/>
      <c r="D414" s="194" t="s">
        <v>194</v>
      </c>
      <c r="E414" s="220" t="s">
        <v>1</v>
      </c>
      <c r="F414" s="221" t="s">
        <v>503</v>
      </c>
      <c r="G414" s="14"/>
      <c r="H414" s="220" t="s">
        <v>1</v>
      </c>
      <c r="I414" s="222"/>
      <c r="J414" s="14"/>
      <c r="K414" s="14"/>
      <c r="L414" s="219"/>
      <c r="M414" s="223"/>
      <c r="N414" s="224"/>
      <c r="O414" s="224"/>
      <c r="P414" s="224"/>
      <c r="Q414" s="224"/>
      <c r="R414" s="224"/>
      <c r="S414" s="224"/>
      <c r="T414" s="225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220" t="s">
        <v>194</v>
      </c>
      <c r="AU414" s="220" t="s">
        <v>92</v>
      </c>
      <c r="AV414" s="14" t="s">
        <v>84</v>
      </c>
      <c r="AW414" s="14" t="s">
        <v>32</v>
      </c>
      <c r="AX414" s="14" t="s">
        <v>76</v>
      </c>
      <c r="AY414" s="220" t="s">
        <v>185</v>
      </c>
    </row>
    <row r="415" s="13" customFormat="1">
      <c r="A415" s="13"/>
      <c r="B415" s="199"/>
      <c r="C415" s="13"/>
      <c r="D415" s="194" t="s">
        <v>194</v>
      </c>
      <c r="E415" s="200" t="s">
        <v>1</v>
      </c>
      <c r="F415" s="201" t="s">
        <v>504</v>
      </c>
      <c r="G415" s="13"/>
      <c r="H415" s="202">
        <v>5.6319999999999997</v>
      </c>
      <c r="I415" s="203"/>
      <c r="J415" s="13"/>
      <c r="K415" s="13"/>
      <c r="L415" s="199"/>
      <c r="M415" s="204"/>
      <c r="N415" s="205"/>
      <c r="O415" s="205"/>
      <c r="P415" s="205"/>
      <c r="Q415" s="205"/>
      <c r="R415" s="205"/>
      <c r="S415" s="205"/>
      <c r="T415" s="206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T415" s="200" t="s">
        <v>194</v>
      </c>
      <c r="AU415" s="200" t="s">
        <v>92</v>
      </c>
      <c r="AV415" s="13" t="s">
        <v>92</v>
      </c>
      <c r="AW415" s="13" t="s">
        <v>32</v>
      </c>
      <c r="AX415" s="13" t="s">
        <v>76</v>
      </c>
      <c r="AY415" s="200" t="s">
        <v>185</v>
      </c>
    </row>
    <row r="416" s="13" customFormat="1">
      <c r="A416" s="13"/>
      <c r="B416" s="199"/>
      <c r="C416" s="13"/>
      <c r="D416" s="194" t="s">
        <v>194</v>
      </c>
      <c r="E416" s="200" t="s">
        <v>1</v>
      </c>
      <c r="F416" s="201" t="s">
        <v>505</v>
      </c>
      <c r="G416" s="13"/>
      <c r="H416" s="202">
        <v>9.2400000000000002</v>
      </c>
      <c r="I416" s="203"/>
      <c r="J416" s="13"/>
      <c r="K416" s="13"/>
      <c r="L416" s="199"/>
      <c r="M416" s="204"/>
      <c r="N416" s="205"/>
      <c r="O416" s="205"/>
      <c r="P416" s="205"/>
      <c r="Q416" s="205"/>
      <c r="R416" s="205"/>
      <c r="S416" s="205"/>
      <c r="T416" s="206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T416" s="200" t="s">
        <v>194</v>
      </c>
      <c r="AU416" s="200" t="s">
        <v>92</v>
      </c>
      <c r="AV416" s="13" t="s">
        <v>92</v>
      </c>
      <c r="AW416" s="13" t="s">
        <v>32</v>
      </c>
      <c r="AX416" s="13" t="s">
        <v>76</v>
      </c>
      <c r="AY416" s="200" t="s">
        <v>185</v>
      </c>
    </row>
    <row r="417" s="13" customFormat="1">
      <c r="A417" s="13"/>
      <c r="B417" s="199"/>
      <c r="C417" s="13"/>
      <c r="D417" s="194" t="s">
        <v>194</v>
      </c>
      <c r="E417" s="200" t="s">
        <v>1</v>
      </c>
      <c r="F417" s="201" t="s">
        <v>506</v>
      </c>
      <c r="G417" s="13"/>
      <c r="H417" s="202">
        <v>7.0199999999999996</v>
      </c>
      <c r="I417" s="203"/>
      <c r="J417" s="13"/>
      <c r="K417" s="13"/>
      <c r="L417" s="199"/>
      <c r="M417" s="204"/>
      <c r="N417" s="205"/>
      <c r="O417" s="205"/>
      <c r="P417" s="205"/>
      <c r="Q417" s="205"/>
      <c r="R417" s="205"/>
      <c r="S417" s="205"/>
      <c r="T417" s="206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T417" s="200" t="s">
        <v>194</v>
      </c>
      <c r="AU417" s="200" t="s">
        <v>92</v>
      </c>
      <c r="AV417" s="13" t="s">
        <v>92</v>
      </c>
      <c r="AW417" s="13" t="s">
        <v>32</v>
      </c>
      <c r="AX417" s="13" t="s">
        <v>76</v>
      </c>
      <c r="AY417" s="200" t="s">
        <v>185</v>
      </c>
    </row>
    <row r="418" s="13" customFormat="1">
      <c r="A418" s="13"/>
      <c r="B418" s="199"/>
      <c r="C418" s="13"/>
      <c r="D418" s="194" t="s">
        <v>194</v>
      </c>
      <c r="E418" s="200" t="s">
        <v>1</v>
      </c>
      <c r="F418" s="201" t="s">
        <v>507</v>
      </c>
      <c r="G418" s="13"/>
      <c r="H418" s="202">
        <v>5.4080000000000004</v>
      </c>
      <c r="I418" s="203"/>
      <c r="J418" s="13"/>
      <c r="K418" s="13"/>
      <c r="L418" s="199"/>
      <c r="M418" s="204"/>
      <c r="N418" s="205"/>
      <c r="O418" s="205"/>
      <c r="P418" s="205"/>
      <c r="Q418" s="205"/>
      <c r="R418" s="205"/>
      <c r="S418" s="205"/>
      <c r="T418" s="206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T418" s="200" t="s">
        <v>194</v>
      </c>
      <c r="AU418" s="200" t="s">
        <v>92</v>
      </c>
      <c r="AV418" s="13" t="s">
        <v>92</v>
      </c>
      <c r="AW418" s="13" t="s">
        <v>32</v>
      </c>
      <c r="AX418" s="13" t="s">
        <v>76</v>
      </c>
      <c r="AY418" s="200" t="s">
        <v>185</v>
      </c>
    </row>
    <row r="419" s="13" customFormat="1">
      <c r="A419" s="13"/>
      <c r="B419" s="199"/>
      <c r="C419" s="13"/>
      <c r="D419" s="194" t="s">
        <v>194</v>
      </c>
      <c r="E419" s="200" t="s">
        <v>1</v>
      </c>
      <c r="F419" s="201" t="s">
        <v>508</v>
      </c>
      <c r="G419" s="13"/>
      <c r="H419" s="202">
        <v>23.904</v>
      </c>
      <c r="I419" s="203"/>
      <c r="J419" s="13"/>
      <c r="K419" s="13"/>
      <c r="L419" s="199"/>
      <c r="M419" s="204"/>
      <c r="N419" s="205"/>
      <c r="O419" s="205"/>
      <c r="P419" s="205"/>
      <c r="Q419" s="205"/>
      <c r="R419" s="205"/>
      <c r="S419" s="205"/>
      <c r="T419" s="206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T419" s="200" t="s">
        <v>194</v>
      </c>
      <c r="AU419" s="200" t="s">
        <v>92</v>
      </c>
      <c r="AV419" s="13" t="s">
        <v>92</v>
      </c>
      <c r="AW419" s="13" t="s">
        <v>32</v>
      </c>
      <c r="AX419" s="13" t="s">
        <v>76</v>
      </c>
      <c r="AY419" s="200" t="s">
        <v>185</v>
      </c>
    </row>
    <row r="420" s="13" customFormat="1">
      <c r="A420" s="13"/>
      <c r="B420" s="199"/>
      <c r="C420" s="13"/>
      <c r="D420" s="194" t="s">
        <v>194</v>
      </c>
      <c r="E420" s="200" t="s">
        <v>1</v>
      </c>
      <c r="F420" s="201" t="s">
        <v>509</v>
      </c>
      <c r="G420" s="13"/>
      <c r="H420" s="202">
        <v>10.32</v>
      </c>
      <c r="I420" s="203"/>
      <c r="J420" s="13"/>
      <c r="K420" s="13"/>
      <c r="L420" s="199"/>
      <c r="M420" s="204"/>
      <c r="N420" s="205"/>
      <c r="O420" s="205"/>
      <c r="P420" s="205"/>
      <c r="Q420" s="205"/>
      <c r="R420" s="205"/>
      <c r="S420" s="205"/>
      <c r="T420" s="206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T420" s="200" t="s">
        <v>194</v>
      </c>
      <c r="AU420" s="200" t="s">
        <v>92</v>
      </c>
      <c r="AV420" s="13" t="s">
        <v>92</v>
      </c>
      <c r="AW420" s="13" t="s">
        <v>32</v>
      </c>
      <c r="AX420" s="13" t="s">
        <v>76</v>
      </c>
      <c r="AY420" s="200" t="s">
        <v>185</v>
      </c>
    </row>
    <row r="421" s="13" customFormat="1">
      <c r="A421" s="13"/>
      <c r="B421" s="199"/>
      <c r="C421" s="13"/>
      <c r="D421" s="194" t="s">
        <v>194</v>
      </c>
      <c r="E421" s="200" t="s">
        <v>1</v>
      </c>
      <c r="F421" s="201" t="s">
        <v>510</v>
      </c>
      <c r="G421" s="13"/>
      <c r="H421" s="202">
        <v>5.3200000000000003</v>
      </c>
      <c r="I421" s="203"/>
      <c r="J421" s="13"/>
      <c r="K421" s="13"/>
      <c r="L421" s="199"/>
      <c r="M421" s="204"/>
      <c r="N421" s="205"/>
      <c r="O421" s="205"/>
      <c r="P421" s="205"/>
      <c r="Q421" s="205"/>
      <c r="R421" s="205"/>
      <c r="S421" s="205"/>
      <c r="T421" s="206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00" t="s">
        <v>194</v>
      </c>
      <c r="AU421" s="200" t="s">
        <v>92</v>
      </c>
      <c r="AV421" s="13" t="s">
        <v>92</v>
      </c>
      <c r="AW421" s="13" t="s">
        <v>32</v>
      </c>
      <c r="AX421" s="13" t="s">
        <v>76</v>
      </c>
      <c r="AY421" s="200" t="s">
        <v>185</v>
      </c>
    </row>
    <row r="422" s="13" customFormat="1">
      <c r="A422" s="13"/>
      <c r="B422" s="199"/>
      <c r="C422" s="13"/>
      <c r="D422" s="194" t="s">
        <v>194</v>
      </c>
      <c r="E422" s="200" t="s">
        <v>1</v>
      </c>
      <c r="F422" s="201" t="s">
        <v>511</v>
      </c>
      <c r="G422" s="13"/>
      <c r="H422" s="202">
        <v>26.544</v>
      </c>
      <c r="I422" s="203"/>
      <c r="J422" s="13"/>
      <c r="K422" s="13"/>
      <c r="L422" s="199"/>
      <c r="M422" s="204"/>
      <c r="N422" s="205"/>
      <c r="O422" s="205"/>
      <c r="P422" s="205"/>
      <c r="Q422" s="205"/>
      <c r="R422" s="205"/>
      <c r="S422" s="205"/>
      <c r="T422" s="206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T422" s="200" t="s">
        <v>194</v>
      </c>
      <c r="AU422" s="200" t="s">
        <v>92</v>
      </c>
      <c r="AV422" s="13" t="s">
        <v>92</v>
      </c>
      <c r="AW422" s="13" t="s">
        <v>32</v>
      </c>
      <c r="AX422" s="13" t="s">
        <v>76</v>
      </c>
      <c r="AY422" s="200" t="s">
        <v>185</v>
      </c>
    </row>
    <row r="423" s="14" customFormat="1">
      <c r="A423" s="14"/>
      <c r="B423" s="219"/>
      <c r="C423" s="14"/>
      <c r="D423" s="194" t="s">
        <v>194</v>
      </c>
      <c r="E423" s="220" t="s">
        <v>1</v>
      </c>
      <c r="F423" s="221" t="s">
        <v>512</v>
      </c>
      <c r="G423" s="14"/>
      <c r="H423" s="220" t="s">
        <v>1</v>
      </c>
      <c r="I423" s="222"/>
      <c r="J423" s="14"/>
      <c r="K423" s="14"/>
      <c r="L423" s="219"/>
      <c r="M423" s="223"/>
      <c r="N423" s="224"/>
      <c r="O423" s="224"/>
      <c r="P423" s="224"/>
      <c r="Q423" s="224"/>
      <c r="R423" s="224"/>
      <c r="S423" s="224"/>
      <c r="T423" s="225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T423" s="220" t="s">
        <v>194</v>
      </c>
      <c r="AU423" s="220" t="s">
        <v>92</v>
      </c>
      <c r="AV423" s="14" t="s">
        <v>84</v>
      </c>
      <c r="AW423" s="14" t="s">
        <v>32</v>
      </c>
      <c r="AX423" s="14" t="s">
        <v>76</v>
      </c>
      <c r="AY423" s="220" t="s">
        <v>185</v>
      </c>
    </row>
    <row r="424" s="13" customFormat="1">
      <c r="A424" s="13"/>
      <c r="B424" s="199"/>
      <c r="C424" s="13"/>
      <c r="D424" s="194" t="s">
        <v>194</v>
      </c>
      <c r="E424" s="200" t="s">
        <v>1</v>
      </c>
      <c r="F424" s="201" t="s">
        <v>513</v>
      </c>
      <c r="G424" s="13"/>
      <c r="H424" s="202">
        <v>17.683</v>
      </c>
      <c r="I424" s="203"/>
      <c r="J424" s="13"/>
      <c r="K424" s="13"/>
      <c r="L424" s="199"/>
      <c r="M424" s="204"/>
      <c r="N424" s="205"/>
      <c r="O424" s="205"/>
      <c r="P424" s="205"/>
      <c r="Q424" s="205"/>
      <c r="R424" s="205"/>
      <c r="S424" s="205"/>
      <c r="T424" s="206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T424" s="200" t="s">
        <v>194</v>
      </c>
      <c r="AU424" s="200" t="s">
        <v>92</v>
      </c>
      <c r="AV424" s="13" t="s">
        <v>92</v>
      </c>
      <c r="AW424" s="13" t="s">
        <v>32</v>
      </c>
      <c r="AX424" s="13" t="s">
        <v>76</v>
      </c>
      <c r="AY424" s="200" t="s">
        <v>185</v>
      </c>
    </row>
    <row r="425" s="15" customFormat="1">
      <c r="A425" s="15"/>
      <c r="B425" s="226"/>
      <c r="C425" s="15"/>
      <c r="D425" s="194" t="s">
        <v>194</v>
      </c>
      <c r="E425" s="227" t="s">
        <v>1</v>
      </c>
      <c r="F425" s="228" t="s">
        <v>276</v>
      </c>
      <c r="G425" s="15"/>
      <c r="H425" s="229">
        <v>111.071</v>
      </c>
      <c r="I425" s="230"/>
      <c r="J425" s="15"/>
      <c r="K425" s="15"/>
      <c r="L425" s="226"/>
      <c r="M425" s="231"/>
      <c r="N425" s="232"/>
      <c r="O425" s="232"/>
      <c r="P425" s="232"/>
      <c r="Q425" s="232"/>
      <c r="R425" s="232"/>
      <c r="S425" s="232"/>
      <c r="T425" s="233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T425" s="227" t="s">
        <v>194</v>
      </c>
      <c r="AU425" s="227" t="s">
        <v>92</v>
      </c>
      <c r="AV425" s="15" t="s">
        <v>191</v>
      </c>
      <c r="AW425" s="15" t="s">
        <v>32</v>
      </c>
      <c r="AX425" s="15" t="s">
        <v>84</v>
      </c>
      <c r="AY425" s="227" t="s">
        <v>185</v>
      </c>
    </row>
    <row r="426" s="2" customFormat="1" ht="21.75" customHeight="1">
      <c r="A426" s="38"/>
      <c r="B426" s="180"/>
      <c r="C426" s="181" t="s">
        <v>514</v>
      </c>
      <c r="D426" s="181" t="s">
        <v>187</v>
      </c>
      <c r="E426" s="182" t="s">
        <v>515</v>
      </c>
      <c r="F426" s="183" t="s">
        <v>516</v>
      </c>
      <c r="G426" s="184" t="s">
        <v>190</v>
      </c>
      <c r="H426" s="185">
        <v>243.21199999999999</v>
      </c>
      <c r="I426" s="186"/>
      <c r="J426" s="187">
        <f>ROUND(I426*H426,2)</f>
        <v>0</v>
      </c>
      <c r="K426" s="183" t="s">
        <v>199</v>
      </c>
      <c r="L426" s="39"/>
      <c r="M426" s="188" t="s">
        <v>1</v>
      </c>
      <c r="N426" s="189" t="s">
        <v>42</v>
      </c>
      <c r="O426" s="77"/>
      <c r="P426" s="190">
        <f>O426*H426</f>
        <v>0</v>
      </c>
      <c r="Q426" s="190">
        <v>0.26723000000000002</v>
      </c>
      <c r="R426" s="190">
        <f>Q426*H426</f>
        <v>64.993542759999997</v>
      </c>
      <c r="S426" s="190">
        <v>0</v>
      </c>
      <c r="T426" s="191">
        <f>S426*H426</f>
        <v>0</v>
      </c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R426" s="192" t="s">
        <v>191</v>
      </c>
      <c r="AT426" s="192" t="s">
        <v>187</v>
      </c>
      <c r="AU426" s="192" t="s">
        <v>92</v>
      </c>
      <c r="AY426" s="19" t="s">
        <v>185</v>
      </c>
      <c r="BE426" s="193">
        <f>IF(N426="základní",J426,0)</f>
        <v>0</v>
      </c>
      <c r="BF426" s="193">
        <f>IF(N426="snížená",J426,0)</f>
        <v>0</v>
      </c>
      <c r="BG426" s="193">
        <f>IF(N426="zákl. přenesená",J426,0)</f>
        <v>0</v>
      </c>
      <c r="BH426" s="193">
        <f>IF(N426="sníž. přenesená",J426,0)</f>
        <v>0</v>
      </c>
      <c r="BI426" s="193">
        <f>IF(N426="nulová",J426,0)</f>
        <v>0</v>
      </c>
      <c r="BJ426" s="19" t="s">
        <v>92</v>
      </c>
      <c r="BK426" s="193">
        <f>ROUND(I426*H426,2)</f>
        <v>0</v>
      </c>
      <c r="BL426" s="19" t="s">
        <v>191</v>
      </c>
      <c r="BM426" s="192" t="s">
        <v>517</v>
      </c>
    </row>
    <row r="427" s="2" customFormat="1">
      <c r="A427" s="38"/>
      <c r="B427" s="39"/>
      <c r="C427" s="38"/>
      <c r="D427" s="194" t="s">
        <v>193</v>
      </c>
      <c r="E427" s="38"/>
      <c r="F427" s="195" t="s">
        <v>516</v>
      </c>
      <c r="G427" s="38"/>
      <c r="H427" s="38"/>
      <c r="I427" s="196"/>
      <c r="J427" s="38"/>
      <c r="K427" s="38"/>
      <c r="L427" s="39"/>
      <c r="M427" s="197"/>
      <c r="N427" s="198"/>
      <c r="O427" s="77"/>
      <c r="P427" s="77"/>
      <c r="Q427" s="77"/>
      <c r="R427" s="77"/>
      <c r="S427" s="77"/>
      <c r="T427" s="78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T427" s="19" t="s">
        <v>193</v>
      </c>
      <c r="AU427" s="19" t="s">
        <v>92</v>
      </c>
    </row>
    <row r="428" s="2" customFormat="1">
      <c r="A428" s="38"/>
      <c r="B428" s="39"/>
      <c r="C428" s="38"/>
      <c r="D428" s="207" t="s">
        <v>201</v>
      </c>
      <c r="E428" s="38"/>
      <c r="F428" s="208" t="s">
        <v>518</v>
      </c>
      <c r="G428" s="38"/>
      <c r="H428" s="38"/>
      <c r="I428" s="196"/>
      <c r="J428" s="38"/>
      <c r="K428" s="38"/>
      <c r="L428" s="39"/>
      <c r="M428" s="197"/>
      <c r="N428" s="198"/>
      <c r="O428" s="77"/>
      <c r="P428" s="77"/>
      <c r="Q428" s="77"/>
      <c r="R428" s="77"/>
      <c r="S428" s="77"/>
      <c r="T428" s="78"/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T428" s="19" t="s">
        <v>201</v>
      </c>
      <c r="AU428" s="19" t="s">
        <v>92</v>
      </c>
    </row>
    <row r="429" s="14" customFormat="1">
      <c r="A429" s="14"/>
      <c r="B429" s="219"/>
      <c r="C429" s="14"/>
      <c r="D429" s="194" t="s">
        <v>194</v>
      </c>
      <c r="E429" s="220" t="s">
        <v>1</v>
      </c>
      <c r="F429" s="221" t="s">
        <v>519</v>
      </c>
      <c r="G429" s="14"/>
      <c r="H429" s="220" t="s">
        <v>1</v>
      </c>
      <c r="I429" s="222"/>
      <c r="J429" s="14"/>
      <c r="K429" s="14"/>
      <c r="L429" s="219"/>
      <c r="M429" s="223"/>
      <c r="N429" s="224"/>
      <c r="O429" s="224"/>
      <c r="P429" s="224"/>
      <c r="Q429" s="224"/>
      <c r="R429" s="224"/>
      <c r="S429" s="224"/>
      <c r="T429" s="225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T429" s="220" t="s">
        <v>194</v>
      </c>
      <c r="AU429" s="220" t="s">
        <v>92</v>
      </c>
      <c r="AV429" s="14" t="s">
        <v>84</v>
      </c>
      <c r="AW429" s="14" t="s">
        <v>32</v>
      </c>
      <c r="AX429" s="14" t="s">
        <v>76</v>
      </c>
      <c r="AY429" s="220" t="s">
        <v>185</v>
      </c>
    </row>
    <row r="430" s="13" customFormat="1">
      <c r="A430" s="13"/>
      <c r="B430" s="199"/>
      <c r="C430" s="13"/>
      <c r="D430" s="194" t="s">
        <v>194</v>
      </c>
      <c r="E430" s="200" t="s">
        <v>1</v>
      </c>
      <c r="F430" s="201" t="s">
        <v>520</v>
      </c>
      <c r="G430" s="13"/>
      <c r="H430" s="202">
        <v>2.1320000000000001</v>
      </c>
      <c r="I430" s="203"/>
      <c r="J430" s="13"/>
      <c r="K430" s="13"/>
      <c r="L430" s="199"/>
      <c r="M430" s="204"/>
      <c r="N430" s="205"/>
      <c r="O430" s="205"/>
      <c r="P430" s="205"/>
      <c r="Q430" s="205"/>
      <c r="R430" s="205"/>
      <c r="S430" s="205"/>
      <c r="T430" s="206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T430" s="200" t="s">
        <v>194</v>
      </c>
      <c r="AU430" s="200" t="s">
        <v>92</v>
      </c>
      <c r="AV430" s="13" t="s">
        <v>92</v>
      </c>
      <c r="AW430" s="13" t="s">
        <v>32</v>
      </c>
      <c r="AX430" s="13" t="s">
        <v>76</v>
      </c>
      <c r="AY430" s="200" t="s">
        <v>185</v>
      </c>
    </row>
    <row r="431" s="13" customFormat="1">
      <c r="A431" s="13"/>
      <c r="B431" s="199"/>
      <c r="C431" s="13"/>
      <c r="D431" s="194" t="s">
        <v>194</v>
      </c>
      <c r="E431" s="200" t="s">
        <v>1</v>
      </c>
      <c r="F431" s="201" t="s">
        <v>521</v>
      </c>
      <c r="G431" s="13"/>
      <c r="H431" s="202">
        <v>2.952</v>
      </c>
      <c r="I431" s="203"/>
      <c r="J431" s="13"/>
      <c r="K431" s="13"/>
      <c r="L431" s="199"/>
      <c r="M431" s="204"/>
      <c r="N431" s="205"/>
      <c r="O431" s="205"/>
      <c r="P431" s="205"/>
      <c r="Q431" s="205"/>
      <c r="R431" s="205"/>
      <c r="S431" s="205"/>
      <c r="T431" s="206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T431" s="200" t="s">
        <v>194</v>
      </c>
      <c r="AU431" s="200" t="s">
        <v>92</v>
      </c>
      <c r="AV431" s="13" t="s">
        <v>92</v>
      </c>
      <c r="AW431" s="13" t="s">
        <v>32</v>
      </c>
      <c r="AX431" s="13" t="s">
        <v>76</v>
      </c>
      <c r="AY431" s="200" t="s">
        <v>185</v>
      </c>
    </row>
    <row r="432" s="13" customFormat="1">
      <c r="A432" s="13"/>
      <c r="B432" s="199"/>
      <c r="C432" s="13"/>
      <c r="D432" s="194" t="s">
        <v>194</v>
      </c>
      <c r="E432" s="200" t="s">
        <v>1</v>
      </c>
      <c r="F432" s="201" t="s">
        <v>522</v>
      </c>
      <c r="G432" s="13"/>
      <c r="H432" s="202">
        <v>238.12799999999999</v>
      </c>
      <c r="I432" s="203"/>
      <c r="J432" s="13"/>
      <c r="K432" s="13"/>
      <c r="L432" s="199"/>
      <c r="M432" s="204"/>
      <c r="N432" s="205"/>
      <c r="O432" s="205"/>
      <c r="P432" s="205"/>
      <c r="Q432" s="205"/>
      <c r="R432" s="205"/>
      <c r="S432" s="205"/>
      <c r="T432" s="206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T432" s="200" t="s">
        <v>194</v>
      </c>
      <c r="AU432" s="200" t="s">
        <v>92</v>
      </c>
      <c r="AV432" s="13" t="s">
        <v>92</v>
      </c>
      <c r="AW432" s="13" t="s">
        <v>32</v>
      </c>
      <c r="AX432" s="13" t="s">
        <v>76</v>
      </c>
      <c r="AY432" s="200" t="s">
        <v>185</v>
      </c>
    </row>
    <row r="433" s="15" customFormat="1">
      <c r="A433" s="15"/>
      <c r="B433" s="226"/>
      <c r="C433" s="15"/>
      <c r="D433" s="194" t="s">
        <v>194</v>
      </c>
      <c r="E433" s="227" t="s">
        <v>1</v>
      </c>
      <c r="F433" s="228" t="s">
        <v>276</v>
      </c>
      <c r="G433" s="15"/>
      <c r="H433" s="229">
        <v>243.21199999999999</v>
      </c>
      <c r="I433" s="230"/>
      <c r="J433" s="15"/>
      <c r="K433" s="15"/>
      <c r="L433" s="226"/>
      <c r="M433" s="231"/>
      <c r="N433" s="232"/>
      <c r="O433" s="232"/>
      <c r="P433" s="232"/>
      <c r="Q433" s="232"/>
      <c r="R433" s="232"/>
      <c r="S433" s="232"/>
      <c r="T433" s="233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T433" s="227" t="s">
        <v>194</v>
      </c>
      <c r="AU433" s="227" t="s">
        <v>92</v>
      </c>
      <c r="AV433" s="15" t="s">
        <v>191</v>
      </c>
      <c r="AW433" s="15" t="s">
        <v>32</v>
      </c>
      <c r="AX433" s="15" t="s">
        <v>84</v>
      </c>
      <c r="AY433" s="227" t="s">
        <v>185</v>
      </c>
    </row>
    <row r="434" s="12" customFormat="1" ht="22.8" customHeight="1">
      <c r="A434" s="12"/>
      <c r="B434" s="167"/>
      <c r="C434" s="12"/>
      <c r="D434" s="168" t="s">
        <v>75</v>
      </c>
      <c r="E434" s="178" t="s">
        <v>191</v>
      </c>
      <c r="F434" s="178" t="s">
        <v>523</v>
      </c>
      <c r="G434" s="12"/>
      <c r="H434" s="12"/>
      <c r="I434" s="170"/>
      <c r="J434" s="179">
        <f>BK434</f>
        <v>0</v>
      </c>
      <c r="K434" s="12"/>
      <c r="L434" s="167"/>
      <c r="M434" s="172"/>
      <c r="N434" s="173"/>
      <c r="O434" s="173"/>
      <c r="P434" s="174">
        <f>SUM(P435:P491)</f>
        <v>0</v>
      </c>
      <c r="Q434" s="173"/>
      <c r="R434" s="174">
        <f>SUM(R435:R491)</f>
        <v>18.375932839999997</v>
      </c>
      <c r="S434" s="173"/>
      <c r="T434" s="175">
        <f>SUM(T435:T491)</f>
        <v>0</v>
      </c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R434" s="168" t="s">
        <v>84</v>
      </c>
      <c r="AT434" s="176" t="s">
        <v>75</v>
      </c>
      <c r="AU434" s="176" t="s">
        <v>84</v>
      </c>
      <c r="AY434" s="168" t="s">
        <v>185</v>
      </c>
      <c r="BK434" s="177">
        <f>SUM(BK435:BK491)</f>
        <v>0</v>
      </c>
    </row>
    <row r="435" s="2" customFormat="1" ht="21.75" customHeight="1">
      <c r="A435" s="38"/>
      <c r="B435" s="180"/>
      <c r="C435" s="181" t="s">
        <v>524</v>
      </c>
      <c r="D435" s="181" t="s">
        <v>187</v>
      </c>
      <c r="E435" s="182" t="s">
        <v>525</v>
      </c>
      <c r="F435" s="183" t="s">
        <v>526</v>
      </c>
      <c r="G435" s="184" t="s">
        <v>383</v>
      </c>
      <c r="H435" s="185">
        <v>34</v>
      </c>
      <c r="I435" s="186"/>
      <c r="J435" s="187">
        <f>ROUND(I435*H435,2)</f>
        <v>0</v>
      </c>
      <c r="K435" s="183" t="s">
        <v>199</v>
      </c>
      <c r="L435" s="39"/>
      <c r="M435" s="188" t="s">
        <v>1</v>
      </c>
      <c r="N435" s="189" t="s">
        <v>42</v>
      </c>
      <c r="O435" s="77"/>
      <c r="P435" s="190">
        <f>O435*H435</f>
        <v>0</v>
      </c>
      <c r="Q435" s="190">
        <v>0.092490000000000003</v>
      </c>
      <c r="R435" s="190">
        <f>Q435*H435</f>
        <v>3.14466</v>
      </c>
      <c r="S435" s="190">
        <v>0</v>
      </c>
      <c r="T435" s="191">
        <f>S435*H435</f>
        <v>0</v>
      </c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R435" s="192" t="s">
        <v>191</v>
      </c>
      <c r="AT435" s="192" t="s">
        <v>187</v>
      </c>
      <c r="AU435" s="192" t="s">
        <v>92</v>
      </c>
      <c r="AY435" s="19" t="s">
        <v>185</v>
      </c>
      <c r="BE435" s="193">
        <f>IF(N435="základní",J435,0)</f>
        <v>0</v>
      </c>
      <c r="BF435" s="193">
        <f>IF(N435="snížená",J435,0)</f>
        <v>0</v>
      </c>
      <c r="BG435" s="193">
        <f>IF(N435="zákl. přenesená",J435,0)</f>
        <v>0</v>
      </c>
      <c r="BH435" s="193">
        <f>IF(N435="sníž. přenesená",J435,0)</f>
        <v>0</v>
      </c>
      <c r="BI435" s="193">
        <f>IF(N435="nulová",J435,0)</f>
        <v>0</v>
      </c>
      <c r="BJ435" s="19" t="s">
        <v>92</v>
      </c>
      <c r="BK435" s="193">
        <f>ROUND(I435*H435,2)</f>
        <v>0</v>
      </c>
      <c r="BL435" s="19" t="s">
        <v>191</v>
      </c>
      <c r="BM435" s="192" t="s">
        <v>527</v>
      </c>
    </row>
    <row r="436" s="2" customFormat="1">
      <c r="A436" s="38"/>
      <c r="B436" s="39"/>
      <c r="C436" s="38"/>
      <c r="D436" s="194" t="s">
        <v>193</v>
      </c>
      <c r="E436" s="38"/>
      <c r="F436" s="195" t="s">
        <v>526</v>
      </c>
      <c r="G436" s="38"/>
      <c r="H436" s="38"/>
      <c r="I436" s="196"/>
      <c r="J436" s="38"/>
      <c r="K436" s="38"/>
      <c r="L436" s="39"/>
      <c r="M436" s="197"/>
      <c r="N436" s="198"/>
      <c r="O436" s="77"/>
      <c r="P436" s="77"/>
      <c r="Q436" s="77"/>
      <c r="R436" s="77"/>
      <c r="S436" s="77"/>
      <c r="T436" s="78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T436" s="19" t="s">
        <v>193</v>
      </c>
      <c r="AU436" s="19" t="s">
        <v>92</v>
      </c>
    </row>
    <row r="437" s="2" customFormat="1">
      <c r="A437" s="38"/>
      <c r="B437" s="39"/>
      <c r="C437" s="38"/>
      <c r="D437" s="207" t="s">
        <v>201</v>
      </c>
      <c r="E437" s="38"/>
      <c r="F437" s="208" t="s">
        <v>528</v>
      </c>
      <c r="G437" s="38"/>
      <c r="H437" s="38"/>
      <c r="I437" s="196"/>
      <c r="J437" s="38"/>
      <c r="K437" s="38"/>
      <c r="L437" s="39"/>
      <c r="M437" s="197"/>
      <c r="N437" s="198"/>
      <c r="O437" s="77"/>
      <c r="P437" s="77"/>
      <c r="Q437" s="77"/>
      <c r="R437" s="77"/>
      <c r="S437" s="77"/>
      <c r="T437" s="78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T437" s="19" t="s">
        <v>201</v>
      </c>
      <c r="AU437" s="19" t="s">
        <v>92</v>
      </c>
    </row>
    <row r="438" s="2" customFormat="1" ht="24.15" customHeight="1">
      <c r="A438" s="38"/>
      <c r="B438" s="180"/>
      <c r="C438" s="181" t="s">
        <v>529</v>
      </c>
      <c r="D438" s="181" t="s">
        <v>187</v>
      </c>
      <c r="E438" s="182" t="s">
        <v>530</v>
      </c>
      <c r="F438" s="183" t="s">
        <v>531</v>
      </c>
      <c r="G438" s="184" t="s">
        <v>383</v>
      </c>
      <c r="H438" s="185">
        <v>32</v>
      </c>
      <c r="I438" s="186"/>
      <c r="J438" s="187">
        <f>ROUND(I438*H438,2)</f>
        <v>0</v>
      </c>
      <c r="K438" s="183" t="s">
        <v>199</v>
      </c>
      <c r="L438" s="39"/>
      <c r="M438" s="188" t="s">
        <v>1</v>
      </c>
      <c r="N438" s="189" t="s">
        <v>42</v>
      </c>
      <c r="O438" s="77"/>
      <c r="P438" s="190">
        <f>O438*H438</f>
        <v>0</v>
      </c>
      <c r="Q438" s="190">
        <v>0.066600000000000006</v>
      </c>
      <c r="R438" s="190">
        <f>Q438*H438</f>
        <v>2.1312000000000002</v>
      </c>
      <c r="S438" s="190">
        <v>0</v>
      </c>
      <c r="T438" s="191">
        <f>S438*H438</f>
        <v>0</v>
      </c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R438" s="192" t="s">
        <v>191</v>
      </c>
      <c r="AT438" s="192" t="s">
        <v>187</v>
      </c>
      <c r="AU438" s="192" t="s">
        <v>92</v>
      </c>
      <c r="AY438" s="19" t="s">
        <v>185</v>
      </c>
      <c r="BE438" s="193">
        <f>IF(N438="základní",J438,0)</f>
        <v>0</v>
      </c>
      <c r="BF438" s="193">
        <f>IF(N438="snížená",J438,0)</f>
        <v>0</v>
      </c>
      <c r="BG438" s="193">
        <f>IF(N438="zákl. přenesená",J438,0)</f>
        <v>0</v>
      </c>
      <c r="BH438" s="193">
        <f>IF(N438="sníž. přenesená",J438,0)</f>
        <v>0</v>
      </c>
      <c r="BI438" s="193">
        <f>IF(N438="nulová",J438,0)</f>
        <v>0</v>
      </c>
      <c r="BJ438" s="19" t="s">
        <v>92</v>
      </c>
      <c r="BK438" s="193">
        <f>ROUND(I438*H438,2)</f>
        <v>0</v>
      </c>
      <c r="BL438" s="19" t="s">
        <v>191</v>
      </c>
      <c r="BM438" s="192" t="s">
        <v>532</v>
      </c>
    </row>
    <row r="439" s="2" customFormat="1">
      <c r="A439" s="38"/>
      <c r="B439" s="39"/>
      <c r="C439" s="38"/>
      <c r="D439" s="194" t="s">
        <v>193</v>
      </c>
      <c r="E439" s="38"/>
      <c r="F439" s="195" t="s">
        <v>531</v>
      </c>
      <c r="G439" s="38"/>
      <c r="H439" s="38"/>
      <c r="I439" s="196"/>
      <c r="J439" s="38"/>
      <c r="K439" s="38"/>
      <c r="L439" s="39"/>
      <c r="M439" s="197"/>
      <c r="N439" s="198"/>
      <c r="O439" s="77"/>
      <c r="P439" s="77"/>
      <c r="Q439" s="77"/>
      <c r="R439" s="77"/>
      <c r="S439" s="77"/>
      <c r="T439" s="78"/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T439" s="19" t="s">
        <v>193</v>
      </c>
      <c r="AU439" s="19" t="s">
        <v>92</v>
      </c>
    </row>
    <row r="440" s="2" customFormat="1">
      <c r="A440" s="38"/>
      <c r="B440" s="39"/>
      <c r="C440" s="38"/>
      <c r="D440" s="207" t="s">
        <v>201</v>
      </c>
      <c r="E440" s="38"/>
      <c r="F440" s="208" t="s">
        <v>533</v>
      </c>
      <c r="G440" s="38"/>
      <c r="H440" s="38"/>
      <c r="I440" s="196"/>
      <c r="J440" s="38"/>
      <c r="K440" s="38"/>
      <c r="L440" s="39"/>
      <c r="M440" s="197"/>
      <c r="N440" s="198"/>
      <c r="O440" s="77"/>
      <c r="P440" s="77"/>
      <c r="Q440" s="77"/>
      <c r="R440" s="77"/>
      <c r="S440" s="77"/>
      <c r="T440" s="78"/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T440" s="19" t="s">
        <v>201</v>
      </c>
      <c r="AU440" s="19" t="s">
        <v>92</v>
      </c>
    </row>
    <row r="441" s="2" customFormat="1" ht="24.15" customHeight="1">
      <c r="A441" s="38"/>
      <c r="B441" s="180"/>
      <c r="C441" s="181" t="s">
        <v>534</v>
      </c>
      <c r="D441" s="181" t="s">
        <v>187</v>
      </c>
      <c r="E441" s="182" t="s">
        <v>535</v>
      </c>
      <c r="F441" s="183" t="s">
        <v>536</v>
      </c>
      <c r="G441" s="184" t="s">
        <v>225</v>
      </c>
      <c r="H441" s="185">
        <v>3.7679999999999998</v>
      </c>
      <c r="I441" s="186"/>
      <c r="J441" s="187">
        <f>ROUND(I441*H441,2)</f>
        <v>0</v>
      </c>
      <c r="K441" s="183" t="s">
        <v>199</v>
      </c>
      <c r="L441" s="39"/>
      <c r="M441" s="188" t="s">
        <v>1</v>
      </c>
      <c r="N441" s="189" t="s">
        <v>42</v>
      </c>
      <c r="O441" s="77"/>
      <c r="P441" s="190">
        <f>O441*H441</f>
        <v>0</v>
      </c>
      <c r="Q441" s="190">
        <v>0.01221</v>
      </c>
      <c r="R441" s="190">
        <f>Q441*H441</f>
        <v>0.046007279999999998</v>
      </c>
      <c r="S441" s="190">
        <v>0</v>
      </c>
      <c r="T441" s="191">
        <f>S441*H441</f>
        <v>0</v>
      </c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R441" s="192" t="s">
        <v>191</v>
      </c>
      <c r="AT441" s="192" t="s">
        <v>187</v>
      </c>
      <c r="AU441" s="192" t="s">
        <v>92</v>
      </c>
      <c r="AY441" s="19" t="s">
        <v>185</v>
      </c>
      <c r="BE441" s="193">
        <f>IF(N441="základní",J441,0)</f>
        <v>0</v>
      </c>
      <c r="BF441" s="193">
        <f>IF(N441="snížená",J441,0)</f>
        <v>0</v>
      </c>
      <c r="BG441" s="193">
        <f>IF(N441="zákl. přenesená",J441,0)</f>
        <v>0</v>
      </c>
      <c r="BH441" s="193">
        <f>IF(N441="sníž. přenesená",J441,0)</f>
        <v>0</v>
      </c>
      <c r="BI441" s="193">
        <f>IF(N441="nulová",J441,0)</f>
        <v>0</v>
      </c>
      <c r="BJ441" s="19" t="s">
        <v>92</v>
      </c>
      <c r="BK441" s="193">
        <f>ROUND(I441*H441,2)</f>
        <v>0</v>
      </c>
      <c r="BL441" s="19" t="s">
        <v>191</v>
      </c>
      <c r="BM441" s="192" t="s">
        <v>537</v>
      </c>
    </row>
    <row r="442" s="2" customFormat="1">
      <c r="A442" s="38"/>
      <c r="B442" s="39"/>
      <c r="C442" s="38"/>
      <c r="D442" s="194" t="s">
        <v>193</v>
      </c>
      <c r="E442" s="38"/>
      <c r="F442" s="195" t="s">
        <v>536</v>
      </c>
      <c r="G442" s="38"/>
      <c r="H442" s="38"/>
      <c r="I442" s="196"/>
      <c r="J442" s="38"/>
      <c r="K442" s="38"/>
      <c r="L442" s="39"/>
      <c r="M442" s="197"/>
      <c r="N442" s="198"/>
      <c r="O442" s="77"/>
      <c r="P442" s="77"/>
      <c r="Q442" s="77"/>
      <c r="R442" s="77"/>
      <c r="S442" s="77"/>
      <c r="T442" s="78"/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T442" s="19" t="s">
        <v>193</v>
      </c>
      <c r="AU442" s="19" t="s">
        <v>92</v>
      </c>
    </row>
    <row r="443" s="2" customFormat="1">
      <c r="A443" s="38"/>
      <c r="B443" s="39"/>
      <c r="C443" s="38"/>
      <c r="D443" s="207" t="s">
        <v>201</v>
      </c>
      <c r="E443" s="38"/>
      <c r="F443" s="208" t="s">
        <v>538</v>
      </c>
      <c r="G443" s="38"/>
      <c r="H443" s="38"/>
      <c r="I443" s="196"/>
      <c r="J443" s="38"/>
      <c r="K443" s="38"/>
      <c r="L443" s="39"/>
      <c r="M443" s="197"/>
      <c r="N443" s="198"/>
      <c r="O443" s="77"/>
      <c r="P443" s="77"/>
      <c r="Q443" s="77"/>
      <c r="R443" s="77"/>
      <c r="S443" s="77"/>
      <c r="T443" s="78"/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T443" s="19" t="s">
        <v>201</v>
      </c>
      <c r="AU443" s="19" t="s">
        <v>92</v>
      </c>
    </row>
    <row r="444" s="13" customFormat="1">
      <c r="A444" s="13"/>
      <c r="B444" s="199"/>
      <c r="C444" s="13"/>
      <c r="D444" s="194" t="s">
        <v>194</v>
      </c>
      <c r="E444" s="200" t="s">
        <v>1</v>
      </c>
      <c r="F444" s="201" t="s">
        <v>539</v>
      </c>
      <c r="G444" s="13"/>
      <c r="H444" s="202">
        <v>3.7679999999999998</v>
      </c>
      <c r="I444" s="203"/>
      <c r="J444" s="13"/>
      <c r="K444" s="13"/>
      <c r="L444" s="199"/>
      <c r="M444" s="204"/>
      <c r="N444" s="205"/>
      <c r="O444" s="205"/>
      <c r="P444" s="205"/>
      <c r="Q444" s="205"/>
      <c r="R444" s="205"/>
      <c r="S444" s="205"/>
      <c r="T444" s="206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200" t="s">
        <v>194</v>
      </c>
      <c r="AU444" s="200" t="s">
        <v>92</v>
      </c>
      <c r="AV444" s="13" t="s">
        <v>92</v>
      </c>
      <c r="AW444" s="13" t="s">
        <v>32</v>
      </c>
      <c r="AX444" s="13" t="s">
        <v>84</v>
      </c>
      <c r="AY444" s="200" t="s">
        <v>185</v>
      </c>
    </row>
    <row r="445" s="2" customFormat="1" ht="16.5" customHeight="1">
      <c r="A445" s="38"/>
      <c r="B445" s="180"/>
      <c r="C445" s="209" t="s">
        <v>540</v>
      </c>
      <c r="D445" s="209" t="s">
        <v>240</v>
      </c>
      <c r="E445" s="210" t="s">
        <v>541</v>
      </c>
      <c r="F445" s="211" t="s">
        <v>542</v>
      </c>
      <c r="G445" s="212" t="s">
        <v>225</v>
      </c>
      <c r="H445" s="213">
        <v>4.1449999999999996</v>
      </c>
      <c r="I445" s="214"/>
      <c r="J445" s="215">
        <f>ROUND(I445*H445,2)</f>
        <v>0</v>
      </c>
      <c r="K445" s="211" t="s">
        <v>1</v>
      </c>
      <c r="L445" s="216"/>
      <c r="M445" s="217" t="s">
        <v>1</v>
      </c>
      <c r="N445" s="218" t="s">
        <v>42</v>
      </c>
      <c r="O445" s="77"/>
      <c r="P445" s="190">
        <f>O445*H445</f>
        <v>0</v>
      </c>
      <c r="Q445" s="190">
        <v>1</v>
      </c>
      <c r="R445" s="190">
        <f>Q445*H445</f>
        <v>4.1449999999999996</v>
      </c>
      <c r="S445" s="190">
        <v>0</v>
      </c>
      <c r="T445" s="191">
        <f>S445*H445</f>
        <v>0</v>
      </c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R445" s="192" t="s">
        <v>229</v>
      </c>
      <c r="AT445" s="192" t="s">
        <v>240</v>
      </c>
      <c r="AU445" s="192" t="s">
        <v>92</v>
      </c>
      <c r="AY445" s="19" t="s">
        <v>185</v>
      </c>
      <c r="BE445" s="193">
        <f>IF(N445="základní",J445,0)</f>
        <v>0</v>
      </c>
      <c r="BF445" s="193">
        <f>IF(N445="snížená",J445,0)</f>
        <v>0</v>
      </c>
      <c r="BG445" s="193">
        <f>IF(N445="zákl. přenesená",J445,0)</f>
        <v>0</v>
      </c>
      <c r="BH445" s="193">
        <f>IF(N445="sníž. přenesená",J445,0)</f>
        <v>0</v>
      </c>
      <c r="BI445" s="193">
        <f>IF(N445="nulová",J445,0)</f>
        <v>0</v>
      </c>
      <c r="BJ445" s="19" t="s">
        <v>92</v>
      </c>
      <c r="BK445" s="193">
        <f>ROUND(I445*H445,2)</f>
        <v>0</v>
      </c>
      <c r="BL445" s="19" t="s">
        <v>191</v>
      </c>
      <c r="BM445" s="192" t="s">
        <v>543</v>
      </c>
    </row>
    <row r="446" s="2" customFormat="1">
      <c r="A446" s="38"/>
      <c r="B446" s="39"/>
      <c r="C446" s="38"/>
      <c r="D446" s="194" t="s">
        <v>193</v>
      </c>
      <c r="E446" s="38"/>
      <c r="F446" s="195" t="s">
        <v>542</v>
      </c>
      <c r="G446" s="38"/>
      <c r="H446" s="38"/>
      <c r="I446" s="196"/>
      <c r="J446" s="38"/>
      <c r="K446" s="38"/>
      <c r="L446" s="39"/>
      <c r="M446" s="197"/>
      <c r="N446" s="198"/>
      <c r="O446" s="77"/>
      <c r="P446" s="77"/>
      <c r="Q446" s="77"/>
      <c r="R446" s="77"/>
      <c r="S446" s="77"/>
      <c r="T446" s="78"/>
      <c r="U446" s="38"/>
      <c r="V446" s="38"/>
      <c r="W446" s="38"/>
      <c r="X446" s="38"/>
      <c r="Y446" s="38"/>
      <c r="Z446" s="38"/>
      <c r="AA446" s="38"/>
      <c r="AB446" s="38"/>
      <c r="AC446" s="38"/>
      <c r="AD446" s="38"/>
      <c r="AE446" s="38"/>
      <c r="AT446" s="19" t="s">
        <v>193</v>
      </c>
      <c r="AU446" s="19" t="s">
        <v>92</v>
      </c>
    </row>
    <row r="447" s="14" customFormat="1">
      <c r="A447" s="14"/>
      <c r="B447" s="219"/>
      <c r="C447" s="14"/>
      <c r="D447" s="194" t="s">
        <v>194</v>
      </c>
      <c r="E447" s="220" t="s">
        <v>1</v>
      </c>
      <c r="F447" s="221" t="s">
        <v>544</v>
      </c>
      <c r="G447" s="14"/>
      <c r="H447" s="220" t="s">
        <v>1</v>
      </c>
      <c r="I447" s="222"/>
      <c r="J447" s="14"/>
      <c r="K447" s="14"/>
      <c r="L447" s="219"/>
      <c r="M447" s="223"/>
      <c r="N447" s="224"/>
      <c r="O447" s="224"/>
      <c r="P447" s="224"/>
      <c r="Q447" s="224"/>
      <c r="R447" s="224"/>
      <c r="S447" s="224"/>
      <c r="T447" s="225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T447" s="220" t="s">
        <v>194</v>
      </c>
      <c r="AU447" s="220" t="s">
        <v>92</v>
      </c>
      <c r="AV447" s="14" t="s">
        <v>84</v>
      </c>
      <c r="AW447" s="14" t="s">
        <v>32</v>
      </c>
      <c r="AX447" s="14" t="s">
        <v>76</v>
      </c>
      <c r="AY447" s="220" t="s">
        <v>185</v>
      </c>
    </row>
    <row r="448" s="13" customFormat="1">
      <c r="A448" s="13"/>
      <c r="B448" s="199"/>
      <c r="C448" s="13"/>
      <c r="D448" s="194" t="s">
        <v>194</v>
      </c>
      <c r="E448" s="200" t="s">
        <v>1</v>
      </c>
      <c r="F448" s="201" t="s">
        <v>545</v>
      </c>
      <c r="G448" s="13"/>
      <c r="H448" s="202">
        <v>4.1449999999999996</v>
      </c>
      <c r="I448" s="203"/>
      <c r="J448" s="13"/>
      <c r="K448" s="13"/>
      <c r="L448" s="199"/>
      <c r="M448" s="204"/>
      <c r="N448" s="205"/>
      <c r="O448" s="205"/>
      <c r="P448" s="205"/>
      <c r="Q448" s="205"/>
      <c r="R448" s="205"/>
      <c r="S448" s="205"/>
      <c r="T448" s="206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200" t="s">
        <v>194</v>
      </c>
      <c r="AU448" s="200" t="s">
        <v>92</v>
      </c>
      <c r="AV448" s="13" t="s">
        <v>92</v>
      </c>
      <c r="AW448" s="13" t="s">
        <v>32</v>
      </c>
      <c r="AX448" s="13" t="s">
        <v>84</v>
      </c>
      <c r="AY448" s="200" t="s">
        <v>185</v>
      </c>
    </row>
    <row r="449" s="2" customFormat="1" ht="33" customHeight="1">
      <c r="A449" s="38"/>
      <c r="B449" s="180"/>
      <c r="C449" s="181" t="s">
        <v>546</v>
      </c>
      <c r="D449" s="181" t="s">
        <v>187</v>
      </c>
      <c r="E449" s="182" t="s">
        <v>547</v>
      </c>
      <c r="F449" s="183" t="s">
        <v>548</v>
      </c>
      <c r="G449" s="184" t="s">
        <v>198</v>
      </c>
      <c r="H449" s="185">
        <v>1.704</v>
      </c>
      <c r="I449" s="186"/>
      <c r="J449" s="187">
        <f>ROUND(I449*H449,2)</f>
        <v>0</v>
      </c>
      <c r="K449" s="183" t="s">
        <v>199</v>
      </c>
      <c r="L449" s="39"/>
      <c r="M449" s="188" t="s">
        <v>1</v>
      </c>
      <c r="N449" s="189" t="s">
        <v>42</v>
      </c>
      <c r="O449" s="77"/>
      <c r="P449" s="190">
        <f>O449*H449</f>
        <v>0</v>
      </c>
      <c r="Q449" s="190">
        <v>2.5019800000000001</v>
      </c>
      <c r="R449" s="190">
        <f>Q449*H449</f>
        <v>4.2633739200000003</v>
      </c>
      <c r="S449" s="190">
        <v>0</v>
      </c>
      <c r="T449" s="191">
        <f>S449*H449</f>
        <v>0</v>
      </c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R449" s="192" t="s">
        <v>191</v>
      </c>
      <c r="AT449" s="192" t="s">
        <v>187</v>
      </c>
      <c r="AU449" s="192" t="s">
        <v>92</v>
      </c>
      <c r="AY449" s="19" t="s">
        <v>185</v>
      </c>
      <c r="BE449" s="193">
        <f>IF(N449="základní",J449,0)</f>
        <v>0</v>
      </c>
      <c r="BF449" s="193">
        <f>IF(N449="snížená",J449,0)</f>
        <v>0</v>
      </c>
      <c r="BG449" s="193">
        <f>IF(N449="zákl. přenesená",J449,0)</f>
        <v>0</v>
      </c>
      <c r="BH449" s="193">
        <f>IF(N449="sníž. přenesená",J449,0)</f>
        <v>0</v>
      </c>
      <c r="BI449" s="193">
        <f>IF(N449="nulová",J449,0)</f>
        <v>0</v>
      </c>
      <c r="BJ449" s="19" t="s">
        <v>92</v>
      </c>
      <c r="BK449" s="193">
        <f>ROUND(I449*H449,2)</f>
        <v>0</v>
      </c>
      <c r="BL449" s="19" t="s">
        <v>191</v>
      </c>
      <c r="BM449" s="192" t="s">
        <v>549</v>
      </c>
    </row>
    <row r="450" s="2" customFormat="1">
      <c r="A450" s="38"/>
      <c r="B450" s="39"/>
      <c r="C450" s="38"/>
      <c r="D450" s="194" t="s">
        <v>193</v>
      </c>
      <c r="E450" s="38"/>
      <c r="F450" s="195" t="s">
        <v>548</v>
      </c>
      <c r="G450" s="38"/>
      <c r="H450" s="38"/>
      <c r="I450" s="196"/>
      <c r="J450" s="38"/>
      <c r="K450" s="38"/>
      <c r="L450" s="39"/>
      <c r="M450" s="197"/>
      <c r="N450" s="198"/>
      <c r="O450" s="77"/>
      <c r="P450" s="77"/>
      <c r="Q450" s="77"/>
      <c r="R450" s="77"/>
      <c r="S450" s="77"/>
      <c r="T450" s="78"/>
      <c r="U450" s="38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T450" s="19" t="s">
        <v>193</v>
      </c>
      <c r="AU450" s="19" t="s">
        <v>92</v>
      </c>
    </row>
    <row r="451" s="2" customFormat="1">
      <c r="A451" s="38"/>
      <c r="B451" s="39"/>
      <c r="C451" s="38"/>
      <c r="D451" s="207" t="s">
        <v>201</v>
      </c>
      <c r="E451" s="38"/>
      <c r="F451" s="208" t="s">
        <v>550</v>
      </c>
      <c r="G451" s="38"/>
      <c r="H451" s="38"/>
      <c r="I451" s="196"/>
      <c r="J451" s="38"/>
      <c r="K451" s="38"/>
      <c r="L451" s="39"/>
      <c r="M451" s="197"/>
      <c r="N451" s="198"/>
      <c r="O451" s="77"/>
      <c r="P451" s="77"/>
      <c r="Q451" s="77"/>
      <c r="R451" s="77"/>
      <c r="S451" s="77"/>
      <c r="T451" s="78"/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T451" s="19" t="s">
        <v>201</v>
      </c>
      <c r="AU451" s="19" t="s">
        <v>92</v>
      </c>
    </row>
    <row r="452" s="13" customFormat="1">
      <c r="A452" s="13"/>
      <c r="B452" s="199"/>
      <c r="C452" s="13"/>
      <c r="D452" s="194" t="s">
        <v>194</v>
      </c>
      <c r="E452" s="200" t="s">
        <v>1</v>
      </c>
      <c r="F452" s="201" t="s">
        <v>551</v>
      </c>
      <c r="G452" s="13"/>
      <c r="H452" s="202">
        <v>0.86399999999999999</v>
      </c>
      <c r="I452" s="203"/>
      <c r="J452" s="13"/>
      <c r="K452" s="13"/>
      <c r="L452" s="199"/>
      <c r="M452" s="204"/>
      <c r="N452" s="205"/>
      <c r="O452" s="205"/>
      <c r="P452" s="205"/>
      <c r="Q452" s="205"/>
      <c r="R452" s="205"/>
      <c r="S452" s="205"/>
      <c r="T452" s="206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T452" s="200" t="s">
        <v>194</v>
      </c>
      <c r="AU452" s="200" t="s">
        <v>92</v>
      </c>
      <c r="AV452" s="13" t="s">
        <v>92</v>
      </c>
      <c r="AW452" s="13" t="s">
        <v>32</v>
      </c>
      <c r="AX452" s="13" t="s">
        <v>76</v>
      </c>
      <c r="AY452" s="200" t="s">
        <v>185</v>
      </c>
    </row>
    <row r="453" s="13" customFormat="1">
      <c r="A453" s="13"/>
      <c r="B453" s="199"/>
      <c r="C453" s="13"/>
      <c r="D453" s="194" t="s">
        <v>194</v>
      </c>
      <c r="E453" s="200" t="s">
        <v>1</v>
      </c>
      <c r="F453" s="201" t="s">
        <v>552</v>
      </c>
      <c r="G453" s="13"/>
      <c r="H453" s="202">
        <v>0.83999999999999997</v>
      </c>
      <c r="I453" s="203"/>
      <c r="J453" s="13"/>
      <c r="K453" s="13"/>
      <c r="L453" s="199"/>
      <c r="M453" s="204"/>
      <c r="N453" s="205"/>
      <c r="O453" s="205"/>
      <c r="P453" s="205"/>
      <c r="Q453" s="205"/>
      <c r="R453" s="205"/>
      <c r="S453" s="205"/>
      <c r="T453" s="206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T453" s="200" t="s">
        <v>194</v>
      </c>
      <c r="AU453" s="200" t="s">
        <v>92</v>
      </c>
      <c r="AV453" s="13" t="s">
        <v>92</v>
      </c>
      <c r="AW453" s="13" t="s">
        <v>32</v>
      </c>
      <c r="AX453" s="13" t="s">
        <v>76</v>
      </c>
      <c r="AY453" s="200" t="s">
        <v>185</v>
      </c>
    </row>
    <row r="454" s="15" customFormat="1">
      <c r="A454" s="15"/>
      <c r="B454" s="226"/>
      <c r="C454" s="15"/>
      <c r="D454" s="194" t="s">
        <v>194</v>
      </c>
      <c r="E454" s="227" t="s">
        <v>1</v>
      </c>
      <c r="F454" s="228" t="s">
        <v>276</v>
      </c>
      <c r="G454" s="15"/>
      <c r="H454" s="229">
        <v>1.704</v>
      </c>
      <c r="I454" s="230"/>
      <c r="J454" s="15"/>
      <c r="K454" s="15"/>
      <c r="L454" s="226"/>
      <c r="M454" s="231"/>
      <c r="N454" s="232"/>
      <c r="O454" s="232"/>
      <c r="P454" s="232"/>
      <c r="Q454" s="232"/>
      <c r="R454" s="232"/>
      <c r="S454" s="232"/>
      <c r="T454" s="233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T454" s="227" t="s">
        <v>194</v>
      </c>
      <c r="AU454" s="227" t="s">
        <v>92</v>
      </c>
      <c r="AV454" s="15" t="s">
        <v>191</v>
      </c>
      <c r="AW454" s="15" t="s">
        <v>32</v>
      </c>
      <c r="AX454" s="15" t="s">
        <v>84</v>
      </c>
      <c r="AY454" s="227" t="s">
        <v>185</v>
      </c>
    </row>
    <row r="455" s="2" customFormat="1" ht="16.5" customHeight="1">
      <c r="A455" s="38"/>
      <c r="B455" s="180"/>
      <c r="C455" s="181" t="s">
        <v>553</v>
      </c>
      <c r="D455" s="181" t="s">
        <v>187</v>
      </c>
      <c r="E455" s="182" t="s">
        <v>554</v>
      </c>
      <c r="F455" s="183" t="s">
        <v>555</v>
      </c>
      <c r="G455" s="184" t="s">
        <v>190</v>
      </c>
      <c r="H455" s="185">
        <v>22.719999999999999</v>
      </c>
      <c r="I455" s="186"/>
      <c r="J455" s="187">
        <f>ROUND(I455*H455,2)</f>
        <v>0</v>
      </c>
      <c r="K455" s="183" t="s">
        <v>199</v>
      </c>
      <c r="L455" s="39"/>
      <c r="M455" s="188" t="s">
        <v>1</v>
      </c>
      <c r="N455" s="189" t="s">
        <v>42</v>
      </c>
      <c r="O455" s="77"/>
      <c r="P455" s="190">
        <f>O455*H455</f>
        <v>0</v>
      </c>
      <c r="Q455" s="190">
        <v>0.011169999999999999</v>
      </c>
      <c r="R455" s="190">
        <f>Q455*H455</f>
        <v>0.25378239999999996</v>
      </c>
      <c r="S455" s="190">
        <v>0</v>
      </c>
      <c r="T455" s="191">
        <f>S455*H455</f>
        <v>0</v>
      </c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R455" s="192" t="s">
        <v>191</v>
      </c>
      <c r="AT455" s="192" t="s">
        <v>187</v>
      </c>
      <c r="AU455" s="192" t="s">
        <v>92</v>
      </c>
      <c r="AY455" s="19" t="s">
        <v>185</v>
      </c>
      <c r="BE455" s="193">
        <f>IF(N455="základní",J455,0)</f>
        <v>0</v>
      </c>
      <c r="BF455" s="193">
        <f>IF(N455="snížená",J455,0)</f>
        <v>0</v>
      </c>
      <c r="BG455" s="193">
        <f>IF(N455="zákl. přenesená",J455,0)</f>
        <v>0</v>
      </c>
      <c r="BH455" s="193">
        <f>IF(N455="sníž. přenesená",J455,0)</f>
        <v>0</v>
      </c>
      <c r="BI455" s="193">
        <f>IF(N455="nulová",J455,0)</f>
        <v>0</v>
      </c>
      <c r="BJ455" s="19" t="s">
        <v>92</v>
      </c>
      <c r="BK455" s="193">
        <f>ROUND(I455*H455,2)</f>
        <v>0</v>
      </c>
      <c r="BL455" s="19" t="s">
        <v>191</v>
      </c>
      <c r="BM455" s="192" t="s">
        <v>556</v>
      </c>
    </row>
    <row r="456" s="2" customFormat="1">
      <c r="A456" s="38"/>
      <c r="B456" s="39"/>
      <c r="C456" s="38"/>
      <c r="D456" s="194" t="s">
        <v>193</v>
      </c>
      <c r="E456" s="38"/>
      <c r="F456" s="195" t="s">
        <v>555</v>
      </c>
      <c r="G456" s="38"/>
      <c r="H456" s="38"/>
      <c r="I456" s="196"/>
      <c r="J456" s="38"/>
      <c r="K456" s="38"/>
      <c r="L456" s="39"/>
      <c r="M456" s="197"/>
      <c r="N456" s="198"/>
      <c r="O456" s="77"/>
      <c r="P456" s="77"/>
      <c r="Q456" s="77"/>
      <c r="R456" s="77"/>
      <c r="S456" s="77"/>
      <c r="T456" s="78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T456" s="19" t="s">
        <v>193</v>
      </c>
      <c r="AU456" s="19" t="s">
        <v>92</v>
      </c>
    </row>
    <row r="457" s="2" customFormat="1">
      <c r="A457" s="38"/>
      <c r="B457" s="39"/>
      <c r="C457" s="38"/>
      <c r="D457" s="207" t="s">
        <v>201</v>
      </c>
      <c r="E457" s="38"/>
      <c r="F457" s="208" t="s">
        <v>557</v>
      </c>
      <c r="G457" s="38"/>
      <c r="H457" s="38"/>
      <c r="I457" s="196"/>
      <c r="J457" s="38"/>
      <c r="K457" s="38"/>
      <c r="L457" s="39"/>
      <c r="M457" s="197"/>
      <c r="N457" s="198"/>
      <c r="O457" s="77"/>
      <c r="P457" s="77"/>
      <c r="Q457" s="77"/>
      <c r="R457" s="77"/>
      <c r="S457" s="77"/>
      <c r="T457" s="78"/>
      <c r="U457" s="38"/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T457" s="19" t="s">
        <v>201</v>
      </c>
      <c r="AU457" s="19" t="s">
        <v>92</v>
      </c>
    </row>
    <row r="458" s="13" customFormat="1">
      <c r="A458" s="13"/>
      <c r="B458" s="199"/>
      <c r="C458" s="13"/>
      <c r="D458" s="194" t="s">
        <v>194</v>
      </c>
      <c r="E458" s="200" t="s">
        <v>1</v>
      </c>
      <c r="F458" s="201" t="s">
        <v>558</v>
      </c>
      <c r="G458" s="13"/>
      <c r="H458" s="202">
        <v>22.719999999999999</v>
      </c>
      <c r="I458" s="203"/>
      <c r="J458" s="13"/>
      <c r="K458" s="13"/>
      <c r="L458" s="199"/>
      <c r="M458" s="204"/>
      <c r="N458" s="205"/>
      <c r="O458" s="205"/>
      <c r="P458" s="205"/>
      <c r="Q458" s="205"/>
      <c r="R458" s="205"/>
      <c r="S458" s="205"/>
      <c r="T458" s="206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T458" s="200" t="s">
        <v>194</v>
      </c>
      <c r="AU458" s="200" t="s">
        <v>92</v>
      </c>
      <c r="AV458" s="13" t="s">
        <v>92</v>
      </c>
      <c r="AW458" s="13" t="s">
        <v>32</v>
      </c>
      <c r="AX458" s="13" t="s">
        <v>84</v>
      </c>
      <c r="AY458" s="200" t="s">
        <v>185</v>
      </c>
    </row>
    <row r="459" s="2" customFormat="1" ht="16.5" customHeight="1">
      <c r="A459" s="38"/>
      <c r="B459" s="180"/>
      <c r="C459" s="181" t="s">
        <v>559</v>
      </c>
      <c r="D459" s="181" t="s">
        <v>187</v>
      </c>
      <c r="E459" s="182" t="s">
        <v>560</v>
      </c>
      <c r="F459" s="183" t="s">
        <v>561</v>
      </c>
      <c r="G459" s="184" t="s">
        <v>190</v>
      </c>
      <c r="H459" s="185">
        <v>22.719999999999999</v>
      </c>
      <c r="I459" s="186"/>
      <c r="J459" s="187">
        <f>ROUND(I459*H459,2)</f>
        <v>0</v>
      </c>
      <c r="K459" s="183" t="s">
        <v>199</v>
      </c>
      <c r="L459" s="39"/>
      <c r="M459" s="188" t="s">
        <v>1</v>
      </c>
      <c r="N459" s="189" t="s">
        <v>42</v>
      </c>
      <c r="O459" s="77"/>
      <c r="P459" s="190">
        <f>O459*H459</f>
        <v>0</v>
      </c>
      <c r="Q459" s="190">
        <v>0</v>
      </c>
      <c r="R459" s="190">
        <f>Q459*H459</f>
        <v>0</v>
      </c>
      <c r="S459" s="190">
        <v>0</v>
      </c>
      <c r="T459" s="191">
        <f>S459*H459</f>
        <v>0</v>
      </c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R459" s="192" t="s">
        <v>191</v>
      </c>
      <c r="AT459" s="192" t="s">
        <v>187</v>
      </c>
      <c r="AU459" s="192" t="s">
        <v>92</v>
      </c>
      <c r="AY459" s="19" t="s">
        <v>185</v>
      </c>
      <c r="BE459" s="193">
        <f>IF(N459="základní",J459,0)</f>
        <v>0</v>
      </c>
      <c r="BF459" s="193">
        <f>IF(N459="snížená",J459,0)</f>
        <v>0</v>
      </c>
      <c r="BG459" s="193">
        <f>IF(N459="zákl. přenesená",J459,0)</f>
        <v>0</v>
      </c>
      <c r="BH459" s="193">
        <f>IF(N459="sníž. přenesená",J459,0)</f>
        <v>0</v>
      </c>
      <c r="BI459" s="193">
        <f>IF(N459="nulová",J459,0)</f>
        <v>0</v>
      </c>
      <c r="BJ459" s="19" t="s">
        <v>92</v>
      </c>
      <c r="BK459" s="193">
        <f>ROUND(I459*H459,2)</f>
        <v>0</v>
      </c>
      <c r="BL459" s="19" t="s">
        <v>191</v>
      </c>
      <c r="BM459" s="192" t="s">
        <v>562</v>
      </c>
    </row>
    <row r="460" s="2" customFormat="1">
      <c r="A460" s="38"/>
      <c r="B460" s="39"/>
      <c r="C460" s="38"/>
      <c r="D460" s="194" t="s">
        <v>193</v>
      </c>
      <c r="E460" s="38"/>
      <c r="F460" s="195" t="s">
        <v>561</v>
      </c>
      <c r="G460" s="38"/>
      <c r="H460" s="38"/>
      <c r="I460" s="196"/>
      <c r="J460" s="38"/>
      <c r="K460" s="38"/>
      <c r="L460" s="39"/>
      <c r="M460" s="197"/>
      <c r="N460" s="198"/>
      <c r="O460" s="77"/>
      <c r="P460" s="77"/>
      <c r="Q460" s="77"/>
      <c r="R460" s="77"/>
      <c r="S460" s="77"/>
      <c r="T460" s="78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T460" s="19" t="s">
        <v>193</v>
      </c>
      <c r="AU460" s="19" t="s">
        <v>92</v>
      </c>
    </row>
    <row r="461" s="2" customFormat="1">
      <c r="A461" s="38"/>
      <c r="B461" s="39"/>
      <c r="C461" s="38"/>
      <c r="D461" s="207" t="s">
        <v>201</v>
      </c>
      <c r="E461" s="38"/>
      <c r="F461" s="208" t="s">
        <v>563</v>
      </c>
      <c r="G461" s="38"/>
      <c r="H461" s="38"/>
      <c r="I461" s="196"/>
      <c r="J461" s="38"/>
      <c r="K461" s="38"/>
      <c r="L461" s="39"/>
      <c r="M461" s="197"/>
      <c r="N461" s="198"/>
      <c r="O461" s="77"/>
      <c r="P461" s="77"/>
      <c r="Q461" s="77"/>
      <c r="R461" s="77"/>
      <c r="S461" s="77"/>
      <c r="T461" s="7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T461" s="19" t="s">
        <v>201</v>
      </c>
      <c r="AU461" s="19" t="s">
        <v>92</v>
      </c>
    </row>
    <row r="462" s="2" customFormat="1" ht="24.15" customHeight="1">
      <c r="A462" s="38"/>
      <c r="B462" s="180"/>
      <c r="C462" s="181" t="s">
        <v>564</v>
      </c>
      <c r="D462" s="181" t="s">
        <v>187</v>
      </c>
      <c r="E462" s="182" t="s">
        <v>565</v>
      </c>
      <c r="F462" s="183" t="s">
        <v>566</v>
      </c>
      <c r="G462" s="184" t="s">
        <v>225</v>
      </c>
      <c r="H462" s="185">
        <v>0.14499999999999999</v>
      </c>
      <c r="I462" s="186"/>
      <c r="J462" s="187">
        <f>ROUND(I462*H462,2)</f>
        <v>0</v>
      </c>
      <c r="K462" s="183" t="s">
        <v>199</v>
      </c>
      <c r="L462" s="39"/>
      <c r="M462" s="188" t="s">
        <v>1</v>
      </c>
      <c r="N462" s="189" t="s">
        <v>42</v>
      </c>
      <c r="O462" s="77"/>
      <c r="P462" s="190">
        <f>O462*H462</f>
        <v>0</v>
      </c>
      <c r="Q462" s="190">
        <v>1.05291</v>
      </c>
      <c r="R462" s="190">
        <f>Q462*H462</f>
        <v>0.15267195</v>
      </c>
      <c r="S462" s="190">
        <v>0</v>
      </c>
      <c r="T462" s="191">
        <f>S462*H462</f>
        <v>0</v>
      </c>
      <c r="U462" s="38"/>
      <c r="V462" s="38"/>
      <c r="W462" s="38"/>
      <c r="X462" s="38"/>
      <c r="Y462" s="38"/>
      <c r="Z462" s="38"/>
      <c r="AA462" s="38"/>
      <c r="AB462" s="38"/>
      <c r="AC462" s="38"/>
      <c r="AD462" s="38"/>
      <c r="AE462" s="38"/>
      <c r="AR462" s="192" t="s">
        <v>191</v>
      </c>
      <c r="AT462" s="192" t="s">
        <v>187</v>
      </c>
      <c r="AU462" s="192" t="s">
        <v>92</v>
      </c>
      <c r="AY462" s="19" t="s">
        <v>185</v>
      </c>
      <c r="BE462" s="193">
        <f>IF(N462="základní",J462,0)</f>
        <v>0</v>
      </c>
      <c r="BF462" s="193">
        <f>IF(N462="snížená",J462,0)</f>
        <v>0</v>
      </c>
      <c r="BG462" s="193">
        <f>IF(N462="zákl. přenesená",J462,0)</f>
        <v>0</v>
      </c>
      <c r="BH462" s="193">
        <f>IF(N462="sníž. přenesená",J462,0)</f>
        <v>0</v>
      </c>
      <c r="BI462" s="193">
        <f>IF(N462="nulová",J462,0)</f>
        <v>0</v>
      </c>
      <c r="BJ462" s="19" t="s">
        <v>92</v>
      </c>
      <c r="BK462" s="193">
        <f>ROUND(I462*H462,2)</f>
        <v>0</v>
      </c>
      <c r="BL462" s="19" t="s">
        <v>191</v>
      </c>
      <c r="BM462" s="192" t="s">
        <v>567</v>
      </c>
    </row>
    <row r="463" s="2" customFormat="1">
      <c r="A463" s="38"/>
      <c r="B463" s="39"/>
      <c r="C463" s="38"/>
      <c r="D463" s="194" t="s">
        <v>193</v>
      </c>
      <c r="E463" s="38"/>
      <c r="F463" s="195" t="s">
        <v>566</v>
      </c>
      <c r="G463" s="38"/>
      <c r="H463" s="38"/>
      <c r="I463" s="196"/>
      <c r="J463" s="38"/>
      <c r="K463" s="38"/>
      <c r="L463" s="39"/>
      <c r="M463" s="197"/>
      <c r="N463" s="198"/>
      <c r="O463" s="77"/>
      <c r="P463" s="77"/>
      <c r="Q463" s="77"/>
      <c r="R463" s="77"/>
      <c r="S463" s="77"/>
      <c r="T463" s="78"/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T463" s="19" t="s">
        <v>193</v>
      </c>
      <c r="AU463" s="19" t="s">
        <v>92</v>
      </c>
    </row>
    <row r="464" s="2" customFormat="1">
      <c r="A464" s="38"/>
      <c r="B464" s="39"/>
      <c r="C464" s="38"/>
      <c r="D464" s="207" t="s">
        <v>201</v>
      </c>
      <c r="E464" s="38"/>
      <c r="F464" s="208" t="s">
        <v>568</v>
      </c>
      <c r="G464" s="38"/>
      <c r="H464" s="38"/>
      <c r="I464" s="196"/>
      <c r="J464" s="38"/>
      <c r="K464" s="38"/>
      <c r="L464" s="39"/>
      <c r="M464" s="197"/>
      <c r="N464" s="198"/>
      <c r="O464" s="77"/>
      <c r="P464" s="77"/>
      <c r="Q464" s="77"/>
      <c r="R464" s="77"/>
      <c r="S464" s="77"/>
      <c r="T464" s="78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T464" s="19" t="s">
        <v>201</v>
      </c>
      <c r="AU464" s="19" t="s">
        <v>92</v>
      </c>
    </row>
    <row r="465" s="2" customFormat="1" ht="21.75" customHeight="1">
      <c r="A465" s="38"/>
      <c r="B465" s="180"/>
      <c r="C465" s="181" t="s">
        <v>569</v>
      </c>
      <c r="D465" s="181" t="s">
        <v>187</v>
      </c>
      <c r="E465" s="182" t="s">
        <v>570</v>
      </c>
      <c r="F465" s="183" t="s">
        <v>571</v>
      </c>
      <c r="G465" s="184" t="s">
        <v>198</v>
      </c>
      <c r="H465" s="185">
        <v>1</v>
      </c>
      <c r="I465" s="186"/>
      <c r="J465" s="187">
        <f>ROUND(I465*H465,2)</f>
        <v>0</v>
      </c>
      <c r="K465" s="183" t="s">
        <v>199</v>
      </c>
      <c r="L465" s="39"/>
      <c r="M465" s="188" t="s">
        <v>1</v>
      </c>
      <c r="N465" s="189" t="s">
        <v>42</v>
      </c>
      <c r="O465" s="77"/>
      <c r="P465" s="190">
        <f>O465*H465</f>
        <v>0</v>
      </c>
      <c r="Q465" s="190">
        <v>2.5019499999999999</v>
      </c>
      <c r="R465" s="190">
        <f>Q465*H465</f>
        <v>2.5019499999999999</v>
      </c>
      <c r="S465" s="190">
        <v>0</v>
      </c>
      <c r="T465" s="191">
        <f>S465*H465</f>
        <v>0</v>
      </c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R465" s="192" t="s">
        <v>191</v>
      </c>
      <c r="AT465" s="192" t="s">
        <v>187</v>
      </c>
      <c r="AU465" s="192" t="s">
        <v>92</v>
      </c>
      <c r="AY465" s="19" t="s">
        <v>185</v>
      </c>
      <c r="BE465" s="193">
        <f>IF(N465="základní",J465,0)</f>
        <v>0</v>
      </c>
      <c r="BF465" s="193">
        <f>IF(N465="snížená",J465,0)</f>
        <v>0</v>
      </c>
      <c r="BG465" s="193">
        <f>IF(N465="zákl. přenesená",J465,0)</f>
        <v>0</v>
      </c>
      <c r="BH465" s="193">
        <f>IF(N465="sníž. přenesená",J465,0)</f>
        <v>0</v>
      </c>
      <c r="BI465" s="193">
        <f>IF(N465="nulová",J465,0)</f>
        <v>0</v>
      </c>
      <c r="BJ465" s="19" t="s">
        <v>92</v>
      </c>
      <c r="BK465" s="193">
        <f>ROUND(I465*H465,2)</f>
        <v>0</v>
      </c>
      <c r="BL465" s="19" t="s">
        <v>191</v>
      </c>
      <c r="BM465" s="192" t="s">
        <v>572</v>
      </c>
    </row>
    <row r="466" s="2" customFormat="1">
      <c r="A466" s="38"/>
      <c r="B466" s="39"/>
      <c r="C466" s="38"/>
      <c r="D466" s="194" t="s">
        <v>193</v>
      </c>
      <c r="E466" s="38"/>
      <c r="F466" s="195" t="s">
        <v>571</v>
      </c>
      <c r="G466" s="38"/>
      <c r="H466" s="38"/>
      <c r="I466" s="196"/>
      <c r="J466" s="38"/>
      <c r="K466" s="38"/>
      <c r="L466" s="39"/>
      <c r="M466" s="197"/>
      <c r="N466" s="198"/>
      <c r="O466" s="77"/>
      <c r="P466" s="77"/>
      <c r="Q466" s="77"/>
      <c r="R466" s="77"/>
      <c r="S466" s="77"/>
      <c r="T466" s="78"/>
      <c r="U466" s="38"/>
      <c r="V466" s="38"/>
      <c r="W466" s="38"/>
      <c r="X466" s="38"/>
      <c r="Y466" s="38"/>
      <c r="Z466" s="38"/>
      <c r="AA466" s="38"/>
      <c r="AB466" s="38"/>
      <c r="AC466" s="38"/>
      <c r="AD466" s="38"/>
      <c r="AE466" s="38"/>
      <c r="AT466" s="19" t="s">
        <v>193</v>
      </c>
      <c r="AU466" s="19" t="s">
        <v>92</v>
      </c>
    </row>
    <row r="467" s="2" customFormat="1">
      <c r="A467" s="38"/>
      <c r="B467" s="39"/>
      <c r="C467" s="38"/>
      <c r="D467" s="207" t="s">
        <v>201</v>
      </c>
      <c r="E467" s="38"/>
      <c r="F467" s="208" t="s">
        <v>573</v>
      </c>
      <c r="G467" s="38"/>
      <c r="H467" s="38"/>
      <c r="I467" s="196"/>
      <c r="J467" s="38"/>
      <c r="K467" s="38"/>
      <c r="L467" s="39"/>
      <c r="M467" s="197"/>
      <c r="N467" s="198"/>
      <c r="O467" s="77"/>
      <c r="P467" s="77"/>
      <c r="Q467" s="77"/>
      <c r="R467" s="77"/>
      <c r="S467" s="77"/>
      <c r="T467" s="78"/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T467" s="19" t="s">
        <v>201</v>
      </c>
      <c r="AU467" s="19" t="s">
        <v>92</v>
      </c>
    </row>
    <row r="468" s="13" customFormat="1">
      <c r="A468" s="13"/>
      <c r="B468" s="199"/>
      <c r="C468" s="13"/>
      <c r="D468" s="194" t="s">
        <v>194</v>
      </c>
      <c r="E468" s="200" t="s">
        <v>1</v>
      </c>
      <c r="F468" s="201" t="s">
        <v>574</v>
      </c>
      <c r="G468" s="13"/>
      <c r="H468" s="202">
        <v>1</v>
      </c>
      <c r="I468" s="203"/>
      <c r="J468" s="13"/>
      <c r="K468" s="13"/>
      <c r="L468" s="199"/>
      <c r="M468" s="204"/>
      <c r="N468" s="205"/>
      <c r="O468" s="205"/>
      <c r="P468" s="205"/>
      <c r="Q468" s="205"/>
      <c r="R468" s="205"/>
      <c r="S468" s="205"/>
      <c r="T468" s="206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T468" s="200" t="s">
        <v>194</v>
      </c>
      <c r="AU468" s="200" t="s">
        <v>92</v>
      </c>
      <c r="AV468" s="13" t="s">
        <v>92</v>
      </c>
      <c r="AW468" s="13" t="s">
        <v>32</v>
      </c>
      <c r="AX468" s="13" t="s">
        <v>84</v>
      </c>
      <c r="AY468" s="200" t="s">
        <v>185</v>
      </c>
    </row>
    <row r="469" s="2" customFormat="1" ht="21.75" customHeight="1">
      <c r="A469" s="38"/>
      <c r="B469" s="180"/>
      <c r="C469" s="181" t="s">
        <v>575</v>
      </c>
      <c r="D469" s="181" t="s">
        <v>187</v>
      </c>
      <c r="E469" s="182" t="s">
        <v>576</v>
      </c>
      <c r="F469" s="183" t="s">
        <v>577</v>
      </c>
      <c r="G469" s="184" t="s">
        <v>225</v>
      </c>
      <c r="H469" s="185">
        <v>0.19700000000000001</v>
      </c>
      <c r="I469" s="186"/>
      <c r="J469" s="187">
        <f>ROUND(I469*H469,2)</f>
        <v>0</v>
      </c>
      <c r="K469" s="183" t="s">
        <v>199</v>
      </c>
      <c r="L469" s="39"/>
      <c r="M469" s="188" t="s">
        <v>1</v>
      </c>
      <c r="N469" s="189" t="s">
        <v>42</v>
      </c>
      <c r="O469" s="77"/>
      <c r="P469" s="190">
        <f>O469*H469</f>
        <v>0</v>
      </c>
      <c r="Q469" s="190">
        <v>1.06277</v>
      </c>
      <c r="R469" s="190">
        <f>Q469*H469</f>
        <v>0.20936569000000002</v>
      </c>
      <c r="S469" s="190">
        <v>0</v>
      </c>
      <c r="T469" s="191">
        <f>S469*H469</f>
        <v>0</v>
      </c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R469" s="192" t="s">
        <v>191</v>
      </c>
      <c r="AT469" s="192" t="s">
        <v>187</v>
      </c>
      <c r="AU469" s="192" t="s">
        <v>92</v>
      </c>
      <c r="AY469" s="19" t="s">
        <v>185</v>
      </c>
      <c r="BE469" s="193">
        <f>IF(N469="základní",J469,0)</f>
        <v>0</v>
      </c>
      <c r="BF469" s="193">
        <f>IF(N469="snížená",J469,0)</f>
        <v>0</v>
      </c>
      <c r="BG469" s="193">
        <f>IF(N469="zákl. přenesená",J469,0)</f>
        <v>0</v>
      </c>
      <c r="BH469" s="193">
        <f>IF(N469="sníž. přenesená",J469,0)</f>
        <v>0</v>
      </c>
      <c r="BI469" s="193">
        <f>IF(N469="nulová",J469,0)</f>
        <v>0</v>
      </c>
      <c r="BJ469" s="19" t="s">
        <v>92</v>
      </c>
      <c r="BK469" s="193">
        <f>ROUND(I469*H469,2)</f>
        <v>0</v>
      </c>
      <c r="BL469" s="19" t="s">
        <v>191</v>
      </c>
      <c r="BM469" s="192" t="s">
        <v>578</v>
      </c>
    </row>
    <row r="470" s="2" customFormat="1">
      <c r="A470" s="38"/>
      <c r="B470" s="39"/>
      <c r="C470" s="38"/>
      <c r="D470" s="194" t="s">
        <v>193</v>
      </c>
      <c r="E470" s="38"/>
      <c r="F470" s="195" t="s">
        <v>577</v>
      </c>
      <c r="G470" s="38"/>
      <c r="H470" s="38"/>
      <c r="I470" s="196"/>
      <c r="J470" s="38"/>
      <c r="K470" s="38"/>
      <c r="L470" s="39"/>
      <c r="M470" s="197"/>
      <c r="N470" s="198"/>
      <c r="O470" s="77"/>
      <c r="P470" s="77"/>
      <c r="Q470" s="77"/>
      <c r="R470" s="77"/>
      <c r="S470" s="77"/>
      <c r="T470" s="78"/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T470" s="19" t="s">
        <v>193</v>
      </c>
      <c r="AU470" s="19" t="s">
        <v>92</v>
      </c>
    </row>
    <row r="471" s="2" customFormat="1">
      <c r="A471" s="38"/>
      <c r="B471" s="39"/>
      <c r="C471" s="38"/>
      <c r="D471" s="207" t="s">
        <v>201</v>
      </c>
      <c r="E471" s="38"/>
      <c r="F471" s="208" t="s">
        <v>579</v>
      </c>
      <c r="G471" s="38"/>
      <c r="H471" s="38"/>
      <c r="I471" s="196"/>
      <c r="J471" s="38"/>
      <c r="K471" s="38"/>
      <c r="L471" s="39"/>
      <c r="M471" s="197"/>
      <c r="N471" s="198"/>
      <c r="O471" s="77"/>
      <c r="P471" s="77"/>
      <c r="Q471" s="77"/>
      <c r="R471" s="77"/>
      <c r="S471" s="77"/>
      <c r="T471" s="78"/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T471" s="19" t="s">
        <v>201</v>
      </c>
      <c r="AU471" s="19" t="s">
        <v>92</v>
      </c>
    </row>
    <row r="472" s="13" customFormat="1">
      <c r="A472" s="13"/>
      <c r="B472" s="199"/>
      <c r="C472" s="13"/>
      <c r="D472" s="194" t="s">
        <v>194</v>
      </c>
      <c r="E472" s="200" t="s">
        <v>1</v>
      </c>
      <c r="F472" s="201" t="s">
        <v>580</v>
      </c>
      <c r="G472" s="13"/>
      <c r="H472" s="202">
        <v>0.19700000000000001</v>
      </c>
      <c r="I472" s="203"/>
      <c r="J472" s="13"/>
      <c r="K472" s="13"/>
      <c r="L472" s="199"/>
      <c r="M472" s="204"/>
      <c r="N472" s="205"/>
      <c r="O472" s="205"/>
      <c r="P472" s="205"/>
      <c r="Q472" s="205"/>
      <c r="R472" s="205"/>
      <c r="S472" s="205"/>
      <c r="T472" s="206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T472" s="200" t="s">
        <v>194</v>
      </c>
      <c r="AU472" s="200" t="s">
        <v>92</v>
      </c>
      <c r="AV472" s="13" t="s">
        <v>92</v>
      </c>
      <c r="AW472" s="13" t="s">
        <v>32</v>
      </c>
      <c r="AX472" s="13" t="s">
        <v>84</v>
      </c>
      <c r="AY472" s="200" t="s">
        <v>185</v>
      </c>
    </row>
    <row r="473" s="2" customFormat="1" ht="24.15" customHeight="1">
      <c r="A473" s="38"/>
      <c r="B473" s="180"/>
      <c r="C473" s="181" t="s">
        <v>581</v>
      </c>
      <c r="D473" s="181" t="s">
        <v>187</v>
      </c>
      <c r="E473" s="182" t="s">
        <v>582</v>
      </c>
      <c r="F473" s="183" t="s">
        <v>583</v>
      </c>
      <c r="G473" s="184" t="s">
        <v>584</v>
      </c>
      <c r="H473" s="185">
        <v>13.4</v>
      </c>
      <c r="I473" s="186"/>
      <c r="J473" s="187">
        <f>ROUND(I473*H473,2)</f>
        <v>0</v>
      </c>
      <c r="K473" s="183" t="s">
        <v>199</v>
      </c>
      <c r="L473" s="39"/>
      <c r="M473" s="188" t="s">
        <v>1</v>
      </c>
      <c r="N473" s="189" t="s">
        <v>42</v>
      </c>
      <c r="O473" s="77"/>
      <c r="P473" s="190">
        <f>O473*H473</f>
        <v>0</v>
      </c>
      <c r="Q473" s="190">
        <v>0.11046</v>
      </c>
      <c r="R473" s="190">
        <f>Q473*H473</f>
        <v>1.480164</v>
      </c>
      <c r="S473" s="190">
        <v>0</v>
      </c>
      <c r="T473" s="191">
        <f>S473*H473</f>
        <v>0</v>
      </c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R473" s="192" t="s">
        <v>191</v>
      </c>
      <c r="AT473" s="192" t="s">
        <v>187</v>
      </c>
      <c r="AU473" s="192" t="s">
        <v>92</v>
      </c>
      <c r="AY473" s="19" t="s">
        <v>185</v>
      </c>
      <c r="BE473" s="193">
        <f>IF(N473="základní",J473,0)</f>
        <v>0</v>
      </c>
      <c r="BF473" s="193">
        <f>IF(N473="snížená",J473,0)</f>
        <v>0</v>
      </c>
      <c r="BG473" s="193">
        <f>IF(N473="zákl. přenesená",J473,0)</f>
        <v>0</v>
      </c>
      <c r="BH473" s="193">
        <f>IF(N473="sníž. přenesená",J473,0)</f>
        <v>0</v>
      </c>
      <c r="BI473" s="193">
        <f>IF(N473="nulová",J473,0)</f>
        <v>0</v>
      </c>
      <c r="BJ473" s="19" t="s">
        <v>92</v>
      </c>
      <c r="BK473" s="193">
        <f>ROUND(I473*H473,2)</f>
        <v>0</v>
      </c>
      <c r="BL473" s="19" t="s">
        <v>191</v>
      </c>
      <c r="BM473" s="192" t="s">
        <v>585</v>
      </c>
    </row>
    <row r="474" s="2" customFormat="1">
      <c r="A474" s="38"/>
      <c r="B474" s="39"/>
      <c r="C474" s="38"/>
      <c r="D474" s="194" t="s">
        <v>193</v>
      </c>
      <c r="E474" s="38"/>
      <c r="F474" s="195" t="s">
        <v>583</v>
      </c>
      <c r="G474" s="38"/>
      <c r="H474" s="38"/>
      <c r="I474" s="196"/>
      <c r="J474" s="38"/>
      <c r="K474" s="38"/>
      <c r="L474" s="39"/>
      <c r="M474" s="197"/>
      <c r="N474" s="198"/>
      <c r="O474" s="77"/>
      <c r="P474" s="77"/>
      <c r="Q474" s="77"/>
      <c r="R474" s="77"/>
      <c r="S474" s="77"/>
      <c r="T474" s="78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T474" s="19" t="s">
        <v>193</v>
      </c>
      <c r="AU474" s="19" t="s">
        <v>92</v>
      </c>
    </row>
    <row r="475" s="2" customFormat="1">
      <c r="A475" s="38"/>
      <c r="B475" s="39"/>
      <c r="C475" s="38"/>
      <c r="D475" s="207" t="s">
        <v>201</v>
      </c>
      <c r="E475" s="38"/>
      <c r="F475" s="208" t="s">
        <v>586</v>
      </c>
      <c r="G475" s="38"/>
      <c r="H475" s="38"/>
      <c r="I475" s="196"/>
      <c r="J475" s="38"/>
      <c r="K475" s="38"/>
      <c r="L475" s="39"/>
      <c r="M475" s="197"/>
      <c r="N475" s="198"/>
      <c r="O475" s="77"/>
      <c r="P475" s="77"/>
      <c r="Q475" s="77"/>
      <c r="R475" s="77"/>
      <c r="S475" s="77"/>
      <c r="T475" s="78"/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T475" s="19" t="s">
        <v>201</v>
      </c>
      <c r="AU475" s="19" t="s">
        <v>92</v>
      </c>
    </row>
    <row r="476" s="14" customFormat="1">
      <c r="A476" s="14"/>
      <c r="B476" s="219"/>
      <c r="C476" s="14"/>
      <c r="D476" s="194" t="s">
        <v>194</v>
      </c>
      <c r="E476" s="220" t="s">
        <v>1</v>
      </c>
      <c r="F476" s="221" t="s">
        <v>285</v>
      </c>
      <c r="G476" s="14"/>
      <c r="H476" s="220" t="s">
        <v>1</v>
      </c>
      <c r="I476" s="222"/>
      <c r="J476" s="14"/>
      <c r="K476" s="14"/>
      <c r="L476" s="219"/>
      <c r="M476" s="223"/>
      <c r="N476" s="224"/>
      <c r="O476" s="224"/>
      <c r="P476" s="224"/>
      <c r="Q476" s="224"/>
      <c r="R476" s="224"/>
      <c r="S476" s="224"/>
      <c r="T476" s="225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T476" s="220" t="s">
        <v>194</v>
      </c>
      <c r="AU476" s="220" t="s">
        <v>92</v>
      </c>
      <c r="AV476" s="14" t="s">
        <v>84</v>
      </c>
      <c r="AW476" s="14" t="s">
        <v>32</v>
      </c>
      <c r="AX476" s="14" t="s">
        <v>76</v>
      </c>
      <c r="AY476" s="220" t="s">
        <v>185</v>
      </c>
    </row>
    <row r="477" s="13" customFormat="1">
      <c r="A477" s="13"/>
      <c r="B477" s="199"/>
      <c r="C477" s="13"/>
      <c r="D477" s="194" t="s">
        <v>194</v>
      </c>
      <c r="E477" s="200" t="s">
        <v>1</v>
      </c>
      <c r="F477" s="201" t="s">
        <v>587</v>
      </c>
      <c r="G477" s="13"/>
      <c r="H477" s="202">
        <v>6.2000000000000002</v>
      </c>
      <c r="I477" s="203"/>
      <c r="J477" s="13"/>
      <c r="K477" s="13"/>
      <c r="L477" s="199"/>
      <c r="M477" s="204"/>
      <c r="N477" s="205"/>
      <c r="O477" s="205"/>
      <c r="P477" s="205"/>
      <c r="Q477" s="205"/>
      <c r="R477" s="205"/>
      <c r="S477" s="205"/>
      <c r="T477" s="206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T477" s="200" t="s">
        <v>194</v>
      </c>
      <c r="AU477" s="200" t="s">
        <v>92</v>
      </c>
      <c r="AV477" s="13" t="s">
        <v>92</v>
      </c>
      <c r="AW477" s="13" t="s">
        <v>32</v>
      </c>
      <c r="AX477" s="13" t="s">
        <v>76</v>
      </c>
      <c r="AY477" s="200" t="s">
        <v>185</v>
      </c>
    </row>
    <row r="478" s="14" customFormat="1">
      <c r="A478" s="14"/>
      <c r="B478" s="219"/>
      <c r="C478" s="14"/>
      <c r="D478" s="194" t="s">
        <v>194</v>
      </c>
      <c r="E478" s="220" t="s">
        <v>1</v>
      </c>
      <c r="F478" s="221" t="s">
        <v>291</v>
      </c>
      <c r="G478" s="14"/>
      <c r="H478" s="220" t="s">
        <v>1</v>
      </c>
      <c r="I478" s="222"/>
      <c r="J478" s="14"/>
      <c r="K478" s="14"/>
      <c r="L478" s="219"/>
      <c r="M478" s="223"/>
      <c r="N478" s="224"/>
      <c r="O478" s="224"/>
      <c r="P478" s="224"/>
      <c r="Q478" s="224"/>
      <c r="R478" s="224"/>
      <c r="S478" s="224"/>
      <c r="T478" s="225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T478" s="220" t="s">
        <v>194</v>
      </c>
      <c r="AU478" s="220" t="s">
        <v>92</v>
      </c>
      <c r="AV478" s="14" t="s">
        <v>84</v>
      </c>
      <c r="AW478" s="14" t="s">
        <v>32</v>
      </c>
      <c r="AX478" s="14" t="s">
        <v>76</v>
      </c>
      <c r="AY478" s="220" t="s">
        <v>185</v>
      </c>
    </row>
    <row r="479" s="13" customFormat="1">
      <c r="A479" s="13"/>
      <c r="B479" s="199"/>
      <c r="C479" s="13"/>
      <c r="D479" s="194" t="s">
        <v>194</v>
      </c>
      <c r="E479" s="200" t="s">
        <v>1</v>
      </c>
      <c r="F479" s="201" t="s">
        <v>588</v>
      </c>
      <c r="G479" s="13"/>
      <c r="H479" s="202">
        <v>7.2000000000000002</v>
      </c>
      <c r="I479" s="203"/>
      <c r="J479" s="13"/>
      <c r="K479" s="13"/>
      <c r="L479" s="199"/>
      <c r="M479" s="204"/>
      <c r="N479" s="205"/>
      <c r="O479" s="205"/>
      <c r="P479" s="205"/>
      <c r="Q479" s="205"/>
      <c r="R479" s="205"/>
      <c r="S479" s="205"/>
      <c r="T479" s="206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T479" s="200" t="s">
        <v>194</v>
      </c>
      <c r="AU479" s="200" t="s">
        <v>92</v>
      </c>
      <c r="AV479" s="13" t="s">
        <v>92</v>
      </c>
      <c r="AW479" s="13" t="s">
        <v>32</v>
      </c>
      <c r="AX479" s="13" t="s">
        <v>76</v>
      </c>
      <c r="AY479" s="200" t="s">
        <v>185</v>
      </c>
    </row>
    <row r="480" s="15" customFormat="1">
      <c r="A480" s="15"/>
      <c r="B480" s="226"/>
      <c r="C480" s="15"/>
      <c r="D480" s="194" t="s">
        <v>194</v>
      </c>
      <c r="E480" s="227" t="s">
        <v>1</v>
      </c>
      <c r="F480" s="228" t="s">
        <v>276</v>
      </c>
      <c r="G480" s="15"/>
      <c r="H480" s="229">
        <v>13.4</v>
      </c>
      <c r="I480" s="230"/>
      <c r="J480" s="15"/>
      <c r="K480" s="15"/>
      <c r="L480" s="226"/>
      <c r="M480" s="231"/>
      <c r="N480" s="232"/>
      <c r="O480" s="232"/>
      <c r="P480" s="232"/>
      <c r="Q480" s="232"/>
      <c r="R480" s="232"/>
      <c r="S480" s="232"/>
      <c r="T480" s="233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T480" s="227" t="s">
        <v>194</v>
      </c>
      <c r="AU480" s="227" t="s">
        <v>92</v>
      </c>
      <c r="AV480" s="15" t="s">
        <v>191</v>
      </c>
      <c r="AW480" s="15" t="s">
        <v>32</v>
      </c>
      <c r="AX480" s="15" t="s">
        <v>84</v>
      </c>
      <c r="AY480" s="227" t="s">
        <v>185</v>
      </c>
    </row>
    <row r="481" s="2" customFormat="1" ht="16.5" customHeight="1">
      <c r="A481" s="38"/>
      <c r="B481" s="180"/>
      <c r="C481" s="181" t="s">
        <v>589</v>
      </c>
      <c r="D481" s="181" t="s">
        <v>187</v>
      </c>
      <c r="E481" s="182" t="s">
        <v>590</v>
      </c>
      <c r="F481" s="183" t="s">
        <v>591</v>
      </c>
      <c r="G481" s="184" t="s">
        <v>190</v>
      </c>
      <c r="H481" s="185">
        <v>6.0300000000000002</v>
      </c>
      <c r="I481" s="186"/>
      <c r="J481" s="187">
        <f>ROUND(I481*H481,2)</f>
        <v>0</v>
      </c>
      <c r="K481" s="183" t="s">
        <v>199</v>
      </c>
      <c r="L481" s="39"/>
      <c r="M481" s="188" t="s">
        <v>1</v>
      </c>
      <c r="N481" s="189" t="s">
        <v>42</v>
      </c>
      <c r="O481" s="77"/>
      <c r="P481" s="190">
        <f>O481*H481</f>
        <v>0</v>
      </c>
      <c r="Q481" s="190">
        <v>0.00792</v>
      </c>
      <c r="R481" s="190">
        <f>Q481*H481</f>
        <v>0.047757600000000004</v>
      </c>
      <c r="S481" s="190">
        <v>0</v>
      </c>
      <c r="T481" s="191">
        <f>S481*H481</f>
        <v>0</v>
      </c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R481" s="192" t="s">
        <v>191</v>
      </c>
      <c r="AT481" s="192" t="s">
        <v>187</v>
      </c>
      <c r="AU481" s="192" t="s">
        <v>92</v>
      </c>
      <c r="AY481" s="19" t="s">
        <v>185</v>
      </c>
      <c r="BE481" s="193">
        <f>IF(N481="základní",J481,0)</f>
        <v>0</v>
      </c>
      <c r="BF481" s="193">
        <f>IF(N481="snížená",J481,0)</f>
        <v>0</v>
      </c>
      <c r="BG481" s="193">
        <f>IF(N481="zákl. přenesená",J481,0)</f>
        <v>0</v>
      </c>
      <c r="BH481" s="193">
        <f>IF(N481="sníž. přenesená",J481,0)</f>
        <v>0</v>
      </c>
      <c r="BI481" s="193">
        <f>IF(N481="nulová",J481,0)</f>
        <v>0</v>
      </c>
      <c r="BJ481" s="19" t="s">
        <v>92</v>
      </c>
      <c r="BK481" s="193">
        <f>ROUND(I481*H481,2)</f>
        <v>0</v>
      </c>
      <c r="BL481" s="19" t="s">
        <v>191</v>
      </c>
      <c r="BM481" s="192" t="s">
        <v>592</v>
      </c>
    </row>
    <row r="482" s="2" customFormat="1">
      <c r="A482" s="38"/>
      <c r="B482" s="39"/>
      <c r="C482" s="38"/>
      <c r="D482" s="194" t="s">
        <v>193</v>
      </c>
      <c r="E482" s="38"/>
      <c r="F482" s="195" t="s">
        <v>591</v>
      </c>
      <c r="G482" s="38"/>
      <c r="H482" s="38"/>
      <c r="I482" s="196"/>
      <c r="J482" s="38"/>
      <c r="K482" s="38"/>
      <c r="L482" s="39"/>
      <c r="M482" s="197"/>
      <c r="N482" s="198"/>
      <c r="O482" s="77"/>
      <c r="P482" s="77"/>
      <c r="Q482" s="77"/>
      <c r="R482" s="77"/>
      <c r="S482" s="77"/>
      <c r="T482" s="78"/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T482" s="19" t="s">
        <v>193</v>
      </c>
      <c r="AU482" s="19" t="s">
        <v>92</v>
      </c>
    </row>
    <row r="483" s="2" customFormat="1">
      <c r="A483" s="38"/>
      <c r="B483" s="39"/>
      <c r="C483" s="38"/>
      <c r="D483" s="207" t="s">
        <v>201</v>
      </c>
      <c r="E483" s="38"/>
      <c r="F483" s="208" t="s">
        <v>593</v>
      </c>
      <c r="G483" s="38"/>
      <c r="H483" s="38"/>
      <c r="I483" s="196"/>
      <c r="J483" s="38"/>
      <c r="K483" s="38"/>
      <c r="L483" s="39"/>
      <c r="M483" s="197"/>
      <c r="N483" s="198"/>
      <c r="O483" s="77"/>
      <c r="P483" s="77"/>
      <c r="Q483" s="77"/>
      <c r="R483" s="77"/>
      <c r="S483" s="77"/>
      <c r="T483" s="78"/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T483" s="19" t="s">
        <v>201</v>
      </c>
      <c r="AU483" s="19" t="s">
        <v>92</v>
      </c>
    </row>
    <row r="484" s="14" customFormat="1">
      <c r="A484" s="14"/>
      <c r="B484" s="219"/>
      <c r="C484" s="14"/>
      <c r="D484" s="194" t="s">
        <v>194</v>
      </c>
      <c r="E484" s="220" t="s">
        <v>1</v>
      </c>
      <c r="F484" s="221" t="s">
        <v>285</v>
      </c>
      <c r="G484" s="14"/>
      <c r="H484" s="220" t="s">
        <v>1</v>
      </c>
      <c r="I484" s="222"/>
      <c r="J484" s="14"/>
      <c r="K484" s="14"/>
      <c r="L484" s="219"/>
      <c r="M484" s="223"/>
      <c r="N484" s="224"/>
      <c r="O484" s="224"/>
      <c r="P484" s="224"/>
      <c r="Q484" s="224"/>
      <c r="R484" s="224"/>
      <c r="S484" s="224"/>
      <c r="T484" s="225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T484" s="220" t="s">
        <v>194</v>
      </c>
      <c r="AU484" s="220" t="s">
        <v>92</v>
      </c>
      <c r="AV484" s="14" t="s">
        <v>84</v>
      </c>
      <c r="AW484" s="14" t="s">
        <v>32</v>
      </c>
      <c r="AX484" s="14" t="s">
        <v>76</v>
      </c>
      <c r="AY484" s="220" t="s">
        <v>185</v>
      </c>
    </row>
    <row r="485" s="13" customFormat="1">
      <c r="A485" s="13"/>
      <c r="B485" s="199"/>
      <c r="C485" s="13"/>
      <c r="D485" s="194" t="s">
        <v>194</v>
      </c>
      <c r="E485" s="200" t="s">
        <v>1</v>
      </c>
      <c r="F485" s="201" t="s">
        <v>594</v>
      </c>
      <c r="G485" s="13"/>
      <c r="H485" s="202">
        <v>2.79</v>
      </c>
      <c r="I485" s="203"/>
      <c r="J485" s="13"/>
      <c r="K485" s="13"/>
      <c r="L485" s="199"/>
      <c r="M485" s="204"/>
      <c r="N485" s="205"/>
      <c r="O485" s="205"/>
      <c r="P485" s="205"/>
      <c r="Q485" s="205"/>
      <c r="R485" s="205"/>
      <c r="S485" s="205"/>
      <c r="T485" s="206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T485" s="200" t="s">
        <v>194</v>
      </c>
      <c r="AU485" s="200" t="s">
        <v>92</v>
      </c>
      <c r="AV485" s="13" t="s">
        <v>92</v>
      </c>
      <c r="AW485" s="13" t="s">
        <v>32</v>
      </c>
      <c r="AX485" s="13" t="s">
        <v>76</v>
      </c>
      <c r="AY485" s="200" t="s">
        <v>185</v>
      </c>
    </row>
    <row r="486" s="14" customFormat="1">
      <c r="A486" s="14"/>
      <c r="B486" s="219"/>
      <c r="C486" s="14"/>
      <c r="D486" s="194" t="s">
        <v>194</v>
      </c>
      <c r="E486" s="220" t="s">
        <v>1</v>
      </c>
      <c r="F486" s="221" t="s">
        <v>291</v>
      </c>
      <c r="G486" s="14"/>
      <c r="H486" s="220" t="s">
        <v>1</v>
      </c>
      <c r="I486" s="222"/>
      <c r="J486" s="14"/>
      <c r="K486" s="14"/>
      <c r="L486" s="219"/>
      <c r="M486" s="223"/>
      <c r="N486" s="224"/>
      <c r="O486" s="224"/>
      <c r="P486" s="224"/>
      <c r="Q486" s="224"/>
      <c r="R486" s="224"/>
      <c r="S486" s="224"/>
      <c r="T486" s="225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T486" s="220" t="s">
        <v>194</v>
      </c>
      <c r="AU486" s="220" t="s">
        <v>92</v>
      </c>
      <c r="AV486" s="14" t="s">
        <v>84</v>
      </c>
      <c r="AW486" s="14" t="s">
        <v>32</v>
      </c>
      <c r="AX486" s="14" t="s">
        <v>76</v>
      </c>
      <c r="AY486" s="220" t="s">
        <v>185</v>
      </c>
    </row>
    <row r="487" s="13" customFormat="1">
      <c r="A487" s="13"/>
      <c r="B487" s="199"/>
      <c r="C487" s="13"/>
      <c r="D487" s="194" t="s">
        <v>194</v>
      </c>
      <c r="E487" s="200" t="s">
        <v>1</v>
      </c>
      <c r="F487" s="201" t="s">
        <v>595</v>
      </c>
      <c r="G487" s="13"/>
      <c r="H487" s="202">
        <v>3.2400000000000002</v>
      </c>
      <c r="I487" s="203"/>
      <c r="J487" s="13"/>
      <c r="K487" s="13"/>
      <c r="L487" s="199"/>
      <c r="M487" s="204"/>
      <c r="N487" s="205"/>
      <c r="O487" s="205"/>
      <c r="P487" s="205"/>
      <c r="Q487" s="205"/>
      <c r="R487" s="205"/>
      <c r="S487" s="205"/>
      <c r="T487" s="206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T487" s="200" t="s">
        <v>194</v>
      </c>
      <c r="AU487" s="200" t="s">
        <v>92</v>
      </c>
      <c r="AV487" s="13" t="s">
        <v>92</v>
      </c>
      <c r="AW487" s="13" t="s">
        <v>32</v>
      </c>
      <c r="AX487" s="13" t="s">
        <v>76</v>
      </c>
      <c r="AY487" s="200" t="s">
        <v>185</v>
      </c>
    </row>
    <row r="488" s="15" customFormat="1">
      <c r="A488" s="15"/>
      <c r="B488" s="226"/>
      <c r="C488" s="15"/>
      <c r="D488" s="194" t="s">
        <v>194</v>
      </c>
      <c r="E488" s="227" t="s">
        <v>1</v>
      </c>
      <c r="F488" s="228" t="s">
        <v>276</v>
      </c>
      <c r="G488" s="15"/>
      <c r="H488" s="229">
        <v>6.0300000000000002</v>
      </c>
      <c r="I488" s="230"/>
      <c r="J488" s="15"/>
      <c r="K488" s="15"/>
      <c r="L488" s="226"/>
      <c r="M488" s="231"/>
      <c r="N488" s="232"/>
      <c r="O488" s="232"/>
      <c r="P488" s="232"/>
      <c r="Q488" s="232"/>
      <c r="R488" s="232"/>
      <c r="S488" s="232"/>
      <c r="T488" s="233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T488" s="227" t="s">
        <v>194</v>
      </c>
      <c r="AU488" s="227" t="s">
        <v>92</v>
      </c>
      <c r="AV488" s="15" t="s">
        <v>191</v>
      </c>
      <c r="AW488" s="15" t="s">
        <v>32</v>
      </c>
      <c r="AX488" s="15" t="s">
        <v>84</v>
      </c>
      <c r="AY488" s="227" t="s">
        <v>185</v>
      </c>
    </row>
    <row r="489" s="2" customFormat="1" ht="16.5" customHeight="1">
      <c r="A489" s="38"/>
      <c r="B489" s="180"/>
      <c r="C489" s="181" t="s">
        <v>596</v>
      </c>
      <c r="D489" s="181" t="s">
        <v>187</v>
      </c>
      <c r="E489" s="182" t="s">
        <v>597</v>
      </c>
      <c r="F489" s="183" t="s">
        <v>598</v>
      </c>
      <c r="G489" s="184" t="s">
        <v>190</v>
      </c>
      <c r="H489" s="185">
        <v>6.0300000000000002</v>
      </c>
      <c r="I489" s="186"/>
      <c r="J489" s="187">
        <f>ROUND(I489*H489,2)</f>
        <v>0</v>
      </c>
      <c r="K489" s="183" t="s">
        <v>199</v>
      </c>
      <c r="L489" s="39"/>
      <c r="M489" s="188" t="s">
        <v>1</v>
      </c>
      <c r="N489" s="189" t="s">
        <v>42</v>
      </c>
      <c r="O489" s="77"/>
      <c r="P489" s="190">
        <f>O489*H489</f>
        <v>0</v>
      </c>
      <c r="Q489" s="190">
        <v>0</v>
      </c>
      <c r="R489" s="190">
        <f>Q489*H489</f>
        <v>0</v>
      </c>
      <c r="S489" s="190">
        <v>0</v>
      </c>
      <c r="T489" s="191">
        <f>S489*H489</f>
        <v>0</v>
      </c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R489" s="192" t="s">
        <v>191</v>
      </c>
      <c r="AT489" s="192" t="s">
        <v>187</v>
      </c>
      <c r="AU489" s="192" t="s">
        <v>92</v>
      </c>
      <c r="AY489" s="19" t="s">
        <v>185</v>
      </c>
      <c r="BE489" s="193">
        <f>IF(N489="základní",J489,0)</f>
        <v>0</v>
      </c>
      <c r="BF489" s="193">
        <f>IF(N489="snížená",J489,0)</f>
        <v>0</v>
      </c>
      <c r="BG489" s="193">
        <f>IF(N489="zákl. přenesená",J489,0)</f>
        <v>0</v>
      </c>
      <c r="BH489" s="193">
        <f>IF(N489="sníž. přenesená",J489,0)</f>
        <v>0</v>
      </c>
      <c r="BI489" s="193">
        <f>IF(N489="nulová",J489,0)</f>
        <v>0</v>
      </c>
      <c r="BJ489" s="19" t="s">
        <v>92</v>
      </c>
      <c r="BK489" s="193">
        <f>ROUND(I489*H489,2)</f>
        <v>0</v>
      </c>
      <c r="BL489" s="19" t="s">
        <v>191</v>
      </c>
      <c r="BM489" s="192" t="s">
        <v>599</v>
      </c>
    </row>
    <row r="490" s="2" customFormat="1">
      <c r="A490" s="38"/>
      <c r="B490" s="39"/>
      <c r="C490" s="38"/>
      <c r="D490" s="194" t="s">
        <v>193</v>
      </c>
      <c r="E490" s="38"/>
      <c r="F490" s="195" t="s">
        <v>598</v>
      </c>
      <c r="G490" s="38"/>
      <c r="H490" s="38"/>
      <c r="I490" s="196"/>
      <c r="J490" s="38"/>
      <c r="K490" s="38"/>
      <c r="L490" s="39"/>
      <c r="M490" s="197"/>
      <c r="N490" s="198"/>
      <c r="O490" s="77"/>
      <c r="P490" s="77"/>
      <c r="Q490" s="77"/>
      <c r="R490" s="77"/>
      <c r="S490" s="77"/>
      <c r="T490" s="78"/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T490" s="19" t="s">
        <v>193</v>
      </c>
      <c r="AU490" s="19" t="s">
        <v>92</v>
      </c>
    </row>
    <row r="491" s="2" customFormat="1">
      <c r="A491" s="38"/>
      <c r="B491" s="39"/>
      <c r="C491" s="38"/>
      <c r="D491" s="207" t="s">
        <v>201</v>
      </c>
      <c r="E491" s="38"/>
      <c r="F491" s="208" t="s">
        <v>600</v>
      </c>
      <c r="G491" s="38"/>
      <c r="H491" s="38"/>
      <c r="I491" s="196"/>
      <c r="J491" s="38"/>
      <c r="K491" s="38"/>
      <c r="L491" s="39"/>
      <c r="M491" s="197"/>
      <c r="N491" s="198"/>
      <c r="O491" s="77"/>
      <c r="P491" s="77"/>
      <c r="Q491" s="77"/>
      <c r="R491" s="77"/>
      <c r="S491" s="77"/>
      <c r="T491" s="78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T491" s="19" t="s">
        <v>201</v>
      </c>
      <c r="AU491" s="19" t="s">
        <v>92</v>
      </c>
    </row>
    <row r="492" s="12" customFormat="1" ht="22.8" customHeight="1">
      <c r="A492" s="12"/>
      <c r="B492" s="167"/>
      <c r="C492" s="12"/>
      <c r="D492" s="168" t="s">
        <v>75</v>
      </c>
      <c r="E492" s="178" t="s">
        <v>211</v>
      </c>
      <c r="F492" s="178" t="s">
        <v>601</v>
      </c>
      <c r="G492" s="12"/>
      <c r="H492" s="12"/>
      <c r="I492" s="170"/>
      <c r="J492" s="179">
        <f>BK492</f>
        <v>0</v>
      </c>
      <c r="K492" s="12"/>
      <c r="L492" s="167"/>
      <c r="M492" s="172"/>
      <c r="N492" s="173"/>
      <c r="O492" s="173"/>
      <c r="P492" s="174">
        <f>SUM(P493:P555)</f>
        <v>0</v>
      </c>
      <c r="Q492" s="173"/>
      <c r="R492" s="174">
        <f>SUM(R493:R555)</f>
        <v>219.49453200000002</v>
      </c>
      <c r="S492" s="173"/>
      <c r="T492" s="175">
        <f>SUM(T493:T555)</f>
        <v>0</v>
      </c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R492" s="168" t="s">
        <v>84</v>
      </c>
      <c r="AT492" s="176" t="s">
        <v>75</v>
      </c>
      <c r="AU492" s="176" t="s">
        <v>84</v>
      </c>
      <c r="AY492" s="168" t="s">
        <v>185</v>
      </c>
      <c r="BK492" s="177">
        <f>SUM(BK493:BK555)</f>
        <v>0</v>
      </c>
    </row>
    <row r="493" s="2" customFormat="1" ht="24.15" customHeight="1">
      <c r="A493" s="38"/>
      <c r="B493" s="180"/>
      <c r="C493" s="181" t="s">
        <v>602</v>
      </c>
      <c r="D493" s="181" t="s">
        <v>187</v>
      </c>
      <c r="E493" s="182" t="s">
        <v>603</v>
      </c>
      <c r="F493" s="183" t="s">
        <v>604</v>
      </c>
      <c r="G493" s="184" t="s">
        <v>190</v>
      </c>
      <c r="H493" s="185">
        <v>10.1</v>
      </c>
      <c r="I493" s="186"/>
      <c r="J493" s="187">
        <f>ROUND(I493*H493,2)</f>
        <v>0</v>
      </c>
      <c r="K493" s="183" t="s">
        <v>199</v>
      </c>
      <c r="L493" s="39"/>
      <c r="M493" s="188" t="s">
        <v>1</v>
      </c>
      <c r="N493" s="189" t="s">
        <v>42</v>
      </c>
      <c r="O493" s="77"/>
      <c r="P493" s="190">
        <f>O493*H493</f>
        <v>0</v>
      </c>
      <c r="Q493" s="190">
        <v>0</v>
      </c>
      <c r="R493" s="190">
        <f>Q493*H493</f>
        <v>0</v>
      </c>
      <c r="S493" s="190">
        <v>0</v>
      </c>
      <c r="T493" s="191">
        <f>S493*H493</f>
        <v>0</v>
      </c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  <c r="AE493" s="38"/>
      <c r="AR493" s="192" t="s">
        <v>191</v>
      </c>
      <c r="AT493" s="192" t="s">
        <v>187</v>
      </c>
      <c r="AU493" s="192" t="s">
        <v>92</v>
      </c>
      <c r="AY493" s="19" t="s">
        <v>185</v>
      </c>
      <c r="BE493" s="193">
        <f>IF(N493="základní",J493,0)</f>
        <v>0</v>
      </c>
      <c r="BF493" s="193">
        <f>IF(N493="snížená",J493,0)</f>
        <v>0</v>
      </c>
      <c r="BG493" s="193">
        <f>IF(N493="zákl. přenesená",J493,0)</f>
        <v>0</v>
      </c>
      <c r="BH493" s="193">
        <f>IF(N493="sníž. přenesená",J493,0)</f>
        <v>0</v>
      </c>
      <c r="BI493" s="193">
        <f>IF(N493="nulová",J493,0)</f>
        <v>0</v>
      </c>
      <c r="BJ493" s="19" t="s">
        <v>92</v>
      </c>
      <c r="BK493" s="193">
        <f>ROUND(I493*H493,2)</f>
        <v>0</v>
      </c>
      <c r="BL493" s="19" t="s">
        <v>191</v>
      </c>
      <c r="BM493" s="192" t="s">
        <v>605</v>
      </c>
    </row>
    <row r="494" s="2" customFormat="1">
      <c r="A494" s="38"/>
      <c r="B494" s="39"/>
      <c r="C494" s="38"/>
      <c r="D494" s="194" t="s">
        <v>193</v>
      </c>
      <c r="E494" s="38"/>
      <c r="F494" s="195" t="s">
        <v>604</v>
      </c>
      <c r="G494" s="38"/>
      <c r="H494" s="38"/>
      <c r="I494" s="196"/>
      <c r="J494" s="38"/>
      <c r="K494" s="38"/>
      <c r="L494" s="39"/>
      <c r="M494" s="197"/>
      <c r="N494" s="198"/>
      <c r="O494" s="77"/>
      <c r="P494" s="77"/>
      <c r="Q494" s="77"/>
      <c r="R494" s="77"/>
      <c r="S494" s="77"/>
      <c r="T494" s="78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T494" s="19" t="s">
        <v>193</v>
      </c>
      <c r="AU494" s="19" t="s">
        <v>92</v>
      </c>
    </row>
    <row r="495" s="2" customFormat="1">
      <c r="A495" s="38"/>
      <c r="B495" s="39"/>
      <c r="C495" s="38"/>
      <c r="D495" s="207" t="s">
        <v>201</v>
      </c>
      <c r="E495" s="38"/>
      <c r="F495" s="208" t="s">
        <v>606</v>
      </c>
      <c r="G495" s="38"/>
      <c r="H495" s="38"/>
      <c r="I495" s="196"/>
      <c r="J495" s="38"/>
      <c r="K495" s="38"/>
      <c r="L495" s="39"/>
      <c r="M495" s="197"/>
      <c r="N495" s="198"/>
      <c r="O495" s="77"/>
      <c r="P495" s="77"/>
      <c r="Q495" s="77"/>
      <c r="R495" s="77"/>
      <c r="S495" s="77"/>
      <c r="T495" s="78"/>
      <c r="U495" s="38"/>
      <c r="V495" s="38"/>
      <c r="W495" s="38"/>
      <c r="X495" s="38"/>
      <c r="Y495" s="38"/>
      <c r="Z495" s="38"/>
      <c r="AA495" s="38"/>
      <c r="AB495" s="38"/>
      <c r="AC495" s="38"/>
      <c r="AD495" s="38"/>
      <c r="AE495" s="38"/>
      <c r="AT495" s="19" t="s">
        <v>201</v>
      </c>
      <c r="AU495" s="19" t="s">
        <v>92</v>
      </c>
    </row>
    <row r="496" s="14" customFormat="1">
      <c r="A496" s="14"/>
      <c r="B496" s="219"/>
      <c r="C496" s="14"/>
      <c r="D496" s="194" t="s">
        <v>194</v>
      </c>
      <c r="E496" s="220" t="s">
        <v>1</v>
      </c>
      <c r="F496" s="221" t="s">
        <v>607</v>
      </c>
      <c r="G496" s="14"/>
      <c r="H496" s="220" t="s">
        <v>1</v>
      </c>
      <c r="I496" s="222"/>
      <c r="J496" s="14"/>
      <c r="K496" s="14"/>
      <c r="L496" s="219"/>
      <c r="M496" s="223"/>
      <c r="N496" s="224"/>
      <c r="O496" s="224"/>
      <c r="P496" s="224"/>
      <c r="Q496" s="224"/>
      <c r="R496" s="224"/>
      <c r="S496" s="224"/>
      <c r="T496" s="225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T496" s="220" t="s">
        <v>194</v>
      </c>
      <c r="AU496" s="220" t="s">
        <v>92</v>
      </c>
      <c r="AV496" s="14" t="s">
        <v>84</v>
      </c>
      <c r="AW496" s="14" t="s">
        <v>32</v>
      </c>
      <c r="AX496" s="14" t="s">
        <v>76</v>
      </c>
      <c r="AY496" s="220" t="s">
        <v>185</v>
      </c>
    </row>
    <row r="497" s="13" customFormat="1">
      <c r="A497" s="13"/>
      <c r="B497" s="199"/>
      <c r="C497" s="13"/>
      <c r="D497" s="194" t="s">
        <v>194</v>
      </c>
      <c r="E497" s="200" t="s">
        <v>1</v>
      </c>
      <c r="F497" s="201" t="s">
        <v>295</v>
      </c>
      <c r="G497" s="13"/>
      <c r="H497" s="202">
        <v>10.1</v>
      </c>
      <c r="I497" s="203"/>
      <c r="J497" s="13"/>
      <c r="K497" s="13"/>
      <c r="L497" s="199"/>
      <c r="M497" s="204"/>
      <c r="N497" s="205"/>
      <c r="O497" s="205"/>
      <c r="P497" s="205"/>
      <c r="Q497" s="205"/>
      <c r="R497" s="205"/>
      <c r="S497" s="205"/>
      <c r="T497" s="206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T497" s="200" t="s">
        <v>194</v>
      </c>
      <c r="AU497" s="200" t="s">
        <v>92</v>
      </c>
      <c r="AV497" s="13" t="s">
        <v>92</v>
      </c>
      <c r="AW497" s="13" t="s">
        <v>32</v>
      </c>
      <c r="AX497" s="13" t="s">
        <v>84</v>
      </c>
      <c r="AY497" s="200" t="s">
        <v>185</v>
      </c>
    </row>
    <row r="498" s="2" customFormat="1" ht="24.15" customHeight="1">
      <c r="A498" s="38"/>
      <c r="B498" s="180"/>
      <c r="C498" s="181" t="s">
        <v>608</v>
      </c>
      <c r="D498" s="181" t="s">
        <v>187</v>
      </c>
      <c r="E498" s="182" t="s">
        <v>609</v>
      </c>
      <c r="F498" s="183" t="s">
        <v>610</v>
      </c>
      <c r="G498" s="184" t="s">
        <v>190</v>
      </c>
      <c r="H498" s="185">
        <v>12.4</v>
      </c>
      <c r="I498" s="186"/>
      <c r="J498" s="187">
        <f>ROUND(I498*H498,2)</f>
        <v>0</v>
      </c>
      <c r="K498" s="183" t="s">
        <v>199</v>
      </c>
      <c r="L498" s="39"/>
      <c r="M498" s="188" t="s">
        <v>1</v>
      </c>
      <c r="N498" s="189" t="s">
        <v>42</v>
      </c>
      <c r="O498" s="77"/>
      <c r="P498" s="190">
        <f>O498*H498</f>
        <v>0</v>
      </c>
      <c r="Q498" s="190">
        <v>0.19900000000000001</v>
      </c>
      <c r="R498" s="190">
        <f>Q498*H498</f>
        <v>2.4676</v>
      </c>
      <c r="S498" s="190">
        <v>0</v>
      </c>
      <c r="T498" s="191">
        <f>S498*H498</f>
        <v>0</v>
      </c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R498" s="192" t="s">
        <v>191</v>
      </c>
      <c r="AT498" s="192" t="s">
        <v>187</v>
      </c>
      <c r="AU498" s="192" t="s">
        <v>92</v>
      </c>
      <c r="AY498" s="19" t="s">
        <v>185</v>
      </c>
      <c r="BE498" s="193">
        <f>IF(N498="základní",J498,0)</f>
        <v>0</v>
      </c>
      <c r="BF498" s="193">
        <f>IF(N498="snížená",J498,0)</f>
        <v>0</v>
      </c>
      <c r="BG498" s="193">
        <f>IF(N498="zákl. přenesená",J498,0)</f>
        <v>0</v>
      </c>
      <c r="BH498" s="193">
        <f>IF(N498="sníž. přenesená",J498,0)</f>
        <v>0</v>
      </c>
      <c r="BI498" s="193">
        <f>IF(N498="nulová",J498,0)</f>
        <v>0</v>
      </c>
      <c r="BJ498" s="19" t="s">
        <v>92</v>
      </c>
      <c r="BK498" s="193">
        <f>ROUND(I498*H498,2)</f>
        <v>0</v>
      </c>
      <c r="BL498" s="19" t="s">
        <v>191</v>
      </c>
      <c r="BM498" s="192" t="s">
        <v>611</v>
      </c>
    </row>
    <row r="499" s="2" customFormat="1">
      <c r="A499" s="38"/>
      <c r="B499" s="39"/>
      <c r="C499" s="38"/>
      <c r="D499" s="194" t="s">
        <v>193</v>
      </c>
      <c r="E499" s="38"/>
      <c r="F499" s="195" t="s">
        <v>610</v>
      </c>
      <c r="G499" s="38"/>
      <c r="H499" s="38"/>
      <c r="I499" s="196"/>
      <c r="J499" s="38"/>
      <c r="K499" s="38"/>
      <c r="L499" s="39"/>
      <c r="M499" s="197"/>
      <c r="N499" s="198"/>
      <c r="O499" s="77"/>
      <c r="P499" s="77"/>
      <c r="Q499" s="77"/>
      <c r="R499" s="77"/>
      <c r="S499" s="77"/>
      <c r="T499" s="78"/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T499" s="19" t="s">
        <v>193</v>
      </c>
      <c r="AU499" s="19" t="s">
        <v>92</v>
      </c>
    </row>
    <row r="500" s="2" customFormat="1">
      <c r="A500" s="38"/>
      <c r="B500" s="39"/>
      <c r="C500" s="38"/>
      <c r="D500" s="207" t="s">
        <v>201</v>
      </c>
      <c r="E500" s="38"/>
      <c r="F500" s="208" t="s">
        <v>612</v>
      </c>
      <c r="G500" s="38"/>
      <c r="H500" s="38"/>
      <c r="I500" s="196"/>
      <c r="J500" s="38"/>
      <c r="K500" s="38"/>
      <c r="L500" s="39"/>
      <c r="M500" s="197"/>
      <c r="N500" s="198"/>
      <c r="O500" s="77"/>
      <c r="P500" s="77"/>
      <c r="Q500" s="77"/>
      <c r="R500" s="77"/>
      <c r="S500" s="77"/>
      <c r="T500" s="78"/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T500" s="19" t="s">
        <v>201</v>
      </c>
      <c r="AU500" s="19" t="s">
        <v>92</v>
      </c>
    </row>
    <row r="501" s="2" customFormat="1" ht="24.15" customHeight="1">
      <c r="A501" s="38"/>
      <c r="B501" s="180"/>
      <c r="C501" s="181" t="s">
        <v>613</v>
      </c>
      <c r="D501" s="181" t="s">
        <v>187</v>
      </c>
      <c r="E501" s="182" t="s">
        <v>614</v>
      </c>
      <c r="F501" s="183" t="s">
        <v>615</v>
      </c>
      <c r="G501" s="184" t="s">
        <v>190</v>
      </c>
      <c r="H501" s="185">
        <v>17.5</v>
      </c>
      <c r="I501" s="186"/>
      <c r="J501" s="187">
        <f>ROUND(I501*H501,2)</f>
        <v>0</v>
      </c>
      <c r="K501" s="183" t="s">
        <v>199</v>
      </c>
      <c r="L501" s="39"/>
      <c r="M501" s="188" t="s">
        <v>1</v>
      </c>
      <c r="N501" s="189" t="s">
        <v>42</v>
      </c>
      <c r="O501" s="77"/>
      <c r="P501" s="190">
        <f>O501*H501</f>
        <v>0</v>
      </c>
      <c r="Q501" s="190">
        <v>0.39800000000000002</v>
      </c>
      <c r="R501" s="190">
        <f>Q501*H501</f>
        <v>6.9650000000000007</v>
      </c>
      <c r="S501" s="190">
        <v>0</v>
      </c>
      <c r="T501" s="191">
        <f>S501*H501</f>
        <v>0</v>
      </c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R501" s="192" t="s">
        <v>191</v>
      </c>
      <c r="AT501" s="192" t="s">
        <v>187</v>
      </c>
      <c r="AU501" s="192" t="s">
        <v>92</v>
      </c>
      <c r="AY501" s="19" t="s">
        <v>185</v>
      </c>
      <c r="BE501" s="193">
        <f>IF(N501="základní",J501,0)</f>
        <v>0</v>
      </c>
      <c r="BF501" s="193">
        <f>IF(N501="snížená",J501,0)</f>
        <v>0</v>
      </c>
      <c r="BG501" s="193">
        <f>IF(N501="zákl. přenesená",J501,0)</f>
        <v>0</v>
      </c>
      <c r="BH501" s="193">
        <f>IF(N501="sníž. přenesená",J501,0)</f>
        <v>0</v>
      </c>
      <c r="BI501" s="193">
        <f>IF(N501="nulová",J501,0)</f>
        <v>0</v>
      </c>
      <c r="BJ501" s="19" t="s">
        <v>92</v>
      </c>
      <c r="BK501" s="193">
        <f>ROUND(I501*H501,2)</f>
        <v>0</v>
      </c>
      <c r="BL501" s="19" t="s">
        <v>191</v>
      </c>
      <c r="BM501" s="192" t="s">
        <v>616</v>
      </c>
    </row>
    <row r="502" s="2" customFormat="1">
      <c r="A502" s="38"/>
      <c r="B502" s="39"/>
      <c r="C502" s="38"/>
      <c r="D502" s="194" t="s">
        <v>193</v>
      </c>
      <c r="E502" s="38"/>
      <c r="F502" s="195" t="s">
        <v>615</v>
      </c>
      <c r="G502" s="38"/>
      <c r="H502" s="38"/>
      <c r="I502" s="196"/>
      <c r="J502" s="38"/>
      <c r="K502" s="38"/>
      <c r="L502" s="39"/>
      <c r="M502" s="197"/>
      <c r="N502" s="198"/>
      <c r="O502" s="77"/>
      <c r="P502" s="77"/>
      <c r="Q502" s="77"/>
      <c r="R502" s="77"/>
      <c r="S502" s="77"/>
      <c r="T502" s="78"/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T502" s="19" t="s">
        <v>193</v>
      </c>
      <c r="AU502" s="19" t="s">
        <v>92</v>
      </c>
    </row>
    <row r="503" s="2" customFormat="1">
      <c r="A503" s="38"/>
      <c r="B503" s="39"/>
      <c r="C503" s="38"/>
      <c r="D503" s="207" t="s">
        <v>201</v>
      </c>
      <c r="E503" s="38"/>
      <c r="F503" s="208" t="s">
        <v>617</v>
      </c>
      <c r="G503" s="38"/>
      <c r="H503" s="38"/>
      <c r="I503" s="196"/>
      <c r="J503" s="38"/>
      <c r="K503" s="38"/>
      <c r="L503" s="39"/>
      <c r="M503" s="197"/>
      <c r="N503" s="198"/>
      <c r="O503" s="77"/>
      <c r="P503" s="77"/>
      <c r="Q503" s="77"/>
      <c r="R503" s="77"/>
      <c r="S503" s="77"/>
      <c r="T503" s="78"/>
      <c r="U503" s="38"/>
      <c r="V503" s="38"/>
      <c r="W503" s="38"/>
      <c r="X503" s="38"/>
      <c r="Y503" s="38"/>
      <c r="Z503" s="38"/>
      <c r="AA503" s="38"/>
      <c r="AB503" s="38"/>
      <c r="AC503" s="38"/>
      <c r="AD503" s="38"/>
      <c r="AE503" s="38"/>
      <c r="AT503" s="19" t="s">
        <v>201</v>
      </c>
      <c r="AU503" s="19" t="s">
        <v>92</v>
      </c>
    </row>
    <row r="504" s="2" customFormat="1" ht="24.15" customHeight="1">
      <c r="A504" s="38"/>
      <c r="B504" s="180"/>
      <c r="C504" s="181" t="s">
        <v>618</v>
      </c>
      <c r="D504" s="181" t="s">
        <v>187</v>
      </c>
      <c r="E504" s="182" t="s">
        <v>619</v>
      </c>
      <c r="F504" s="183" t="s">
        <v>620</v>
      </c>
      <c r="G504" s="184" t="s">
        <v>190</v>
      </c>
      <c r="H504" s="185">
        <v>129.09999999999999</v>
      </c>
      <c r="I504" s="186"/>
      <c r="J504" s="187">
        <f>ROUND(I504*H504,2)</f>
        <v>0</v>
      </c>
      <c r="K504" s="183" t="s">
        <v>199</v>
      </c>
      <c r="L504" s="39"/>
      <c r="M504" s="188" t="s">
        <v>1</v>
      </c>
      <c r="N504" s="189" t="s">
        <v>42</v>
      </c>
      <c r="O504" s="77"/>
      <c r="P504" s="190">
        <f>O504*H504</f>
        <v>0</v>
      </c>
      <c r="Q504" s="190">
        <v>0.47799999999999998</v>
      </c>
      <c r="R504" s="190">
        <f>Q504*H504</f>
        <v>61.709799999999994</v>
      </c>
      <c r="S504" s="190">
        <v>0</v>
      </c>
      <c r="T504" s="191">
        <f>S504*H504</f>
        <v>0</v>
      </c>
      <c r="U504" s="38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R504" s="192" t="s">
        <v>191</v>
      </c>
      <c r="AT504" s="192" t="s">
        <v>187</v>
      </c>
      <c r="AU504" s="192" t="s">
        <v>92</v>
      </c>
      <c r="AY504" s="19" t="s">
        <v>185</v>
      </c>
      <c r="BE504" s="193">
        <f>IF(N504="základní",J504,0)</f>
        <v>0</v>
      </c>
      <c r="BF504" s="193">
        <f>IF(N504="snížená",J504,0)</f>
        <v>0</v>
      </c>
      <c r="BG504" s="193">
        <f>IF(N504="zákl. přenesená",J504,0)</f>
        <v>0</v>
      </c>
      <c r="BH504" s="193">
        <f>IF(N504="sníž. přenesená",J504,0)</f>
        <v>0</v>
      </c>
      <c r="BI504" s="193">
        <f>IF(N504="nulová",J504,0)</f>
        <v>0</v>
      </c>
      <c r="BJ504" s="19" t="s">
        <v>92</v>
      </c>
      <c r="BK504" s="193">
        <f>ROUND(I504*H504,2)</f>
        <v>0</v>
      </c>
      <c r="BL504" s="19" t="s">
        <v>191</v>
      </c>
      <c r="BM504" s="192" t="s">
        <v>621</v>
      </c>
    </row>
    <row r="505" s="2" customFormat="1">
      <c r="A505" s="38"/>
      <c r="B505" s="39"/>
      <c r="C505" s="38"/>
      <c r="D505" s="194" t="s">
        <v>193</v>
      </c>
      <c r="E505" s="38"/>
      <c r="F505" s="195" t="s">
        <v>620</v>
      </c>
      <c r="G505" s="38"/>
      <c r="H505" s="38"/>
      <c r="I505" s="196"/>
      <c r="J505" s="38"/>
      <c r="K505" s="38"/>
      <c r="L505" s="39"/>
      <c r="M505" s="197"/>
      <c r="N505" s="198"/>
      <c r="O505" s="77"/>
      <c r="P505" s="77"/>
      <c r="Q505" s="77"/>
      <c r="R505" s="77"/>
      <c r="S505" s="77"/>
      <c r="T505" s="78"/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  <c r="AE505" s="38"/>
      <c r="AT505" s="19" t="s">
        <v>193</v>
      </c>
      <c r="AU505" s="19" t="s">
        <v>92</v>
      </c>
    </row>
    <row r="506" s="2" customFormat="1">
      <c r="A506" s="38"/>
      <c r="B506" s="39"/>
      <c r="C506" s="38"/>
      <c r="D506" s="207" t="s">
        <v>201</v>
      </c>
      <c r="E506" s="38"/>
      <c r="F506" s="208" t="s">
        <v>622</v>
      </c>
      <c r="G506" s="38"/>
      <c r="H506" s="38"/>
      <c r="I506" s="196"/>
      <c r="J506" s="38"/>
      <c r="K506" s="38"/>
      <c r="L506" s="39"/>
      <c r="M506" s="197"/>
      <c r="N506" s="198"/>
      <c r="O506" s="77"/>
      <c r="P506" s="77"/>
      <c r="Q506" s="77"/>
      <c r="R506" s="77"/>
      <c r="S506" s="77"/>
      <c r="T506" s="78"/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  <c r="AE506" s="38"/>
      <c r="AT506" s="19" t="s">
        <v>201</v>
      </c>
      <c r="AU506" s="19" t="s">
        <v>92</v>
      </c>
    </row>
    <row r="507" s="14" customFormat="1">
      <c r="A507" s="14"/>
      <c r="B507" s="219"/>
      <c r="C507" s="14"/>
      <c r="D507" s="194" t="s">
        <v>194</v>
      </c>
      <c r="E507" s="220" t="s">
        <v>1</v>
      </c>
      <c r="F507" s="221" t="s">
        <v>283</v>
      </c>
      <c r="G507" s="14"/>
      <c r="H507" s="220" t="s">
        <v>1</v>
      </c>
      <c r="I507" s="222"/>
      <c r="J507" s="14"/>
      <c r="K507" s="14"/>
      <c r="L507" s="219"/>
      <c r="M507" s="223"/>
      <c r="N507" s="224"/>
      <c r="O507" s="224"/>
      <c r="P507" s="224"/>
      <c r="Q507" s="224"/>
      <c r="R507" s="224"/>
      <c r="S507" s="224"/>
      <c r="T507" s="225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T507" s="220" t="s">
        <v>194</v>
      </c>
      <c r="AU507" s="220" t="s">
        <v>92</v>
      </c>
      <c r="AV507" s="14" t="s">
        <v>84</v>
      </c>
      <c r="AW507" s="14" t="s">
        <v>32</v>
      </c>
      <c r="AX507" s="14" t="s">
        <v>76</v>
      </c>
      <c r="AY507" s="220" t="s">
        <v>185</v>
      </c>
    </row>
    <row r="508" s="13" customFormat="1">
      <c r="A508" s="13"/>
      <c r="B508" s="199"/>
      <c r="C508" s="13"/>
      <c r="D508" s="194" t="s">
        <v>194</v>
      </c>
      <c r="E508" s="200" t="s">
        <v>1</v>
      </c>
      <c r="F508" s="201" t="s">
        <v>284</v>
      </c>
      <c r="G508" s="13"/>
      <c r="H508" s="202">
        <v>10.199999999999999</v>
      </c>
      <c r="I508" s="203"/>
      <c r="J508" s="13"/>
      <c r="K508" s="13"/>
      <c r="L508" s="199"/>
      <c r="M508" s="204"/>
      <c r="N508" s="205"/>
      <c r="O508" s="205"/>
      <c r="P508" s="205"/>
      <c r="Q508" s="205"/>
      <c r="R508" s="205"/>
      <c r="S508" s="205"/>
      <c r="T508" s="206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T508" s="200" t="s">
        <v>194</v>
      </c>
      <c r="AU508" s="200" t="s">
        <v>92</v>
      </c>
      <c r="AV508" s="13" t="s">
        <v>92</v>
      </c>
      <c r="AW508" s="13" t="s">
        <v>32</v>
      </c>
      <c r="AX508" s="13" t="s">
        <v>76</v>
      </c>
      <c r="AY508" s="200" t="s">
        <v>185</v>
      </c>
    </row>
    <row r="509" s="14" customFormat="1">
      <c r="A509" s="14"/>
      <c r="B509" s="219"/>
      <c r="C509" s="14"/>
      <c r="D509" s="194" t="s">
        <v>194</v>
      </c>
      <c r="E509" s="220" t="s">
        <v>1</v>
      </c>
      <c r="F509" s="221" t="s">
        <v>289</v>
      </c>
      <c r="G509" s="14"/>
      <c r="H509" s="220" t="s">
        <v>1</v>
      </c>
      <c r="I509" s="222"/>
      <c r="J509" s="14"/>
      <c r="K509" s="14"/>
      <c r="L509" s="219"/>
      <c r="M509" s="223"/>
      <c r="N509" s="224"/>
      <c r="O509" s="224"/>
      <c r="P509" s="224"/>
      <c r="Q509" s="224"/>
      <c r="R509" s="224"/>
      <c r="S509" s="224"/>
      <c r="T509" s="225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T509" s="220" t="s">
        <v>194</v>
      </c>
      <c r="AU509" s="220" t="s">
        <v>92</v>
      </c>
      <c r="AV509" s="14" t="s">
        <v>84</v>
      </c>
      <c r="AW509" s="14" t="s">
        <v>32</v>
      </c>
      <c r="AX509" s="14" t="s">
        <v>76</v>
      </c>
      <c r="AY509" s="220" t="s">
        <v>185</v>
      </c>
    </row>
    <row r="510" s="13" customFormat="1">
      <c r="A510" s="13"/>
      <c r="B510" s="199"/>
      <c r="C510" s="13"/>
      <c r="D510" s="194" t="s">
        <v>194</v>
      </c>
      <c r="E510" s="200" t="s">
        <v>1</v>
      </c>
      <c r="F510" s="201" t="s">
        <v>290</v>
      </c>
      <c r="G510" s="13"/>
      <c r="H510" s="202">
        <v>118.90000000000001</v>
      </c>
      <c r="I510" s="203"/>
      <c r="J510" s="13"/>
      <c r="K510" s="13"/>
      <c r="L510" s="199"/>
      <c r="M510" s="204"/>
      <c r="N510" s="205"/>
      <c r="O510" s="205"/>
      <c r="P510" s="205"/>
      <c r="Q510" s="205"/>
      <c r="R510" s="205"/>
      <c r="S510" s="205"/>
      <c r="T510" s="206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T510" s="200" t="s">
        <v>194</v>
      </c>
      <c r="AU510" s="200" t="s">
        <v>92</v>
      </c>
      <c r="AV510" s="13" t="s">
        <v>92</v>
      </c>
      <c r="AW510" s="13" t="s">
        <v>32</v>
      </c>
      <c r="AX510" s="13" t="s">
        <v>76</v>
      </c>
      <c r="AY510" s="200" t="s">
        <v>185</v>
      </c>
    </row>
    <row r="511" s="15" customFormat="1">
      <c r="A511" s="15"/>
      <c r="B511" s="226"/>
      <c r="C511" s="15"/>
      <c r="D511" s="194" t="s">
        <v>194</v>
      </c>
      <c r="E511" s="227" t="s">
        <v>1</v>
      </c>
      <c r="F511" s="228" t="s">
        <v>276</v>
      </c>
      <c r="G511" s="15"/>
      <c r="H511" s="229">
        <v>129.09999999999999</v>
      </c>
      <c r="I511" s="230"/>
      <c r="J511" s="15"/>
      <c r="K511" s="15"/>
      <c r="L511" s="226"/>
      <c r="M511" s="231"/>
      <c r="N511" s="232"/>
      <c r="O511" s="232"/>
      <c r="P511" s="232"/>
      <c r="Q511" s="232"/>
      <c r="R511" s="232"/>
      <c r="S511" s="232"/>
      <c r="T511" s="233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T511" s="227" t="s">
        <v>194</v>
      </c>
      <c r="AU511" s="227" t="s">
        <v>92</v>
      </c>
      <c r="AV511" s="15" t="s">
        <v>191</v>
      </c>
      <c r="AW511" s="15" t="s">
        <v>32</v>
      </c>
      <c r="AX511" s="15" t="s">
        <v>84</v>
      </c>
      <c r="AY511" s="227" t="s">
        <v>185</v>
      </c>
    </row>
    <row r="512" s="2" customFormat="1" ht="21.75" customHeight="1">
      <c r="A512" s="38"/>
      <c r="B512" s="180"/>
      <c r="C512" s="181" t="s">
        <v>623</v>
      </c>
      <c r="D512" s="181" t="s">
        <v>187</v>
      </c>
      <c r="E512" s="182" t="s">
        <v>624</v>
      </c>
      <c r="F512" s="183" t="s">
        <v>625</v>
      </c>
      <c r="G512" s="184" t="s">
        <v>190</v>
      </c>
      <c r="H512" s="185">
        <v>17.5</v>
      </c>
      <c r="I512" s="186"/>
      <c r="J512" s="187">
        <f>ROUND(I512*H512,2)</f>
        <v>0</v>
      </c>
      <c r="K512" s="183" t="s">
        <v>199</v>
      </c>
      <c r="L512" s="39"/>
      <c r="M512" s="188" t="s">
        <v>1</v>
      </c>
      <c r="N512" s="189" t="s">
        <v>42</v>
      </c>
      <c r="O512" s="77"/>
      <c r="P512" s="190">
        <f>O512*H512</f>
        <v>0</v>
      </c>
      <c r="Q512" s="190">
        <v>0.34499999999999997</v>
      </c>
      <c r="R512" s="190">
        <f>Q512*H512</f>
        <v>6.0374999999999996</v>
      </c>
      <c r="S512" s="190">
        <v>0</v>
      </c>
      <c r="T512" s="191">
        <f>S512*H512</f>
        <v>0</v>
      </c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R512" s="192" t="s">
        <v>191</v>
      </c>
      <c r="AT512" s="192" t="s">
        <v>187</v>
      </c>
      <c r="AU512" s="192" t="s">
        <v>92</v>
      </c>
      <c r="AY512" s="19" t="s">
        <v>185</v>
      </c>
      <c r="BE512" s="193">
        <f>IF(N512="základní",J512,0)</f>
        <v>0</v>
      </c>
      <c r="BF512" s="193">
        <f>IF(N512="snížená",J512,0)</f>
        <v>0</v>
      </c>
      <c r="BG512" s="193">
        <f>IF(N512="zákl. přenesená",J512,0)</f>
        <v>0</v>
      </c>
      <c r="BH512" s="193">
        <f>IF(N512="sníž. přenesená",J512,0)</f>
        <v>0</v>
      </c>
      <c r="BI512" s="193">
        <f>IF(N512="nulová",J512,0)</f>
        <v>0</v>
      </c>
      <c r="BJ512" s="19" t="s">
        <v>92</v>
      </c>
      <c r="BK512" s="193">
        <f>ROUND(I512*H512,2)</f>
        <v>0</v>
      </c>
      <c r="BL512" s="19" t="s">
        <v>191</v>
      </c>
      <c r="BM512" s="192" t="s">
        <v>626</v>
      </c>
    </row>
    <row r="513" s="2" customFormat="1">
      <c r="A513" s="38"/>
      <c r="B513" s="39"/>
      <c r="C513" s="38"/>
      <c r="D513" s="194" t="s">
        <v>193</v>
      </c>
      <c r="E513" s="38"/>
      <c r="F513" s="195" t="s">
        <v>625</v>
      </c>
      <c r="G513" s="38"/>
      <c r="H513" s="38"/>
      <c r="I513" s="196"/>
      <c r="J513" s="38"/>
      <c r="K513" s="38"/>
      <c r="L513" s="39"/>
      <c r="M513" s="197"/>
      <c r="N513" s="198"/>
      <c r="O513" s="77"/>
      <c r="P513" s="77"/>
      <c r="Q513" s="77"/>
      <c r="R513" s="77"/>
      <c r="S513" s="77"/>
      <c r="T513" s="78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T513" s="19" t="s">
        <v>193</v>
      </c>
      <c r="AU513" s="19" t="s">
        <v>92</v>
      </c>
    </row>
    <row r="514" s="2" customFormat="1">
      <c r="A514" s="38"/>
      <c r="B514" s="39"/>
      <c r="C514" s="38"/>
      <c r="D514" s="207" t="s">
        <v>201</v>
      </c>
      <c r="E514" s="38"/>
      <c r="F514" s="208" t="s">
        <v>627</v>
      </c>
      <c r="G514" s="38"/>
      <c r="H514" s="38"/>
      <c r="I514" s="196"/>
      <c r="J514" s="38"/>
      <c r="K514" s="38"/>
      <c r="L514" s="39"/>
      <c r="M514" s="197"/>
      <c r="N514" s="198"/>
      <c r="O514" s="77"/>
      <c r="P514" s="77"/>
      <c r="Q514" s="77"/>
      <c r="R514" s="77"/>
      <c r="S514" s="77"/>
      <c r="T514" s="78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T514" s="19" t="s">
        <v>201</v>
      </c>
      <c r="AU514" s="19" t="s">
        <v>92</v>
      </c>
    </row>
    <row r="515" s="14" customFormat="1">
      <c r="A515" s="14"/>
      <c r="B515" s="219"/>
      <c r="C515" s="14"/>
      <c r="D515" s="194" t="s">
        <v>194</v>
      </c>
      <c r="E515" s="220" t="s">
        <v>1</v>
      </c>
      <c r="F515" s="221" t="s">
        <v>287</v>
      </c>
      <c r="G515" s="14"/>
      <c r="H515" s="220" t="s">
        <v>1</v>
      </c>
      <c r="I515" s="222"/>
      <c r="J515" s="14"/>
      <c r="K515" s="14"/>
      <c r="L515" s="219"/>
      <c r="M515" s="223"/>
      <c r="N515" s="224"/>
      <c r="O515" s="224"/>
      <c r="P515" s="224"/>
      <c r="Q515" s="224"/>
      <c r="R515" s="224"/>
      <c r="S515" s="224"/>
      <c r="T515" s="225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T515" s="220" t="s">
        <v>194</v>
      </c>
      <c r="AU515" s="220" t="s">
        <v>92</v>
      </c>
      <c r="AV515" s="14" t="s">
        <v>84</v>
      </c>
      <c r="AW515" s="14" t="s">
        <v>32</v>
      </c>
      <c r="AX515" s="14" t="s">
        <v>76</v>
      </c>
      <c r="AY515" s="220" t="s">
        <v>185</v>
      </c>
    </row>
    <row r="516" s="13" customFormat="1">
      <c r="A516" s="13"/>
      <c r="B516" s="199"/>
      <c r="C516" s="13"/>
      <c r="D516" s="194" t="s">
        <v>194</v>
      </c>
      <c r="E516" s="200" t="s">
        <v>1</v>
      </c>
      <c r="F516" s="201" t="s">
        <v>288</v>
      </c>
      <c r="G516" s="13"/>
      <c r="H516" s="202">
        <v>17.5</v>
      </c>
      <c r="I516" s="203"/>
      <c r="J516" s="13"/>
      <c r="K516" s="13"/>
      <c r="L516" s="199"/>
      <c r="M516" s="204"/>
      <c r="N516" s="205"/>
      <c r="O516" s="205"/>
      <c r="P516" s="205"/>
      <c r="Q516" s="205"/>
      <c r="R516" s="205"/>
      <c r="S516" s="205"/>
      <c r="T516" s="206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T516" s="200" t="s">
        <v>194</v>
      </c>
      <c r="AU516" s="200" t="s">
        <v>92</v>
      </c>
      <c r="AV516" s="13" t="s">
        <v>92</v>
      </c>
      <c r="AW516" s="13" t="s">
        <v>32</v>
      </c>
      <c r="AX516" s="13" t="s">
        <v>84</v>
      </c>
      <c r="AY516" s="200" t="s">
        <v>185</v>
      </c>
    </row>
    <row r="517" s="2" customFormat="1" ht="21.75" customHeight="1">
      <c r="A517" s="38"/>
      <c r="B517" s="180"/>
      <c r="C517" s="181" t="s">
        <v>628</v>
      </c>
      <c r="D517" s="181" t="s">
        <v>187</v>
      </c>
      <c r="E517" s="182" t="s">
        <v>629</v>
      </c>
      <c r="F517" s="183" t="s">
        <v>630</v>
      </c>
      <c r="G517" s="184" t="s">
        <v>190</v>
      </c>
      <c r="H517" s="185">
        <v>146.59999999999999</v>
      </c>
      <c r="I517" s="186"/>
      <c r="J517" s="187">
        <f>ROUND(I517*H517,2)</f>
        <v>0</v>
      </c>
      <c r="K517" s="183" t="s">
        <v>199</v>
      </c>
      <c r="L517" s="39"/>
      <c r="M517" s="188" t="s">
        <v>1</v>
      </c>
      <c r="N517" s="189" t="s">
        <v>42</v>
      </c>
      <c r="O517" s="77"/>
      <c r="P517" s="190">
        <f>O517*H517</f>
        <v>0</v>
      </c>
      <c r="Q517" s="190">
        <v>0.46000000000000002</v>
      </c>
      <c r="R517" s="190">
        <f>Q517*H517</f>
        <v>67.436000000000007</v>
      </c>
      <c r="S517" s="190">
        <v>0</v>
      </c>
      <c r="T517" s="191">
        <f>S517*H517</f>
        <v>0</v>
      </c>
      <c r="U517" s="38"/>
      <c r="V517" s="38"/>
      <c r="W517" s="38"/>
      <c r="X517" s="38"/>
      <c r="Y517" s="38"/>
      <c r="Z517" s="38"/>
      <c r="AA517" s="38"/>
      <c r="AB517" s="38"/>
      <c r="AC517" s="38"/>
      <c r="AD517" s="38"/>
      <c r="AE517" s="38"/>
      <c r="AR517" s="192" t="s">
        <v>191</v>
      </c>
      <c r="AT517" s="192" t="s">
        <v>187</v>
      </c>
      <c r="AU517" s="192" t="s">
        <v>92</v>
      </c>
      <c r="AY517" s="19" t="s">
        <v>185</v>
      </c>
      <c r="BE517" s="193">
        <f>IF(N517="základní",J517,0)</f>
        <v>0</v>
      </c>
      <c r="BF517" s="193">
        <f>IF(N517="snížená",J517,0)</f>
        <v>0</v>
      </c>
      <c r="BG517" s="193">
        <f>IF(N517="zákl. přenesená",J517,0)</f>
        <v>0</v>
      </c>
      <c r="BH517" s="193">
        <f>IF(N517="sníž. přenesená",J517,0)</f>
        <v>0</v>
      </c>
      <c r="BI517" s="193">
        <f>IF(N517="nulová",J517,0)</f>
        <v>0</v>
      </c>
      <c r="BJ517" s="19" t="s">
        <v>92</v>
      </c>
      <c r="BK517" s="193">
        <f>ROUND(I517*H517,2)</f>
        <v>0</v>
      </c>
      <c r="BL517" s="19" t="s">
        <v>191</v>
      </c>
      <c r="BM517" s="192" t="s">
        <v>631</v>
      </c>
    </row>
    <row r="518" s="2" customFormat="1">
      <c r="A518" s="38"/>
      <c r="B518" s="39"/>
      <c r="C518" s="38"/>
      <c r="D518" s="194" t="s">
        <v>193</v>
      </c>
      <c r="E518" s="38"/>
      <c r="F518" s="195" t="s">
        <v>630</v>
      </c>
      <c r="G518" s="38"/>
      <c r="H518" s="38"/>
      <c r="I518" s="196"/>
      <c r="J518" s="38"/>
      <c r="K518" s="38"/>
      <c r="L518" s="39"/>
      <c r="M518" s="197"/>
      <c r="N518" s="198"/>
      <c r="O518" s="77"/>
      <c r="P518" s="77"/>
      <c r="Q518" s="77"/>
      <c r="R518" s="77"/>
      <c r="S518" s="77"/>
      <c r="T518" s="78"/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T518" s="19" t="s">
        <v>193</v>
      </c>
      <c r="AU518" s="19" t="s">
        <v>92</v>
      </c>
    </row>
    <row r="519" s="2" customFormat="1">
      <c r="A519" s="38"/>
      <c r="B519" s="39"/>
      <c r="C519" s="38"/>
      <c r="D519" s="207" t="s">
        <v>201</v>
      </c>
      <c r="E519" s="38"/>
      <c r="F519" s="208" t="s">
        <v>632</v>
      </c>
      <c r="G519" s="38"/>
      <c r="H519" s="38"/>
      <c r="I519" s="196"/>
      <c r="J519" s="38"/>
      <c r="K519" s="38"/>
      <c r="L519" s="39"/>
      <c r="M519" s="197"/>
      <c r="N519" s="198"/>
      <c r="O519" s="77"/>
      <c r="P519" s="77"/>
      <c r="Q519" s="77"/>
      <c r="R519" s="77"/>
      <c r="S519" s="77"/>
      <c r="T519" s="78"/>
      <c r="U519" s="38"/>
      <c r="V519" s="38"/>
      <c r="W519" s="38"/>
      <c r="X519" s="38"/>
      <c r="Y519" s="38"/>
      <c r="Z519" s="38"/>
      <c r="AA519" s="38"/>
      <c r="AB519" s="38"/>
      <c r="AC519" s="38"/>
      <c r="AD519" s="38"/>
      <c r="AE519" s="38"/>
      <c r="AT519" s="19" t="s">
        <v>201</v>
      </c>
      <c r="AU519" s="19" t="s">
        <v>92</v>
      </c>
    </row>
    <row r="520" s="14" customFormat="1">
      <c r="A520" s="14"/>
      <c r="B520" s="219"/>
      <c r="C520" s="14"/>
      <c r="D520" s="194" t="s">
        <v>194</v>
      </c>
      <c r="E520" s="220" t="s">
        <v>1</v>
      </c>
      <c r="F520" s="221" t="s">
        <v>283</v>
      </c>
      <c r="G520" s="14"/>
      <c r="H520" s="220" t="s">
        <v>1</v>
      </c>
      <c r="I520" s="222"/>
      <c r="J520" s="14"/>
      <c r="K520" s="14"/>
      <c r="L520" s="219"/>
      <c r="M520" s="223"/>
      <c r="N520" s="224"/>
      <c r="O520" s="224"/>
      <c r="P520" s="224"/>
      <c r="Q520" s="224"/>
      <c r="R520" s="224"/>
      <c r="S520" s="224"/>
      <c r="T520" s="225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T520" s="220" t="s">
        <v>194</v>
      </c>
      <c r="AU520" s="220" t="s">
        <v>92</v>
      </c>
      <c r="AV520" s="14" t="s">
        <v>84</v>
      </c>
      <c r="AW520" s="14" t="s">
        <v>32</v>
      </c>
      <c r="AX520" s="14" t="s">
        <v>76</v>
      </c>
      <c r="AY520" s="220" t="s">
        <v>185</v>
      </c>
    </row>
    <row r="521" s="13" customFormat="1">
      <c r="A521" s="13"/>
      <c r="B521" s="199"/>
      <c r="C521" s="13"/>
      <c r="D521" s="194" t="s">
        <v>194</v>
      </c>
      <c r="E521" s="200" t="s">
        <v>1</v>
      </c>
      <c r="F521" s="201" t="s">
        <v>284</v>
      </c>
      <c r="G521" s="13"/>
      <c r="H521" s="202">
        <v>10.199999999999999</v>
      </c>
      <c r="I521" s="203"/>
      <c r="J521" s="13"/>
      <c r="K521" s="13"/>
      <c r="L521" s="199"/>
      <c r="M521" s="204"/>
      <c r="N521" s="205"/>
      <c r="O521" s="205"/>
      <c r="P521" s="205"/>
      <c r="Q521" s="205"/>
      <c r="R521" s="205"/>
      <c r="S521" s="205"/>
      <c r="T521" s="206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T521" s="200" t="s">
        <v>194</v>
      </c>
      <c r="AU521" s="200" t="s">
        <v>92</v>
      </c>
      <c r="AV521" s="13" t="s">
        <v>92</v>
      </c>
      <c r="AW521" s="13" t="s">
        <v>32</v>
      </c>
      <c r="AX521" s="13" t="s">
        <v>76</v>
      </c>
      <c r="AY521" s="200" t="s">
        <v>185</v>
      </c>
    </row>
    <row r="522" s="14" customFormat="1">
      <c r="A522" s="14"/>
      <c r="B522" s="219"/>
      <c r="C522" s="14"/>
      <c r="D522" s="194" t="s">
        <v>194</v>
      </c>
      <c r="E522" s="220" t="s">
        <v>1</v>
      </c>
      <c r="F522" s="221" t="s">
        <v>287</v>
      </c>
      <c r="G522" s="14"/>
      <c r="H522" s="220" t="s">
        <v>1</v>
      </c>
      <c r="I522" s="222"/>
      <c r="J522" s="14"/>
      <c r="K522" s="14"/>
      <c r="L522" s="219"/>
      <c r="M522" s="223"/>
      <c r="N522" s="224"/>
      <c r="O522" s="224"/>
      <c r="P522" s="224"/>
      <c r="Q522" s="224"/>
      <c r="R522" s="224"/>
      <c r="S522" s="224"/>
      <c r="T522" s="225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T522" s="220" t="s">
        <v>194</v>
      </c>
      <c r="AU522" s="220" t="s">
        <v>92</v>
      </c>
      <c r="AV522" s="14" t="s">
        <v>84</v>
      </c>
      <c r="AW522" s="14" t="s">
        <v>32</v>
      </c>
      <c r="AX522" s="14" t="s">
        <v>76</v>
      </c>
      <c r="AY522" s="220" t="s">
        <v>185</v>
      </c>
    </row>
    <row r="523" s="13" customFormat="1">
      <c r="A523" s="13"/>
      <c r="B523" s="199"/>
      <c r="C523" s="13"/>
      <c r="D523" s="194" t="s">
        <v>194</v>
      </c>
      <c r="E523" s="200" t="s">
        <v>1</v>
      </c>
      <c r="F523" s="201" t="s">
        <v>288</v>
      </c>
      <c r="G523" s="13"/>
      <c r="H523" s="202">
        <v>17.5</v>
      </c>
      <c r="I523" s="203"/>
      <c r="J523" s="13"/>
      <c r="K523" s="13"/>
      <c r="L523" s="199"/>
      <c r="M523" s="204"/>
      <c r="N523" s="205"/>
      <c r="O523" s="205"/>
      <c r="P523" s="205"/>
      <c r="Q523" s="205"/>
      <c r="R523" s="205"/>
      <c r="S523" s="205"/>
      <c r="T523" s="206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T523" s="200" t="s">
        <v>194</v>
      </c>
      <c r="AU523" s="200" t="s">
        <v>92</v>
      </c>
      <c r="AV523" s="13" t="s">
        <v>92</v>
      </c>
      <c r="AW523" s="13" t="s">
        <v>32</v>
      </c>
      <c r="AX523" s="13" t="s">
        <v>76</v>
      </c>
      <c r="AY523" s="200" t="s">
        <v>185</v>
      </c>
    </row>
    <row r="524" s="14" customFormat="1">
      <c r="A524" s="14"/>
      <c r="B524" s="219"/>
      <c r="C524" s="14"/>
      <c r="D524" s="194" t="s">
        <v>194</v>
      </c>
      <c r="E524" s="220" t="s">
        <v>1</v>
      </c>
      <c r="F524" s="221" t="s">
        <v>289</v>
      </c>
      <c r="G524" s="14"/>
      <c r="H524" s="220" t="s">
        <v>1</v>
      </c>
      <c r="I524" s="222"/>
      <c r="J524" s="14"/>
      <c r="K524" s="14"/>
      <c r="L524" s="219"/>
      <c r="M524" s="223"/>
      <c r="N524" s="224"/>
      <c r="O524" s="224"/>
      <c r="P524" s="224"/>
      <c r="Q524" s="224"/>
      <c r="R524" s="224"/>
      <c r="S524" s="224"/>
      <c r="T524" s="225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T524" s="220" t="s">
        <v>194</v>
      </c>
      <c r="AU524" s="220" t="s">
        <v>92</v>
      </c>
      <c r="AV524" s="14" t="s">
        <v>84</v>
      </c>
      <c r="AW524" s="14" t="s">
        <v>32</v>
      </c>
      <c r="AX524" s="14" t="s">
        <v>76</v>
      </c>
      <c r="AY524" s="220" t="s">
        <v>185</v>
      </c>
    </row>
    <row r="525" s="13" customFormat="1">
      <c r="A525" s="13"/>
      <c r="B525" s="199"/>
      <c r="C525" s="13"/>
      <c r="D525" s="194" t="s">
        <v>194</v>
      </c>
      <c r="E525" s="200" t="s">
        <v>1</v>
      </c>
      <c r="F525" s="201" t="s">
        <v>290</v>
      </c>
      <c r="G525" s="13"/>
      <c r="H525" s="202">
        <v>118.90000000000001</v>
      </c>
      <c r="I525" s="203"/>
      <c r="J525" s="13"/>
      <c r="K525" s="13"/>
      <c r="L525" s="199"/>
      <c r="M525" s="204"/>
      <c r="N525" s="205"/>
      <c r="O525" s="205"/>
      <c r="P525" s="205"/>
      <c r="Q525" s="205"/>
      <c r="R525" s="205"/>
      <c r="S525" s="205"/>
      <c r="T525" s="206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T525" s="200" t="s">
        <v>194</v>
      </c>
      <c r="AU525" s="200" t="s">
        <v>92</v>
      </c>
      <c r="AV525" s="13" t="s">
        <v>92</v>
      </c>
      <c r="AW525" s="13" t="s">
        <v>32</v>
      </c>
      <c r="AX525" s="13" t="s">
        <v>76</v>
      </c>
      <c r="AY525" s="200" t="s">
        <v>185</v>
      </c>
    </row>
    <row r="526" s="15" customFormat="1">
      <c r="A526" s="15"/>
      <c r="B526" s="226"/>
      <c r="C526" s="15"/>
      <c r="D526" s="194" t="s">
        <v>194</v>
      </c>
      <c r="E526" s="227" t="s">
        <v>1</v>
      </c>
      <c r="F526" s="228" t="s">
        <v>276</v>
      </c>
      <c r="G526" s="15"/>
      <c r="H526" s="229">
        <v>146.59999999999999</v>
      </c>
      <c r="I526" s="230"/>
      <c r="J526" s="15"/>
      <c r="K526" s="15"/>
      <c r="L526" s="226"/>
      <c r="M526" s="231"/>
      <c r="N526" s="232"/>
      <c r="O526" s="232"/>
      <c r="P526" s="232"/>
      <c r="Q526" s="232"/>
      <c r="R526" s="232"/>
      <c r="S526" s="232"/>
      <c r="T526" s="233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T526" s="227" t="s">
        <v>194</v>
      </c>
      <c r="AU526" s="227" t="s">
        <v>92</v>
      </c>
      <c r="AV526" s="15" t="s">
        <v>191</v>
      </c>
      <c r="AW526" s="15" t="s">
        <v>32</v>
      </c>
      <c r="AX526" s="15" t="s">
        <v>84</v>
      </c>
      <c r="AY526" s="227" t="s">
        <v>185</v>
      </c>
    </row>
    <row r="527" s="2" customFormat="1" ht="24.15" customHeight="1">
      <c r="A527" s="38"/>
      <c r="B527" s="180"/>
      <c r="C527" s="181" t="s">
        <v>633</v>
      </c>
      <c r="D527" s="181" t="s">
        <v>187</v>
      </c>
      <c r="E527" s="182" t="s">
        <v>634</v>
      </c>
      <c r="F527" s="183" t="s">
        <v>635</v>
      </c>
      <c r="G527" s="184" t="s">
        <v>190</v>
      </c>
      <c r="H527" s="185">
        <v>136.40000000000001</v>
      </c>
      <c r="I527" s="186"/>
      <c r="J527" s="187">
        <f>ROUND(I527*H527,2)</f>
        <v>0</v>
      </c>
      <c r="K527" s="183" t="s">
        <v>199</v>
      </c>
      <c r="L527" s="39"/>
      <c r="M527" s="188" t="s">
        <v>1</v>
      </c>
      <c r="N527" s="189" t="s">
        <v>42</v>
      </c>
      <c r="O527" s="77"/>
      <c r="P527" s="190">
        <f>O527*H527</f>
        <v>0</v>
      </c>
      <c r="Q527" s="190">
        <v>0.1837</v>
      </c>
      <c r="R527" s="190">
        <f>Q527*H527</f>
        <v>25.05668</v>
      </c>
      <c r="S527" s="190">
        <v>0</v>
      </c>
      <c r="T527" s="191">
        <f>S527*H527</f>
        <v>0</v>
      </c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  <c r="AE527" s="38"/>
      <c r="AR527" s="192" t="s">
        <v>191</v>
      </c>
      <c r="AT527" s="192" t="s">
        <v>187</v>
      </c>
      <c r="AU527" s="192" t="s">
        <v>92</v>
      </c>
      <c r="AY527" s="19" t="s">
        <v>185</v>
      </c>
      <c r="BE527" s="193">
        <f>IF(N527="základní",J527,0)</f>
        <v>0</v>
      </c>
      <c r="BF527" s="193">
        <f>IF(N527="snížená",J527,0)</f>
        <v>0</v>
      </c>
      <c r="BG527" s="193">
        <f>IF(N527="zákl. přenesená",J527,0)</f>
        <v>0</v>
      </c>
      <c r="BH527" s="193">
        <f>IF(N527="sníž. přenesená",J527,0)</f>
        <v>0</v>
      </c>
      <c r="BI527" s="193">
        <f>IF(N527="nulová",J527,0)</f>
        <v>0</v>
      </c>
      <c r="BJ527" s="19" t="s">
        <v>92</v>
      </c>
      <c r="BK527" s="193">
        <f>ROUND(I527*H527,2)</f>
        <v>0</v>
      </c>
      <c r="BL527" s="19" t="s">
        <v>191</v>
      </c>
      <c r="BM527" s="192" t="s">
        <v>636</v>
      </c>
    </row>
    <row r="528" s="2" customFormat="1">
      <c r="A528" s="38"/>
      <c r="B528" s="39"/>
      <c r="C528" s="38"/>
      <c r="D528" s="194" t="s">
        <v>193</v>
      </c>
      <c r="E528" s="38"/>
      <c r="F528" s="195" t="s">
        <v>635</v>
      </c>
      <c r="G528" s="38"/>
      <c r="H528" s="38"/>
      <c r="I528" s="196"/>
      <c r="J528" s="38"/>
      <c r="K528" s="38"/>
      <c r="L528" s="39"/>
      <c r="M528" s="197"/>
      <c r="N528" s="198"/>
      <c r="O528" s="77"/>
      <c r="P528" s="77"/>
      <c r="Q528" s="77"/>
      <c r="R528" s="77"/>
      <c r="S528" s="77"/>
      <c r="T528" s="78"/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T528" s="19" t="s">
        <v>193</v>
      </c>
      <c r="AU528" s="19" t="s">
        <v>92</v>
      </c>
    </row>
    <row r="529" s="2" customFormat="1">
      <c r="A529" s="38"/>
      <c r="B529" s="39"/>
      <c r="C529" s="38"/>
      <c r="D529" s="207" t="s">
        <v>201</v>
      </c>
      <c r="E529" s="38"/>
      <c r="F529" s="208" t="s">
        <v>637</v>
      </c>
      <c r="G529" s="38"/>
      <c r="H529" s="38"/>
      <c r="I529" s="196"/>
      <c r="J529" s="38"/>
      <c r="K529" s="38"/>
      <c r="L529" s="39"/>
      <c r="M529" s="197"/>
      <c r="N529" s="198"/>
      <c r="O529" s="77"/>
      <c r="P529" s="77"/>
      <c r="Q529" s="77"/>
      <c r="R529" s="77"/>
      <c r="S529" s="77"/>
      <c r="T529" s="78"/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T529" s="19" t="s">
        <v>201</v>
      </c>
      <c r="AU529" s="19" t="s">
        <v>92</v>
      </c>
    </row>
    <row r="530" s="14" customFormat="1">
      <c r="A530" s="14"/>
      <c r="B530" s="219"/>
      <c r="C530" s="14"/>
      <c r="D530" s="194" t="s">
        <v>194</v>
      </c>
      <c r="E530" s="220" t="s">
        <v>1</v>
      </c>
      <c r="F530" s="221" t="s">
        <v>287</v>
      </c>
      <c r="G530" s="14"/>
      <c r="H530" s="220" t="s">
        <v>1</v>
      </c>
      <c r="I530" s="222"/>
      <c r="J530" s="14"/>
      <c r="K530" s="14"/>
      <c r="L530" s="219"/>
      <c r="M530" s="223"/>
      <c r="N530" s="224"/>
      <c r="O530" s="224"/>
      <c r="P530" s="224"/>
      <c r="Q530" s="224"/>
      <c r="R530" s="224"/>
      <c r="S530" s="224"/>
      <c r="T530" s="225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T530" s="220" t="s">
        <v>194</v>
      </c>
      <c r="AU530" s="220" t="s">
        <v>92</v>
      </c>
      <c r="AV530" s="14" t="s">
        <v>84</v>
      </c>
      <c r="AW530" s="14" t="s">
        <v>32</v>
      </c>
      <c r="AX530" s="14" t="s">
        <v>76</v>
      </c>
      <c r="AY530" s="220" t="s">
        <v>185</v>
      </c>
    </row>
    <row r="531" s="13" customFormat="1">
      <c r="A531" s="13"/>
      <c r="B531" s="199"/>
      <c r="C531" s="13"/>
      <c r="D531" s="194" t="s">
        <v>194</v>
      </c>
      <c r="E531" s="200" t="s">
        <v>1</v>
      </c>
      <c r="F531" s="201" t="s">
        <v>288</v>
      </c>
      <c r="G531" s="13"/>
      <c r="H531" s="202">
        <v>17.5</v>
      </c>
      <c r="I531" s="203"/>
      <c r="J531" s="13"/>
      <c r="K531" s="13"/>
      <c r="L531" s="199"/>
      <c r="M531" s="204"/>
      <c r="N531" s="205"/>
      <c r="O531" s="205"/>
      <c r="P531" s="205"/>
      <c r="Q531" s="205"/>
      <c r="R531" s="205"/>
      <c r="S531" s="205"/>
      <c r="T531" s="206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T531" s="200" t="s">
        <v>194</v>
      </c>
      <c r="AU531" s="200" t="s">
        <v>92</v>
      </c>
      <c r="AV531" s="13" t="s">
        <v>92</v>
      </c>
      <c r="AW531" s="13" t="s">
        <v>32</v>
      </c>
      <c r="AX531" s="13" t="s">
        <v>76</v>
      </c>
      <c r="AY531" s="200" t="s">
        <v>185</v>
      </c>
    </row>
    <row r="532" s="14" customFormat="1">
      <c r="A532" s="14"/>
      <c r="B532" s="219"/>
      <c r="C532" s="14"/>
      <c r="D532" s="194" t="s">
        <v>194</v>
      </c>
      <c r="E532" s="220" t="s">
        <v>1</v>
      </c>
      <c r="F532" s="221" t="s">
        <v>289</v>
      </c>
      <c r="G532" s="14"/>
      <c r="H532" s="220" t="s">
        <v>1</v>
      </c>
      <c r="I532" s="222"/>
      <c r="J532" s="14"/>
      <c r="K532" s="14"/>
      <c r="L532" s="219"/>
      <c r="M532" s="223"/>
      <c r="N532" s="224"/>
      <c r="O532" s="224"/>
      <c r="P532" s="224"/>
      <c r="Q532" s="224"/>
      <c r="R532" s="224"/>
      <c r="S532" s="224"/>
      <c r="T532" s="225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T532" s="220" t="s">
        <v>194</v>
      </c>
      <c r="AU532" s="220" t="s">
        <v>92</v>
      </c>
      <c r="AV532" s="14" t="s">
        <v>84</v>
      </c>
      <c r="AW532" s="14" t="s">
        <v>32</v>
      </c>
      <c r="AX532" s="14" t="s">
        <v>76</v>
      </c>
      <c r="AY532" s="220" t="s">
        <v>185</v>
      </c>
    </row>
    <row r="533" s="13" customFormat="1">
      <c r="A533" s="13"/>
      <c r="B533" s="199"/>
      <c r="C533" s="13"/>
      <c r="D533" s="194" t="s">
        <v>194</v>
      </c>
      <c r="E533" s="200" t="s">
        <v>1</v>
      </c>
      <c r="F533" s="201" t="s">
        <v>290</v>
      </c>
      <c r="G533" s="13"/>
      <c r="H533" s="202">
        <v>118.90000000000001</v>
      </c>
      <c r="I533" s="203"/>
      <c r="J533" s="13"/>
      <c r="K533" s="13"/>
      <c r="L533" s="199"/>
      <c r="M533" s="204"/>
      <c r="N533" s="205"/>
      <c r="O533" s="205"/>
      <c r="P533" s="205"/>
      <c r="Q533" s="205"/>
      <c r="R533" s="205"/>
      <c r="S533" s="205"/>
      <c r="T533" s="206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T533" s="200" t="s">
        <v>194</v>
      </c>
      <c r="AU533" s="200" t="s">
        <v>92</v>
      </c>
      <c r="AV533" s="13" t="s">
        <v>92</v>
      </c>
      <c r="AW533" s="13" t="s">
        <v>32</v>
      </c>
      <c r="AX533" s="13" t="s">
        <v>76</v>
      </c>
      <c r="AY533" s="200" t="s">
        <v>185</v>
      </c>
    </row>
    <row r="534" s="15" customFormat="1">
      <c r="A534" s="15"/>
      <c r="B534" s="226"/>
      <c r="C534" s="15"/>
      <c r="D534" s="194" t="s">
        <v>194</v>
      </c>
      <c r="E534" s="227" t="s">
        <v>1</v>
      </c>
      <c r="F534" s="228" t="s">
        <v>276</v>
      </c>
      <c r="G534" s="15"/>
      <c r="H534" s="229">
        <v>136.40000000000001</v>
      </c>
      <c r="I534" s="230"/>
      <c r="J534" s="15"/>
      <c r="K534" s="15"/>
      <c r="L534" s="226"/>
      <c r="M534" s="231"/>
      <c r="N534" s="232"/>
      <c r="O534" s="232"/>
      <c r="P534" s="232"/>
      <c r="Q534" s="232"/>
      <c r="R534" s="232"/>
      <c r="S534" s="232"/>
      <c r="T534" s="233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T534" s="227" t="s">
        <v>194</v>
      </c>
      <c r="AU534" s="227" t="s">
        <v>92</v>
      </c>
      <c r="AV534" s="15" t="s">
        <v>191</v>
      </c>
      <c r="AW534" s="15" t="s">
        <v>32</v>
      </c>
      <c r="AX534" s="15" t="s">
        <v>84</v>
      </c>
      <c r="AY534" s="227" t="s">
        <v>185</v>
      </c>
    </row>
    <row r="535" s="2" customFormat="1" ht="16.5" customHeight="1">
      <c r="A535" s="38"/>
      <c r="B535" s="180"/>
      <c r="C535" s="209" t="s">
        <v>638</v>
      </c>
      <c r="D535" s="209" t="s">
        <v>240</v>
      </c>
      <c r="E535" s="210" t="s">
        <v>639</v>
      </c>
      <c r="F535" s="211" t="s">
        <v>640</v>
      </c>
      <c r="G535" s="212" t="s">
        <v>190</v>
      </c>
      <c r="H535" s="213">
        <v>17.850000000000001</v>
      </c>
      <c r="I535" s="214"/>
      <c r="J535" s="215">
        <f>ROUND(I535*H535,2)</f>
        <v>0</v>
      </c>
      <c r="K535" s="211" t="s">
        <v>199</v>
      </c>
      <c r="L535" s="216"/>
      <c r="M535" s="217" t="s">
        <v>1</v>
      </c>
      <c r="N535" s="218" t="s">
        <v>42</v>
      </c>
      <c r="O535" s="77"/>
      <c r="P535" s="190">
        <f>O535*H535</f>
        <v>0</v>
      </c>
      <c r="Q535" s="190">
        <v>0.22800000000000001</v>
      </c>
      <c r="R535" s="190">
        <f>Q535*H535</f>
        <v>4.0698000000000008</v>
      </c>
      <c r="S535" s="190">
        <v>0</v>
      </c>
      <c r="T535" s="191">
        <f>S535*H535</f>
        <v>0</v>
      </c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R535" s="192" t="s">
        <v>229</v>
      </c>
      <c r="AT535" s="192" t="s">
        <v>240</v>
      </c>
      <c r="AU535" s="192" t="s">
        <v>92</v>
      </c>
      <c r="AY535" s="19" t="s">
        <v>185</v>
      </c>
      <c r="BE535" s="193">
        <f>IF(N535="základní",J535,0)</f>
        <v>0</v>
      </c>
      <c r="BF535" s="193">
        <f>IF(N535="snížená",J535,0)</f>
        <v>0</v>
      </c>
      <c r="BG535" s="193">
        <f>IF(N535="zákl. přenesená",J535,0)</f>
        <v>0</v>
      </c>
      <c r="BH535" s="193">
        <f>IF(N535="sníž. přenesená",J535,0)</f>
        <v>0</v>
      </c>
      <c r="BI535" s="193">
        <f>IF(N535="nulová",J535,0)</f>
        <v>0</v>
      </c>
      <c r="BJ535" s="19" t="s">
        <v>92</v>
      </c>
      <c r="BK535" s="193">
        <f>ROUND(I535*H535,2)</f>
        <v>0</v>
      </c>
      <c r="BL535" s="19" t="s">
        <v>191</v>
      </c>
      <c r="BM535" s="192" t="s">
        <v>641</v>
      </c>
    </row>
    <row r="536" s="2" customFormat="1">
      <c r="A536" s="38"/>
      <c r="B536" s="39"/>
      <c r="C536" s="38"/>
      <c r="D536" s="194" t="s">
        <v>193</v>
      </c>
      <c r="E536" s="38"/>
      <c r="F536" s="195" t="s">
        <v>640</v>
      </c>
      <c r="G536" s="38"/>
      <c r="H536" s="38"/>
      <c r="I536" s="196"/>
      <c r="J536" s="38"/>
      <c r="K536" s="38"/>
      <c r="L536" s="39"/>
      <c r="M536" s="197"/>
      <c r="N536" s="198"/>
      <c r="O536" s="77"/>
      <c r="P536" s="77"/>
      <c r="Q536" s="77"/>
      <c r="R536" s="77"/>
      <c r="S536" s="77"/>
      <c r="T536" s="78"/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T536" s="19" t="s">
        <v>193</v>
      </c>
      <c r="AU536" s="19" t="s">
        <v>92</v>
      </c>
    </row>
    <row r="537" s="13" customFormat="1">
      <c r="A537" s="13"/>
      <c r="B537" s="199"/>
      <c r="C537" s="13"/>
      <c r="D537" s="194" t="s">
        <v>194</v>
      </c>
      <c r="E537" s="200" t="s">
        <v>1</v>
      </c>
      <c r="F537" s="201" t="s">
        <v>642</v>
      </c>
      <c r="G537" s="13"/>
      <c r="H537" s="202">
        <v>17.850000000000001</v>
      </c>
      <c r="I537" s="203"/>
      <c r="J537" s="13"/>
      <c r="K537" s="13"/>
      <c r="L537" s="199"/>
      <c r="M537" s="204"/>
      <c r="N537" s="205"/>
      <c r="O537" s="205"/>
      <c r="P537" s="205"/>
      <c r="Q537" s="205"/>
      <c r="R537" s="205"/>
      <c r="S537" s="205"/>
      <c r="T537" s="206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T537" s="200" t="s">
        <v>194</v>
      </c>
      <c r="AU537" s="200" t="s">
        <v>92</v>
      </c>
      <c r="AV537" s="13" t="s">
        <v>92</v>
      </c>
      <c r="AW537" s="13" t="s">
        <v>32</v>
      </c>
      <c r="AX537" s="13" t="s">
        <v>84</v>
      </c>
      <c r="AY537" s="200" t="s">
        <v>185</v>
      </c>
    </row>
    <row r="538" s="2" customFormat="1" ht="16.5" customHeight="1">
      <c r="A538" s="38"/>
      <c r="B538" s="180"/>
      <c r="C538" s="209" t="s">
        <v>643</v>
      </c>
      <c r="D538" s="209" t="s">
        <v>240</v>
      </c>
      <c r="E538" s="210" t="s">
        <v>644</v>
      </c>
      <c r="F538" s="211" t="s">
        <v>645</v>
      </c>
      <c r="G538" s="212" t="s">
        <v>190</v>
      </c>
      <c r="H538" s="213">
        <v>121.27800000000001</v>
      </c>
      <c r="I538" s="214"/>
      <c r="J538" s="215">
        <f>ROUND(I538*H538,2)</f>
        <v>0</v>
      </c>
      <c r="K538" s="211" t="s">
        <v>199</v>
      </c>
      <c r="L538" s="216"/>
      <c r="M538" s="217" t="s">
        <v>1</v>
      </c>
      <c r="N538" s="218" t="s">
        <v>42</v>
      </c>
      <c r="O538" s="77"/>
      <c r="P538" s="190">
        <f>O538*H538</f>
        <v>0</v>
      </c>
      <c r="Q538" s="190">
        <v>0.222</v>
      </c>
      <c r="R538" s="190">
        <f>Q538*H538</f>
        <v>26.923716000000002</v>
      </c>
      <c r="S538" s="190">
        <v>0</v>
      </c>
      <c r="T538" s="191">
        <f>S538*H538</f>
        <v>0</v>
      </c>
      <c r="U538" s="38"/>
      <c r="V538" s="38"/>
      <c r="W538" s="38"/>
      <c r="X538" s="38"/>
      <c r="Y538" s="38"/>
      <c r="Z538" s="38"/>
      <c r="AA538" s="38"/>
      <c r="AB538" s="38"/>
      <c r="AC538" s="38"/>
      <c r="AD538" s="38"/>
      <c r="AE538" s="38"/>
      <c r="AR538" s="192" t="s">
        <v>229</v>
      </c>
      <c r="AT538" s="192" t="s">
        <v>240</v>
      </c>
      <c r="AU538" s="192" t="s">
        <v>92</v>
      </c>
      <c r="AY538" s="19" t="s">
        <v>185</v>
      </c>
      <c r="BE538" s="193">
        <f>IF(N538="základní",J538,0)</f>
        <v>0</v>
      </c>
      <c r="BF538" s="193">
        <f>IF(N538="snížená",J538,0)</f>
        <v>0</v>
      </c>
      <c r="BG538" s="193">
        <f>IF(N538="zákl. přenesená",J538,0)</f>
        <v>0</v>
      </c>
      <c r="BH538" s="193">
        <f>IF(N538="sníž. přenesená",J538,0)</f>
        <v>0</v>
      </c>
      <c r="BI538" s="193">
        <f>IF(N538="nulová",J538,0)</f>
        <v>0</v>
      </c>
      <c r="BJ538" s="19" t="s">
        <v>92</v>
      </c>
      <c r="BK538" s="193">
        <f>ROUND(I538*H538,2)</f>
        <v>0</v>
      </c>
      <c r="BL538" s="19" t="s">
        <v>191</v>
      </c>
      <c r="BM538" s="192" t="s">
        <v>646</v>
      </c>
    </row>
    <row r="539" s="2" customFormat="1">
      <c r="A539" s="38"/>
      <c r="B539" s="39"/>
      <c r="C539" s="38"/>
      <c r="D539" s="194" t="s">
        <v>193</v>
      </c>
      <c r="E539" s="38"/>
      <c r="F539" s="195" t="s">
        <v>645</v>
      </c>
      <c r="G539" s="38"/>
      <c r="H539" s="38"/>
      <c r="I539" s="196"/>
      <c r="J539" s="38"/>
      <c r="K539" s="38"/>
      <c r="L539" s="39"/>
      <c r="M539" s="197"/>
      <c r="N539" s="198"/>
      <c r="O539" s="77"/>
      <c r="P539" s="77"/>
      <c r="Q539" s="77"/>
      <c r="R539" s="77"/>
      <c r="S539" s="77"/>
      <c r="T539" s="78"/>
      <c r="U539" s="38"/>
      <c r="V539" s="38"/>
      <c r="W539" s="38"/>
      <c r="X539" s="38"/>
      <c r="Y539" s="38"/>
      <c r="Z539" s="38"/>
      <c r="AA539" s="38"/>
      <c r="AB539" s="38"/>
      <c r="AC539" s="38"/>
      <c r="AD539" s="38"/>
      <c r="AE539" s="38"/>
      <c r="AT539" s="19" t="s">
        <v>193</v>
      </c>
      <c r="AU539" s="19" t="s">
        <v>92</v>
      </c>
    </row>
    <row r="540" s="13" customFormat="1">
      <c r="A540" s="13"/>
      <c r="B540" s="199"/>
      <c r="C540" s="13"/>
      <c r="D540" s="194" t="s">
        <v>194</v>
      </c>
      <c r="E540" s="200" t="s">
        <v>1</v>
      </c>
      <c r="F540" s="201" t="s">
        <v>647</v>
      </c>
      <c r="G540" s="13"/>
      <c r="H540" s="202">
        <v>121.27800000000001</v>
      </c>
      <c r="I540" s="203"/>
      <c r="J540" s="13"/>
      <c r="K540" s="13"/>
      <c r="L540" s="199"/>
      <c r="M540" s="204"/>
      <c r="N540" s="205"/>
      <c r="O540" s="205"/>
      <c r="P540" s="205"/>
      <c r="Q540" s="205"/>
      <c r="R540" s="205"/>
      <c r="S540" s="205"/>
      <c r="T540" s="206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T540" s="200" t="s">
        <v>194</v>
      </c>
      <c r="AU540" s="200" t="s">
        <v>92</v>
      </c>
      <c r="AV540" s="13" t="s">
        <v>92</v>
      </c>
      <c r="AW540" s="13" t="s">
        <v>32</v>
      </c>
      <c r="AX540" s="13" t="s">
        <v>84</v>
      </c>
      <c r="AY540" s="200" t="s">
        <v>185</v>
      </c>
    </row>
    <row r="541" s="2" customFormat="1" ht="44.25" customHeight="1">
      <c r="A541" s="38"/>
      <c r="B541" s="180"/>
      <c r="C541" s="181" t="s">
        <v>648</v>
      </c>
      <c r="D541" s="181" t="s">
        <v>187</v>
      </c>
      <c r="E541" s="182" t="s">
        <v>649</v>
      </c>
      <c r="F541" s="183" t="s">
        <v>650</v>
      </c>
      <c r="G541" s="184" t="s">
        <v>190</v>
      </c>
      <c r="H541" s="185">
        <v>10.199999999999999</v>
      </c>
      <c r="I541" s="186"/>
      <c r="J541" s="187">
        <f>ROUND(I541*H541,2)</f>
        <v>0</v>
      </c>
      <c r="K541" s="183" t="s">
        <v>199</v>
      </c>
      <c r="L541" s="39"/>
      <c r="M541" s="188" t="s">
        <v>1</v>
      </c>
      <c r="N541" s="189" t="s">
        <v>42</v>
      </c>
      <c r="O541" s="77"/>
      <c r="P541" s="190">
        <f>O541*H541</f>
        <v>0</v>
      </c>
      <c r="Q541" s="190">
        <v>0.11162</v>
      </c>
      <c r="R541" s="190">
        <f>Q541*H541</f>
        <v>1.1385239999999999</v>
      </c>
      <c r="S541" s="190">
        <v>0</v>
      </c>
      <c r="T541" s="191">
        <f>S541*H541</f>
        <v>0</v>
      </c>
      <c r="U541" s="38"/>
      <c r="V541" s="38"/>
      <c r="W541" s="38"/>
      <c r="X541" s="38"/>
      <c r="Y541" s="38"/>
      <c r="Z541" s="38"/>
      <c r="AA541" s="38"/>
      <c r="AB541" s="38"/>
      <c r="AC541" s="38"/>
      <c r="AD541" s="38"/>
      <c r="AE541" s="38"/>
      <c r="AR541" s="192" t="s">
        <v>191</v>
      </c>
      <c r="AT541" s="192" t="s">
        <v>187</v>
      </c>
      <c r="AU541" s="192" t="s">
        <v>92</v>
      </c>
      <c r="AY541" s="19" t="s">
        <v>185</v>
      </c>
      <c r="BE541" s="193">
        <f>IF(N541="základní",J541,0)</f>
        <v>0</v>
      </c>
      <c r="BF541" s="193">
        <f>IF(N541="snížená",J541,0)</f>
        <v>0</v>
      </c>
      <c r="BG541" s="193">
        <f>IF(N541="zákl. přenesená",J541,0)</f>
        <v>0</v>
      </c>
      <c r="BH541" s="193">
        <f>IF(N541="sníž. přenesená",J541,0)</f>
        <v>0</v>
      </c>
      <c r="BI541" s="193">
        <f>IF(N541="nulová",J541,0)</f>
        <v>0</v>
      </c>
      <c r="BJ541" s="19" t="s">
        <v>92</v>
      </c>
      <c r="BK541" s="193">
        <f>ROUND(I541*H541,2)</f>
        <v>0</v>
      </c>
      <c r="BL541" s="19" t="s">
        <v>191</v>
      </c>
      <c r="BM541" s="192" t="s">
        <v>651</v>
      </c>
    </row>
    <row r="542" s="2" customFormat="1">
      <c r="A542" s="38"/>
      <c r="B542" s="39"/>
      <c r="C542" s="38"/>
      <c r="D542" s="194" t="s">
        <v>193</v>
      </c>
      <c r="E542" s="38"/>
      <c r="F542" s="195" t="s">
        <v>650</v>
      </c>
      <c r="G542" s="38"/>
      <c r="H542" s="38"/>
      <c r="I542" s="196"/>
      <c r="J542" s="38"/>
      <c r="K542" s="38"/>
      <c r="L542" s="39"/>
      <c r="M542" s="197"/>
      <c r="N542" s="198"/>
      <c r="O542" s="77"/>
      <c r="P542" s="77"/>
      <c r="Q542" s="77"/>
      <c r="R542" s="77"/>
      <c r="S542" s="77"/>
      <c r="T542" s="78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T542" s="19" t="s">
        <v>193</v>
      </c>
      <c r="AU542" s="19" t="s">
        <v>92</v>
      </c>
    </row>
    <row r="543" s="2" customFormat="1">
      <c r="A543" s="38"/>
      <c r="B543" s="39"/>
      <c r="C543" s="38"/>
      <c r="D543" s="207" t="s">
        <v>201</v>
      </c>
      <c r="E543" s="38"/>
      <c r="F543" s="208" t="s">
        <v>652</v>
      </c>
      <c r="G543" s="38"/>
      <c r="H543" s="38"/>
      <c r="I543" s="196"/>
      <c r="J543" s="38"/>
      <c r="K543" s="38"/>
      <c r="L543" s="39"/>
      <c r="M543" s="197"/>
      <c r="N543" s="198"/>
      <c r="O543" s="77"/>
      <c r="P543" s="77"/>
      <c r="Q543" s="77"/>
      <c r="R543" s="77"/>
      <c r="S543" s="77"/>
      <c r="T543" s="78"/>
      <c r="U543" s="38"/>
      <c r="V543" s="38"/>
      <c r="W543" s="38"/>
      <c r="X543" s="38"/>
      <c r="Y543" s="38"/>
      <c r="Z543" s="38"/>
      <c r="AA543" s="38"/>
      <c r="AB543" s="38"/>
      <c r="AC543" s="38"/>
      <c r="AD543" s="38"/>
      <c r="AE543" s="38"/>
      <c r="AT543" s="19" t="s">
        <v>201</v>
      </c>
      <c r="AU543" s="19" t="s">
        <v>92</v>
      </c>
    </row>
    <row r="544" s="14" customFormat="1">
      <c r="A544" s="14"/>
      <c r="B544" s="219"/>
      <c r="C544" s="14"/>
      <c r="D544" s="194" t="s">
        <v>194</v>
      </c>
      <c r="E544" s="220" t="s">
        <v>1</v>
      </c>
      <c r="F544" s="221" t="s">
        <v>283</v>
      </c>
      <c r="G544" s="14"/>
      <c r="H544" s="220" t="s">
        <v>1</v>
      </c>
      <c r="I544" s="222"/>
      <c r="J544" s="14"/>
      <c r="K544" s="14"/>
      <c r="L544" s="219"/>
      <c r="M544" s="223"/>
      <c r="N544" s="224"/>
      <c r="O544" s="224"/>
      <c r="P544" s="224"/>
      <c r="Q544" s="224"/>
      <c r="R544" s="224"/>
      <c r="S544" s="224"/>
      <c r="T544" s="225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T544" s="220" t="s">
        <v>194</v>
      </c>
      <c r="AU544" s="220" t="s">
        <v>92</v>
      </c>
      <c r="AV544" s="14" t="s">
        <v>84</v>
      </c>
      <c r="AW544" s="14" t="s">
        <v>32</v>
      </c>
      <c r="AX544" s="14" t="s">
        <v>76</v>
      </c>
      <c r="AY544" s="220" t="s">
        <v>185</v>
      </c>
    </row>
    <row r="545" s="13" customFormat="1">
      <c r="A545" s="13"/>
      <c r="B545" s="199"/>
      <c r="C545" s="13"/>
      <c r="D545" s="194" t="s">
        <v>194</v>
      </c>
      <c r="E545" s="200" t="s">
        <v>1</v>
      </c>
      <c r="F545" s="201" t="s">
        <v>284</v>
      </c>
      <c r="G545" s="13"/>
      <c r="H545" s="202">
        <v>10.199999999999999</v>
      </c>
      <c r="I545" s="203"/>
      <c r="J545" s="13"/>
      <c r="K545" s="13"/>
      <c r="L545" s="199"/>
      <c r="M545" s="204"/>
      <c r="N545" s="205"/>
      <c r="O545" s="205"/>
      <c r="P545" s="205"/>
      <c r="Q545" s="205"/>
      <c r="R545" s="205"/>
      <c r="S545" s="205"/>
      <c r="T545" s="206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T545" s="200" t="s">
        <v>194</v>
      </c>
      <c r="AU545" s="200" t="s">
        <v>92</v>
      </c>
      <c r="AV545" s="13" t="s">
        <v>92</v>
      </c>
      <c r="AW545" s="13" t="s">
        <v>32</v>
      </c>
      <c r="AX545" s="13" t="s">
        <v>84</v>
      </c>
      <c r="AY545" s="200" t="s">
        <v>185</v>
      </c>
    </row>
    <row r="546" s="2" customFormat="1" ht="24.15" customHeight="1">
      <c r="A546" s="38"/>
      <c r="B546" s="180"/>
      <c r="C546" s="209" t="s">
        <v>653</v>
      </c>
      <c r="D546" s="209" t="s">
        <v>240</v>
      </c>
      <c r="E546" s="210" t="s">
        <v>654</v>
      </c>
      <c r="F546" s="211" t="s">
        <v>655</v>
      </c>
      <c r="G546" s="212" t="s">
        <v>190</v>
      </c>
      <c r="H546" s="213">
        <v>10.506</v>
      </c>
      <c r="I546" s="214"/>
      <c r="J546" s="215">
        <f>ROUND(I546*H546,2)</f>
        <v>0</v>
      </c>
      <c r="K546" s="211" t="s">
        <v>199</v>
      </c>
      <c r="L546" s="216"/>
      <c r="M546" s="217" t="s">
        <v>1</v>
      </c>
      <c r="N546" s="218" t="s">
        <v>42</v>
      </c>
      <c r="O546" s="77"/>
      <c r="P546" s="190">
        <f>O546*H546</f>
        <v>0</v>
      </c>
      <c r="Q546" s="190">
        <v>0.152</v>
      </c>
      <c r="R546" s="190">
        <f>Q546*H546</f>
        <v>1.5969119999999999</v>
      </c>
      <c r="S546" s="190">
        <v>0</v>
      </c>
      <c r="T546" s="191">
        <f>S546*H546</f>
        <v>0</v>
      </c>
      <c r="U546" s="38"/>
      <c r="V546" s="38"/>
      <c r="W546" s="38"/>
      <c r="X546" s="38"/>
      <c r="Y546" s="38"/>
      <c r="Z546" s="38"/>
      <c r="AA546" s="38"/>
      <c r="AB546" s="38"/>
      <c r="AC546" s="38"/>
      <c r="AD546" s="38"/>
      <c r="AE546" s="38"/>
      <c r="AR546" s="192" t="s">
        <v>229</v>
      </c>
      <c r="AT546" s="192" t="s">
        <v>240</v>
      </c>
      <c r="AU546" s="192" t="s">
        <v>92</v>
      </c>
      <c r="AY546" s="19" t="s">
        <v>185</v>
      </c>
      <c r="BE546" s="193">
        <f>IF(N546="základní",J546,0)</f>
        <v>0</v>
      </c>
      <c r="BF546" s="193">
        <f>IF(N546="snížená",J546,0)</f>
        <v>0</v>
      </c>
      <c r="BG546" s="193">
        <f>IF(N546="zákl. přenesená",J546,0)</f>
        <v>0</v>
      </c>
      <c r="BH546" s="193">
        <f>IF(N546="sníž. přenesená",J546,0)</f>
        <v>0</v>
      </c>
      <c r="BI546" s="193">
        <f>IF(N546="nulová",J546,0)</f>
        <v>0</v>
      </c>
      <c r="BJ546" s="19" t="s">
        <v>92</v>
      </c>
      <c r="BK546" s="193">
        <f>ROUND(I546*H546,2)</f>
        <v>0</v>
      </c>
      <c r="BL546" s="19" t="s">
        <v>191</v>
      </c>
      <c r="BM546" s="192" t="s">
        <v>656</v>
      </c>
    </row>
    <row r="547" s="2" customFormat="1">
      <c r="A547" s="38"/>
      <c r="B547" s="39"/>
      <c r="C547" s="38"/>
      <c r="D547" s="194" t="s">
        <v>193</v>
      </c>
      <c r="E547" s="38"/>
      <c r="F547" s="195" t="s">
        <v>655</v>
      </c>
      <c r="G547" s="38"/>
      <c r="H547" s="38"/>
      <c r="I547" s="196"/>
      <c r="J547" s="38"/>
      <c r="K547" s="38"/>
      <c r="L547" s="39"/>
      <c r="M547" s="197"/>
      <c r="N547" s="198"/>
      <c r="O547" s="77"/>
      <c r="P547" s="77"/>
      <c r="Q547" s="77"/>
      <c r="R547" s="77"/>
      <c r="S547" s="77"/>
      <c r="T547" s="78"/>
      <c r="U547" s="38"/>
      <c r="V547" s="38"/>
      <c r="W547" s="38"/>
      <c r="X547" s="38"/>
      <c r="Y547" s="38"/>
      <c r="Z547" s="38"/>
      <c r="AA547" s="38"/>
      <c r="AB547" s="38"/>
      <c r="AC547" s="38"/>
      <c r="AD547" s="38"/>
      <c r="AE547" s="38"/>
      <c r="AT547" s="19" t="s">
        <v>193</v>
      </c>
      <c r="AU547" s="19" t="s">
        <v>92</v>
      </c>
    </row>
    <row r="548" s="13" customFormat="1">
      <c r="A548" s="13"/>
      <c r="B548" s="199"/>
      <c r="C548" s="13"/>
      <c r="D548" s="194" t="s">
        <v>194</v>
      </c>
      <c r="E548" s="200" t="s">
        <v>1</v>
      </c>
      <c r="F548" s="201" t="s">
        <v>657</v>
      </c>
      <c r="G548" s="13"/>
      <c r="H548" s="202">
        <v>10.506</v>
      </c>
      <c r="I548" s="203"/>
      <c r="J548" s="13"/>
      <c r="K548" s="13"/>
      <c r="L548" s="199"/>
      <c r="M548" s="204"/>
      <c r="N548" s="205"/>
      <c r="O548" s="205"/>
      <c r="P548" s="205"/>
      <c r="Q548" s="205"/>
      <c r="R548" s="205"/>
      <c r="S548" s="205"/>
      <c r="T548" s="206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T548" s="200" t="s">
        <v>194</v>
      </c>
      <c r="AU548" s="200" t="s">
        <v>92</v>
      </c>
      <c r="AV548" s="13" t="s">
        <v>92</v>
      </c>
      <c r="AW548" s="13" t="s">
        <v>32</v>
      </c>
      <c r="AX548" s="13" t="s">
        <v>84</v>
      </c>
      <c r="AY548" s="200" t="s">
        <v>185</v>
      </c>
    </row>
    <row r="549" s="2" customFormat="1" ht="21.75" customHeight="1">
      <c r="A549" s="38"/>
      <c r="B549" s="180"/>
      <c r="C549" s="181" t="s">
        <v>658</v>
      </c>
      <c r="D549" s="181" t="s">
        <v>187</v>
      </c>
      <c r="E549" s="182" t="s">
        <v>659</v>
      </c>
      <c r="F549" s="183" t="s">
        <v>660</v>
      </c>
      <c r="G549" s="184" t="s">
        <v>190</v>
      </c>
      <c r="H549" s="185">
        <v>20.899999999999999</v>
      </c>
      <c r="I549" s="186"/>
      <c r="J549" s="187">
        <f>ROUND(I549*H549,2)</f>
        <v>0</v>
      </c>
      <c r="K549" s="183" t="s">
        <v>199</v>
      </c>
      <c r="L549" s="39"/>
      <c r="M549" s="188" t="s">
        <v>1</v>
      </c>
      <c r="N549" s="189" t="s">
        <v>42</v>
      </c>
      <c r="O549" s="77"/>
      <c r="P549" s="190">
        <f>O549*H549</f>
        <v>0</v>
      </c>
      <c r="Q549" s="190">
        <v>0</v>
      </c>
      <c r="R549" s="190">
        <f>Q549*H549</f>
        <v>0</v>
      </c>
      <c r="S549" s="190">
        <v>0</v>
      </c>
      <c r="T549" s="191">
        <f>S549*H549</f>
        <v>0</v>
      </c>
      <c r="U549" s="38"/>
      <c r="V549" s="38"/>
      <c r="W549" s="38"/>
      <c r="X549" s="38"/>
      <c r="Y549" s="38"/>
      <c r="Z549" s="38"/>
      <c r="AA549" s="38"/>
      <c r="AB549" s="38"/>
      <c r="AC549" s="38"/>
      <c r="AD549" s="38"/>
      <c r="AE549" s="38"/>
      <c r="AR549" s="192" t="s">
        <v>191</v>
      </c>
      <c r="AT549" s="192" t="s">
        <v>187</v>
      </c>
      <c r="AU549" s="192" t="s">
        <v>92</v>
      </c>
      <c r="AY549" s="19" t="s">
        <v>185</v>
      </c>
      <c r="BE549" s="193">
        <f>IF(N549="základní",J549,0)</f>
        <v>0</v>
      </c>
      <c r="BF549" s="193">
        <f>IF(N549="snížená",J549,0)</f>
        <v>0</v>
      </c>
      <c r="BG549" s="193">
        <f>IF(N549="zákl. přenesená",J549,0)</f>
        <v>0</v>
      </c>
      <c r="BH549" s="193">
        <f>IF(N549="sníž. přenesená",J549,0)</f>
        <v>0</v>
      </c>
      <c r="BI549" s="193">
        <f>IF(N549="nulová",J549,0)</f>
        <v>0</v>
      </c>
      <c r="BJ549" s="19" t="s">
        <v>92</v>
      </c>
      <c r="BK549" s="193">
        <f>ROUND(I549*H549,2)</f>
        <v>0</v>
      </c>
      <c r="BL549" s="19" t="s">
        <v>191</v>
      </c>
      <c r="BM549" s="192" t="s">
        <v>661</v>
      </c>
    </row>
    <row r="550" s="2" customFormat="1">
      <c r="A550" s="38"/>
      <c r="B550" s="39"/>
      <c r="C550" s="38"/>
      <c r="D550" s="194" t="s">
        <v>193</v>
      </c>
      <c r="E550" s="38"/>
      <c r="F550" s="195" t="s">
        <v>660</v>
      </c>
      <c r="G550" s="38"/>
      <c r="H550" s="38"/>
      <c r="I550" s="196"/>
      <c r="J550" s="38"/>
      <c r="K550" s="38"/>
      <c r="L550" s="39"/>
      <c r="M550" s="197"/>
      <c r="N550" s="198"/>
      <c r="O550" s="77"/>
      <c r="P550" s="77"/>
      <c r="Q550" s="77"/>
      <c r="R550" s="77"/>
      <c r="S550" s="77"/>
      <c r="T550" s="78"/>
      <c r="U550" s="38"/>
      <c r="V550" s="38"/>
      <c r="W550" s="38"/>
      <c r="X550" s="38"/>
      <c r="Y550" s="38"/>
      <c r="Z550" s="38"/>
      <c r="AA550" s="38"/>
      <c r="AB550" s="38"/>
      <c r="AC550" s="38"/>
      <c r="AD550" s="38"/>
      <c r="AE550" s="38"/>
      <c r="AT550" s="19" t="s">
        <v>193</v>
      </c>
      <c r="AU550" s="19" t="s">
        <v>92</v>
      </c>
    </row>
    <row r="551" s="2" customFormat="1">
      <c r="A551" s="38"/>
      <c r="B551" s="39"/>
      <c r="C551" s="38"/>
      <c r="D551" s="207" t="s">
        <v>201</v>
      </c>
      <c r="E551" s="38"/>
      <c r="F551" s="208" t="s">
        <v>662</v>
      </c>
      <c r="G551" s="38"/>
      <c r="H551" s="38"/>
      <c r="I551" s="196"/>
      <c r="J551" s="38"/>
      <c r="K551" s="38"/>
      <c r="L551" s="39"/>
      <c r="M551" s="197"/>
      <c r="N551" s="198"/>
      <c r="O551" s="77"/>
      <c r="P551" s="77"/>
      <c r="Q551" s="77"/>
      <c r="R551" s="77"/>
      <c r="S551" s="77"/>
      <c r="T551" s="78"/>
      <c r="U551" s="38"/>
      <c r="V551" s="38"/>
      <c r="W551" s="38"/>
      <c r="X551" s="38"/>
      <c r="Y551" s="38"/>
      <c r="Z551" s="38"/>
      <c r="AA551" s="38"/>
      <c r="AB551" s="38"/>
      <c r="AC551" s="38"/>
      <c r="AD551" s="38"/>
      <c r="AE551" s="38"/>
      <c r="AT551" s="19" t="s">
        <v>201</v>
      </c>
      <c r="AU551" s="19" t="s">
        <v>92</v>
      </c>
    </row>
    <row r="552" s="14" customFormat="1">
      <c r="A552" s="14"/>
      <c r="B552" s="219"/>
      <c r="C552" s="14"/>
      <c r="D552" s="194" t="s">
        <v>194</v>
      </c>
      <c r="E552" s="220" t="s">
        <v>1</v>
      </c>
      <c r="F552" s="221" t="s">
        <v>663</v>
      </c>
      <c r="G552" s="14"/>
      <c r="H552" s="220" t="s">
        <v>1</v>
      </c>
      <c r="I552" s="222"/>
      <c r="J552" s="14"/>
      <c r="K552" s="14"/>
      <c r="L552" s="219"/>
      <c r="M552" s="223"/>
      <c r="N552" s="224"/>
      <c r="O552" s="224"/>
      <c r="P552" s="224"/>
      <c r="Q552" s="224"/>
      <c r="R552" s="224"/>
      <c r="S552" s="224"/>
      <c r="T552" s="225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T552" s="220" t="s">
        <v>194</v>
      </c>
      <c r="AU552" s="220" t="s">
        <v>92</v>
      </c>
      <c r="AV552" s="14" t="s">
        <v>84</v>
      </c>
      <c r="AW552" s="14" t="s">
        <v>32</v>
      </c>
      <c r="AX552" s="14" t="s">
        <v>76</v>
      </c>
      <c r="AY552" s="220" t="s">
        <v>185</v>
      </c>
    </row>
    <row r="553" s="13" customFormat="1">
      <c r="A553" s="13"/>
      <c r="B553" s="199"/>
      <c r="C553" s="13"/>
      <c r="D553" s="194" t="s">
        <v>194</v>
      </c>
      <c r="E553" s="200" t="s">
        <v>1</v>
      </c>
      <c r="F553" s="201" t="s">
        <v>664</v>
      </c>
      <c r="G553" s="13"/>
      <c r="H553" s="202">
        <v>20.899999999999999</v>
      </c>
      <c r="I553" s="203"/>
      <c r="J553" s="13"/>
      <c r="K553" s="13"/>
      <c r="L553" s="199"/>
      <c r="M553" s="204"/>
      <c r="N553" s="205"/>
      <c r="O553" s="205"/>
      <c r="P553" s="205"/>
      <c r="Q553" s="205"/>
      <c r="R553" s="205"/>
      <c r="S553" s="205"/>
      <c r="T553" s="206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T553" s="200" t="s">
        <v>194</v>
      </c>
      <c r="AU553" s="200" t="s">
        <v>92</v>
      </c>
      <c r="AV553" s="13" t="s">
        <v>92</v>
      </c>
      <c r="AW553" s="13" t="s">
        <v>32</v>
      </c>
      <c r="AX553" s="13" t="s">
        <v>84</v>
      </c>
      <c r="AY553" s="200" t="s">
        <v>185</v>
      </c>
    </row>
    <row r="554" s="2" customFormat="1" ht="16.5" customHeight="1">
      <c r="A554" s="38"/>
      <c r="B554" s="180"/>
      <c r="C554" s="209" t="s">
        <v>665</v>
      </c>
      <c r="D554" s="209" t="s">
        <v>240</v>
      </c>
      <c r="E554" s="210" t="s">
        <v>666</v>
      </c>
      <c r="F554" s="211" t="s">
        <v>667</v>
      </c>
      <c r="G554" s="212" t="s">
        <v>190</v>
      </c>
      <c r="H554" s="213">
        <v>20.899999999999999</v>
      </c>
      <c r="I554" s="214"/>
      <c r="J554" s="215">
        <f>ROUND(I554*H554,2)</f>
        <v>0</v>
      </c>
      <c r="K554" s="211" t="s">
        <v>1</v>
      </c>
      <c r="L554" s="216"/>
      <c r="M554" s="217" t="s">
        <v>1</v>
      </c>
      <c r="N554" s="218" t="s">
        <v>42</v>
      </c>
      <c r="O554" s="77"/>
      <c r="P554" s="190">
        <f>O554*H554</f>
        <v>0</v>
      </c>
      <c r="Q554" s="190">
        <v>0.77000000000000002</v>
      </c>
      <c r="R554" s="190">
        <f>Q554*H554</f>
        <v>16.093</v>
      </c>
      <c r="S554" s="190">
        <v>0</v>
      </c>
      <c r="T554" s="191">
        <f>S554*H554</f>
        <v>0</v>
      </c>
      <c r="U554" s="38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R554" s="192" t="s">
        <v>229</v>
      </c>
      <c r="AT554" s="192" t="s">
        <v>240</v>
      </c>
      <c r="AU554" s="192" t="s">
        <v>92</v>
      </c>
      <c r="AY554" s="19" t="s">
        <v>185</v>
      </c>
      <c r="BE554" s="193">
        <f>IF(N554="základní",J554,0)</f>
        <v>0</v>
      </c>
      <c r="BF554" s="193">
        <f>IF(N554="snížená",J554,0)</f>
        <v>0</v>
      </c>
      <c r="BG554" s="193">
        <f>IF(N554="zákl. přenesená",J554,0)</f>
        <v>0</v>
      </c>
      <c r="BH554" s="193">
        <f>IF(N554="sníž. přenesená",J554,0)</f>
        <v>0</v>
      </c>
      <c r="BI554" s="193">
        <f>IF(N554="nulová",J554,0)</f>
        <v>0</v>
      </c>
      <c r="BJ554" s="19" t="s">
        <v>92</v>
      </c>
      <c r="BK554" s="193">
        <f>ROUND(I554*H554,2)</f>
        <v>0</v>
      </c>
      <c r="BL554" s="19" t="s">
        <v>191</v>
      </c>
      <c r="BM554" s="192" t="s">
        <v>668</v>
      </c>
    </row>
    <row r="555" s="2" customFormat="1">
      <c r="A555" s="38"/>
      <c r="B555" s="39"/>
      <c r="C555" s="38"/>
      <c r="D555" s="194" t="s">
        <v>193</v>
      </c>
      <c r="E555" s="38"/>
      <c r="F555" s="195" t="s">
        <v>667</v>
      </c>
      <c r="G555" s="38"/>
      <c r="H555" s="38"/>
      <c r="I555" s="196"/>
      <c r="J555" s="38"/>
      <c r="K555" s="38"/>
      <c r="L555" s="39"/>
      <c r="M555" s="197"/>
      <c r="N555" s="198"/>
      <c r="O555" s="77"/>
      <c r="P555" s="77"/>
      <c r="Q555" s="77"/>
      <c r="R555" s="77"/>
      <c r="S555" s="77"/>
      <c r="T555" s="78"/>
      <c r="U555" s="38"/>
      <c r="V555" s="38"/>
      <c r="W555" s="38"/>
      <c r="X555" s="38"/>
      <c r="Y555" s="38"/>
      <c r="Z555" s="38"/>
      <c r="AA555" s="38"/>
      <c r="AB555" s="38"/>
      <c r="AC555" s="38"/>
      <c r="AD555" s="38"/>
      <c r="AE555" s="38"/>
      <c r="AT555" s="19" t="s">
        <v>193</v>
      </c>
      <c r="AU555" s="19" t="s">
        <v>92</v>
      </c>
    </row>
    <row r="556" s="12" customFormat="1" ht="22.8" customHeight="1">
      <c r="A556" s="12"/>
      <c r="B556" s="167"/>
      <c r="C556" s="12"/>
      <c r="D556" s="168" t="s">
        <v>75</v>
      </c>
      <c r="E556" s="178" t="s">
        <v>217</v>
      </c>
      <c r="F556" s="178" t="s">
        <v>669</v>
      </c>
      <c r="G556" s="12"/>
      <c r="H556" s="12"/>
      <c r="I556" s="170"/>
      <c r="J556" s="179">
        <f>BK556</f>
        <v>0</v>
      </c>
      <c r="K556" s="12"/>
      <c r="L556" s="167"/>
      <c r="M556" s="172"/>
      <c r="N556" s="173"/>
      <c r="O556" s="173"/>
      <c r="P556" s="174">
        <f>SUM(P557:P917)</f>
        <v>0</v>
      </c>
      <c r="Q556" s="173"/>
      <c r="R556" s="174">
        <f>SUM(R557:R917)</f>
        <v>576.41232181999999</v>
      </c>
      <c r="S556" s="173"/>
      <c r="T556" s="175">
        <f>SUM(T557:T917)</f>
        <v>0.0019273300000000001</v>
      </c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R556" s="168" t="s">
        <v>84</v>
      </c>
      <c r="AT556" s="176" t="s">
        <v>75</v>
      </c>
      <c r="AU556" s="176" t="s">
        <v>84</v>
      </c>
      <c r="AY556" s="168" t="s">
        <v>185</v>
      </c>
      <c r="BK556" s="177">
        <f>SUM(BK557:BK917)</f>
        <v>0</v>
      </c>
    </row>
    <row r="557" s="2" customFormat="1" ht="24.15" customHeight="1">
      <c r="A557" s="38"/>
      <c r="B557" s="180"/>
      <c r="C557" s="181" t="s">
        <v>670</v>
      </c>
      <c r="D557" s="181" t="s">
        <v>187</v>
      </c>
      <c r="E557" s="182" t="s">
        <v>671</v>
      </c>
      <c r="F557" s="183" t="s">
        <v>672</v>
      </c>
      <c r="G557" s="184" t="s">
        <v>190</v>
      </c>
      <c r="H557" s="185">
        <v>9.9179999999999993</v>
      </c>
      <c r="I557" s="186"/>
      <c r="J557" s="187">
        <f>ROUND(I557*H557,2)</f>
        <v>0</v>
      </c>
      <c r="K557" s="183" t="s">
        <v>199</v>
      </c>
      <c r="L557" s="39"/>
      <c r="M557" s="188" t="s">
        <v>1</v>
      </c>
      <c r="N557" s="189" t="s">
        <v>42</v>
      </c>
      <c r="O557" s="77"/>
      <c r="P557" s="190">
        <f>O557*H557</f>
        <v>0</v>
      </c>
      <c r="Q557" s="190">
        <v>0.00025999999999999998</v>
      </c>
      <c r="R557" s="190">
        <f>Q557*H557</f>
        <v>0.0025786799999999994</v>
      </c>
      <c r="S557" s="190">
        <v>0</v>
      </c>
      <c r="T557" s="191">
        <f>S557*H557</f>
        <v>0</v>
      </c>
      <c r="U557" s="38"/>
      <c r="V557" s="38"/>
      <c r="W557" s="38"/>
      <c r="X557" s="38"/>
      <c r="Y557" s="38"/>
      <c r="Z557" s="38"/>
      <c r="AA557" s="38"/>
      <c r="AB557" s="38"/>
      <c r="AC557" s="38"/>
      <c r="AD557" s="38"/>
      <c r="AE557" s="38"/>
      <c r="AR557" s="192" t="s">
        <v>191</v>
      </c>
      <c r="AT557" s="192" t="s">
        <v>187</v>
      </c>
      <c r="AU557" s="192" t="s">
        <v>92</v>
      </c>
      <c r="AY557" s="19" t="s">
        <v>185</v>
      </c>
      <c r="BE557" s="193">
        <f>IF(N557="základní",J557,0)</f>
        <v>0</v>
      </c>
      <c r="BF557" s="193">
        <f>IF(N557="snížená",J557,0)</f>
        <v>0</v>
      </c>
      <c r="BG557" s="193">
        <f>IF(N557="zákl. přenesená",J557,0)</f>
        <v>0</v>
      </c>
      <c r="BH557" s="193">
        <f>IF(N557="sníž. přenesená",J557,0)</f>
        <v>0</v>
      </c>
      <c r="BI557" s="193">
        <f>IF(N557="nulová",J557,0)</f>
        <v>0</v>
      </c>
      <c r="BJ557" s="19" t="s">
        <v>92</v>
      </c>
      <c r="BK557" s="193">
        <f>ROUND(I557*H557,2)</f>
        <v>0</v>
      </c>
      <c r="BL557" s="19" t="s">
        <v>191</v>
      </c>
      <c r="BM557" s="192" t="s">
        <v>673</v>
      </c>
    </row>
    <row r="558" s="2" customFormat="1">
      <c r="A558" s="38"/>
      <c r="B558" s="39"/>
      <c r="C558" s="38"/>
      <c r="D558" s="194" t="s">
        <v>193</v>
      </c>
      <c r="E558" s="38"/>
      <c r="F558" s="195" t="s">
        <v>672</v>
      </c>
      <c r="G558" s="38"/>
      <c r="H558" s="38"/>
      <c r="I558" s="196"/>
      <c r="J558" s="38"/>
      <c r="K558" s="38"/>
      <c r="L558" s="39"/>
      <c r="M558" s="197"/>
      <c r="N558" s="198"/>
      <c r="O558" s="77"/>
      <c r="P558" s="77"/>
      <c r="Q558" s="77"/>
      <c r="R558" s="77"/>
      <c r="S558" s="77"/>
      <c r="T558" s="78"/>
      <c r="U558" s="38"/>
      <c r="V558" s="38"/>
      <c r="W558" s="38"/>
      <c r="X558" s="38"/>
      <c r="Y558" s="38"/>
      <c r="Z558" s="38"/>
      <c r="AA558" s="38"/>
      <c r="AB558" s="38"/>
      <c r="AC558" s="38"/>
      <c r="AD558" s="38"/>
      <c r="AE558" s="38"/>
      <c r="AT558" s="19" t="s">
        <v>193</v>
      </c>
      <c r="AU558" s="19" t="s">
        <v>92</v>
      </c>
    </row>
    <row r="559" s="2" customFormat="1">
      <c r="A559" s="38"/>
      <c r="B559" s="39"/>
      <c r="C559" s="38"/>
      <c r="D559" s="207" t="s">
        <v>201</v>
      </c>
      <c r="E559" s="38"/>
      <c r="F559" s="208" t="s">
        <v>674</v>
      </c>
      <c r="G559" s="38"/>
      <c r="H559" s="38"/>
      <c r="I559" s="196"/>
      <c r="J559" s="38"/>
      <c r="K559" s="38"/>
      <c r="L559" s="39"/>
      <c r="M559" s="197"/>
      <c r="N559" s="198"/>
      <c r="O559" s="77"/>
      <c r="P559" s="77"/>
      <c r="Q559" s="77"/>
      <c r="R559" s="77"/>
      <c r="S559" s="77"/>
      <c r="T559" s="78"/>
      <c r="U559" s="38"/>
      <c r="V559" s="38"/>
      <c r="W559" s="38"/>
      <c r="X559" s="38"/>
      <c r="Y559" s="38"/>
      <c r="Z559" s="38"/>
      <c r="AA559" s="38"/>
      <c r="AB559" s="38"/>
      <c r="AC559" s="38"/>
      <c r="AD559" s="38"/>
      <c r="AE559" s="38"/>
      <c r="AT559" s="19" t="s">
        <v>201</v>
      </c>
      <c r="AU559" s="19" t="s">
        <v>92</v>
      </c>
    </row>
    <row r="560" s="14" customFormat="1">
      <c r="A560" s="14"/>
      <c r="B560" s="219"/>
      <c r="C560" s="14"/>
      <c r="D560" s="194" t="s">
        <v>194</v>
      </c>
      <c r="E560" s="220" t="s">
        <v>1</v>
      </c>
      <c r="F560" s="221" t="s">
        <v>675</v>
      </c>
      <c r="G560" s="14"/>
      <c r="H560" s="220" t="s">
        <v>1</v>
      </c>
      <c r="I560" s="222"/>
      <c r="J560" s="14"/>
      <c r="K560" s="14"/>
      <c r="L560" s="219"/>
      <c r="M560" s="223"/>
      <c r="N560" s="224"/>
      <c r="O560" s="224"/>
      <c r="P560" s="224"/>
      <c r="Q560" s="224"/>
      <c r="R560" s="224"/>
      <c r="S560" s="224"/>
      <c r="T560" s="225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T560" s="220" t="s">
        <v>194</v>
      </c>
      <c r="AU560" s="220" t="s">
        <v>92</v>
      </c>
      <c r="AV560" s="14" t="s">
        <v>84</v>
      </c>
      <c r="AW560" s="14" t="s">
        <v>32</v>
      </c>
      <c r="AX560" s="14" t="s">
        <v>76</v>
      </c>
      <c r="AY560" s="220" t="s">
        <v>185</v>
      </c>
    </row>
    <row r="561" s="13" customFormat="1">
      <c r="A561" s="13"/>
      <c r="B561" s="199"/>
      <c r="C561" s="13"/>
      <c r="D561" s="194" t="s">
        <v>194</v>
      </c>
      <c r="E561" s="200" t="s">
        <v>1</v>
      </c>
      <c r="F561" s="201" t="s">
        <v>676</v>
      </c>
      <c r="G561" s="13"/>
      <c r="H561" s="202">
        <v>9.9179999999999993</v>
      </c>
      <c r="I561" s="203"/>
      <c r="J561" s="13"/>
      <c r="K561" s="13"/>
      <c r="L561" s="199"/>
      <c r="M561" s="204"/>
      <c r="N561" s="205"/>
      <c r="O561" s="205"/>
      <c r="P561" s="205"/>
      <c r="Q561" s="205"/>
      <c r="R561" s="205"/>
      <c r="S561" s="205"/>
      <c r="T561" s="206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T561" s="200" t="s">
        <v>194</v>
      </c>
      <c r="AU561" s="200" t="s">
        <v>92</v>
      </c>
      <c r="AV561" s="13" t="s">
        <v>92</v>
      </c>
      <c r="AW561" s="13" t="s">
        <v>32</v>
      </c>
      <c r="AX561" s="13" t="s">
        <v>76</v>
      </c>
      <c r="AY561" s="200" t="s">
        <v>185</v>
      </c>
    </row>
    <row r="562" s="15" customFormat="1">
      <c r="A562" s="15"/>
      <c r="B562" s="226"/>
      <c r="C562" s="15"/>
      <c r="D562" s="194" t="s">
        <v>194</v>
      </c>
      <c r="E562" s="227" t="s">
        <v>1</v>
      </c>
      <c r="F562" s="228" t="s">
        <v>276</v>
      </c>
      <c r="G562" s="15"/>
      <c r="H562" s="229">
        <v>9.9179999999999993</v>
      </c>
      <c r="I562" s="230"/>
      <c r="J562" s="15"/>
      <c r="K562" s="15"/>
      <c r="L562" s="226"/>
      <c r="M562" s="231"/>
      <c r="N562" s="232"/>
      <c r="O562" s="232"/>
      <c r="P562" s="232"/>
      <c r="Q562" s="232"/>
      <c r="R562" s="232"/>
      <c r="S562" s="232"/>
      <c r="T562" s="233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T562" s="227" t="s">
        <v>194</v>
      </c>
      <c r="AU562" s="227" t="s">
        <v>92</v>
      </c>
      <c r="AV562" s="15" t="s">
        <v>191</v>
      </c>
      <c r="AW562" s="15" t="s">
        <v>32</v>
      </c>
      <c r="AX562" s="15" t="s">
        <v>84</v>
      </c>
      <c r="AY562" s="227" t="s">
        <v>185</v>
      </c>
    </row>
    <row r="563" s="2" customFormat="1" ht="24.15" customHeight="1">
      <c r="A563" s="38"/>
      <c r="B563" s="180"/>
      <c r="C563" s="181" t="s">
        <v>677</v>
      </c>
      <c r="D563" s="181" t="s">
        <v>187</v>
      </c>
      <c r="E563" s="182" t="s">
        <v>678</v>
      </c>
      <c r="F563" s="183" t="s">
        <v>679</v>
      </c>
      <c r="G563" s="184" t="s">
        <v>190</v>
      </c>
      <c r="H563" s="185">
        <v>75.468000000000004</v>
      </c>
      <c r="I563" s="186"/>
      <c r="J563" s="187">
        <f>ROUND(I563*H563,2)</f>
        <v>0</v>
      </c>
      <c r="K563" s="183" t="s">
        <v>1</v>
      </c>
      <c r="L563" s="39"/>
      <c r="M563" s="188" t="s">
        <v>1</v>
      </c>
      <c r="N563" s="189" t="s">
        <v>42</v>
      </c>
      <c r="O563" s="77"/>
      <c r="P563" s="190">
        <f>O563*H563</f>
        <v>0</v>
      </c>
      <c r="Q563" s="190">
        <v>0.00025999999999999998</v>
      </c>
      <c r="R563" s="190">
        <f>Q563*H563</f>
        <v>0.019621679999999999</v>
      </c>
      <c r="S563" s="190">
        <v>0</v>
      </c>
      <c r="T563" s="191">
        <f>S563*H563</f>
        <v>0</v>
      </c>
      <c r="U563" s="38"/>
      <c r="V563" s="38"/>
      <c r="W563" s="38"/>
      <c r="X563" s="38"/>
      <c r="Y563" s="38"/>
      <c r="Z563" s="38"/>
      <c r="AA563" s="38"/>
      <c r="AB563" s="38"/>
      <c r="AC563" s="38"/>
      <c r="AD563" s="38"/>
      <c r="AE563" s="38"/>
      <c r="AR563" s="192" t="s">
        <v>191</v>
      </c>
      <c r="AT563" s="192" t="s">
        <v>187</v>
      </c>
      <c r="AU563" s="192" t="s">
        <v>92</v>
      </c>
      <c r="AY563" s="19" t="s">
        <v>185</v>
      </c>
      <c r="BE563" s="193">
        <f>IF(N563="základní",J563,0)</f>
        <v>0</v>
      </c>
      <c r="BF563" s="193">
        <f>IF(N563="snížená",J563,0)</f>
        <v>0</v>
      </c>
      <c r="BG563" s="193">
        <f>IF(N563="zákl. přenesená",J563,0)</f>
        <v>0</v>
      </c>
      <c r="BH563" s="193">
        <f>IF(N563="sníž. přenesená",J563,0)</f>
        <v>0</v>
      </c>
      <c r="BI563" s="193">
        <f>IF(N563="nulová",J563,0)</f>
        <v>0</v>
      </c>
      <c r="BJ563" s="19" t="s">
        <v>92</v>
      </c>
      <c r="BK563" s="193">
        <f>ROUND(I563*H563,2)</f>
        <v>0</v>
      </c>
      <c r="BL563" s="19" t="s">
        <v>191</v>
      </c>
      <c r="BM563" s="192" t="s">
        <v>680</v>
      </c>
    </row>
    <row r="564" s="2" customFormat="1">
      <c r="A564" s="38"/>
      <c r="B564" s="39"/>
      <c r="C564" s="38"/>
      <c r="D564" s="194" t="s">
        <v>193</v>
      </c>
      <c r="E564" s="38"/>
      <c r="F564" s="195" t="s">
        <v>679</v>
      </c>
      <c r="G564" s="38"/>
      <c r="H564" s="38"/>
      <c r="I564" s="196"/>
      <c r="J564" s="38"/>
      <c r="K564" s="38"/>
      <c r="L564" s="39"/>
      <c r="M564" s="197"/>
      <c r="N564" s="198"/>
      <c r="O564" s="77"/>
      <c r="P564" s="77"/>
      <c r="Q564" s="77"/>
      <c r="R564" s="77"/>
      <c r="S564" s="77"/>
      <c r="T564" s="78"/>
      <c r="U564" s="38"/>
      <c r="V564" s="38"/>
      <c r="W564" s="38"/>
      <c r="X564" s="38"/>
      <c r="Y564" s="38"/>
      <c r="Z564" s="38"/>
      <c r="AA564" s="38"/>
      <c r="AB564" s="38"/>
      <c r="AC564" s="38"/>
      <c r="AD564" s="38"/>
      <c r="AE564" s="38"/>
      <c r="AT564" s="19" t="s">
        <v>193</v>
      </c>
      <c r="AU564" s="19" t="s">
        <v>92</v>
      </c>
    </row>
    <row r="565" s="2" customFormat="1" ht="24.15" customHeight="1">
      <c r="A565" s="38"/>
      <c r="B565" s="180"/>
      <c r="C565" s="181" t="s">
        <v>681</v>
      </c>
      <c r="D565" s="181" t="s">
        <v>187</v>
      </c>
      <c r="E565" s="182" t="s">
        <v>682</v>
      </c>
      <c r="F565" s="183" t="s">
        <v>683</v>
      </c>
      <c r="G565" s="184" t="s">
        <v>190</v>
      </c>
      <c r="H565" s="185">
        <v>336.19999999999999</v>
      </c>
      <c r="I565" s="186"/>
      <c r="J565" s="187">
        <f>ROUND(I565*H565,2)</f>
        <v>0</v>
      </c>
      <c r="K565" s="183" t="s">
        <v>199</v>
      </c>
      <c r="L565" s="39"/>
      <c r="M565" s="188" t="s">
        <v>1</v>
      </c>
      <c r="N565" s="189" t="s">
        <v>42</v>
      </c>
      <c r="O565" s="77"/>
      <c r="P565" s="190">
        <f>O565*H565</f>
        <v>0</v>
      </c>
      <c r="Q565" s="190">
        <v>0.00068999999999999997</v>
      </c>
      <c r="R565" s="190">
        <f>Q565*H565</f>
        <v>0.23197799999999999</v>
      </c>
      <c r="S565" s="190">
        <v>0</v>
      </c>
      <c r="T565" s="191">
        <f>S565*H565</f>
        <v>0</v>
      </c>
      <c r="U565" s="38"/>
      <c r="V565" s="38"/>
      <c r="W565" s="38"/>
      <c r="X565" s="38"/>
      <c r="Y565" s="38"/>
      <c r="Z565" s="38"/>
      <c r="AA565" s="38"/>
      <c r="AB565" s="38"/>
      <c r="AC565" s="38"/>
      <c r="AD565" s="38"/>
      <c r="AE565" s="38"/>
      <c r="AR565" s="192" t="s">
        <v>191</v>
      </c>
      <c r="AT565" s="192" t="s">
        <v>187</v>
      </c>
      <c r="AU565" s="192" t="s">
        <v>92</v>
      </c>
      <c r="AY565" s="19" t="s">
        <v>185</v>
      </c>
      <c r="BE565" s="193">
        <f>IF(N565="základní",J565,0)</f>
        <v>0</v>
      </c>
      <c r="BF565" s="193">
        <f>IF(N565="snížená",J565,0)</f>
        <v>0</v>
      </c>
      <c r="BG565" s="193">
        <f>IF(N565="zákl. přenesená",J565,0)</f>
        <v>0</v>
      </c>
      <c r="BH565" s="193">
        <f>IF(N565="sníž. přenesená",J565,0)</f>
        <v>0</v>
      </c>
      <c r="BI565" s="193">
        <f>IF(N565="nulová",J565,0)</f>
        <v>0</v>
      </c>
      <c r="BJ565" s="19" t="s">
        <v>92</v>
      </c>
      <c r="BK565" s="193">
        <f>ROUND(I565*H565,2)</f>
        <v>0</v>
      </c>
      <c r="BL565" s="19" t="s">
        <v>191</v>
      </c>
      <c r="BM565" s="192" t="s">
        <v>684</v>
      </c>
    </row>
    <row r="566" s="2" customFormat="1">
      <c r="A566" s="38"/>
      <c r="B566" s="39"/>
      <c r="C566" s="38"/>
      <c r="D566" s="194" t="s">
        <v>193</v>
      </c>
      <c r="E566" s="38"/>
      <c r="F566" s="195" t="s">
        <v>683</v>
      </c>
      <c r="G566" s="38"/>
      <c r="H566" s="38"/>
      <c r="I566" s="196"/>
      <c r="J566" s="38"/>
      <c r="K566" s="38"/>
      <c r="L566" s="39"/>
      <c r="M566" s="197"/>
      <c r="N566" s="198"/>
      <c r="O566" s="77"/>
      <c r="P566" s="77"/>
      <c r="Q566" s="77"/>
      <c r="R566" s="77"/>
      <c r="S566" s="77"/>
      <c r="T566" s="78"/>
      <c r="U566" s="38"/>
      <c r="V566" s="38"/>
      <c r="W566" s="38"/>
      <c r="X566" s="38"/>
      <c r="Y566" s="38"/>
      <c r="Z566" s="38"/>
      <c r="AA566" s="38"/>
      <c r="AB566" s="38"/>
      <c r="AC566" s="38"/>
      <c r="AD566" s="38"/>
      <c r="AE566" s="38"/>
      <c r="AT566" s="19" t="s">
        <v>193</v>
      </c>
      <c r="AU566" s="19" t="s">
        <v>92</v>
      </c>
    </row>
    <row r="567" s="2" customFormat="1">
      <c r="A567" s="38"/>
      <c r="B567" s="39"/>
      <c r="C567" s="38"/>
      <c r="D567" s="207" t="s">
        <v>201</v>
      </c>
      <c r="E567" s="38"/>
      <c r="F567" s="208" t="s">
        <v>685</v>
      </c>
      <c r="G567" s="38"/>
      <c r="H567" s="38"/>
      <c r="I567" s="196"/>
      <c r="J567" s="38"/>
      <c r="K567" s="38"/>
      <c r="L567" s="39"/>
      <c r="M567" s="197"/>
      <c r="N567" s="198"/>
      <c r="O567" s="77"/>
      <c r="P567" s="77"/>
      <c r="Q567" s="77"/>
      <c r="R567" s="77"/>
      <c r="S567" s="77"/>
      <c r="T567" s="78"/>
      <c r="U567" s="38"/>
      <c r="V567" s="38"/>
      <c r="W567" s="38"/>
      <c r="X567" s="38"/>
      <c r="Y567" s="38"/>
      <c r="Z567" s="38"/>
      <c r="AA567" s="38"/>
      <c r="AB567" s="38"/>
      <c r="AC567" s="38"/>
      <c r="AD567" s="38"/>
      <c r="AE567" s="38"/>
      <c r="AT567" s="19" t="s">
        <v>201</v>
      </c>
      <c r="AU567" s="19" t="s">
        <v>92</v>
      </c>
    </row>
    <row r="568" s="14" customFormat="1">
      <c r="A568" s="14"/>
      <c r="B568" s="219"/>
      <c r="C568" s="14"/>
      <c r="D568" s="194" t="s">
        <v>194</v>
      </c>
      <c r="E568" s="220" t="s">
        <v>1</v>
      </c>
      <c r="F568" s="221" t="s">
        <v>686</v>
      </c>
      <c r="G568" s="14"/>
      <c r="H568" s="220" t="s">
        <v>1</v>
      </c>
      <c r="I568" s="222"/>
      <c r="J568" s="14"/>
      <c r="K568" s="14"/>
      <c r="L568" s="219"/>
      <c r="M568" s="223"/>
      <c r="N568" s="224"/>
      <c r="O568" s="224"/>
      <c r="P568" s="224"/>
      <c r="Q568" s="224"/>
      <c r="R568" s="224"/>
      <c r="S568" s="224"/>
      <c r="T568" s="225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T568" s="220" t="s">
        <v>194</v>
      </c>
      <c r="AU568" s="220" t="s">
        <v>92</v>
      </c>
      <c r="AV568" s="14" t="s">
        <v>84</v>
      </c>
      <c r="AW568" s="14" t="s">
        <v>32</v>
      </c>
      <c r="AX568" s="14" t="s">
        <v>76</v>
      </c>
      <c r="AY568" s="220" t="s">
        <v>185</v>
      </c>
    </row>
    <row r="569" s="13" customFormat="1">
      <c r="A569" s="13"/>
      <c r="B569" s="199"/>
      <c r="C569" s="13"/>
      <c r="D569" s="194" t="s">
        <v>194</v>
      </c>
      <c r="E569" s="200" t="s">
        <v>1</v>
      </c>
      <c r="F569" s="201" t="s">
        <v>687</v>
      </c>
      <c r="G569" s="13"/>
      <c r="H569" s="202">
        <v>6.2400000000000002</v>
      </c>
      <c r="I569" s="203"/>
      <c r="J569" s="13"/>
      <c r="K569" s="13"/>
      <c r="L569" s="199"/>
      <c r="M569" s="204"/>
      <c r="N569" s="205"/>
      <c r="O569" s="205"/>
      <c r="P569" s="205"/>
      <c r="Q569" s="205"/>
      <c r="R569" s="205"/>
      <c r="S569" s="205"/>
      <c r="T569" s="206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T569" s="200" t="s">
        <v>194</v>
      </c>
      <c r="AU569" s="200" t="s">
        <v>92</v>
      </c>
      <c r="AV569" s="13" t="s">
        <v>92</v>
      </c>
      <c r="AW569" s="13" t="s">
        <v>32</v>
      </c>
      <c r="AX569" s="13" t="s">
        <v>76</v>
      </c>
      <c r="AY569" s="200" t="s">
        <v>185</v>
      </c>
    </row>
    <row r="570" s="14" customFormat="1">
      <c r="A570" s="14"/>
      <c r="B570" s="219"/>
      <c r="C570" s="14"/>
      <c r="D570" s="194" t="s">
        <v>194</v>
      </c>
      <c r="E570" s="220" t="s">
        <v>1</v>
      </c>
      <c r="F570" s="221" t="s">
        <v>688</v>
      </c>
      <c r="G570" s="14"/>
      <c r="H570" s="220" t="s">
        <v>1</v>
      </c>
      <c r="I570" s="222"/>
      <c r="J570" s="14"/>
      <c r="K570" s="14"/>
      <c r="L570" s="219"/>
      <c r="M570" s="223"/>
      <c r="N570" s="224"/>
      <c r="O570" s="224"/>
      <c r="P570" s="224"/>
      <c r="Q570" s="224"/>
      <c r="R570" s="224"/>
      <c r="S570" s="224"/>
      <c r="T570" s="225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T570" s="220" t="s">
        <v>194</v>
      </c>
      <c r="AU570" s="220" t="s">
        <v>92</v>
      </c>
      <c r="AV570" s="14" t="s">
        <v>84</v>
      </c>
      <c r="AW570" s="14" t="s">
        <v>32</v>
      </c>
      <c r="AX570" s="14" t="s">
        <v>76</v>
      </c>
      <c r="AY570" s="220" t="s">
        <v>185</v>
      </c>
    </row>
    <row r="571" s="13" customFormat="1">
      <c r="A571" s="13"/>
      <c r="B571" s="199"/>
      <c r="C571" s="13"/>
      <c r="D571" s="194" t="s">
        <v>194</v>
      </c>
      <c r="E571" s="200" t="s">
        <v>1</v>
      </c>
      <c r="F571" s="201" t="s">
        <v>689</v>
      </c>
      <c r="G571" s="13"/>
      <c r="H571" s="202">
        <v>216.24000000000001</v>
      </c>
      <c r="I571" s="203"/>
      <c r="J571" s="13"/>
      <c r="K571" s="13"/>
      <c r="L571" s="199"/>
      <c r="M571" s="204"/>
      <c r="N571" s="205"/>
      <c r="O571" s="205"/>
      <c r="P571" s="205"/>
      <c r="Q571" s="205"/>
      <c r="R571" s="205"/>
      <c r="S571" s="205"/>
      <c r="T571" s="206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T571" s="200" t="s">
        <v>194</v>
      </c>
      <c r="AU571" s="200" t="s">
        <v>92</v>
      </c>
      <c r="AV571" s="13" t="s">
        <v>92</v>
      </c>
      <c r="AW571" s="13" t="s">
        <v>32</v>
      </c>
      <c r="AX571" s="13" t="s">
        <v>76</v>
      </c>
      <c r="AY571" s="200" t="s">
        <v>185</v>
      </c>
    </row>
    <row r="572" s="14" customFormat="1">
      <c r="A572" s="14"/>
      <c r="B572" s="219"/>
      <c r="C572" s="14"/>
      <c r="D572" s="194" t="s">
        <v>194</v>
      </c>
      <c r="E572" s="220" t="s">
        <v>1</v>
      </c>
      <c r="F572" s="221" t="s">
        <v>690</v>
      </c>
      <c r="G572" s="14"/>
      <c r="H572" s="220" t="s">
        <v>1</v>
      </c>
      <c r="I572" s="222"/>
      <c r="J572" s="14"/>
      <c r="K572" s="14"/>
      <c r="L572" s="219"/>
      <c r="M572" s="223"/>
      <c r="N572" s="224"/>
      <c r="O572" s="224"/>
      <c r="P572" s="224"/>
      <c r="Q572" s="224"/>
      <c r="R572" s="224"/>
      <c r="S572" s="224"/>
      <c r="T572" s="225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T572" s="220" t="s">
        <v>194</v>
      </c>
      <c r="AU572" s="220" t="s">
        <v>92</v>
      </c>
      <c r="AV572" s="14" t="s">
        <v>84</v>
      </c>
      <c r="AW572" s="14" t="s">
        <v>32</v>
      </c>
      <c r="AX572" s="14" t="s">
        <v>76</v>
      </c>
      <c r="AY572" s="220" t="s">
        <v>185</v>
      </c>
    </row>
    <row r="573" s="13" customFormat="1">
      <c r="A573" s="13"/>
      <c r="B573" s="199"/>
      <c r="C573" s="13"/>
      <c r="D573" s="194" t="s">
        <v>194</v>
      </c>
      <c r="E573" s="200" t="s">
        <v>1</v>
      </c>
      <c r="F573" s="201" t="s">
        <v>691</v>
      </c>
      <c r="G573" s="13"/>
      <c r="H573" s="202">
        <v>113.72</v>
      </c>
      <c r="I573" s="203"/>
      <c r="J573" s="13"/>
      <c r="K573" s="13"/>
      <c r="L573" s="199"/>
      <c r="M573" s="204"/>
      <c r="N573" s="205"/>
      <c r="O573" s="205"/>
      <c r="P573" s="205"/>
      <c r="Q573" s="205"/>
      <c r="R573" s="205"/>
      <c r="S573" s="205"/>
      <c r="T573" s="206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T573" s="200" t="s">
        <v>194</v>
      </c>
      <c r="AU573" s="200" t="s">
        <v>92</v>
      </c>
      <c r="AV573" s="13" t="s">
        <v>92</v>
      </c>
      <c r="AW573" s="13" t="s">
        <v>32</v>
      </c>
      <c r="AX573" s="13" t="s">
        <v>76</v>
      </c>
      <c r="AY573" s="200" t="s">
        <v>185</v>
      </c>
    </row>
    <row r="574" s="15" customFormat="1">
      <c r="A574" s="15"/>
      <c r="B574" s="226"/>
      <c r="C574" s="15"/>
      <c r="D574" s="194" t="s">
        <v>194</v>
      </c>
      <c r="E574" s="227" t="s">
        <v>1</v>
      </c>
      <c r="F574" s="228" t="s">
        <v>276</v>
      </c>
      <c r="G574" s="15"/>
      <c r="H574" s="229">
        <v>336.20000000000005</v>
      </c>
      <c r="I574" s="230"/>
      <c r="J574" s="15"/>
      <c r="K574" s="15"/>
      <c r="L574" s="226"/>
      <c r="M574" s="231"/>
      <c r="N574" s="232"/>
      <c r="O574" s="232"/>
      <c r="P574" s="232"/>
      <c r="Q574" s="232"/>
      <c r="R574" s="232"/>
      <c r="S574" s="232"/>
      <c r="T574" s="233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T574" s="227" t="s">
        <v>194</v>
      </c>
      <c r="AU574" s="227" t="s">
        <v>92</v>
      </c>
      <c r="AV574" s="15" t="s">
        <v>191</v>
      </c>
      <c r="AW574" s="15" t="s">
        <v>32</v>
      </c>
      <c r="AX574" s="15" t="s">
        <v>84</v>
      </c>
      <c r="AY574" s="227" t="s">
        <v>185</v>
      </c>
    </row>
    <row r="575" s="2" customFormat="1" ht="21.75" customHeight="1">
      <c r="A575" s="38"/>
      <c r="B575" s="180"/>
      <c r="C575" s="181" t="s">
        <v>692</v>
      </c>
      <c r="D575" s="181" t="s">
        <v>187</v>
      </c>
      <c r="E575" s="182" t="s">
        <v>693</v>
      </c>
      <c r="F575" s="183" t="s">
        <v>694</v>
      </c>
      <c r="G575" s="184" t="s">
        <v>190</v>
      </c>
      <c r="H575" s="185">
        <v>556.20000000000005</v>
      </c>
      <c r="I575" s="186"/>
      <c r="J575" s="187">
        <f>ROUND(I575*H575,2)</f>
        <v>0</v>
      </c>
      <c r="K575" s="183" t="s">
        <v>199</v>
      </c>
      <c r="L575" s="39"/>
      <c r="M575" s="188" t="s">
        <v>1</v>
      </c>
      <c r="N575" s="189" t="s">
        <v>42</v>
      </c>
      <c r="O575" s="77"/>
      <c r="P575" s="190">
        <f>O575*H575</f>
        <v>0</v>
      </c>
      <c r="Q575" s="190">
        <v>0.0039100000000000003</v>
      </c>
      <c r="R575" s="190">
        <f>Q575*H575</f>
        <v>2.1747420000000002</v>
      </c>
      <c r="S575" s="190">
        <v>0</v>
      </c>
      <c r="T575" s="191">
        <f>S575*H575</f>
        <v>0</v>
      </c>
      <c r="U575" s="38"/>
      <c r="V575" s="38"/>
      <c r="W575" s="38"/>
      <c r="X575" s="38"/>
      <c r="Y575" s="38"/>
      <c r="Z575" s="38"/>
      <c r="AA575" s="38"/>
      <c r="AB575" s="38"/>
      <c r="AC575" s="38"/>
      <c r="AD575" s="38"/>
      <c r="AE575" s="38"/>
      <c r="AR575" s="192" t="s">
        <v>191</v>
      </c>
      <c r="AT575" s="192" t="s">
        <v>187</v>
      </c>
      <c r="AU575" s="192" t="s">
        <v>92</v>
      </c>
      <c r="AY575" s="19" t="s">
        <v>185</v>
      </c>
      <c r="BE575" s="193">
        <f>IF(N575="základní",J575,0)</f>
        <v>0</v>
      </c>
      <c r="BF575" s="193">
        <f>IF(N575="snížená",J575,0)</f>
        <v>0</v>
      </c>
      <c r="BG575" s="193">
        <f>IF(N575="zákl. přenesená",J575,0)</f>
        <v>0</v>
      </c>
      <c r="BH575" s="193">
        <f>IF(N575="sníž. přenesená",J575,0)</f>
        <v>0</v>
      </c>
      <c r="BI575" s="193">
        <f>IF(N575="nulová",J575,0)</f>
        <v>0</v>
      </c>
      <c r="BJ575" s="19" t="s">
        <v>92</v>
      </c>
      <c r="BK575" s="193">
        <f>ROUND(I575*H575,2)</f>
        <v>0</v>
      </c>
      <c r="BL575" s="19" t="s">
        <v>191</v>
      </c>
      <c r="BM575" s="192" t="s">
        <v>695</v>
      </c>
    </row>
    <row r="576" s="2" customFormat="1">
      <c r="A576" s="38"/>
      <c r="B576" s="39"/>
      <c r="C576" s="38"/>
      <c r="D576" s="194" t="s">
        <v>193</v>
      </c>
      <c r="E576" s="38"/>
      <c r="F576" s="195" t="s">
        <v>694</v>
      </c>
      <c r="G576" s="38"/>
      <c r="H576" s="38"/>
      <c r="I576" s="196"/>
      <c r="J576" s="38"/>
      <c r="K576" s="38"/>
      <c r="L576" s="39"/>
      <c r="M576" s="197"/>
      <c r="N576" s="198"/>
      <c r="O576" s="77"/>
      <c r="P576" s="77"/>
      <c r="Q576" s="77"/>
      <c r="R576" s="77"/>
      <c r="S576" s="77"/>
      <c r="T576" s="78"/>
      <c r="U576" s="38"/>
      <c r="V576" s="38"/>
      <c r="W576" s="38"/>
      <c r="X576" s="38"/>
      <c r="Y576" s="38"/>
      <c r="Z576" s="38"/>
      <c r="AA576" s="38"/>
      <c r="AB576" s="38"/>
      <c r="AC576" s="38"/>
      <c r="AD576" s="38"/>
      <c r="AE576" s="38"/>
      <c r="AT576" s="19" t="s">
        <v>193</v>
      </c>
      <c r="AU576" s="19" t="s">
        <v>92</v>
      </c>
    </row>
    <row r="577" s="2" customFormat="1">
      <c r="A577" s="38"/>
      <c r="B577" s="39"/>
      <c r="C577" s="38"/>
      <c r="D577" s="207" t="s">
        <v>201</v>
      </c>
      <c r="E577" s="38"/>
      <c r="F577" s="208" t="s">
        <v>696</v>
      </c>
      <c r="G577" s="38"/>
      <c r="H577" s="38"/>
      <c r="I577" s="196"/>
      <c r="J577" s="38"/>
      <c r="K577" s="38"/>
      <c r="L577" s="39"/>
      <c r="M577" s="197"/>
      <c r="N577" s="198"/>
      <c r="O577" s="77"/>
      <c r="P577" s="77"/>
      <c r="Q577" s="77"/>
      <c r="R577" s="77"/>
      <c r="S577" s="77"/>
      <c r="T577" s="78"/>
      <c r="U577" s="38"/>
      <c r="V577" s="38"/>
      <c r="W577" s="38"/>
      <c r="X577" s="38"/>
      <c r="Y577" s="38"/>
      <c r="Z577" s="38"/>
      <c r="AA577" s="38"/>
      <c r="AB577" s="38"/>
      <c r="AC577" s="38"/>
      <c r="AD577" s="38"/>
      <c r="AE577" s="38"/>
      <c r="AT577" s="19" t="s">
        <v>201</v>
      </c>
      <c r="AU577" s="19" t="s">
        <v>92</v>
      </c>
    </row>
    <row r="578" s="14" customFormat="1">
      <c r="A578" s="14"/>
      <c r="B578" s="219"/>
      <c r="C578" s="14"/>
      <c r="D578" s="194" t="s">
        <v>194</v>
      </c>
      <c r="E578" s="220" t="s">
        <v>1</v>
      </c>
      <c r="F578" s="221" t="s">
        <v>686</v>
      </c>
      <c r="G578" s="14"/>
      <c r="H578" s="220" t="s">
        <v>1</v>
      </c>
      <c r="I578" s="222"/>
      <c r="J578" s="14"/>
      <c r="K578" s="14"/>
      <c r="L578" s="219"/>
      <c r="M578" s="223"/>
      <c r="N578" s="224"/>
      <c r="O578" s="224"/>
      <c r="P578" s="224"/>
      <c r="Q578" s="224"/>
      <c r="R578" s="224"/>
      <c r="S578" s="224"/>
      <c r="T578" s="225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T578" s="220" t="s">
        <v>194</v>
      </c>
      <c r="AU578" s="220" t="s">
        <v>92</v>
      </c>
      <c r="AV578" s="14" t="s">
        <v>84</v>
      </c>
      <c r="AW578" s="14" t="s">
        <v>32</v>
      </c>
      <c r="AX578" s="14" t="s">
        <v>76</v>
      </c>
      <c r="AY578" s="220" t="s">
        <v>185</v>
      </c>
    </row>
    <row r="579" s="13" customFormat="1">
      <c r="A579" s="13"/>
      <c r="B579" s="199"/>
      <c r="C579" s="13"/>
      <c r="D579" s="194" t="s">
        <v>194</v>
      </c>
      <c r="E579" s="200" t="s">
        <v>1</v>
      </c>
      <c r="F579" s="201" t="s">
        <v>697</v>
      </c>
      <c r="G579" s="13"/>
      <c r="H579" s="202">
        <v>15.6</v>
      </c>
      <c r="I579" s="203"/>
      <c r="J579" s="13"/>
      <c r="K579" s="13"/>
      <c r="L579" s="199"/>
      <c r="M579" s="204"/>
      <c r="N579" s="205"/>
      <c r="O579" s="205"/>
      <c r="P579" s="205"/>
      <c r="Q579" s="205"/>
      <c r="R579" s="205"/>
      <c r="S579" s="205"/>
      <c r="T579" s="206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T579" s="200" t="s">
        <v>194</v>
      </c>
      <c r="AU579" s="200" t="s">
        <v>92</v>
      </c>
      <c r="AV579" s="13" t="s">
        <v>92</v>
      </c>
      <c r="AW579" s="13" t="s">
        <v>32</v>
      </c>
      <c r="AX579" s="13" t="s">
        <v>76</v>
      </c>
      <c r="AY579" s="200" t="s">
        <v>185</v>
      </c>
    </row>
    <row r="580" s="14" customFormat="1">
      <c r="A580" s="14"/>
      <c r="B580" s="219"/>
      <c r="C580" s="14"/>
      <c r="D580" s="194" t="s">
        <v>194</v>
      </c>
      <c r="E580" s="220" t="s">
        <v>1</v>
      </c>
      <c r="F580" s="221" t="s">
        <v>688</v>
      </c>
      <c r="G580" s="14"/>
      <c r="H580" s="220" t="s">
        <v>1</v>
      </c>
      <c r="I580" s="222"/>
      <c r="J580" s="14"/>
      <c r="K580" s="14"/>
      <c r="L580" s="219"/>
      <c r="M580" s="223"/>
      <c r="N580" s="224"/>
      <c r="O580" s="224"/>
      <c r="P580" s="224"/>
      <c r="Q580" s="224"/>
      <c r="R580" s="224"/>
      <c r="S580" s="224"/>
      <c r="T580" s="225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T580" s="220" t="s">
        <v>194</v>
      </c>
      <c r="AU580" s="220" t="s">
        <v>92</v>
      </c>
      <c r="AV580" s="14" t="s">
        <v>84</v>
      </c>
      <c r="AW580" s="14" t="s">
        <v>32</v>
      </c>
      <c r="AX580" s="14" t="s">
        <v>76</v>
      </c>
      <c r="AY580" s="220" t="s">
        <v>185</v>
      </c>
    </row>
    <row r="581" s="13" customFormat="1">
      <c r="A581" s="13"/>
      <c r="B581" s="199"/>
      <c r="C581" s="13"/>
      <c r="D581" s="194" t="s">
        <v>194</v>
      </c>
      <c r="E581" s="200" t="s">
        <v>1</v>
      </c>
      <c r="F581" s="201" t="s">
        <v>698</v>
      </c>
      <c r="G581" s="13"/>
      <c r="H581" s="202">
        <v>540.60000000000002</v>
      </c>
      <c r="I581" s="203"/>
      <c r="J581" s="13"/>
      <c r="K581" s="13"/>
      <c r="L581" s="199"/>
      <c r="M581" s="204"/>
      <c r="N581" s="205"/>
      <c r="O581" s="205"/>
      <c r="P581" s="205"/>
      <c r="Q581" s="205"/>
      <c r="R581" s="205"/>
      <c r="S581" s="205"/>
      <c r="T581" s="206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T581" s="200" t="s">
        <v>194</v>
      </c>
      <c r="AU581" s="200" t="s">
        <v>92</v>
      </c>
      <c r="AV581" s="13" t="s">
        <v>92</v>
      </c>
      <c r="AW581" s="13" t="s">
        <v>32</v>
      </c>
      <c r="AX581" s="13" t="s">
        <v>76</v>
      </c>
      <c r="AY581" s="200" t="s">
        <v>185</v>
      </c>
    </row>
    <row r="582" s="15" customFormat="1">
      <c r="A582" s="15"/>
      <c r="B582" s="226"/>
      <c r="C582" s="15"/>
      <c r="D582" s="194" t="s">
        <v>194</v>
      </c>
      <c r="E582" s="227" t="s">
        <v>1</v>
      </c>
      <c r="F582" s="228" t="s">
        <v>276</v>
      </c>
      <c r="G582" s="15"/>
      <c r="H582" s="229">
        <v>556.20000000000005</v>
      </c>
      <c r="I582" s="230"/>
      <c r="J582" s="15"/>
      <c r="K582" s="15"/>
      <c r="L582" s="226"/>
      <c r="M582" s="231"/>
      <c r="N582" s="232"/>
      <c r="O582" s="232"/>
      <c r="P582" s="232"/>
      <c r="Q582" s="232"/>
      <c r="R582" s="232"/>
      <c r="S582" s="232"/>
      <c r="T582" s="233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T582" s="227" t="s">
        <v>194</v>
      </c>
      <c r="AU582" s="227" t="s">
        <v>92</v>
      </c>
      <c r="AV582" s="15" t="s">
        <v>191</v>
      </c>
      <c r="AW582" s="15" t="s">
        <v>32</v>
      </c>
      <c r="AX582" s="15" t="s">
        <v>84</v>
      </c>
      <c r="AY582" s="227" t="s">
        <v>185</v>
      </c>
    </row>
    <row r="583" s="2" customFormat="1" ht="49.05" customHeight="1">
      <c r="A583" s="38"/>
      <c r="B583" s="180"/>
      <c r="C583" s="181" t="s">
        <v>699</v>
      </c>
      <c r="D583" s="181" t="s">
        <v>187</v>
      </c>
      <c r="E583" s="182" t="s">
        <v>700</v>
      </c>
      <c r="F583" s="183" t="s">
        <v>701</v>
      </c>
      <c r="G583" s="184" t="s">
        <v>190</v>
      </c>
      <c r="H583" s="185">
        <v>75.468000000000004</v>
      </c>
      <c r="I583" s="186"/>
      <c r="J583" s="187">
        <f>ROUND(I583*H583,2)</f>
        <v>0</v>
      </c>
      <c r="K583" s="183" t="s">
        <v>1</v>
      </c>
      <c r="L583" s="39"/>
      <c r="M583" s="188" t="s">
        <v>1</v>
      </c>
      <c r="N583" s="189" t="s">
        <v>42</v>
      </c>
      <c r="O583" s="77"/>
      <c r="P583" s="190">
        <f>O583*H583</f>
        <v>0</v>
      </c>
      <c r="Q583" s="190">
        <v>0.017330000000000002</v>
      </c>
      <c r="R583" s="190">
        <f>Q583*H583</f>
        <v>1.3078604400000002</v>
      </c>
      <c r="S583" s="190">
        <v>0</v>
      </c>
      <c r="T583" s="191">
        <f>S583*H583</f>
        <v>0</v>
      </c>
      <c r="U583" s="38"/>
      <c r="V583" s="38"/>
      <c r="W583" s="38"/>
      <c r="X583" s="38"/>
      <c r="Y583" s="38"/>
      <c r="Z583" s="38"/>
      <c r="AA583" s="38"/>
      <c r="AB583" s="38"/>
      <c r="AC583" s="38"/>
      <c r="AD583" s="38"/>
      <c r="AE583" s="38"/>
      <c r="AR583" s="192" t="s">
        <v>191</v>
      </c>
      <c r="AT583" s="192" t="s">
        <v>187</v>
      </c>
      <c r="AU583" s="192" t="s">
        <v>92</v>
      </c>
      <c r="AY583" s="19" t="s">
        <v>185</v>
      </c>
      <c r="BE583" s="193">
        <f>IF(N583="základní",J583,0)</f>
        <v>0</v>
      </c>
      <c r="BF583" s="193">
        <f>IF(N583="snížená",J583,0)</f>
        <v>0</v>
      </c>
      <c r="BG583" s="193">
        <f>IF(N583="zákl. přenesená",J583,0)</f>
        <v>0</v>
      </c>
      <c r="BH583" s="193">
        <f>IF(N583="sníž. přenesená",J583,0)</f>
        <v>0</v>
      </c>
      <c r="BI583" s="193">
        <f>IF(N583="nulová",J583,0)</f>
        <v>0</v>
      </c>
      <c r="BJ583" s="19" t="s">
        <v>92</v>
      </c>
      <c r="BK583" s="193">
        <f>ROUND(I583*H583,2)</f>
        <v>0</v>
      </c>
      <c r="BL583" s="19" t="s">
        <v>191</v>
      </c>
      <c r="BM583" s="192" t="s">
        <v>702</v>
      </c>
    </row>
    <row r="584" s="2" customFormat="1">
      <c r="A584" s="38"/>
      <c r="B584" s="39"/>
      <c r="C584" s="38"/>
      <c r="D584" s="194" t="s">
        <v>193</v>
      </c>
      <c r="E584" s="38"/>
      <c r="F584" s="195" t="s">
        <v>701</v>
      </c>
      <c r="G584" s="38"/>
      <c r="H584" s="38"/>
      <c r="I584" s="196"/>
      <c r="J584" s="38"/>
      <c r="K584" s="38"/>
      <c r="L584" s="39"/>
      <c r="M584" s="197"/>
      <c r="N584" s="198"/>
      <c r="O584" s="77"/>
      <c r="P584" s="77"/>
      <c r="Q584" s="77"/>
      <c r="R584" s="77"/>
      <c r="S584" s="77"/>
      <c r="T584" s="78"/>
      <c r="U584" s="38"/>
      <c r="V584" s="38"/>
      <c r="W584" s="38"/>
      <c r="X584" s="38"/>
      <c r="Y584" s="38"/>
      <c r="Z584" s="38"/>
      <c r="AA584" s="38"/>
      <c r="AB584" s="38"/>
      <c r="AC584" s="38"/>
      <c r="AD584" s="38"/>
      <c r="AE584" s="38"/>
      <c r="AT584" s="19" t="s">
        <v>193</v>
      </c>
      <c r="AU584" s="19" t="s">
        <v>92</v>
      </c>
    </row>
    <row r="585" s="2" customFormat="1" ht="21.75" customHeight="1">
      <c r="A585" s="38"/>
      <c r="B585" s="180"/>
      <c r="C585" s="181" t="s">
        <v>703</v>
      </c>
      <c r="D585" s="181" t="s">
        <v>187</v>
      </c>
      <c r="E585" s="182" t="s">
        <v>704</v>
      </c>
      <c r="F585" s="183" t="s">
        <v>705</v>
      </c>
      <c r="G585" s="184" t="s">
        <v>190</v>
      </c>
      <c r="H585" s="185">
        <v>9.9179999999999993</v>
      </c>
      <c r="I585" s="186"/>
      <c r="J585" s="187">
        <f>ROUND(I585*H585,2)</f>
        <v>0</v>
      </c>
      <c r="K585" s="183" t="s">
        <v>1</v>
      </c>
      <c r="L585" s="39"/>
      <c r="M585" s="188" t="s">
        <v>1</v>
      </c>
      <c r="N585" s="189" t="s">
        <v>42</v>
      </c>
      <c r="O585" s="77"/>
      <c r="P585" s="190">
        <f>O585*H585</f>
        <v>0</v>
      </c>
      <c r="Q585" s="190">
        <v>0.017330000000000002</v>
      </c>
      <c r="R585" s="190">
        <f>Q585*H585</f>
        <v>0.17187894000000001</v>
      </c>
      <c r="S585" s="190">
        <v>0</v>
      </c>
      <c r="T585" s="191">
        <f>S585*H585</f>
        <v>0</v>
      </c>
      <c r="U585" s="38"/>
      <c r="V585" s="38"/>
      <c r="W585" s="38"/>
      <c r="X585" s="38"/>
      <c r="Y585" s="38"/>
      <c r="Z585" s="38"/>
      <c r="AA585" s="38"/>
      <c r="AB585" s="38"/>
      <c r="AC585" s="38"/>
      <c r="AD585" s="38"/>
      <c r="AE585" s="38"/>
      <c r="AR585" s="192" t="s">
        <v>191</v>
      </c>
      <c r="AT585" s="192" t="s">
        <v>187</v>
      </c>
      <c r="AU585" s="192" t="s">
        <v>92</v>
      </c>
      <c r="AY585" s="19" t="s">
        <v>185</v>
      </c>
      <c r="BE585" s="193">
        <f>IF(N585="základní",J585,0)</f>
        <v>0</v>
      </c>
      <c r="BF585" s="193">
        <f>IF(N585="snížená",J585,0)</f>
        <v>0</v>
      </c>
      <c r="BG585" s="193">
        <f>IF(N585="zákl. přenesená",J585,0)</f>
        <v>0</v>
      </c>
      <c r="BH585" s="193">
        <f>IF(N585="sníž. přenesená",J585,0)</f>
        <v>0</v>
      </c>
      <c r="BI585" s="193">
        <f>IF(N585="nulová",J585,0)</f>
        <v>0</v>
      </c>
      <c r="BJ585" s="19" t="s">
        <v>92</v>
      </c>
      <c r="BK585" s="193">
        <f>ROUND(I585*H585,2)</f>
        <v>0</v>
      </c>
      <c r="BL585" s="19" t="s">
        <v>191</v>
      </c>
      <c r="BM585" s="192" t="s">
        <v>706</v>
      </c>
    </row>
    <row r="586" s="2" customFormat="1">
      <c r="A586" s="38"/>
      <c r="B586" s="39"/>
      <c r="C586" s="38"/>
      <c r="D586" s="194" t="s">
        <v>193</v>
      </c>
      <c r="E586" s="38"/>
      <c r="F586" s="195" t="s">
        <v>705</v>
      </c>
      <c r="G586" s="38"/>
      <c r="H586" s="38"/>
      <c r="I586" s="196"/>
      <c r="J586" s="38"/>
      <c r="K586" s="38"/>
      <c r="L586" s="39"/>
      <c r="M586" s="197"/>
      <c r="N586" s="198"/>
      <c r="O586" s="77"/>
      <c r="P586" s="77"/>
      <c r="Q586" s="77"/>
      <c r="R586" s="77"/>
      <c r="S586" s="77"/>
      <c r="T586" s="78"/>
      <c r="U586" s="38"/>
      <c r="V586" s="38"/>
      <c r="W586" s="38"/>
      <c r="X586" s="38"/>
      <c r="Y586" s="38"/>
      <c r="Z586" s="38"/>
      <c r="AA586" s="38"/>
      <c r="AB586" s="38"/>
      <c r="AC586" s="38"/>
      <c r="AD586" s="38"/>
      <c r="AE586" s="38"/>
      <c r="AT586" s="19" t="s">
        <v>193</v>
      </c>
      <c r="AU586" s="19" t="s">
        <v>92</v>
      </c>
    </row>
    <row r="587" s="14" customFormat="1">
      <c r="A587" s="14"/>
      <c r="B587" s="219"/>
      <c r="C587" s="14"/>
      <c r="D587" s="194" t="s">
        <v>194</v>
      </c>
      <c r="E587" s="220" t="s">
        <v>1</v>
      </c>
      <c r="F587" s="221" t="s">
        <v>707</v>
      </c>
      <c r="G587" s="14"/>
      <c r="H587" s="220" t="s">
        <v>1</v>
      </c>
      <c r="I587" s="222"/>
      <c r="J587" s="14"/>
      <c r="K587" s="14"/>
      <c r="L587" s="219"/>
      <c r="M587" s="223"/>
      <c r="N587" s="224"/>
      <c r="O587" s="224"/>
      <c r="P587" s="224"/>
      <c r="Q587" s="224"/>
      <c r="R587" s="224"/>
      <c r="S587" s="224"/>
      <c r="T587" s="225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T587" s="220" t="s">
        <v>194</v>
      </c>
      <c r="AU587" s="220" t="s">
        <v>92</v>
      </c>
      <c r="AV587" s="14" t="s">
        <v>84</v>
      </c>
      <c r="AW587" s="14" t="s">
        <v>32</v>
      </c>
      <c r="AX587" s="14" t="s">
        <v>76</v>
      </c>
      <c r="AY587" s="220" t="s">
        <v>185</v>
      </c>
    </row>
    <row r="588" s="14" customFormat="1">
      <c r="A588" s="14"/>
      <c r="B588" s="219"/>
      <c r="C588" s="14"/>
      <c r="D588" s="194" t="s">
        <v>194</v>
      </c>
      <c r="E588" s="220" t="s">
        <v>1</v>
      </c>
      <c r="F588" s="221" t="s">
        <v>708</v>
      </c>
      <c r="G588" s="14"/>
      <c r="H588" s="220" t="s">
        <v>1</v>
      </c>
      <c r="I588" s="222"/>
      <c r="J588" s="14"/>
      <c r="K588" s="14"/>
      <c r="L588" s="219"/>
      <c r="M588" s="223"/>
      <c r="N588" s="224"/>
      <c r="O588" s="224"/>
      <c r="P588" s="224"/>
      <c r="Q588" s="224"/>
      <c r="R588" s="224"/>
      <c r="S588" s="224"/>
      <c r="T588" s="225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T588" s="220" t="s">
        <v>194</v>
      </c>
      <c r="AU588" s="220" t="s">
        <v>92</v>
      </c>
      <c r="AV588" s="14" t="s">
        <v>84</v>
      </c>
      <c r="AW588" s="14" t="s">
        <v>32</v>
      </c>
      <c r="AX588" s="14" t="s">
        <v>76</v>
      </c>
      <c r="AY588" s="220" t="s">
        <v>185</v>
      </c>
    </row>
    <row r="589" s="14" customFormat="1">
      <c r="A589" s="14"/>
      <c r="B589" s="219"/>
      <c r="C589" s="14"/>
      <c r="D589" s="194" t="s">
        <v>194</v>
      </c>
      <c r="E589" s="220" t="s">
        <v>1</v>
      </c>
      <c r="F589" s="221" t="s">
        <v>709</v>
      </c>
      <c r="G589" s="14"/>
      <c r="H589" s="220" t="s">
        <v>1</v>
      </c>
      <c r="I589" s="222"/>
      <c r="J589" s="14"/>
      <c r="K589" s="14"/>
      <c r="L589" s="219"/>
      <c r="M589" s="223"/>
      <c r="N589" s="224"/>
      <c r="O589" s="224"/>
      <c r="P589" s="224"/>
      <c r="Q589" s="224"/>
      <c r="R589" s="224"/>
      <c r="S589" s="224"/>
      <c r="T589" s="225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T589" s="220" t="s">
        <v>194</v>
      </c>
      <c r="AU589" s="220" t="s">
        <v>92</v>
      </c>
      <c r="AV589" s="14" t="s">
        <v>84</v>
      </c>
      <c r="AW589" s="14" t="s">
        <v>32</v>
      </c>
      <c r="AX589" s="14" t="s">
        <v>76</v>
      </c>
      <c r="AY589" s="220" t="s">
        <v>185</v>
      </c>
    </row>
    <row r="590" s="14" customFormat="1">
      <c r="A590" s="14"/>
      <c r="B590" s="219"/>
      <c r="C590" s="14"/>
      <c r="D590" s="194" t="s">
        <v>194</v>
      </c>
      <c r="E590" s="220" t="s">
        <v>1</v>
      </c>
      <c r="F590" s="221" t="s">
        <v>675</v>
      </c>
      <c r="G590" s="14"/>
      <c r="H590" s="220" t="s">
        <v>1</v>
      </c>
      <c r="I590" s="222"/>
      <c r="J590" s="14"/>
      <c r="K590" s="14"/>
      <c r="L590" s="219"/>
      <c r="M590" s="223"/>
      <c r="N590" s="224"/>
      <c r="O590" s="224"/>
      <c r="P590" s="224"/>
      <c r="Q590" s="224"/>
      <c r="R590" s="224"/>
      <c r="S590" s="224"/>
      <c r="T590" s="225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T590" s="220" t="s">
        <v>194</v>
      </c>
      <c r="AU590" s="220" t="s">
        <v>92</v>
      </c>
      <c r="AV590" s="14" t="s">
        <v>84</v>
      </c>
      <c r="AW590" s="14" t="s">
        <v>32</v>
      </c>
      <c r="AX590" s="14" t="s">
        <v>76</v>
      </c>
      <c r="AY590" s="220" t="s">
        <v>185</v>
      </c>
    </row>
    <row r="591" s="13" customFormat="1">
      <c r="A591" s="13"/>
      <c r="B591" s="199"/>
      <c r="C591" s="13"/>
      <c r="D591" s="194" t="s">
        <v>194</v>
      </c>
      <c r="E591" s="200" t="s">
        <v>1</v>
      </c>
      <c r="F591" s="201" t="s">
        <v>676</v>
      </c>
      <c r="G591" s="13"/>
      <c r="H591" s="202">
        <v>9.9179999999999993</v>
      </c>
      <c r="I591" s="203"/>
      <c r="J591" s="13"/>
      <c r="K591" s="13"/>
      <c r="L591" s="199"/>
      <c r="M591" s="204"/>
      <c r="N591" s="205"/>
      <c r="O591" s="205"/>
      <c r="P591" s="205"/>
      <c r="Q591" s="205"/>
      <c r="R591" s="205"/>
      <c r="S591" s="205"/>
      <c r="T591" s="206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T591" s="200" t="s">
        <v>194</v>
      </c>
      <c r="AU591" s="200" t="s">
        <v>92</v>
      </c>
      <c r="AV591" s="13" t="s">
        <v>92</v>
      </c>
      <c r="AW591" s="13" t="s">
        <v>32</v>
      </c>
      <c r="AX591" s="13" t="s">
        <v>76</v>
      </c>
      <c r="AY591" s="200" t="s">
        <v>185</v>
      </c>
    </row>
    <row r="592" s="15" customFormat="1">
      <c r="A592" s="15"/>
      <c r="B592" s="226"/>
      <c r="C592" s="15"/>
      <c r="D592" s="194" t="s">
        <v>194</v>
      </c>
      <c r="E592" s="227" t="s">
        <v>1</v>
      </c>
      <c r="F592" s="228" t="s">
        <v>276</v>
      </c>
      <c r="G592" s="15"/>
      <c r="H592" s="229">
        <v>9.9179999999999993</v>
      </c>
      <c r="I592" s="230"/>
      <c r="J592" s="15"/>
      <c r="K592" s="15"/>
      <c r="L592" s="226"/>
      <c r="M592" s="231"/>
      <c r="N592" s="232"/>
      <c r="O592" s="232"/>
      <c r="P592" s="232"/>
      <c r="Q592" s="232"/>
      <c r="R592" s="232"/>
      <c r="S592" s="232"/>
      <c r="T592" s="233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T592" s="227" t="s">
        <v>194</v>
      </c>
      <c r="AU592" s="227" t="s">
        <v>92</v>
      </c>
      <c r="AV592" s="15" t="s">
        <v>191</v>
      </c>
      <c r="AW592" s="15" t="s">
        <v>32</v>
      </c>
      <c r="AX592" s="15" t="s">
        <v>84</v>
      </c>
      <c r="AY592" s="227" t="s">
        <v>185</v>
      </c>
    </row>
    <row r="593" s="2" customFormat="1" ht="33" customHeight="1">
      <c r="A593" s="38"/>
      <c r="B593" s="180"/>
      <c r="C593" s="181" t="s">
        <v>710</v>
      </c>
      <c r="D593" s="181" t="s">
        <v>187</v>
      </c>
      <c r="E593" s="182" t="s">
        <v>711</v>
      </c>
      <c r="F593" s="183" t="s">
        <v>712</v>
      </c>
      <c r="G593" s="184" t="s">
        <v>190</v>
      </c>
      <c r="H593" s="185">
        <v>925.88599999999997</v>
      </c>
      <c r="I593" s="186"/>
      <c r="J593" s="187">
        <f>ROUND(I593*H593,2)</f>
        <v>0</v>
      </c>
      <c r="K593" s="183" t="s">
        <v>199</v>
      </c>
      <c r="L593" s="39"/>
      <c r="M593" s="188" t="s">
        <v>1</v>
      </c>
      <c r="N593" s="189" t="s">
        <v>42</v>
      </c>
      <c r="O593" s="77"/>
      <c r="P593" s="190">
        <f>O593*H593</f>
        <v>0</v>
      </c>
      <c r="Q593" s="190">
        <v>0.029700000000000001</v>
      </c>
      <c r="R593" s="190">
        <f>Q593*H593</f>
        <v>27.498814199999998</v>
      </c>
      <c r="S593" s="190">
        <v>0</v>
      </c>
      <c r="T593" s="191">
        <f>S593*H593</f>
        <v>0</v>
      </c>
      <c r="U593" s="38"/>
      <c r="V593" s="38"/>
      <c r="W593" s="38"/>
      <c r="X593" s="38"/>
      <c r="Y593" s="38"/>
      <c r="Z593" s="38"/>
      <c r="AA593" s="38"/>
      <c r="AB593" s="38"/>
      <c r="AC593" s="38"/>
      <c r="AD593" s="38"/>
      <c r="AE593" s="38"/>
      <c r="AR593" s="192" t="s">
        <v>191</v>
      </c>
      <c r="AT593" s="192" t="s">
        <v>187</v>
      </c>
      <c r="AU593" s="192" t="s">
        <v>92</v>
      </c>
      <c r="AY593" s="19" t="s">
        <v>185</v>
      </c>
      <c r="BE593" s="193">
        <f>IF(N593="základní",J593,0)</f>
        <v>0</v>
      </c>
      <c r="BF593" s="193">
        <f>IF(N593="snížená",J593,0)</f>
        <v>0</v>
      </c>
      <c r="BG593" s="193">
        <f>IF(N593="zákl. přenesená",J593,0)</f>
        <v>0</v>
      </c>
      <c r="BH593" s="193">
        <f>IF(N593="sníž. přenesená",J593,0)</f>
        <v>0</v>
      </c>
      <c r="BI593" s="193">
        <f>IF(N593="nulová",J593,0)</f>
        <v>0</v>
      </c>
      <c r="BJ593" s="19" t="s">
        <v>92</v>
      </c>
      <c r="BK593" s="193">
        <f>ROUND(I593*H593,2)</f>
        <v>0</v>
      </c>
      <c r="BL593" s="19" t="s">
        <v>191</v>
      </c>
      <c r="BM593" s="192" t="s">
        <v>713</v>
      </c>
    </row>
    <row r="594" s="2" customFormat="1">
      <c r="A594" s="38"/>
      <c r="B594" s="39"/>
      <c r="C594" s="38"/>
      <c r="D594" s="194" t="s">
        <v>193</v>
      </c>
      <c r="E594" s="38"/>
      <c r="F594" s="195" t="s">
        <v>712</v>
      </c>
      <c r="G594" s="38"/>
      <c r="H594" s="38"/>
      <c r="I594" s="196"/>
      <c r="J594" s="38"/>
      <c r="K594" s="38"/>
      <c r="L594" s="39"/>
      <c r="M594" s="197"/>
      <c r="N594" s="198"/>
      <c r="O594" s="77"/>
      <c r="P594" s="77"/>
      <c r="Q594" s="77"/>
      <c r="R594" s="77"/>
      <c r="S594" s="77"/>
      <c r="T594" s="78"/>
      <c r="U594" s="38"/>
      <c r="V594" s="38"/>
      <c r="W594" s="38"/>
      <c r="X594" s="38"/>
      <c r="Y594" s="38"/>
      <c r="Z594" s="38"/>
      <c r="AA594" s="38"/>
      <c r="AB594" s="38"/>
      <c r="AC594" s="38"/>
      <c r="AD594" s="38"/>
      <c r="AE594" s="38"/>
      <c r="AT594" s="19" t="s">
        <v>193</v>
      </c>
      <c r="AU594" s="19" t="s">
        <v>92</v>
      </c>
    </row>
    <row r="595" s="2" customFormat="1">
      <c r="A595" s="38"/>
      <c r="B595" s="39"/>
      <c r="C595" s="38"/>
      <c r="D595" s="207" t="s">
        <v>201</v>
      </c>
      <c r="E595" s="38"/>
      <c r="F595" s="208" t="s">
        <v>714</v>
      </c>
      <c r="G595" s="38"/>
      <c r="H595" s="38"/>
      <c r="I595" s="196"/>
      <c r="J595" s="38"/>
      <c r="K595" s="38"/>
      <c r="L595" s="39"/>
      <c r="M595" s="197"/>
      <c r="N595" s="198"/>
      <c r="O595" s="77"/>
      <c r="P595" s="77"/>
      <c r="Q595" s="77"/>
      <c r="R595" s="77"/>
      <c r="S595" s="77"/>
      <c r="T595" s="78"/>
      <c r="U595" s="38"/>
      <c r="V595" s="38"/>
      <c r="W595" s="38"/>
      <c r="X595" s="38"/>
      <c r="Y595" s="38"/>
      <c r="Z595" s="38"/>
      <c r="AA595" s="38"/>
      <c r="AB595" s="38"/>
      <c r="AC595" s="38"/>
      <c r="AD595" s="38"/>
      <c r="AE595" s="38"/>
      <c r="AT595" s="19" t="s">
        <v>201</v>
      </c>
      <c r="AU595" s="19" t="s">
        <v>92</v>
      </c>
    </row>
    <row r="596" s="14" customFormat="1">
      <c r="A596" s="14"/>
      <c r="B596" s="219"/>
      <c r="C596" s="14"/>
      <c r="D596" s="194" t="s">
        <v>194</v>
      </c>
      <c r="E596" s="220" t="s">
        <v>1</v>
      </c>
      <c r="F596" s="221" t="s">
        <v>686</v>
      </c>
      <c r="G596" s="14"/>
      <c r="H596" s="220" t="s">
        <v>1</v>
      </c>
      <c r="I596" s="222"/>
      <c r="J596" s="14"/>
      <c r="K596" s="14"/>
      <c r="L596" s="219"/>
      <c r="M596" s="223"/>
      <c r="N596" s="224"/>
      <c r="O596" s="224"/>
      <c r="P596" s="224"/>
      <c r="Q596" s="224"/>
      <c r="R596" s="224"/>
      <c r="S596" s="224"/>
      <c r="T596" s="225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T596" s="220" t="s">
        <v>194</v>
      </c>
      <c r="AU596" s="220" t="s">
        <v>92</v>
      </c>
      <c r="AV596" s="14" t="s">
        <v>84</v>
      </c>
      <c r="AW596" s="14" t="s">
        <v>32</v>
      </c>
      <c r="AX596" s="14" t="s">
        <v>76</v>
      </c>
      <c r="AY596" s="220" t="s">
        <v>185</v>
      </c>
    </row>
    <row r="597" s="13" customFormat="1">
      <c r="A597" s="13"/>
      <c r="B597" s="199"/>
      <c r="C597" s="13"/>
      <c r="D597" s="194" t="s">
        <v>194</v>
      </c>
      <c r="E597" s="200" t="s">
        <v>1</v>
      </c>
      <c r="F597" s="201" t="s">
        <v>697</v>
      </c>
      <c r="G597" s="13"/>
      <c r="H597" s="202">
        <v>15.6</v>
      </c>
      <c r="I597" s="203"/>
      <c r="J597" s="13"/>
      <c r="K597" s="13"/>
      <c r="L597" s="199"/>
      <c r="M597" s="204"/>
      <c r="N597" s="205"/>
      <c r="O597" s="205"/>
      <c r="P597" s="205"/>
      <c r="Q597" s="205"/>
      <c r="R597" s="205"/>
      <c r="S597" s="205"/>
      <c r="T597" s="206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T597" s="200" t="s">
        <v>194</v>
      </c>
      <c r="AU597" s="200" t="s">
        <v>92</v>
      </c>
      <c r="AV597" s="13" t="s">
        <v>92</v>
      </c>
      <c r="AW597" s="13" t="s">
        <v>32</v>
      </c>
      <c r="AX597" s="13" t="s">
        <v>76</v>
      </c>
      <c r="AY597" s="200" t="s">
        <v>185</v>
      </c>
    </row>
    <row r="598" s="14" customFormat="1">
      <c r="A598" s="14"/>
      <c r="B598" s="219"/>
      <c r="C598" s="14"/>
      <c r="D598" s="194" t="s">
        <v>194</v>
      </c>
      <c r="E598" s="220" t="s">
        <v>1</v>
      </c>
      <c r="F598" s="221" t="s">
        <v>688</v>
      </c>
      <c r="G598" s="14"/>
      <c r="H598" s="220" t="s">
        <v>1</v>
      </c>
      <c r="I598" s="222"/>
      <c r="J598" s="14"/>
      <c r="K598" s="14"/>
      <c r="L598" s="219"/>
      <c r="M598" s="223"/>
      <c r="N598" s="224"/>
      <c r="O598" s="224"/>
      <c r="P598" s="224"/>
      <c r="Q598" s="224"/>
      <c r="R598" s="224"/>
      <c r="S598" s="224"/>
      <c r="T598" s="225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T598" s="220" t="s">
        <v>194</v>
      </c>
      <c r="AU598" s="220" t="s">
        <v>92</v>
      </c>
      <c r="AV598" s="14" t="s">
        <v>84</v>
      </c>
      <c r="AW598" s="14" t="s">
        <v>32</v>
      </c>
      <c r="AX598" s="14" t="s">
        <v>76</v>
      </c>
      <c r="AY598" s="220" t="s">
        <v>185</v>
      </c>
    </row>
    <row r="599" s="13" customFormat="1">
      <c r="A599" s="13"/>
      <c r="B599" s="199"/>
      <c r="C599" s="13"/>
      <c r="D599" s="194" t="s">
        <v>194</v>
      </c>
      <c r="E599" s="200" t="s">
        <v>1</v>
      </c>
      <c r="F599" s="201" t="s">
        <v>698</v>
      </c>
      <c r="G599" s="13"/>
      <c r="H599" s="202">
        <v>540.60000000000002</v>
      </c>
      <c r="I599" s="203"/>
      <c r="J599" s="13"/>
      <c r="K599" s="13"/>
      <c r="L599" s="199"/>
      <c r="M599" s="204"/>
      <c r="N599" s="205"/>
      <c r="O599" s="205"/>
      <c r="P599" s="205"/>
      <c r="Q599" s="205"/>
      <c r="R599" s="205"/>
      <c r="S599" s="205"/>
      <c r="T599" s="206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T599" s="200" t="s">
        <v>194</v>
      </c>
      <c r="AU599" s="200" t="s">
        <v>92</v>
      </c>
      <c r="AV599" s="13" t="s">
        <v>92</v>
      </c>
      <c r="AW599" s="13" t="s">
        <v>32</v>
      </c>
      <c r="AX599" s="13" t="s">
        <v>76</v>
      </c>
      <c r="AY599" s="200" t="s">
        <v>185</v>
      </c>
    </row>
    <row r="600" s="14" customFormat="1">
      <c r="A600" s="14"/>
      <c r="B600" s="219"/>
      <c r="C600" s="14"/>
      <c r="D600" s="194" t="s">
        <v>194</v>
      </c>
      <c r="E600" s="220" t="s">
        <v>1</v>
      </c>
      <c r="F600" s="221" t="s">
        <v>690</v>
      </c>
      <c r="G600" s="14"/>
      <c r="H600" s="220" t="s">
        <v>1</v>
      </c>
      <c r="I600" s="222"/>
      <c r="J600" s="14"/>
      <c r="K600" s="14"/>
      <c r="L600" s="219"/>
      <c r="M600" s="223"/>
      <c r="N600" s="224"/>
      <c r="O600" s="224"/>
      <c r="P600" s="224"/>
      <c r="Q600" s="224"/>
      <c r="R600" s="224"/>
      <c r="S600" s="224"/>
      <c r="T600" s="225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T600" s="220" t="s">
        <v>194</v>
      </c>
      <c r="AU600" s="220" t="s">
        <v>92</v>
      </c>
      <c r="AV600" s="14" t="s">
        <v>84</v>
      </c>
      <c r="AW600" s="14" t="s">
        <v>32</v>
      </c>
      <c r="AX600" s="14" t="s">
        <v>76</v>
      </c>
      <c r="AY600" s="220" t="s">
        <v>185</v>
      </c>
    </row>
    <row r="601" s="13" customFormat="1">
      <c r="A601" s="13"/>
      <c r="B601" s="199"/>
      <c r="C601" s="13"/>
      <c r="D601" s="194" t="s">
        <v>194</v>
      </c>
      <c r="E601" s="200" t="s">
        <v>1</v>
      </c>
      <c r="F601" s="201" t="s">
        <v>715</v>
      </c>
      <c r="G601" s="13"/>
      <c r="H601" s="202">
        <v>284.30000000000001</v>
      </c>
      <c r="I601" s="203"/>
      <c r="J601" s="13"/>
      <c r="K601" s="13"/>
      <c r="L601" s="199"/>
      <c r="M601" s="204"/>
      <c r="N601" s="205"/>
      <c r="O601" s="205"/>
      <c r="P601" s="205"/>
      <c r="Q601" s="205"/>
      <c r="R601" s="205"/>
      <c r="S601" s="205"/>
      <c r="T601" s="206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T601" s="200" t="s">
        <v>194</v>
      </c>
      <c r="AU601" s="200" t="s">
        <v>92</v>
      </c>
      <c r="AV601" s="13" t="s">
        <v>92</v>
      </c>
      <c r="AW601" s="13" t="s">
        <v>32</v>
      </c>
      <c r="AX601" s="13" t="s">
        <v>76</v>
      </c>
      <c r="AY601" s="200" t="s">
        <v>185</v>
      </c>
    </row>
    <row r="602" s="14" customFormat="1">
      <c r="A602" s="14"/>
      <c r="B602" s="219"/>
      <c r="C602" s="14"/>
      <c r="D602" s="194" t="s">
        <v>194</v>
      </c>
      <c r="E602" s="220" t="s">
        <v>1</v>
      </c>
      <c r="F602" s="221" t="s">
        <v>716</v>
      </c>
      <c r="G602" s="14"/>
      <c r="H602" s="220" t="s">
        <v>1</v>
      </c>
      <c r="I602" s="222"/>
      <c r="J602" s="14"/>
      <c r="K602" s="14"/>
      <c r="L602" s="219"/>
      <c r="M602" s="223"/>
      <c r="N602" s="224"/>
      <c r="O602" s="224"/>
      <c r="P602" s="224"/>
      <c r="Q602" s="224"/>
      <c r="R602" s="224"/>
      <c r="S602" s="224"/>
      <c r="T602" s="225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T602" s="220" t="s">
        <v>194</v>
      </c>
      <c r="AU602" s="220" t="s">
        <v>92</v>
      </c>
      <c r="AV602" s="14" t="s">
        <v>84</v>
      </c>
      <c r="AW602" s="14" t="s">
        <v>32</v>
      </c>
      <c r="AX602" s="14" t="s">
        <v>76</v>
      </c>
      <c r="AY602" s="220" t="s">
        <v>185</v>
      </c>
    </row>
    <row r="603" s="13" customFormat="1">
      <c r="A603" s="13"/>
      <c r="B603" s="199"/>
      <c r="C603" s="13"/>
      <c r="D603" s="194" t="s">
        <v>194</v>
      </c>
      <c r="E603" s="200" t="s">
        <v>1</v>
      </c>
      <c r="F603" s="201" t="s">
        <v>717</v>
      </c>
      <c r="G603" s="13"/>
      <c r="H603" s="202">
        <v>75.468000000000004</v>
      </c>
      <c r="I603" s="203"/>
      <c r="J603" s="13"/>
      <c r="K603" s="13"/>
      <c r="L603" s="199"/>
      <c r="M603" s="204"/>
      <c r="N603" s="205"/>
      <c r="O603" s="205"/>
      <c r="P603" s="205"/>
      <c r="Q603" s="205"/>
      <c r="R603" s="205"/>
      <c r="S603" s="205"/>
      <c r="T603" s="206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T603" s="200" t="s">
        <v>194</v>
      </c>
      <c r="AU603" s="200" t="s">
        <v>92</v>
      </c>
      <c r="AV603" s="13" t="s">
        <v>92</v>
      </c>
      <c r="AW603" s="13" t="s">
        <v>32</v>
      </c>
      <c r="AX603" s="13" t="s">
        <v>76</v>
      </c>
      <c r="AY603" s="200" t="s">
        <v>185</v>
      </c>
    </row>
    <row r="604" s="14" customFormat="1">
      <c r="A604" s="14"/>
      <c r="B604" s="219"/>
      <c r="C604" s="14"/>
      <c r="D604" s="194" t="s">
        <v>194</v>
      </c>
      <c r="E604" s="220" t="s">
        <v>1</v>
      </c>
      <c r="F604" s="221" t="s">
        <v>675</v>
      </c>
      <c r="G604" s="14"/>
      <c r="H604" s="220" t="s">
        <v>1</v>
      </c>
      <c r="I604" s="222"/>
      <c r="J604" s="14"/>
      <c r="K604" s="14"/>
      <c r="L604" s="219"/>
      <c r="M604" s="223"/>
      <c r="N604" s="224"/>
      <c r="O604" s="224"/>
      <c r="P604" s="224"/>
      <c r="Q604" s="224"/>
      <c r="R604" s="224"/>
      <c r="S604" s="224"/>
      <c r="T604" s="225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T604" s="220" t="s">
        <v>194</v>
      </c>
      <c r="AU604" s="220" t="s">
        <v>92</v>
      </c>
      <c r="AV604" s="14" t="s">
        <v>84</v>
      </c>
      <c r="AW604" s="14" t="s">
        <v>32</v>
      </c>
      <c r="AX604" s="14" t="s">
        <v>76</v>
      </c>
      <c r="AY604" s="220" t="s">
        <v>185</v>
      </c>
    </row>
    <row r="605" s="13" customFormat="1">
      <c r="A605" s="13"/>
      <c r="B605" s="199"/>
      <c r="C605" s="13"/>
      <c r="D605" s="194" t="s">
        <v>194</v>
      </c>
      <c r="E605" s="200" t="s">
        <v>1</v>
      </c>
      <c r="F605" s="201" t="s">
        <v>676</v>
      </c>
      <c r="G605" s="13"/>
      <c r="H605" s="202">
        <v>9.9179999999999993</v>
      </c>
      <c r="I605" s="203"/>
      <c r="J605" s="13"/>
      <c r="K605" s="13"/>
      <c r="L605" s="199"/>
      <c r="M605" s="204"/>
      <c r="N605" s="205"/>
      <c r="O605" s="205"/>
      <c r="P605" s="205"/>
      <c r="Q605" s="205"/>
      <c r="R605" s="205"/>
      <c r="S605" s="205"/>
      <c r="T605" s="206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T605" s="200" t="s">
        <v>194</v>
      </c>
      <c r="AU605" s="200" t="s">
        <v>92</v>
      </c>
      <c r="AV605" s="13" t="s">
        <v>92</v>
      </c>
      <c r="AW605" s="13" t="s">
        <v>32</v>
      </c>
      <c r="AX605" s="13" t="s">
        <v>76</v>
      </c>
      <c r="AY605" s="200" t="s">
        <v>185</v>
      </c>
    </row>
    <row r="606" s="15" customFormat="1">
      <c r="A606" s="15"/>
      <c r="B606" s="226"/>
      <c r="C606" s="15"/>
      <c r="D606" s="194" t="s">
        <v>194</v>
      </c>
      <c r="E606" s="227" t="s">
        <v>1</v>
      </c>
      <c r="F606" s="228" t="s">
        <v>276</v>
      </c>
      <c r="G606" s="15"/>
      <c r="H606" s="229">
        <v>925.88599999999997</v>
      </c>
      <c r="I606" s="230"/>
      <c r="J606" s="15"/>
      <c r="K606" s="15"/>
      <c r="L606" s="226"/>
      <c r="M606" s="231"/>
      <c r="N606" s="232"/>
      <c r="O606" s="232"/>
      <c r="P606" s="232"/>
      <c r="Q606" s="232"/>
      <c r="R606" s="232"/>
      <c r="S606" s="232"/>
      <c r="T606" s="233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T606" s="227" t="s">
        <v>194</v>
      </c>
      <c r="AU606" s="227" t="s">
        <v>92</v>
      </c>
      <c r="AV606" s="15" t="s">
        <v>191</v>
      </c>
      <c r="AW606" s="15" t="s">
        <v>32</v>
      </c>
      <c r="AX606" s="15" t="s">
        <v>84</v>
      </c>
      <c r="AY606" s="227" t="s">
        <v>185</v>
      </c>
    </row>
    <row r="607" s="2" customFormat="1" ht="24.15" customHeight="1">
      <c r="A607" s="38"/>
      <c r="B607" s="180"/>
      <c r="C607" s="181" t="s">
        <v>718</v>
      </c>
      <c r="D607" s="181" t="s">
        <v>187</v>
      </c>
      <c r="E607" s="182" t="s">
        <v>719</v>
      </c>
      <c r="F607" s="183" t="s">
        <v>720</v>
      </c>
      <c r="G607" s="184" t="s">
        <v>190</v>
      </c>
      <c r="H607" s="185">
        <v>346.95800000000003</v>
      </c>
      <c r="I607" s="186"/>
      <c r="J607" s="187">
        <f>ROUND(I607*H607,2)</f>
        <v>0</v>
      </c>
      <c r="K607" s="183" t="s">
        <v>199</v>
      </c>
      <c r="L607" s="39"/>
      <c r="M607" s="188" t="s">
        <v>1</v>
      </c>
      <c r="N607" s="189" t="s">
        <v>42</v>
      </c>
      <c r="O607" s="77"/>
      <c r="P607" s="190">
        <f>O607*H607</f>
        <v>0</v>
      </c>
      <c r="Q607" s="190">
        <v>0.00025999999999999998</v>
      </c>
      <c r="R607" s="190">
        <f>Q607*H607</f>
        <v>0.090209079999999997</v>
      </c>
      <c r="S607" s="190">
        <v>0</v>
      </c>
      <c r="T607" s="191">
        <f>S607*H607</f>
        <v>0</v>
      </c>
      <c r="U607" s="38"/>
      <c r="V607" s="38"/>
      <c r="W607" s="38"/>
      <c r="X607" s="38"/>
      <c r="Y607" s="38"/>
      <c r="Z607" s="38"/>
      <c r="AA607" s="38"/>
      <c r="AB607" s="38"/>
      <c r="AC607" s="38"/>
      <c r="AD607" s="38"/>
      <c r="AE607" s="38"/>
      <c r="AR607" s="192" t="s">
        <v>191</v>
      </c>
      <c r="AT607" s="192" t="s">
        <v>187</v>
      </c>
      <c r="AU607" s="192" t="s">
        <v>92</v>
      </c>
      <c r="AY607" s="19" t="s">
        <v>185</v>
      </c>
      <c r="BE607" s="193">
        <f>IF(N607="základní",J607,0)</f>
        <v>0</v>
      </c>
      <c r="BF607" s="193">
        <f>IF(N607="snížená",J607,0)</f>
        <v>0</v>
      </c>
      <c r="BG607" s="193">
        <f>IF(N607="zákl. přenesená",J607,0)</f>
        <v>0</v>
      </c>
      <c r="BH607" s="193">
        <f>IF(N607="sníž. přenesená",J607,0)</f>
        <v>0</v>
      </c>
      <c r="BI607" s="193">
        <f>IF(N607="nulová",J607,0)</f>
        <v>0</v>
      </c>
      <c r="BJ607" s="19" t="s">
        <v>92</v>
      </c>
      <c r="BK607" s="193">
        <f>ROUND(I607*H607,2)</f>
        <v>0</v>
      </c>
      <c r="BL607" s="19" t="s">
        <v>191</v>
      </c>
      <c r="BM607" s="192" t="s">
        <v>721</v>
      </c>
    </row>
    <row r="608" s="2" customFormat="1">
      <c r="A608" s="38"/>
      <c r="B608" s="39"/>
      <c r="C608" s="38"/>
      <c r="D608" s="194" t="s">
        <v>193</v>
      </c>
      <c r="E608" s="38"/>
      <c r="F608" s="195" t="s">
        <v>720</v>
      </c>
      <c r="G608" s="38"/>
      <c r="H608" s="38"/>
      <c r="I608" s="196"/>
      <c r="J608" s="38"/>
      <c r="K608" s="38"/>
      <c r="L608" s="39"/>
      <c r="M608" s="197"/>
      <c r="N608" s="198"/>
      <c r="O608" s="77"/>
      <c r="P608" s="77"/>
      <c r="Q608" s="77"/>
      <c r="R608" s="77"/>
      <c r="S608" s="77"/>
      <c r="T608" s="78"/>
      <c r="U608" s="38"/>
      <c r="V608" s="38"/>
      <c r="W608" s="38"/>
      <c r="X608" s="38"/>
      <c r="Y608" s="38"/>
      <c r="Z608" s="38"/>
      <c r="AA608" s="38"/>
      <c r="AB608" s="38"/>
      <c r="AC608" s="38"/>
      <c r="AD608" s="38"/>
      <c r="AE608" s="38"/>
      <c r="AT608" s="19" t="s">
        <v>193</v>
      </c>
      <c r="AU608" s="19" t="s">
        <v>92</v>
      </c>
    </row>
    <row r="609" s="2" customFormat="1">
      <c r="A609" s="38"/>
      <c r="B609" s="39"/>
      <c r="C609" s="38"/>
      <c r="D609" s="207" t="s">
        <v>201</v>
      </c>
      <c r="E609" s="38"/>
      <c r="F609" s="208" t="s">
        <v>722</v>
      </c>
      <c r="G609" s="38"/>
      <c r="H609" s="38"/>
      <c r="I609" s="196"/>
      <c r="J609" s="38"/>
      <c r="K609" s="38"/>
      <c r="L609" s="39"/>
      <c r="M609" s="197"/>
      <c r="N609" s="198"/>
      <c r="O609" s="77"/>
      <c r="P609" s="77"/>
      <c r="Q609" s="77"/>
      <c r="R609" s="77"/>
      <c r="S609" s="77"/>
      <c r="T609" s="78"/>
      <c r="U609" s="38"/>
      <c r="V609" s="38"/>
      <c r="W609" s="38"/>
      <c r="X609" s="38"/>
      <c r="Y609" s="38"/>
      <c r="Z609" s="38"/>
      <c r="AA609" s="38"/>
      <c r="AB609" s="38"/>
      <c r="AC609" s="38"/>
      <c r="AD609" s="38"/>
      <c r="AE609" s="38"/>
      <c r="AT609" s="19" t="s">
        <v>201</v>
      </c>
      <c r="AU609" s="19" t="s">
        <v>92</v>
      </c>
    </row>
    <row r="610" s="14" customFormat="1">
      <c r="A610" s="14"/>
      <c r="B610" s="219"/>
      <c r="C610" s="14"/>
      <c r="D610" s="194" t="s">
        <v>194</v>
      </c>
      <c r="E610" s="220" t="s">
        <v>1</v>
      </c>
      <c r="F610" s="221" t="s">
        <v>723</v>
      </c>
      <c r="G610" s="14"/>
      <c r="H610" s="220" t="s">
        <v>1</v>
      </c>
      <c r="I610" s="222"/>
      <c r="J610" s="14"/>
      <c r="K610" s="14"/>
      <c r="L610" s="219"/>
      <c r="M610" s="223"/>
      <c r="N610" s="224"/>
      <c r="O610" s="224"/>
      <c r="P610" s="224"/>
      <c r="Q610" s="224"/>
      <c r="R610" s="224"/>
      <c r="S610" s="224"/>
      <c r="T610" s="225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T610" s="220" t="s">
        <v>194</v>
      </c>
      <c r="AU610" s="220" t="s">
        <v>92</v>
      </c>
      <c r="AV610" s="14" t="s">
        <v>84</v>
      </c>
      <c r="AW610" s="14" t="s">
        <v>32</v>
      </c>
      <c r="AX610" s="14" t="s">
        <v>76</v>
      </c>
      <c r="AY610" s="220" t="s">
        <v>185</v>
      </c>
    </row>
    <row r="611" s="14" customFormat="1">
      <c r="A611" s="14"/>
      <c r="B611" s="219"/>
      <c r="C611" s="14"/>
      <c r="D611" s="194" t="s">
        <v>194</v>
      </c>
      <c r="E611" s="220" t="s">
        <v>1</v>
      </c>
      <c r="F611" s="221" t="s">
        <v>323</v>
      </c>
      <c r="G611" s="14"/>
      <c r="H611" s="220" t="s">
        <v>1</v>
      </c>
      <c r="I611" s="222"/>
      <c r="J611" s="14"/>
      <c r="K611" s="14"/>
      <c r="L611" s="219"/>
      <c r="M611" s="223"/>
      <c r="N611" s="224"/>
      <c r="O611" s="224"/>
      <c r="P611" s="224"/>
      <c r="Q611" s="224"/>
      <c r="R611" s="224"/>
      <c r="S611" s="224"/>
      <c r="T611" s="225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T611" s="220" t="s">
        <v>194</v>
      </c>
      <c r="AU611" s="220" t="s">
        <v>92</v>
      </c>
      <c r="AV611" s="14" t="s">
        <v>84</v>
      </c>
      <c r="AW611" s="14" t="s">
        <v>32</v>
      </c>
      <c r="AX611" s="14" t="s">
        <v>76</v>
      </c>
      <c r="AY611" s="220" t="s">
        <v>185</v>
      </c>
    </row>
    <row r="612" s="13" customFormat="1">
      <c r="A612" s="13"/>
      <c r="B612" s="199"/>
      <c r="C612" s="13"/>
      <c r="D612" s="194" t="s">
        <v>194</v>
      </c>
      <c r="E612" s="200" t="s">
        <v>1</v>
      </c>
      <c r="F612" s="201" t="s">
        <v>724</v>
      </c>
      <c r="G612" s="13"/>
      <c r="H612" s="202">
        <v>64.944000000000003</v>
      </c>
      <c r="I612" s="203"/>
      <c r="J612" s="13"/>
      <c r="K612" s="13"/>
      <c r="L612" s="199"/>
      <c r="M612" s="204"/>
      <c r="N612" s="205"/>
      <c r="O612" s="205"/>
      <c r="P612" s="205"/>
      <c r="Q612" s="205"/>
      <c r="R612" s="205"/>
      <c r="S612" s="205"/>
      <c r="T612" s="206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T612" s="200" t="s">
        <v>194</v>
      </c>
      <c r="AU612" s="200" t="s">
        <v>92</v>
      </c>
      <c r="AV612" s="13" t="s">
        <v>92</v>
      </c>
      <c r="AW612" s="13" t="s">
        <v>32</v>
      </c>
      <c r="AX612" s="13" t="s">
        <v>76</v>
      </c>
      <c r="AY612" s="200" t="s">
        <v>185</v>
      </c>
    </row>
    <row r="613" s="14" customFormat="1">
      <c r="A613" s="14"/>
      <c r="B613" s="219"/>
      <c r="C613" s="14"/>
      <c r="D613" s="194" t="s">
        <v>194</v>
      </c>
      <c r="E613" s="220" t="s">
        <v>1</v>
      </c>
      <c r="F613" s="221" t="s">
        <v>725</v>
      </c>
      <c r="G613" s="14"/>
      <c r="H613" s="220" t="s">
        <v>1</v>
      </c>
      <c r="I613" s="222"/>
      <c r="J613" s="14"/>
      <c r="K613" s="14"/>
      <c r="L613" s="219"/>
      <c r="M613" s="223"/>
      <c r="N613" s="224"/>
      <c r="O613" s="224"/>
      <c r="P613" s="224"/>
      <c r="Q613" s="224"/>
      <c r="R613" s="224"/>
      <c r="S613" s="224"/>
      <c r="T613" s="225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T613" s="220" t="s">
        <v>194</v>
      </c>
      <c r="AU613" s="220" t="s">
        <v>92</v>
      </c>
      <c r="AV613" s="14" t="s">
        <v>84</v>
      </c>
      <c r="AW613" s="14" t="s">
        <v>32</v>
      </c>
      <c r="AX613" s="14" t="s">
        <v>76</v>
      </c>
      <c r="AY613" s="220" t="s">
        <v>185</v>
      </c>
    </row>
    <row r="614" s="13" customFormat="1">
      <c r="A614" s="13"/>
      <c r="B614" s="199"/>
      <c r="C614" s="13"/>
      <c r="D614" s="194" t="s">
        <v>194</v>
      </c>
      <c r="E614" s="200" t="s">
        <v>1</v>
      </c>
      <c r="F614" s="201" t="s">
        <v>726</v>
      </c>
      <c r="G614" s="13"/>
      <c r="H614" s="202">
        <v>180.256</v>
      </c>
      <c r="I614" s="203"/>
      <c r="J614" s="13"/>
      <c r="K614" s="13"/>
      <c r="L614" s="199"/>
      <c r="M614" s="204"/>
      <c r="N614" s="205"/>
      <c r="O614" s="205"/>
      <c r="P614" s="205"/>
      <c r="Q614" s="205"/>
      <c r="R614" s="205"/>
      <c r="S614" s="205"/>
      <c r="T614" s="206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T614" s="200" t="s">
        <v>194</v>
      </c>
      <c r="AU614" s="200" t="s">
        <v>92</v>
      </c>
      <c r="AV614" s="13" t="s">
        <v>92</v>
      </c>
      <c r="AW614" s="13" t="s">
        <v>32</v>
      </c>
      <c r="AX614" s="13" t="s">
        <v>76</v>
      </c>
      <c r="AY614" s="200" t="s">
        <v>185</v>
      </c>
    </row>
    <row r="615" s="14" customFormat="1">
      <c r="A615" s="14"/>
      <c r="B615" s="219"/>
      <c r="C615" s="14"/>
      <c r="D615" s="194" t="s">
        <v>194</v>
      </c>
      <c r="E615" s="220" t="s">
        <v>1</v>
      </c>
      <c r="F615" s="221" t="s">
        <v>723</v>
      </c>
      <c r="G615" s="14"/>
      <c r="H615" s="220" t="s">
        <v>1</v>
      </c>
      <c r="I615" s="222"/>
      <c r="J615" s="14"/>
      <c r="K615" s="14"/>
      <c r="L615" s="219"/>
      <c r="M615" s="223"/>
      <c r="N615" s="224"/>
      <c r="O615" s="224"/>
      <c r="P615" s="224"/>
      <c r="Q615" s="224"/>
      <c r="R615" s="224"/>
      <c r="S615" s="224"/>
      <c r="T615" s="225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T615" s="220" t="s">
        <v>194</v>
      </c>
      <c r="AU615" s="220" t="s">
        <v>92</v>
      </c>
      <c r="AV615" s="14" t="s">
        <v>84</v>
      </c>
      <c r="AW615" s="14" t="s">
        <v>32</v>
      </c>
      <c r="AX615" s="14" t="s">
        <v>76</v>
      </c>
      <c r="AY615" s="220" t="s">
        <v>185</v>
      </c>
    </row>
    <row r="616" s="13" customFormat="1">
      <c r="A616" s="13"/>
      <c r="B616" s="199"/>
      <c r="C616" s="13"/>
      <c r="D616" s="194" t="s">
        <v>194</v>
      </c>
      <c r="E616" s="200" t="s">
        <v>1</v>
      </c>
      <c r="F616" s="201" t="s">
        <v>727</v>
      </c>
      <c r="G616" s="13"/>
      <c r="H616" s="202">
        <v>101.758</v>
      </c>
      <c r="I616" s="203"/>
      <c r="J616" s="13"/>
      <c r="K616" s="13"/>
      <c r="L616" s="199"/>
      <c r="M616" s="204"/>
      <c r="N616" s="205"/>
      <c r="O616" s="205"/>
      <c r="P616" s="205"/>
      <c r="Q616" s="205"/>
      <c r="R616" s="205"/>
      <c r="S616" s="205"/>
      <c r="T616" s="206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T616" s="200" t="s">
        <v>194</v>
      </c>
      <c r="AU616" s="200" t="s">
        <v>92</v>
      </c>
      <c r="AV616" s="13" t="s">
        <v>92</v>
      </c>
      <c r="AW616" s="13" t="s">
        <v>32</v>
      </c>
      <c r="AX616" s="13" t="s">
        <v>76</v>
      </c>
      <c r="AY616" s="200" t="s">
        <v>185</v>
      </c>
    </row>
    <row r="617" s="15" customFormat="1">
      <c r="A617" s="15"/>
      <c r="B617" s="226"/>
      <c r="C617" s="15"/>
      <c r="D617" s="194" t="s">
        <v>194</v>
      </c>
      <c r="E617" s="227" t="s">
        <v>1</v>
      </c>
      <c r="F617" s="228" t="s">
        <v>276</v>
      </c>
      <c r="G617" s="15"/>
      <c r="H617" s="229">
        <v>346.95799999999997</v>
      </c>
      <c r="I617" s="230"/>
      <c r="J617" s="15"/>
      <c r="K617" s="15"/>
      <c r="L617" s="226"/>
      <c r="M617" s="231"/>
      <c r="N617" s="232"/>
      <c r="O617" s="232"/>
      <c r="P617" s="232"/>
      <c r="Q617" s="232"/>
      <c r="R617" s="232"/>
      <c r="S617" s="232"/>
      <c r="T617" s="233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T617" s="227" t="s">
        <v>194</v>
      </c>
      <c r="AU617" s="227" t="s">
        <v>92</v>
      </c>
      <c r="AV617" s="15" t="s">
        <v>191</v>
      </c>
      <c r="AW617" s="15" t="s">
        <v>32</v>
      </c>
      <c r="AX617" s="15" t="s">
        <v>84</v>
      </c>
      <c r="AY617" s="227" t="s">
        <v>185</v>
      </c>
    </row>
    <row r="618" s="2" customFormat="1" ht="24.15" customHeight="1">
      <c r="A618" s="38"/>
      <c r="B618" s="180"/>
      <c r="C618" s="181" t="s">
        <v>728</v>
      </c>
      <c r="D618" s="181" t="s">
        <v>187</v>
      </c>
      <c r="E618" s="182" t="s">
        <v>729</v>
      </c>
      <c r="F618" s="183" t="s">
        <v>730</v>
      </c>
      <c r="G618" s="184" t="s">
        <v>190</v>
      </c>
      <c r="H618" s="185">
        <v>882.34000000000003</v>
      </c>
      <c r="I618" s="186"/>
      <c r="J618" s="187">
        <f>ROUND(I618*H618,2)</f>
        <v>0</v>
      </c>
      <c r="K618" s="183" t="s">
        <v>1</v>
      </c>
      <c r="L618" s="39"/>
      <c r="M618" s="188" t="s">
        <v>1</v>
      </c>
      <c r="N618" s="189" t="s">
        <v>42</v>
      </c>
      <c r="O618" s="77"/>
      <c r="P618" s="190">
        <f>O618*H618</f>
        <v>0</v>
      </c>
      <c r="Q618" s="190">
        <v>0.00025999999999999998</v>
      </c>
      <c r="R618" s="190">
        <f>Q618*H618</f>
        <v>0.22940839999999999</v>
      </c>
      <c r="S618" s="190">
        <v>0</v>
      </c>
      <c r="T618" s="191">
        <f>S618*H618</f>
        <v>0</v>
      </c>
      <c r="U618" s="38"/>
      <c r="V618" s="38"/>
      <c r="W618" s="38"/>
      <c r="X618" s="38"/>
      <c r="Y618" s="38"/>
      <c r="Z618" s="38"/>
      <c r="AA618" s="38"/>
      <c r="AB618" s="38"/>
      <c r="AC618" s="38"/>
      <c r="AD618" s="38"/>
      <c r="AE618" s="38"/>
      <c r="AR618" s="192" t="s">
        <v>191</v>
      </c>
      <c r="AT618" s="192" t="s">
        <v>187</v>
      </c>
      <c r="AU618" s="192" t="s">
        <v>92</v>
      </c>
      <c r="AY618" s="19" t="s">
        <v>185</v>
      </c>
      <c r="BE618" s="193">
        <f>IF(N618="základní",J618,0)</f>
        <v>0</v>
      </c>
      <c r="BF618" s="193">
        <f>IF(N618="snížená",J618,0)</f>
        <v>0</v>
      </c>
      <c r="BG618" s="193">
        <f>IF(N618="zákl. přenesená",J618,0)</f>
        <v>0</v>
      </c>
      <c r="BH618" s="193">
        <f>IF(N618="sníž. přenesená",J618,0)</f>
        <v>0</v>
      </c>
      <c r="BI618" s="193">
        <f>IF(N618="nulová",J618,0)</f>
        <v>0</v>
      </c>
      <c r="BJ618" s="19" t="s">
        <v>92</v>
      </c>
      <c r="BK618" s="193">
        <f>ROUND(I618*H618,2)</f>
        <v>0</v>
      </c>
      <c r="BL618" s="19" t="s">
        <v>191</v>
      </c>
      <c r="BM618" s="192" t="s">
        <v>731</v>
      </c>
    </row>
    <row r="619" s="2" customFormat="1">
      <c r="A619" s="38"/>
      <c r="B619" s="39"/>
      <c r="C619" s="38"/>
      <c r="D619" s="194" t="s">
        <v>193</v>
      </c>
      <c r="E619" s="38"/>
      <c r="F619" s="195" t="s">
        <v>730</v>
      </c>
      <c r="G619" s="38"/>
      <c r="H619" s="38"/>
      <c r="I619" s="196"/>
      <c r="J619" s="38"/>
      <c r="K619" s="38"/>
      <c r="L619" s="39"/>
      <c r="M619" s="197"/>
      <c r="N619" s="198"/>
      <c r="O619" s="77"/>
      <c r="P619" s="77"/>
      <c r="Q619" s="77"/>
      <c r="R619" s="77"/>
      <c r="S619" s="77"/>
      <c r="T619" s="78"/>
      <c r="U619" s="38"/>
      <c r="V619" s="38"/>
      <c r="W619" s="38"/>
      <c r="X619" s="38"/>
      <c r="Y619" s="38"/>
      <c r="Z619" s="38"/>
      <c r="AA619" s="38"/>
      <c r="AB619" s="38"/>
      <c r="AC619" s="38"/>
      <c r="AD619" s="38"/>
      <c r="AE619" s="38"/>
      <c r="AT619" s="19" t="s">
        <v>193</v>
      </c>
      <c r="AU619" s="19" t="s">
        <v>92</v>
      </c>
    </row>
    <row r="620" s="14" customFormat="1">
      <c r="A620" s="14"/>
      <c r="B620" s="219"/>
      <c r="C620" s="14"/>
      <c r="D620" s="194" t="s">
        <v>194</v>
      </c>
      <c r="E620" s="220" t="s">
        <v>1</v>
      </c>
      <c r="F620" s="221" t="s">
        <v>732</v>
      </c>
      <c r="G620" s="14"/>
      <c r="H620" s="220" t="s">
        <v>1</v>
      </c>
      <c r="I620" s="222"/>
      <c r="J620" s="14"/>
      <c r="K620" s="14"/>
      <c r="L620" s="219"/>
      <c r="M620" s="223"/>
      <c r="N620" s="224"/>
      <c r="O620" s="224"/>
      <c r="P620" s="224"/>
      <c r="Q620" s="224"/>
      <c r="R620" s="224"/>
      <c r="S620" s="224"/>
      <c r="T620" s="225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T620" s="220" t="s">
        <v>194</v>
      </c>
      <c r="AU620" s="220" t="s">
        <v>92</v>
      </c>
      <c r="AV620" s="14" t="s">
        <v>84</v>
      </c>
      <c r="AW620" s="14" t="s">
        <v>32</v>
      </c>
      <c r="AX620" s="14" t="s">
        <v>76</v>
      </c>
      <c r="AY620" s="220" t="s">
        <v>185</v>
      </c>
    </row>
    <row r="621" s="13" customFormat="1">
      <c r="A621" s="13"/>
      <c r="B621" s="199"/>
      <c r="C621" s="13"/>
      <c r="D621" s="194" t="s">
        <v>194</v>
      </c>
      <c r="E621" s="200" t="s">
        <v>1</v>
      </c>
      <c r="F621" s="201" t="s">
        <v>733</v>
      </c>
      <c r="G621" s="13"/>
      <c r="H621" s="202">
        <v>882.34000000000003</v>
      </c>
      <c r="I621" s="203"/>
      <c r="J621" s="13"/>
      <c r="K621" s="13"/>
      <c r="L621" s="199"/>
      <c r="M621" s="204"/>
      <c r="N621" s="205"/>
      <c r="O621" s="205"/>
      <c r="P621" s="205"/>
      <c r="Q621" s="205"/>
      <c r="R621" s="205"/>
      <c r="S621" s="205"/>
      <c r="T621" s="206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T621" s="200" t="s">
        <v>194</v>
      </c>
      <c r="AU621" s="200" t="s">
        <v>92</v>
      </c>
      <c r="AV621" s="13" t="s">
        <v>92</v>
      </c>
      <c r="AW621" s="13" t="s">
        <v>32</v>
      </c>
      <c r="AX621" s="13" t="s">
        <v>84</v>
      </c>
      <c r="AY621" s="200" t="s">
        <v>185</v>
      </c>
    </row>
    <row r="622" s="2" customFormat="1" ht="21.75" customHeight="1">
      <c r="A622" s="38"/>
      <c r="B622" s="180"/>
      <c r="C622" s="181" t="s">
        <v>734</v>
      </c>
      <c r="D622" s="181" t="s">
        <v>187</v>
      </c>
      <c r="E622" s="182" t="s">
        <v>735</v>
      </c>
      <c r="F622" s="183" t="s">
        <v>736</v>
      </c>
      <c r="G622" s="184" t="s">
        <v>190</v>
      </c>
      <c r="H622" s="185">
        <v>101.758</v>
      </c>
      <c r="I622" s="186"/>
      <c r="J622" s="187">
        <f>ROUND(I622*H622,2)</f>
        <v>0</v>
      </c>
      <c r="K622" s="183" t="s">
        <v>199</v>
      </c>
      <c r="L622" s="39"/>
      <c r="M622" s="188" t="s">
        <v>1</v>
      </c>
      <c r="N622" s="189" t="s">
        <v>42</v>
      </c>
      <c r="O622" s="77"/>
      <c r="P622" s="190">
        <f>O622*H622</f>
        <v>0</v>
      </c>
      <c r="Q622" s="190">
        <v>0.0043800000000000002</v>
      </c>
      <c r="R622" s="190">
        <f>Q622*H622</f>
        <v>0.44570004000000002</v>
      </c>
      <c r="S622" s="190">
        <v>0</v>
      </c>
      <c r="T622" s="191">
        <f>S622*H622</f>
        <v>0</v>
      </c>
      <c r="U622" s="38"/>
      <c r="V622" s="38"/>
      <c r="W622" s="38"/>
      <c r="X622" s="38"/>
      <c r="Y622" s="38"/>
      <c r="Z622" s="38"/>
      <c r="AA622" s="38"/>
      <c r="AB622" s="38"/>
      <c r="AC622" s="38"/>
      <c r="AD622" s="38"/>
      <c r="AE622" s="38"/>
      <c r="AR622" s="192" t="s">
        <v>191</v>
      </c>
      <c r="AT622" s="192" t="s">
        <v>187</v>
      </c>
      <c r="AU622" s="192" t="s">
        <v>92</v>
      </c>
      <c r="AY622" s="19" t="s">
        <v>185</v>
      </c>
      <c r="BE622" s="193">
        <f>IF(N622="základní",J622,0)</f>
        <v>0</v>
      </c>
      <c r="BF622" s="193">
        <f>IF(N622="snížená",J622,0)</f>
        <v>0</v>
      </c>
      <c r="BG622" s="193">
        <f>IF(N622="zákl. přenesená",J622,0)</f>
        <v>0</v>
      </c>
      <c r="BH622" s="193">
        <f>IF(N622="sníž. přenesená",J622,0)</f>
        <v>0</v>
      </c>
      <c r="BI622" s="193">
        <f>IF(N622="nulová",J622,0)</f>
        <v>0</v>
      </c>
      <c r="BJ622" s="19" t="s">
        <v>92</v>
      </c>
      <c r="BK622" s="193">
        <f>ROUND(I622*H622,2)</f>
        <v>0</v>
      </c>
      <c r="BL622" s="19" t="s">
        <v>191</v>
      </c>
      <c r="BM622" s="192" t="s">
        <v>737</v>
      </c>
    </row>
    <row r="623" s="2" customFormat="1">
      <c r="A623" s="38"/>
      <c r="B623" s="39"/>
      <c r="C623" s="38"/>
      <c r="D623" s="194" t="s">
        <v>193</v>
      </c>
      <c r="E623" s="38"/>
      <c r="F623" s="195" t="s">
        <v>736</v>
      </c>
      <c r="G623" s="38"/>
      <c r="H623" s="38"/>
      <c r="I623" s="196"/>
      <c r="J623" s="38"/>
      <c r="K623" s="38"/>
      <c r="L623" s="39"/>
      <c r="M623" s="197"/>
      <c r="N623" s="198"/>
      <c r="O623" s="77"/>
      <c r="P623" s="77"/>
      <c r="Q623" s="77"/>
      <c r="R623" s="77"/>
      <c r="S623" s="77"/>
      <c r="T623" s="78"/>
      <c r="U623" s="38"/>
      <c r="V623" s="38"/>
      <c r="W623" s="38"/>
      <c r="X623" s="38"/>
      <c r="Y623" s="38"/>
      <c r="Z623" s="38"/>
      <c r="AA623" s="38"/>
      <c r="AB623" s="38"/>
      <c r="AC623" s="38"/>
      <c r="AD623" s="38"/>
      <c r="AE623" s="38"/>
      <c r="AT623" s="19" t="s">
        <v>193</v>
      </c>
      <c r="AU623" s="19" t="s">
        <v>92</v>
      </c>
    </row>
    <row r="624" s="2" customFormat="1">
      <c r="A624" s="38"/>
      <c r="B624" s="39"/>
      <c r="C624" s="38"/>
      <c r="D624" s="207" t="s">
        <v>201</v>
      </c>
      <c r="E624" s="38"/>
      <c r="F624" s="208" t="s">
        <v>738</v>
      </c>
      <c r="G624" s="38"/>
      <c r="H624" s="38"/>
      <c r="I624" s="196"/>
      <c r="J624" s="38"/>
      <c r="K624" s="38"/>
      <c r="L624" s="39"/>
      <c r="M624" s="197"/>
      <c r="N624" s="198"/>
      <c r="O624" s="77"/>
      <c r="P624" s="77"/>
      <c r="Q624" s="77"/>
      <c r="R624" s="77"/>
      <c r="S624" s="77"/>
      <c r="T624" s="78"/>
      <c r="U624" s="38"/>
      <c r="V624" s="38"/>
      <c r="W624" s="38"/>
      <c r="X624" s="38"/>
      <c r="Y624" s="38"/>
      <c r="Z624" s="38"/>
      <c r="AA624" s="38"/>
      <c r="AB624" s="38"/>
      <c r="AC624" s="38"/>
      <c r="AD624" s="38"/>
      <c r="AE624" s="38"/>
      <c r="AT624" s="19" t="s">
        <v>201</v>
      </c>
      <c r="AU624" s="19" t="s">
        <v>92</v>
      </c>
    </row>
    <row r="625" s="14" customFormat="1">
      <c r="A625" s="14"/>
      <c r="B625" s="219"/>
      <c r="C625" s="14"/>
      <c r="D625" s="194" t="s">
        <v>194</v>
      </c>
      <c r="E625" s="220" t="s">
        <v>1</v>
      </c>
      <c r="F625" s="221" t="s">
        <v>447</v>
      </c>
      <c r="G625" s="14"/>
      <c r="H625" s="220" t="s">
        <v>1</v>
      </c>
      <c r="I625" s="222"/>
      <c r="J625" s="14"/>
      <c r="K625" s="14"/>
      <c r="L625" s="219"/>
      <c r="M625" s="223"/>
      <c r="N625" s="224"/>
      <c r="O625" s="224"/>
      <c r="P625" s="224"/>
      <c r="Q625" s="224"/>
      <c r="R625" s="224"/>
      <c r="S625" s="224"/>
      <c r="T625" s="225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T625" s="220" t="s">
        <v>194</v>
      </c>
      <c r="AU625" s="220" t="s">
        <v>92</v>
      </c>
      <c r="AV625" s="14" t="s">
        <v>84</v>
      </c>
      <c r="AW625" s="14" t="s">
        <v>32</v>
      </c>
      <c r="AX625" s="14" t="s">
        <v>76</v>
      </c>
      <c r="AY625" s="220" t="s">
        <v>185</v>
      </c>
    </row>
    <row r="626" s="13" customFormat="1">
      <c r="A626" s="13"/>
      <c r="B626" s="199"/>
      <c r="C626" s="13"/>
      <c r="D626" s="194" t="s">
        <v>194</v>
      </c>
      <c r="E626" s="200" t="s">
        <v>1</v>
      </c>
      <c r="F626" s="201" t="s">
        <v>497</v>
      </c>
      <c r="G626" s="13"/>
      <c r="H626" s="202">
        <v>101.758</v>
      </c>
      <c r="I626" s="203"/>
      <c r="J626" s="13"/>
      <c r="K626" s="13"/>
      <c r="L626" s="199"/>
      <c r="M626" s="204"/>
      <c r="N626" s="205"/>
      <c r="O626" s="205"/>
      <c r="P626" s="205"/>
      <c r="Q626" s="205"/>
      <c r="R626" s="205"/>
      <c r="S626" s="205"/>
      <c r="T626" s="206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T626" s="200" t="s">
        <v>194</v>
      </c>
      <c r="AU626" s="200" t="s">
        <v>92</v>
      </c>
      <c r="AV626" s="13" t="s">
        <v>92</v>
      </c>
      <c r="AW626" s="13" t="s">
        <v>32</v>
      </c>
      <c r="AX626" s="13" t="s">
        <v>84</v>
      </c>
      <c r="AY626" s="200" t="s">
        <v>185</v>
      </c>
    </row>
    <row r="627" s="2" customFormat="1" ht="49.05" customHeight="1">
      <c r="A627" s="38"/>
      <c r="B627" s="180"/>
      <c r="C627" s="181" t="s">
        <v>739</v>
      </c>
      <c r="D627" s="181" t="s">
        <v>187</v>
      </c>
      <c r="E627" s="182" t="s">
        <v>740</v>
      </c>
      <c r="F627" s="183" t="s">
        <v>741</v>
      </c>
      <c r="G627" s="184" t="s">
        <v>190</v>
      </c>
      <c r="H627" s="185">
        <v>882.33399999999995</v>
      </c>
      <c r="I627" s="186"/>
      <c r="J627" s="187">
        <f>ROUND(I627*H627,2)</f>
        <v>0</v>
      </c>
      <c r="K627" s="183" t="s">
        <v>1</v>
      </c>
      <c r="L627" s="39"/>
      <c r="M627" s="188" t="s">
        <v>1</v>
      </c>
      <c r="N627" s="189" t="s">
        <v>42</v>
      </c>
      <c r="O627" s="77"/>
      <c r="P627" s="190">
        <f>O627*H627</f>
        <v>0</v>
      </c>
      <c r="Q627" s="190">
        <v>0.017330000000000002</v>
      </c>
      <c r="R627" s="190">
        <f>Q627*H627</f>
        <v>15.290848220000001</v>
      </c>
      <c r="S627" s="190">
        <v>0</v>
      </c>
      <c r="T627" s="191">
        <f>S627*H627</f>
        <v>0</v>
      </c>
      <c r="U627" s="38"/>
      <c r="V627" s="38"/>
      <c r="W627" s="38"/>
      <c r="X627" s="38"/>
      <c r="Y627" s="38"/>
      <c r="Z627" s="38"/>
      <c r="AA627" s="38"/>
      <c r="AB627" s="38"/>
      <c r="AC627" s="38"/>
      <c r="AD627" s="38"/>
      <c r="AE627" s="38"/>
      <c r="AR627" s="192" t="s">
        <v>191</v>
      </c>
      <c r="AT627" s="192" t="s">
        <v>187</v>
      </c>
      <c r="AU627" s="192" t="s">
        <v>92</v>
      </c>
      <c r="AY627" s="19" t="s">
        <v>185</v>
      </c>
      <c r="BE627" s="193">
        <f>IF(N627="základní",J627,0)</f>
        <v>0</v>
      </c>
      <c r="BF627" s="193">
        <f>IF(N627="snížená",J627,0)</f>
        <v>0</v>
      </c>
      <c r="BG627" s="193">
        <f>IF(N627="zákl. přenesená",J627,0)</f>
        <v>0</v>
      </c>
      <c r="BH627" s="193">
        <f>IF(N627="sníž. přenesená",J627,0)</f>
        <v>0</v>
      </c>
      <c r="BI627" s="193">
        <f>IF(N627="nulová",J627,0)</f>
        <v>0</v>
      </c>
      <c r="BJ627" s="19" t="s">
        <v>92</v>
      </c>
      <c r="BK627" s="193">
        <f>ROUND(I627*H627,2)</f>
        <v>0</v>
      </c>
      <c r="BL627" s="19" t="s">
        <v>191</v>
      </c>
      <c r="BM627" s="192" t="s">
        <v>742</v>
      </c>
    </row>
    <row r="628" s="2" customFormat="1">
      <c r="A628" s="38"/>
      <c r="B628" s="39"/>
      <c r="C628" s="38"/>
      <c r="D628" s="194" t="s">
        <v>193</v>
      </c>
      <c r="E628" s="38"/>
      <c r="F628" s="195" t="s">
        <v>741</v>
      </c>
      <c r="G628" s="38"/>
      <c r="H628" s="38"/>
      <c r="I628" s="196"/>
      <c r="J628" s="38"/>
      <c r="K628" s="38"/>
      <c r="L628" s="39"/>
      <c r="M628" s="197"/>
      <c r="N628" s="198"/>
      <c r="O628" s="77"/>
      <c r="P628" s="77"/>
      <c r="Q628" s="77"/>
      <c r="R628" s="77"/>
      <c r="S628" s="77"/>
      <c r="T628" s="78"/>
      <c r="U628" s="38"/>
      <c r="V628" s="38"/>
      <c r="W628" s="38"/>
      <c r="X628" s="38"/>
      <c r="Y628" s="38"/>
      <c r="Z628" s="38"/>
      <c r="AA628" s="38"/>
      <c r="AB628" s="38"/>
      <c r="AC628" s="38"/>
      <c r="AD628" s="38"/>
      <c r="AE628" s="38"/>
      <c r="AT628" s="19" t="s">
        <v>193</v>
      </c>
      <c r="AU628" s="19" t="s">
        <v>92</v>
      </c>
    </row>
    <row r="629" s="13" customFormat="1">
      <c r="A629" s="13"/>
      <c r="B629" s="199"/>
      <c r="C629" s="13"/>
      <c r="D629" s="194" t="s">
        <v>194</v>
      </c>
      <c r="E629" s="200" t="s">
        <v>1</v>
      </c>
      <c r="F629" s="201" t="s">
        <v>743</v>
      </c>
      <c r="G629" s="13"/>
      <c r="H629" s="202">
        <v>641.68399999999997</v>
      </c>
      <c r="I629" s="203"/>
      <c r="J629" s="13"/>
      <c r="K629" s="13"/>
      <c r="L629" s="199"/>
      <c r="M629" s="204"/>
      <c r="N629" s="205"/>
      <c r="O629" s="205"/>
      <c r="P629" s="205"/>
      <c r="Q629" s="205"/>
      <c r="R629" s="205"/>
      <c r="S629" s="205"/>
      <c r="T629" s="206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T629" s="200" t="s">
        <v>194</v>
      </c>
      <c r="AU629" s="200" t="s">
        <v>92</v>
      </c>
      <c r="AV629" s="13" t="s">
        <v>92</v>
      </c>
      <c r="AW629" s="13" t="s">
        <v>32</v>
      </c>
      <c r="AX629" s="13" t="s">
        <v>76</v>
      </c>
      <c r="AY629" s="200" t="s">
        <v>185</v>
      </c>
    </row>
    <row r="630" s="13" customFormat="1">
      <c r="A630" s="13"/>
      <c r="B630" s="199"/>
      <c r="C630" s="13"/>
      <c r="D630" s="194" t="s">
        <v>194</v>
      </c>
      <c r="E630" s="200" t="s">
        <v>1</v>
      </c>
      <c r="F630" s="201" t="s">
        <v>744</v>
      </c>
      <c r="G630" s="13"/>
      <c r="H630" s="202">
        <v>176.387</v>
      </c>
      <c r="I630" s="203"/>
      <c r="J630" s="13"/>
      <c r="K630" s="13"/>
      <c r="L630" s="199"/>
      <c r="M630" s="204"/>
      <c r="N630" s="205"/>
      <c r="O630" s="205"/>
      <c r="P630" s="205"/>
      <c r="Q630" s="205"/>
      <c r="R630" s="205"/>
      <c r="S630" s="205"/>
      <c r="T630" s="206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T630" s="200" t="s">
        <v>194</v>
      </c>
      <c r="AU630" s="200" t="s">
        <v>92</v>
      </c>
      <c r="AV630" s="13" t="s">
        <v>92</v>
      </c>
      <c r="AW630" s="13" t="s">
        <v>32</v>
      </c>
      <c r="AX630" s="13" t="s">
        <v>76</v>
      </c>
      <c r="AY630" s="200" t="s">
        <v>185</v>
      </c>
    </row>
    <row r="631" s="13" customFormat="1">
      <c r="A631" s="13"/>
      <c r="B631" s="199"/>
      <c r="C631" s="13"/>
      <c r="D631" s="194" t="s">
        <v>194</v>
      </c>
      <c r="E631" s="200" t="s">
        <v>1</v>
      </c>
      <c r="F631" s="201" t="s">
        <v>745</v>
      </c>
      <c r="G631" s="13"/>
      <c r="H631" s="202">
        <v>-9.7599999999999998</v>
      </c>
      <c r="I631" s="203"/>
      <c r="J631" s="13"/>
      <c r="K631" s="13"/>
      <c r="L631" s="199"/>
      <c r="M631" s="204"/>
      <c r="N631" s="205"/>
      <c r="O631" s="205"/>
      <c r="P631" s="205"/>
      <c r="Q631" s="205"/>
      <c r="R631" s="205"/>
      <c r="S631" s="205"/>
      <c r="T631" s="206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T631" s="200" t="s">
        <v>194</v>
      </c>
      <c r="AU631" s="200" t="s">
        <v>92</v>
      </c>
      <c r="AV631" s="13" t="s">
        <v>92</v>
      </c>
      <c r="AW631" s="13" t="s">
        <v>32</v>
      </c>
      <c r="AX631" s="13" t="s">
        <v>76</v>
      </c>
      <c r="AY631" s="200" t="s">
        <v>185</v>
      </c>
    </row>
    <row r="632" s="13" customFormat="1">
      <c r="A632" s="13"/>
      <c r="B632" s="199"/>
      <c r="C632" s="13"/>
      <c r="D632" s="194" t="s">
        <v>194</v>
      </c>
      <c r="E632" s="200" t="s">
        <v>1</v>
      </c>
      <c r="F632" s="201" t="s">
        <v>746</v>
      </c>
      <c r="G632" s="13"/>
      <c r="H632" s="202">
        <v>74.022999999999996</v>
      </c>
      <c r="I632" s="203"/>
      <c r="J632" s="13"/>
      <c r="K632" s="13"/>
      <c r="L632" s="199"/>
      <c r="M632" s="204"/>
      <c r="N632" s="205"/>
      <c r="O632" s="205"/>
      <c r="P632" s="205"/>
      <c r="Q632" s="205"/>
      <c r="R632" s="205"/>
      <c r="S632" s="205"/>
      <c r="T632" s="206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T632" s="200" t="s">
        <v>194</v>
      </c>
      <c r="AU632" s="200" t="s">
        <v>92</v>
      </c>
      <c r="AV632" s="13" t="s">
        <v>92</v>
      </c>
      <c r="AW632" s="13" t="s">
        <v>32</v>
      </c>
      <c r="AX632" s="13" t="s">
        <v>76</v>
      </c>
      <c r="AY632" s="200" t="s">
        <v>185</v>
      </c>
    </row>
    <row r="633" s="15" customFormat="1">
      <c r="A633" s="15"/>
      <c r="B633" s="226"/>
      <c r="C633" s="15"/>
      <c r="D633" s="194" t="s">
        <v>194</v>
      </c>
      <c r="E633" s="227" t="s">
        <v>1</v>
      </c>
      <c r="F633" s="228" t="s">
        <v>276</v>
      </c>
      <c r="G633" s="15"/>
      <c r="H633" s="229">
        <v>882.33399999999995</v>
      </c>
      <c r="I633" s="230"/>
      <c r="J633" s="15"/>
      <c r="K633" s="15"/>
      <c r="L633" s="226"/>
      <c r="M633" s="231"/>
      <c r="N633" s="232"/>
      <c r="O633" s="232"/>
      <c r="P633" s="232"/>
      <c r="Q633" s="232"/>
      <c r="R633" s="232"/>
      <c r="S633" s="232"/>
      <c r="T633" s="233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T633" s="227" t="s">
        <v>194</v>
      </c>
      <c r="AU633" s="227" t="s">
        <v>92</v>
      </c>
      <c r="AV633" s="15" t="s">
        <v>191</v>
      </c>
      <c r="AW633" s="15" t="s">
        <v>32</v>
      </c>
      <c r="AX633" s="15" t="s">
        <v>84</v>
      </c>
      <c r="AY633" s="227" t="s">
        <v>185</v>
      </c>
    </row>
    <row r="634" s="2" customFormat="1" ht="21.75" customHeight="1">
      <c r="A634" s="38"/>
      <c r="B634" s="180"/>
      <c r="C634" s="181" t="s">
        <v>747</v>
      </c>
      <c r="D634" s="181" t="s">
        <v>187</v>
      </c>
      <c r="E634" s="182" t="s">
        <v>748</v>
      </c>
      <c r="F634" s="183" t="s">
        <v>749</v>
      </c>
      <c r="G634" s="184" t="s">
        <v>190</v>
      </c>
      <c r="H634" s="185">
        <v>2068.5630000000001</v>
      </c>
      <c r="I634" s="186"/>
      <c r="J634" s="187">
        <f>ROUND(I634*H634,2)</f>
        <v>0</v>
      </c>
      <c r="K634" s="183" t="s">
        <v>1</v>
      </c>
      <c r="L634" s="39"/>
      <c r="M634" s="188" t="s">
        <v>1</v>
      </c>
      <c r="N634" s="189" t="s">
        <v>42</v>
      </c>
      <c r="O634" s="77"/>
      <c r="P634" s="190">
        <f>O634*H634</f>
        <v>0</v>
      </c>
      <c r="Q634" s="190">
        <v>0.017330000000000002</v>
      </c>
      <c r="R634" s="190">
        <f>Q634*H634</f>
        <v>35.848196790000003</v>
      </c>
      <c r="S634" s="190">
        <v>0</v>
      </c>
      <c r="T634" s="191">
        <f>S634*H634</f>
        <v>0</v>
      </c>
      <c r="U634" s="38"/>
      <c r="V634" s="38"/>
      <c r="W634" s="38"/>
      <c r="X634" s="38"/>
      <c r="Y634" s="38"/>
      <c r="Z634" s="38"/>
      <c r="AA634" s="38"/>
      <c r="AB634" s="38"/>
      <c r="AC634" s="38"/>
      <c r="AD634" s="38"/>
      <c r="AE634" s="38"/>
      <c r="AR634" s="192" t="s">
        <v>191</v>
      </c>
      <c r="AT634" s="192" t="s">
        <v>187</v>
      </c>
      <c r="AU634" s="192" t="s">
        <v>92</v>
      </c>
      <c r="AY634" s="19" t="s">
        <v>185</v>
      </c>
      <c r="BE634" s="193">
        <f>IF(N634="základní",J634,0)</f>
        <v>0</v>
      </c>
      <c r="BF634" s="193">
        <f>IF(N634="snížená",J634,0)</f>
        <v>0</v>
      </c>
      <c r="BG634" s="193">
        <f>IF(N634="zákl. přenesená",J634,0)</f>
        <v>0</v>
      </c>
      <c r="BH634" s="193">
        <f>IF(N634="sníž. přenesená",J634,0)</f>
        <v>0</v>
      </c>
      <c r="BI634" s="193">
        <f>IF(N634="nulová",J634,0)</f>
        <v>0</v>
      </c>
      <c r="BJ634" s="19" t="s">
        <v>92</v>
      </c>
      <c r="BK634" s="193">
        <f>ROUND(I634*H634,2)</f>
        <v>0</v>
      </c>
      <c r="BL634" s="19" t="s">
        <v>191</v>
      </c>
      <c r="BM634" s="192" t="s">
        <v>750</v>
      </c>
    </row>
    <row r="635" s="2" customFormat="1">
      <c r="A635" s="38"/>
      <c r="B635" s="39"/>
      <c r="C635" s="38"/>
      <c r="D635" s="194" t="s">
        <v>193</v>
      </c>
      <c r="E635" s="38"/>
      <c r="F635" s="195" t="s">
        <v>749</v>
      </c>
      <c r="G635" s="38"/>
      <c r="H635" s="38"/>
      <c r="I635" s="196"/>
      <c r="J635" s="38"/>
      <c r="K635" s="38"/>
      <c r="L635" s="39"/>
      <c r="M635" s="197"/>
      <c r="N635" s="198"/>
      <c r="O635" s="77"/>
      <c r="P635" s="77"/>
      <c r="Q635" s="77"/>
      <c r="R635" s="77"/>
      <c r="S635" s="77"/>
      <c r="T635" s="78"/>
      <c r="U635" s="38"/>
      <c r="V635" s="38"/>
      <c r="W635" s="38"/>
      <c r="X635" s="38"/>
      <c r="Y635" s="38"/>
      <c r="Z635" s="38"/>
      <c r="AA635" s="38"/>
      <c r="AB635" s="38"/>
      <c r="AC635" s="38"/>
      <c r="AD635" s="38"/>
      <c r="AE635" s="38"/>
      <c r="AT635" s="19" t="s">
        <v>193</v>
      </c>
      <c r="AU635" s="19" t="s">
        <v>92</v>
      </c>
    </row>
    <row r="636" s="14" customFormat="1">
      <c r="A636" s="14"/>
      <c r="B636" s="219"/>
      <c r="C636" s="14"/>
      <c r="D636" s="194" t="s">
        <v>194</v>
      </c>
      <c r="E636" s="220" t="s">
        <v>1</v>
      </c>
      <c r="F636" s="221" t="s">
        <v>723</v>
      </c>
      <c r="G636" s="14"/>
      <c r="H636" s="220" t="s">
        <v>1</v>
      </c>
      <c r="I636" s="222"/>
      <c r="J636" s="14"/>
      <c r="K636" s="14"/>
      <c r="L636" s="219"/>
      <c r="M636" s="223"/>
      <c r="N636" s="224"/>
      <c r="O636" s="224"/>
      <c r="P636" s="224"/>
      <c r="Q636" s="224"/>
      <c r="R636" s="224"/>
      <c r="S636" s="224"/>
      <c r="T636" s="225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T636" s="220" t="s">
        <v>194</v>
      </c>
      <c r="AU636" s="220" t="s">
        <v>92</v>
      </c>
      <c r="AV636" s="14" t="s">
        <v>84</v>
      </c>
      <c r="AW636" s="14" t="s">
        <v>32</v>
      </c>
      <c r="AX636" s="14" t="s">
        <v>76</v>
      </c>
      <c r="AY636" s="220" t="s">
        <v>185</v>
      </c>
    </row>
    <row r="637" s="14" customFormat="1">
      <c r="A637" s="14"/>
      <c r="B637" s="219"/>
      <c r="C637" s="14"/>
      <c r="D637" s="194" t="s">
        <v>194</v>
      </c>
      <c r="E637" s="220" t="s">
        <v>1</v>
      </c>
      <c r="F637" s="221" t="s">
        <v>707</v>
      </c>
      <c r="G637" s="14"/>
      <c r="H637" s="220" t="s">
        <v>1</v>
      </c>
      <c r="I637" s="222"/>
      <c r="J637" s="14"/>
      <c r="K637" s="14"/>
      <c r="L637" s="219"/>
      <c r="M637" s="223"/>
      <c r="N637" s="224"/>
      <c r="O637" s="224"/>
      <c r="P637" s="224"/>
      <c r="Q637" s="224"/>
      <c r="R637" s="224"/>
      <c r="S637" s="224"/>
      <c r="T637" s="225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T637" s="220" t="s">
        <v>194</v>
      </c>
      <c r="AU637" s="220" t="s">
        <v>92</v>
      </c>
      <c r="AV637" s="14" t="s">
        <v>84</v>
      </c>
      <c r="AW637" s="14" t="s">
        <v>32</v>
      </c>
      <c r="AX637" s="14" t="s">
        <v>76</v>
      </c>
      <c r="AY637" s="220" t="s">
        <v>185</v>
      </c>
    </row>
    <row r="638" s="14" customFormat="1">
      <c r="A638" s="14"/>
      <c r="B638" s="219"/>
      <c r="C638" s="14"/>
      <c r="D638" s="194" t="s">
        <v>194</v>
      </c>
      <c r="E638" s="220" t="s">
        <v>1</v>
      </c>
      <c r="F638" s="221" t="s">
        <v>708</v>
      </c>
      <c r="G638" s="14"/>
      <c r="H638" s="220" t="s">
        <v>1</v>
      </c>
      <c r="I638" s="222"/>
      <c r="J638" s="14"/>
      <c r="K638" s="14"/>
      <c r="L638" s="219"/>
      <c r="M638" s="223"/>
      <c r="N638" s="224"/>
      <c r="O638" s="224"/>
      <c r="P638" s="224"/>
      <c r="Q638" s="224"/>
      <c r="R638" s="224"/>
      <c r="S638" s="224"/>
      <c r="T638" s="225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T638" s="220" t="s">
        <v>194</v>
      </c>
      <c r="AU638" s="220" t="s">
        <v>92</v>
      </c>
      <c r="AV638" s="14" t="s">
        <v>84</v>
      </c>
      <c r="AW638" s="14" t="s">
        <v>32</v>
      </c>
      <c r="AX638" s="14" t="s">
        <v>76</v>
      </c>
      <c r="AY638" s="220" t="s">
        <v>185</v>
      </c>
    </row>
    <row r="639" s="14" customFormat="1">
      <c r="A639" s="14"/>
      <c r="B639" s="219"/>
      <c r="C639" s="14"/>
      <c r="D639" s="194" t="s">
        <v>194</v>
      </c>
      <c r="E639" s="220" t="s">
        <v>1</v>
      </c>
      <c r="F639" s="221" t="s">
        <v>709</v>
      </c>
      <c r="G639" s="14"/>
      <c r="H639" s="220" t="s">
        <v>1</v>
      </c>
      <c r="I639" s="222"/>
      <c r="J639" s="14"/>
      <c r="K639" s="14"/>
      <c r="L639" s="219"/>
      <c r="M639" s="223"/>
      <c r="N639" s="224"/>
      <c r="O639" s="224"/>
      <c r="P639" s="224"/>
      <c r="Q639" s="224"/>
      <c r="R639" s="224"/>
      <c r="S639" s="224"/>
      <c r="T639" s="225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T639" s="220" t="s">
        <v>194</v>
      </c>
      <c r="AU639" s="220" t="s">
        <v>92</v>
      </c>
      <c r="AV639" s="14" t="s">
        <v>84</v>
      </c>
      <c r="AW639" s="14" t="s">
        <v>32</v>
      </c>
      <c r="AX639" s="14" t="s">
        <v>76</v>
      </c>
      <c r="AY639" s="220" t="s">
        <v>185</v>
      </c>
    </row>
    <row r="640" s="14" customFormat="1">
      <c r="A640" s="14"/>
      <c r="B640" s="219"/>
      <c r="C640" s="14"/>
      <c r="D640" s="194" t="s">
        <v>194</v>
      </c>
      <c r="E640" s="220" t="s">
        <v>1</v>
      </c>
      <c r="F640" s="221" t="s">
        <v>751</v>
      </c>
      <c r="G640" s="14"/>
      <c r="H640" s="220" t="s">
        <v>1</v>
      </c>
      <c r="I640" s="222"/>
      <c r="J640" s="14"/>
      <c r="K640" s="14"/>
      <c r="L640" s="219"/>
      <c r="M640" s="223"/>
      <c r="N640" s="224"/>
      <c r="O640" s="224"/>
      <c r="P640" s="224"/>
      <c r="Q640" s="224"/>
      <c r="R640" s="224"/>
      <c r="S640" s="224"/>
      <c r="T640" s="225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T640" s="220" t="s">
        <v>194</v>
      </c>
      <c r="AU640" s="220" t="s">
        <v>92</v>
      </c>
      <c r="AV640" s="14" t="s">
        <v>84</v>
      </c>
      <c r="AW640" s="14" t="s">
        <v>32</v>
      </c>
      <c r="AX640" s="14" t="s">
        <v>76</v>
      </c>
      <c r="AY640" s="220" t="s">
        <v>185</v>
      </c>
    </row>
    <row r="641" s="14" customFormat="1">
      <c r="A641" s="14"/>
      <c r="B641" s="219"/>
      <c r="C641" s="14"/>
      <c r="D641" s="194" t="s">
        <v>194</v>
      </c>
      <c r="E641" s="220" t="s">
        <v>1</v>
      </c>
      <c r="F641" s="221" t="s">
        <v>752</v>
      </c>
      <c r="G641" s="14"/>
      <c r="H641" s="220" t="s">
        <v>1</v>
      </c>
      <c r="I641" s="222"/>
      <c r="J641" s="14"/>
      <c r="K641" s="14"/>
      <c r="L641" s="219"/>
      <c r="M641" s="223"/>
      <c r="N641" s="224"/>
      <c r="O641" s="224"/>
      <c r="P641" s="224"/>
      <c r="Q641" s="224"/>
      <c r="R641" s="224"/>
      <c r="S641" s="224"/>
      <c r="T641" s="225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T641" s="220" t="s">
        <v>194</v>
      </c>
      <c r="AU641" s="220" t="s">
        <v>92</v>
      </c>
      <c r="AV641" s="14" t="s">
        <v>84</v>
      </c>
      <c r="AW641" s="14" t="s">
        <v>32</v>
      </c>
      <c r="AX641" s="14" t="s">
        <v>76</v>
      </c>
      <c r="AY641" s="220" t="s">
        <v>185</v>
      </c>
    </row>
    <row r="642" s="13" customFormat="1">
      <c r="A642" s="13"/>
      <c r="B642" s="199"/>
      <c r="C642" s="13"/>
      <c r="D642" s="194" t="s">
        <v>194</v>
      </c>
      <c r="E642" s="200" t="s">
        <v>1</v>
      </c>
      <c r="F642" s="201" t="s">
        <v>753</v>
      </c>
      <c r="G642" s="13"/>
      <c r="H642" s="202">
        <v>1371.269</v>
      </c>
      <c r="I642" s="203"/>
      <c r="J642" s="13"/>
      <c r="K642" s="13"/>
      <c r="L642" s="199"/>
      <c r="M642" s="204"/>
      <c r="N642" s="205"/>
      <c r="O642" s="205"/>
      <c r="P642" s="205"/>
      <c r="Q642" s="205"/>
      <c r="R642" s="205"/>
      <c r="S642" s="205"/>
      <c r="T642" s="206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T642" s="200" t="s">
        <v>194</v>
      </c>
      <c r="AU642" s="200" t="s">
        <v>92</v>
      </c>
      <c r="AV642" s="13" t="s">
        <v>92</v>
      </c>
      <c r="AW642" s="13" t="s">
        <v>32</v>
      </c>
      <c r="AX642" s="13" t="s">
        <v>76</v>
      </c>
      <c r="AY642" s="200" t="s">
        <v>185</v>
      </c>
    </row>
    <row r="643" s="14" customFormat="1">
      <c r="A643" s="14"/>
      <c r="B643" s="219"/>
      <c r="C643" s="14"/>
      <c r="D643" s="194" t="s">
        <v>194</v>
      </c>
      <c r="E643" s="220" t="s">
        <v>1</v>
      </c>
      <c r="F643" s="221" t="s">
        <v>754</v>
      </c>
      <c r="G643" s="14"/>
      <c r="H643" s="220" t="s">
        <v>1</v>
      </c>
      <c r="I643" s="222"/>
      <c r="J643" s="14"/>
      <c r="K643" s="14"/>
      <c r="L643" s="219"/>
      <c r="M643" s="223"/>
      <c r="N643" s="224"/>
      <c r="O643" s="224"/>
      <c r="P643" s="224"/>
      <c r="Q643" s="224"/>
      <c r="R643" s="224"/>
      <c r="S643" s="224"/>
      <c r="T643" s="225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T643" s="220" t="s">
        <v>194</v>
      </c>
      <c r="AU643" s="220" t="s">
        <v>92</v>
      </c>
      <c r="AV643" s="14" t="s">
        <v>84</v>
      </c>
      <c r="AW643" s="14" t="s">
        <v>32</v>
      </c>
      <c r="AX643" s="14" t="s">
        <v>76</v>
      </c>
      <c r="AY643" s="220" t="s">
        <v>185</v>
      </c>
    </row>
    <row r="644" s="13" customFormat="1">
      <c r="A644" s="13"/>
      <c r="B644" s="199"/>
      <c r="C644" s="13"/>
      <c r="D644" s="194" t="s">
        <v>194</v>
      </c>
      <c r="E644" s="200" t="s">
        <v>1</v>
      </c>
      <c r="F644" s="201" t="s">
        <v>755</v>
      </c>
      <c r="G644" s="13"/>
      <c r="H644" s="202">
        <v>685.66399999999999</v>
      </c>
      <c r="I644" s="203"/>
      <c r="J644" s="13"/>
      <c r="K644" s="13"/>
      <c r="L644" s="199"/>
      <c r="M644" s="204"/>
      <c r="N644" s="205"/>
      <c r="O644" s="205"/>
      <c r="P644" s="205"/>
      <c r="Q644" s="205"/>
      <c r="R644" s="205"/>
      <c r="S644" s="205"/>
      <c r="T644" s="206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T644" s="200" t="s">
        <v>194</v>
      </c>
      <c r="AU644" s="200" t="s">
        <v>92</v>
      </c>
      <c r="AV644" s="13" t="s">
        <v>92</v>
      </c>
      <c r="AW644" s="13" t="s">
        <v>32</v>
      </c>
      <c r="AX644" s="13" t="s">
        <v>76</v>
      </c>
      <c r="AY644" s="200" t="s">
        <v>185</v>
      </c>
    </row>
    <row r="645" s="14" customFormat="1">
      <c r="A645" s="14"/>
      <c r="B645" s="219"/>
      <c r="C645" s="14"/>
      <c r="D645" s="194" t="s">
        <v>194</v>
      </c>
      <c r="E645" s="220" t="s">
        <v>1</v>
      </c>
      <c r="F645" s="221" t="s">
        <v>756</v>
      </c>
      <c r="G645" s="14"/>
      <c r="H645" s="220" t="s">
        <v>1</v>
      </c>
      <c r="I645" s="222"/>
      <c r="J645" s="14"/>
      <c r="K645" s="14"/>
      <c r="L645" s="219"/>
      <c r="M645" s="223"/>
      <c r="N645" s="224"/>
      <c r="O645" s="224"/>
      <c r="P645" s="224"/>
      <c r="Q645" s="224"/>
      <c r="R645" s="224"/>
      <c r="S645" s="224"/>
      <c r="T645" s="225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T645" s="220" t="s">
        <v>194</v>
      </c>
      <c r="AU645" s="220" t="s">
        <v>92</v>
      </c>
      <c r="AV645" s="14" t="s">
        <v>84</v>
      </c>
      <c r="AW645" s="14" t="s">
        <v>32</v>
      </c>
      <c r="AX645" s="14" t="s">
        <v>76</v>
      </c>
      <c r="AY645" s="220" t="s">
        <v>185</v>
      </c>
    </row>
    <row r="646" s="13" customFormat="1">
      <c r="A646" s="13"/>
      <c r="B646" s="199"/>
      <c r="C646" s="13"/>
      <c r="D646" s="194" t="s">
        <v>194</v>
      </c>
      <c r="E646" s="200" t="s">
        <v>1</v>
      </c>
      <c r="F646" s="201" t="s">
        <v>757</v>
      </c>
      <c r="G646" s="13"/>
      <c r="H646" s="202">
        <v>-90.128</v>
      </c>
      <c r="I646" s="203"/>
      <c r="J646" s="13"/>
      <c r="K646" s="13"/>
      <c r="L646" s="199"/>
      <c r="M646" s="204"/>
      <c r="N646" s="205"/>
      <c r="O646" s="205"/>
      <c r="P646" s="205"/>
      <c r="Q646" s="205"/>
      <c r="R646" s="205"/>
      <c r="S646" s="205"/>
      <c r="T646" s="206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T646" s="200" t="s">
        <v>194</v>
      </c>
      <c r="AU646" s="200" t="s">
        <v>92</v>
      </c>
      <c r="AV646" s="13" t="s">
        <v>92</v>
      </c>
      <c r="AW646" s="13" t="s">
        <v>32</v>
      </c>
      <c r="AX646" s="13" t="s">
        <v>76</v>
      </c>
      <c r="AY646" s="200" t="s">
        <v>185</v>
      </c>
    </row>
    <row r="647" s="14" customFormat="1">
      <c r="A647" s="14"/>
      <c r="B647" s="219"/>
      <c r="C647" s="14"/>
      <c r="D647" s="194" t="s">
        <v>194</v>
      </c>
      <c r="E647" s="220" t="s">
        <v>1</v>
      </c>
      <c r="F647" s="221" t="s">
        <v>751</v>
      </c>
      <c r="G647" s="14"/>
      <c r="H647" s="220" t="s">
        <v>1</v>
      </c>
      <c r="I647" s="222"/>
      <c r="J647" s="14"/>
      <c r="K647" s="14"/>
      <c r="L647" s="219"/>
      <c r="M647" s="223"/>
      <c r="N647" s="224"/>
      <c r="O647" s="224"/>
      <c r="P647" s="224"/>
      <c r="Q647" s="224"/>
      <c r="R647" s="224"/>
      <c r="S647" s="224"/>
      <c r="T647" s="225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T647" s="220" t="s">
        <v>194</v>
      </c>
      <c r="AU647" s="220" t="s">
        <v>92</v>
      </c>
      <c r="AV647" s="14" t="s">
        <v>84</v>
      </c>
      <c r="AW647" s="14" t="s">
        <v>32</v>
      </c>
      <c r="AX647" s="14" t="s">
        <v>76</v>
      </c>
      <c r="AY647" s="220" t="s">
        <v>185</v>
      </c>
    </row>
    <row r="648" s="13" customFormat="1">
      <c r="A648" s="13"/>
      <c r="B648" s="199"/>
      <c r="C648" s="13"/>
      <c r="D648" s="194" t="s">
        <v>194</v>
      </c>
      <c r="E648" s="200" t="s">
        <v>1</v>
      </c>
      <c r="F648" s="201" t="s">
        <v>497</v>
      </c>
      <c r="G648" s="13"/>
      <c r="H648" s="202">
        <v>101.758</v>
      </c>
      <c r="I648" s="203"/>
      <c r="J648" s="13"/>
      <c r="K648" s="13"/>
      <c r="L648" s="199"/>
      <c r="M648" s="204"/>
      <c r="N648" s="205"/>
      <c r="O648" s="205"/>
      <c r="P648" s="205"/>
      <c r="Q648" s="205"/>
      <c r="R648" s="205"/>
      <c r="S648" s="205"/>
      <c r="T648" s="206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T648" s="200" t="s">
        <v>194</v>
      </c>
      <c r="AU648" s="200" t="s">
        <v>92</v>
      </c>
      <c r="AV648" s="13" t="s">
        <v>92</v>
      </c>
      <c r="AW648" s="13" t="s">
        <v>32</v>
      </c>
      <c r="AX648" s="13" t="s">
        <v>76</v>
      </c>
      <c r="AY648" s="200" t="s">
        <v>185</v>
      </c>
    </row>
    <row r="649" s="15" customFormat="1">
      <c r="A649" s="15"/>
      <c r="B649" s="226"/>
      <c r="C649" s="15"/>
      <c r="D649" s="194" t="s">
        <v>194</v>
      </c>
      <c r="E649" s="227" t="s">
        <v>1</v>
      </c>
      <c r="F649" s="228" t="s">
        <v>276</v>
      </c>
      <c r="G649" s="15"/>
      <c r="H649" s="229">
        <v>2068.5630000000001</v>
      </c>
      <c r="I649" s="230"/>
      <c r="J649" s="15"/>
      <c r="K649" s="15"/>
      <c r="L649" s="226"/>
      <c r="M649" s="231"/>
      <c r="N649" s="232"/>
      <c r="O649" s="232"/>
      <c r="P649" s="232"/>
      <c r="Q649" s="232"/>
      <c r="R649" s="232"/>
      <c r="S649" s="232"/>
      <c r="T649" s="233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T649" s="227" t="s">
        <v>194</v>
      </c>
      <c r="AU649" s="227" t="s">
        <v>92</v>
      </c>
      <c r="AV649" s="15" t="s">
        <v>191</v>
      </c>
      <c r="AW649" s="15" t="s">
        <v>32</v>
      </c>
      <c r="AX649" s="15" t="s">
        <v>84</v>
      </c>
      <c r="AY649" s="227" t="s">
        <v>185</v>
      </c>
    </row>
    <row r="650" s="2" customFormat="1" ht="24.15" customHeight="1">
      <c r="A650" s="38"/>
      <c r="B650" s="180"/>
      <c r="C650" s="181" t="s">
        <v>758</v>
      </c>
      <c r="D650" s="181" t="s">
        <v>187</v>
      </c>
      <c r="E650" s="182" t="s">
        <v>759</v>
      </c>
      <c r="F650" s="183" t="s">
        <v>760</v>
      </c>
      <c r="G650" s="184" t="s">
        <v>190</v>
      </c>
      <c r="H650" s="185">
        <v>132.51499999999999</v>
      </c>
      <c r="I650" s="186"/>
      <c r="J650" s="187">
        <f>ROUND(I650*H650,2)</f>
        <v>0</v>
      </c>
      <c r="K650" s="183" t="s">
        <v>199</v>
      </c>
      <c r="L650" s="39"/>
      <c r="M650" s="188" t="s">
        <v>1</v>
      </c>
      <c r="N650" s="189" t="s">
        <v>42</v>
      </c>
      <c r="O650" s="77"/>
      <c r="P650" s="190">
        <f>O650*H650</f>
        <v>0</v>
      </c>
      <c r="Q650" s="190">
        <v>0.034680000000000002</v>
      </c>
      <c r="R650" s="190">
        <f>Q650*H650</f>
        <v>4.5956201999999999</v>
      </c>
      <c r="S650" s="190">
        <v>0</v>
      </c>
      <c r="T650" s="191">
        <f>S650*H650</f>
        <v>0</v>
      </c>
      <c r="U650" s="38"/>
      <c r="V650" s="38"/>
      <c r="W650" s="38"/>
      <c r="X650" s="38"/>
      <c r="Y650" s="38"/>
      <c r="Z650" s="38"/>
      <c r="AA650" s="38"/>
      <c r="AB650" s="38"/>
      <c r="AC650" s="38"/>
      <c r="AD650" s="38"/>
      <c r="AE650" s="38"/>
      <c r="AR650" s="192" t="s">
        <v>191</v>
      </c>
      <c r="AT650" s="192" t="s">
        <v>187</v>
      </c>
      <c r="AU650" s="192" t="s">
        <v>92</v>
      </c>
      <c r="AY650" s="19" t="s">
        <v>185</v>
      </c>
      <c r="BE650" s="193">
        <f>IF(N650="základní",J650,0)</f>
        <v>0</v>
      </c>
      <c r="BF650" s="193">
        <f>IF(N650="snížená",J650,0)</f>
        <v>0</v>
      </c>
      <c r="BG650" s="193">
        <f>IF(N650="zákl. přenesená",J650,0)</f>
        <v>0</v>
      </c>
      <c r="BH650" s="193">
        <f>IF(N650="sníž. přenesená",J650,0)</f>
        <v>0</v>
      </c>
      <c r="BI650" s="193">
        <f>IF(N650="nulová",J650,0)</f>
        <v>0</v>
      </c>
      <c r="BJ650" s="19" t="s">
        <v>92</v>
      </c>
      <c r="BK650" s="193">
        <f>ROUND(I650*H650,2)</f>
        <v>0</v>
      </c>
      <c r="BL650" s="19" t="s">
        <v>191</v>
      </c>
      <c r="BM650" s="192" t="s">
        <v>761</v>
      </c>
    </row>
    <row r="651" s="2" customFormat="1">
      <c r="A651" s="38"/>
      <c r="B651" s="39"/>
      <c r="C651" s="38"/>
      <c r="D651" s="194" t="s">
        <v>193</v>
      </c>
      <c r="E651" s="38"/>
      <c r="F651" s="195" t="s">
        <v>760</v>
      </c>
      <c r="G651" s="38"/>
      <c r="H651" s="38"/>
      <c r="I651" s="196"/>
      <c r="J651" s="38"/>
      <c r="K651" s="38"/>
      <c r="L651" s="39"/>
      <c r="M651" s="197"/>
      <c r="N651" s="198"/>
      <c r="O651" s="77"/>
      <c r="P651" s="77"/>
      <c r="Q651" s="77"/>
      <c r="R651" s="77"/>
      <c r="S651" s="77"/>
      <c r="T651" s="78"/>
      <c r="U651" s="38"/>
      <c r="V651" s="38"/>
      <c r="W651" s="38"/>
      <c r="X651" s="38"/>
      <c r="Y651" s="38"/>
      <c r="Z651" s="38"/>
      <c r="AA651" s="38"/>
      <c r="AB651" s="38"/>
      <c r="AC651" s="38"/>
      <c r="AD651" s="38"/>
      <c r="AE651" s="38"/>
      <c r="AT651" s="19" t="s">
        <v>193</v>
      </c>
      <c r="AU651" s="19" t="s">
        <v>92</v>
      </c>
    </row>
    <row r="652" s="2" customFormat="1">
      <c r="A652" s="38"/>
      <c r="B652" s="39"/>
      <c r="C652" s="38"/>
      <c r="D652" s="207" t="s">
        <v>201</v>
      </c>
      <c r="E652" s="38"/>
      <c r="F652" s="208" t="s">
        <v>762</v>
      </c>
      <c r="G652" s="38"/>
      <c r="H652" s="38"/>
      <c r="I652" s="196"/>
      <c r="J652" s="38"/>
      <c r="K652" s="38"/>
      <c r="L652" s="39"/>
      <c r="M652" s="197"/>
      <c r="N652" s="198"/>
      <c r="O652" s="77"/>
      <c r="P652" s="77"/>
      <c r="Q652" s="77"/>
      <c r="R652" s="77"/>
      <c r="S652" s="77"/>
      <c r="T652" s="78"/>
      <c r="U652" s="38"/>
      <c r="V652" s="38"/>
      <c r="W652" s="38"/>
      <c r="X652" s="38"/>
      <c r="Y652" s="38"/>
      <c r="Z652" s="38"/>
      <c r="AA652" s="38"/>
      <c r="AB652" s="38"/>
      <c r="AC652" s="38"/>
      <c r="AD652" s="38"/>
      <c r="AE652" s="38"/>
      <c r="AT652" s="19" t="s">
        <v>201</v>
      </c>
      <c r="AU652" s="19" t="s">
        <v>92</v>
      </c>
    </row>
    <row r="653" s="14" customFormat="1">
      <c r="A653" s="14"/>
      <c r="B653" s="219"/>
      <c r="C653" s="14"/>
      <c r="D653" s="194" t="s">
        <v>194</v>
      </c>
      <c r="E653" s="220" t="s">
        <v>1</v>
      </c>
      <c r="F653" s="221" t="s">
        <v>519</v>
      </c>
      <c r="G653" s="14"/>
      <c r="H653" s="220" t="s">
        <v>1</v>
      </c>
      <c r="I653" s="222"/>
      <c r="J653" s="14"/>
      <c r="K653" s="14"/>
      <c r="L653" s="219"/>
      <c r="M653" s="223"/>
      <c r="N653" s="224"/>
      <c r="O653" s="224"/>
      <c r="P653" s="224"/>
      <c r="Q653" s="224"/>
      <c r="R653" s="224"/>
      <c r="S653" s="224"/>
      <c r="T653" s="225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T653" s="220" t="s">
        <v>194</v>
      </c>
      <c r="AU653" s="220" t="s">
        <v>92</v>
      </c>
      <c r="AV653" s="14" t="s">
        <v>84</v>
      </c>
      <c r="AW653" s="14" t="s">
        <v>32</v>
      </c>
      <c r="AX653" s="14" t="s">
        <v>76</v>
      </c>
      <c r="AY653" s="220" t="s">
        <v>185</v>
      </c>
    </row>
    <row r="654" s="13" customFormat="1">
      <c r="A654" s="13"/>
      <c r="B654" s="199"/>
      <c r="C654" s="13"/>
      <c r="D654" s="194" t="s">
        <v>194</v>
      </c>
      <c r="E654" s="200" t="s">
        <v>1</v>
      </c>
      <c r="F654" s="201" t="s">
        <v>763</v>
      </c>
      <c r="G654" s="13"/>
      <c r="H654" s="202">
        <v>0.89700000000000002</v>
      </c>
      <c r="I654" s="203"/>
      <c r="J654" s="13"/>
      <c r="K654" s="13"/>
      <c r="L654" s="199"/>
      <c r="M654" s="204"/>
      <c r="N654" s="205"/>
      <c r="O654" s="205"/>
      <c r="P654" s="205"/>
      <c r="Q654" s="205"/>
      <c r="R654" s="205"/>
      <c r="S654" s="205"/>
      <c r="T654" s="206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T654" s="200" t="s">
        <v>194</v>
      </c>
      <c r="AU654" s="200" t="s">
        <v>92</v>
      </c>
      <c r="AV654" s="13" t="s">
        <v>92</v>
      </c>
      <c r="AW654" s="13" t="s">
        <v>32</v>
      </c>
      <c r="AX654" s="13" t="s">
        <v>76</v>
      </c>
      <c r="AY654" s="200" t="s">
        <v>185</v>
      </c>
    </row>
    <row r="655" s="13" customFormat="1">
      <c r="A655" s="13"/>
      <c r="B655" s="199"/>
      <c r="C655" s="13"/>
      <c r="D655" s="194" t="s">
        <v>194</v>
      </c>
      <c r="E655" s="200" t="s">
        <v>1</v>
      </c>
      <c r="F655" s="201" t="s">
        <v>764</v>
      </c>
      <c r="G655" s="13"/>
      <c r="H655" s="202">
        <v>1.242</v>
      </c>
      <c r="I655" s="203"/>
      <c r="J655" s="13"/>
      <c r="K655" s="13"/>
      <c r="L655" s="199"/>
      <c r="M655" s="204"/>
      <c r="N655" s="205"/>
      <c r="O655" s="205"/>
      <c r="P655" s="205"/>
      <c r="Q655" s="205"/>
      <c r="R655" s="205"/>
      <c r="S655" s="205"/>
      <c r="T655" s="206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T655" s="200" t="s">
        <v>194</v>
      </c>
      <c r="AU655" s="200" t="s">
        <v>92</v>
      </c>
      <c r="AV655" s="13" t="s">
        <v>92</v>
      </c>
      <c r="AW655" s="13" t="s">
        <v>32</v>
      </c>
      <c r="AX655" s="13" t="s">
        <v>76</v>
      </c>
      <c r="AY655" s="200" t="s">
        <v>185</v>
      </c>
    </row>
    <row r="656" s="13" customFormat="1">
      <c r="A656" s="13"/>
      <c r="B656" s="199"/>
      <c r="C656" s="13"/>
      <c r="D656" s="194" t="s">
        <v>194</v>
      </c>
      <c r="E656" s="200" t="s">
        <v>1</v>
      </c>
      <c r="F656" s="201" t="s">
        <v>765</v>
      </c>
      <c r="G656" s="13"/>
      <c r="H656" s="202">
        <v>100.188</v>
      </c>
      <c r="I656" s="203"/>
      <c r="J656" s="13"/>
      <c r="K656" s="13"/>
      <c r="L656" s="199"/>
      <c r="M656" s="204"/>
      <c r="N656" s="205"/>
      <c r="O656" s="205"/>
      <c r="P656" s="205"/>
      <c r="Q656" s="205"/>
      <c r="R656" s="205"/>
      <c r="S656" s="205"/>
      <c r="T656" s="206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T656" s="200" t="s">
        <v>194</v>
      </c>
      <c r="AU656" s="200" t="s">
        <v>92</v>
      </c>
      <c r="AV656" s="13" t="s">
        <v>92</v>
      </c>
      <c r="AW656" s="13" t="s">
        <v>32</v>
      </c>
      <c r="AX656" s="13" t="s">
        <v>76</v>
      </c>
      <c r="AY656" s="200" t="s">
        <v>185</v>
      </c>
    </row>
    <row r="657" s="13" customFormat="1">
      <c r="A657" s="13"/>
      <c r="B657" s="199"/>
      <c r="C657" s="13"/>
      <c r="D657" s="194" t="s">
        <v>194</v>
      </c>
      <c r="E657" s="200" t="s">
        <v>1</v>
      </c>
      <c r="F657" s="201" t="s">
        <v>766</v>
      </c>
      <c r="G657" s="13"/>
      <c r="H657" s="202">
        <v>30.187999999999999</v>
      </c>
      <c r="I657" s="203"/>
      <c r="J657" s="13"/>
      <c r="K657" s="13"/>
      <c r="L657" s="199"/>
      <c r="M657" s="204"/>
      <c r="N657" s="205"/>
      <c r="O657" s="205"/>
      <c r="P657" s="205"/>
      <c r="Q657" s="205"/>
      <c r="R657" s="205"/>
      <c r="S657" s="205"/>
      <c r="T657" s="206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T657" s="200" t="s">
        <v>194</v>
      </c>
      <c r="AU657" s="200" t="s">
        <v>92</v>
      </c>
      <c r="AV657" s="13" t="s">
        <v>92</v>
      </c>
      <c r="AW657" s="13" t="s">
        <v>32</v>
      </c>
      <c r="AX657" s="13" t="s">
        <v>76</v>
      </c>
      <c r="AY657" s="200" t="s">
        <v>185</v>
      </c>
    </row>
    <row r="658" s="15" customFormat="1">
      <c r="A658" s="15"/>
      <c r="B658" s="226"/>
      <c r="C658" s="15"/>
      <c r="D658" s="194" t="s">
        <v>194</v>
      </c>
      <c r="E658" s="227" t="s">
        <v>1</v>
      </c>
      <c r="F658" s="228" t="s">
        <v>276</v>
      </c>
      <c r="G658" s="15"/>
      <c r="H658" s="229">
        <v>132.51499999999999</v>
      </c>
      <c r="I658" s="230"/>
      <c r="J658" s="15"/>
      <c r="K658" s="15"/>
      <c r="L658" s="226"/>
      <c r="M658" s="231"/>
      <c r="N658" s="232"/>
      <c r="O658" s="232"/>
      <c r="P658" s="232"/>
      <c r="Q658" s="232"/>
      <c r="R658" s="232"/>
      <c r="S658" s="232"/>
      <c r="T658" s="233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T658" s="227" t="s">
        <v>194</v>
      </c>
      <c r="AU658" s="227" t="s">
        <v>92</v>
      </c>
      <c r="AV658" s="15" t="s">
        <v>191</v>
      </c>
      <c r="AW658" s="15" t="s">
        <v>32</v>
      </c>
      <c r="AX658" s="15" t="s">
        <v>84</v>
      </c>
      <c r="AY658" s="227" t="s">
        <v>185</v>
      </c>
    </row>
    <row r="659" s="2" customFormat="1" ht="33" customHeight="1">
      <c r="A659" s="38"/>
      <c r="B659" s="180"/>
      <c r="C659" s="181" t="s">
        <v>767</v>
      </c>
      <c r="D659" s="181" t="s">
        <v>187</v>
      </c>
      <c r="E659" s="182" t="s">
        <v>768</v>
      </c>
      <c r="F659" s="183" t="s">
        <v>769</v>
      </c>
      <c r="G659" s="184" t="s">
        <v>190</v>
      </c>
      <c r="H659" s="185">
        <v>2012.953</v>
      </c>
      <c r="I659" s="186"/>
      <c r="J659" s="187">
        <f>ROUND(I659*H659,2)</f>
        <v>0</v>
      </c>
      <c r="K659" s="183" t="s">
        <v>199</v>
      </c>
      <c r="L659" s="39"/>
      <c r="M659" s="188" t="s">
        <v>1</v>
      </c>
      <c r="N659" s="189" t="s">
        <v>42</v>
      </c>
      <c r="O659" s="77"/>
      <c r="P659" s="190">
        <f>O659*H659</f>
        <v>0</v>
      </c>
      <c r="Q659" s="190">
        <v>0.027699999999999999</v>
      </c>
      <c r="R659" s="190">
        <f>Q659*H659</f>
        <v>55.7587981</v>
      </c>
      <c r="S659" s="190">
        <v>0</v>
      </c>
      <c r="T659" s="191">
        <f>S659*H659</f>
        <v>0</v>
      </c>
      <c r="U659" s="38"/>
      <c r="V659" s="38"/>
      <c r="W659" s="38"/>
      <c r="X659" s="38"/>
      <c r="Y659" s="38"/>
      <c r="Z659" s="38"/>
      <c r="AA659" s="38"/>
      <c r="AB659" s="38"/>
      <c r="AC659" s="38"/>
      <c r="AD659" s="38"/>
      <c r="AE659" s="38"/>
      <c r="AR659" s="192" t="s">
        <v>191</v>
      </c>
      <c r="AT659" s="192" t="s">
        <v>187</v>
      </c>
      <c r="AU659" s="192" t="s">
        <v>92</v>
      </c>
      <c r="AY659" s="19" t="s">
        <v>185</v>
      </c>
      <c r="BE659" s="193">
        <f>IF(N659="základní",J659,0)</f>
        <v>0</v>
      </c>
      <c r="BF659" s="193">
        <f>IF(N659="snížená",J659,0)</f>
        <v>0</v>
      </c>
      <c r="BG659" s="193">
        <f>IF(N659="zákl. přenesená",J659,0)</f>
        <v>0</v>
      </c>
      <c r="BH659" s="193">
        <f>IF(N659="sníž. přenesená",J659,0)</f>
        <v>0</v>
      </c>
      <c r="BI659" s="193">
        <f>IF(N659="nulová",J659,0)</f>
        <v>0</v>
      </c>
      <c r="BJ659" s="19" t="s">
        <v>92</v>
      </c>
      <c r="BK659" s="193">
        <f>ROUND(I659*H659,2)</f>
        <v>0</v>
      </c>
      <c r="BL659" s="19" t="s">
        <v>191</v>
      </c>
      <c r="BM659" s="192" t="s">
        <v>770</v>
      </c>
    </row>
    <row r="660" s="2" customFormat="1">
      <c r="A660" s="38"/>
      <c r="B660" s="39"/>
      <c r="C660" s="38"/>
      <c r="D660" s="194" t="s">
        <v>193</v>
      </c>
      <c r="E660" s="38"/>
      <c r="F660" s="195" t="s">
        <v>769</v>
      </c>
      <c r="G660" s="38"/>
      <c r="H660" s="38"/>
      <c r="I660" s="196"/>
      <c r="J660" s="38"/>
      <c r="K660" s="38"/>
      <c r="L660" s="39"/>
      <c r="M660" s="197"/>
      <c r="N660" s="198"/>
      <c r="O660" s="77"/>
      <c r="P660" s="77"/>
      <c r="Q660" s="77"/>
      <c r="R660" s="77"/>
      <c r="S660" s="77"/>
      <c r="T660" s="78"/>
      <c r="U660" s="38"/>
      <c r="V660" s="38"/>
      <c r="W660" s="38"/>
      <c r="X660" s="38"/>
      <c r="Y660" s="38"/>
      <c r="Z660" s="38"/>
      <c r="AA660" s="38"/>
      <c r="AB660" s="38"/>
      <c r="AC660" s="38"/>
      <c r="AD660" s="38"/>
      <c r="AE660" s="38"/>
      <c r="AT660" s="19" t="s">
        <v>193</v>
      </c>
      <c r="AU660" s="19" t="s">
        <v>92</v>
      </c>
    </row>
    <row r="661" s="2" customFormat="1">
      <c r="A661" s="38"/>
      <c r="B661" s="39"/>
      <c r="C661" s="38"/>
      <c r="D661" s="207" t="s">
        <v>201</v>
      </c>
      <c r="E661" s="38"/>
      <c r="F661" s="208" t="s">
        <v>771</v>
      </c>
      <c r="G661" s="38"/>
      <c r="H661" s="38"/>
      <c r="I661" s="196"/>
      <c r="J661" s="38"/>
      <c r="K661" s="38"/>
      <c r="L661" s="39"/>
      <c r="M661" s="197"/>
      <c r="N661" s="198"/>
      <c r="O661" s="77"/>
      <c r="P661" s="77"/>
      <c r="Q661" s="77"/>
      <c r="R661" s="77"/>
      <c r="S661" s="77"/>
      <c r="T661" s="78"/>
      <c r="U661" s="38"/>
      <c r="V661" s="38"/>
      <c r="W661" s="38"/>
      <c r="X661" s="38"/>
      <c r="Y661" s="38"/>
      <c r="Z661" s="38"/>
      <c r="AA661" s="38"/>
      <c r="AB661" s="38"/>
      <c r="AC661" s="38"/>
      <c r="AD661" s="38"/>
      <c r="AE661" s="38"/>
      <c r="AT661" s="19" t="s">
        <v>201</v>
      </c>
      <c r="AU661" s="19" t="s">
        <v>92</v>
      </c>
    </row>
    <row r="662" s="14" customFormat="1">
      <c r="A662" s="14"/>
      <c r="B662" s="219"/>
      <c r="C662" s="14"/>
      <c r="D662" s="194" t="s">
        <v>194</v>
      </c>
      <c r="E662" s="220" t="s">
        <v>1</v>
      </c>
      <c r="F662" s="221" t="s">
        <v>772</v>
      </c>
      <c r="G662" s="14"/>
      <c r="H662" s="220" t="s">
        <v>1</v>
      </c>
      <c r="I662" s="222"/>
      <c r="J662" s="14"/>
      <c r="K662" s="14"/>
      <c r="L662" s="219"/>
      <c r="M662" s="223"/>
      <c r="N662" s="224"/>
      <c r="O662" s="224"/>
      <c r="P662" s="224"/>
      <c r="Q662" s="224"/>
      <c r="R662" s="224"/>
      <c r="S662" s="224"/>
      <c r="T662" s="225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T662" s="220" t="s">
        <v>194</v>
      </c>
      <c r="AU662" s="220" t="s">
        <v>92</v>
      </c>
      <c r="AV662" s="14" t="s">
        <v>84</v>
      </c>
      <c r="AW662" s="14" t="s">
        <v>32</v>
      </c>
      <c r="AX662" s="14" t="s">
        <v>76</v>
      </c>
      <c r="AY662" s="220" t="s">
        <v>185</v>
      </c>
    </row>
    <row r="663" s="14" customFormat="1">
      <c r="A663" s="14"/>
      <c r="B663" s="219"/>
      <c r="C663" s="14"/>
      <c r="D663" s="194" t="s">
        <v>194</v>
      </c>
      <c r="E663" s="220" t="s">
        <v>1</v>
      </c>
      <c r="F663" s="221" t="s">
        <v>732</v>
      </c>
      <c r="G663" s="14"/>
      <c r="H663" s="220" t="s">
        <v>1</v>
      </c>
      <c r="I663" s="222"/>
      <c r="J663" s="14"/>
      <c r="K663" s="14"/>
      <c r="L663" s="219"/>
      <c r="M663" s="223"/>
      <c r="N663" s="224"/>
      <c r="O663" s="224"/>
      <c r="P663" s="224"/>
      <c r="Q663" s="224"/>
      <c r="R663" s="224"/>
      <c r="S663" s="224"/>
      <c r="T663" s="225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T663" s="220" t="s">
        <v>194</v>
      </c>
      <c r="AU663" s="220" t="s">
        <v>92</v>
      </c>
      <c r="AV663" s="14" t="s">
        <v>84</v>
      </c>
      <c r="AW663" s="14" t="s">
        <v>32</v>
      </c>
      <c r="AX663" s="14" t="s">
        <v>76</v>
      </c>
      <c r="AY663" s="220" t="s">
        <v>185</v>
      </c>
    </row>
    <row r="664" s="13" customFormat="1">
      <c r="A664" s="13"/>
      <c r="B664" s="199"/>
      <c r="C664" s="13"/>
      <c r="D664" s="194" t="s">
        <v>194</v>
      </c>
      <c r="E664" s="200" t="s">
        <v>1</v>
      </c>
      <c r="F664" s="201" t="s">
        <v>773</v>
      </c>
      <c r="G664" s="13"/>
      <c r="H664" s="202">
        <v>641.68399999999997</v>
      </c>
      <c r="I664" s="203"/>
      <c r="J664" s="13"/>
      <c r="K664" s="13"/>
      <c r="L664" s="199"/>
      <c r="M664" s="204"/>
      <c r="N664" s="205"/>
      <c r="O664" s="205"/>
      <c r="P664" s="205"/>
      <c r="Q664" s="205"/>
      <c r="R664" s="205"/>
      <c r="S664" s="205"/>
      <c r="T664" s="206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T664" s="200" t="s">
        <v>194</v>
      </c>
      <c r="AU664" s="200" t="s">
        <v>92</v>
      </c>
      <c r="AV664" s="13" t="s">
        <v>92</v>
      </c>
      <c r="AW664" s="13" t="s">
        <v>32</v>
      </c>
      <c r="AX664" s="13" t="s">
        <v>76</v>
      </c>
      <c r="AY664" s="200" t="s">
        <v>185</v>
      </c>
    </row>
    <row r="665" s="14" customFormat="1">
      <c r="A665" s="14"/>
      <c r="B665" s="219"/>
      <c r="C665" s="14"/>
      <c r="D665" s="194" t="s">
        <v>194</v>
      </c>
      <c r="E665" s="220" t="s">
        <v>1</v>
      </c>
      <c r="F665" s="221" t="s">
        <v>774</v>
      </c>
      <c r="G665" s="14"/>
      <c r="H665" s="220" t="s">
        <v>1</v>
      </c>
      <c r="I665" s="222"/>
      <c r="J665" s="14"/>
      <c r="K665" s="14"/>
      <c r="L665" s="219"/>
      <c r="M665" s="223"/>
      <c r="N665" s="224"/>
      <c r="O665" s="224"/>
      <c r="P665" s="224"/>
      <c r="Q665" s="224"/>
      <c r="R665" s="224"/>
      <c r="S665" s="224"/>
      <c r="T665" s="225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T665" s="220" t="s">
        <v>194</v>
      </c>
      <c r="AU665" s="220" t="s">
        <v>92</v>
      </c>
      <c r="AV665" s="14" t="s">
        <v>84</v>
      </c>
      <c r="AW665" s="14" t="s">
        <v>32</v>
      </c>
      <c r="AX665" s="14" t="s">
        <v>76</v>
      </c>
      <c r="AY665" s="220" t="s">
        <v>185</v>
      </c>
    </row>
    <row r="666" s="13" customFormat="1">
      <c r="A666" s="13"/>
      <c r="B666" s="199"/>
      <c r="C666" s="13"/>
      <c r="D666" s="194" t="s">
        <v>194</v>
      </c>
      <c r="E666" s="200" t="s">
        <v>1</v>
      </c>
      <c r="F666" s="201" t="s">
        <v>753</v>
      </c>
      <c r="G666" s="13"/>
      <c r="H666" s="202">
        <v>1371.269</v>
      </c>
      <c r="I666" s="203"/>
      <c r="J666" s="13"/>
      <c r="K666" s="13"/>
      <c r="L666" s="199"/>
      <c r="M666" s="204"/>
      <c r="N666" s="205"/>
      <c r="O666" s="205"/>
      <c r="P666" s="205"/>
      <c r="Q666" s="205"/>
      <c r="R666" s="205"/>
      <c r="S666" s="205"/>
      <c r="T666" s="206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T666" s="200" t="s">
        <v>194</v>
      </c>
      <c r="AU666" s="200" t="s">
        <v>92</v>
      </c>
      <c r="AV666" s="13" t="s">
        <v>92</v>
      </c>
      <c r="AW666" s="13" t="s">
        <v>32</v>
      </c>
      <c r="AX666" s="13" t="s">
        <v>76</v>
      </c>
      <c r="AY666" s="200" t="s">
        <v>185</v>
      </c>
    </row>
    <row r="667" s="15" customFormat="1">
      <c r="A667" s="15"/>
      <c r="B667" s="226"/>
      <c r="C667" s="15"/>
      <c r="D667" s="194" t="s">
        <v>194</v>
      </c>
      <c r="E667" s="227" t="s">
        <v>1</v>
      </c>
      <c r="F667" s="228" t="s">
        <v>276</v>
      </c>
      <c r="G667" s="15"/>
      <c r="H667" s="229">
        <v>2012.953</v>
      </c>
      <c r="I667" s="230"/>
      <c r="J667" s="15"/>
      <c r="K667" s="15"/>
      <c r="L667" s="226"/>
      <c r="M667" s="231"/>
      <c r="N667" s="232"/>
      <c r="O667" s="232"/>
      <c r="P667" s="232"/>
      <c r="Q667" s="232"/>
      <c r="R667" s="232"/>
      <c r="S667" s="232"/>
      <c r="T667" s="233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T667" s="227" t="s">
        <v>194</v>
      </c>
      <c r="AU667" s="227" t="s">
        <v>92</v>
      </c>
      <c r="AV667" s="15" t="s">
        <v>191</v>
      </c>
      <c r="AW667" s="15" t="s">
        <v>32</v>
      </c>
      <c r="AX667" s="15" t="s">
        <v>84</v>
      </c>
      <c r="AY667" s="227" t="s">
        <v>185</v>
      </c>
    </row>
    <row r="668" s="2" customFormat="1" ht="37.8" customHeight="1">
      <c r="A668" s="38"/>
      <c r="B668" s="180"/>
      <c r="C668" s="181" t="s">
        <v>775</v>
      </c>
      <c r="D668" s="181" t="s">
        <v>187</v>
      </c>
      <c r="E668" s="182" t="s">
        <v>776</v>
      </c>
      <c r="F668" s="183" t="s">
        <v>777</v>
      </c>
      <c r="G668" s="184" t="s">
        <v>190</v>
      </c>
      <c r="H668" s="185">
        <v>2012.953</v>
      </c>
      <c r="I668" s="186"/>
      <c r="J668" s="187">
        <f>ROUND(I668*H668,2)</f>
        <v>0</v>
      </c>
      <c r="K668" s="183" t="s">
        <v>199</v>
      </c>
      <c r="L668" s="39"/>
      <c r="M668" s="188" t="s">
        <v>1</v>
      </c>
      <c r="N668" s="189" t="s">
        <v>42</v>
      </c>
      <c r="O668" s="77"/>
      <c r="P668" s="190">
        <f>O668*H668</f>
        <v>0</v>
      </c>
      <c r="Q668" s="190">
        <v>0.010999999999999999</v>
      </c>
      <c r="R668" s="190">
        <f>Q668*H668</f>
        <v>22.142482999999999</v>
      </c>
      <c r="S668" s="190">
        <v>0</v>
      </c>
      <c r="T668" s="191">
        <f>S668*H668</f>
        <v>0</v>
      </c>
      <c r="U668" s="38"/>
      <c r="V668" s="38"/>
      <c r="W668" s="38"/>
      <c r="X668" s="38"/>
      <c r="Y668" s="38"/>
      <c r="Z668" s="38"/>
      <c r="AA668" s="38"/>
      <c r="AB668" s="38"/>
      <c r="AC668" s="38"/>
      <c r="AD668" s="38"/>
      <c r="AE668" s="38"/>
      <c r="AR668" s="192" t="s">
        <v>191</v>
      </c>
      <c r="AT668" s="192" t="s">
        <v>187</v>
      </c>
      <c r="AU668" s="192" t="s">
        <v>92</v>
      </c>
      <c r="AY668" s="19" t="s">
        <v>185</v>
      </c>
      <c r="BE668" s="193">
        <f>IF(N668="základní",J668,0)</f>
        <v>0</v>
      </c>
      <c r="BF668" s="193">
        <f>IF(N668="snížená",J668,0)</f>
        <v>0</v>
      </c>
      <c r="BG668" s="193">
        <f>IF(N668="zákl. přenesená",J668,0)</f>
        <v>0</v>
      </c>
      <c r="BH668" s="193">
        <f>IF(N668="sníž. přenesená",J668,0)</f>
        <v>0</v>
      </c>
      <c r="BI668" s="193">
        <f>IF(N668="nulová",J668,0)</f>
        <v>0</v>
      </c>
      <c r="BJ668" s="19" t="s">
        <v>92</v>
      </c>
      <c r="BK668" s="193">
        <f>ROUND(I668*H668,2)</f>
        <v>0</v>
      </c>
      <c r="BL668" s="19" t="s">
        <v>191</v>
      </c>
      <c r="BM668" s="192" t="s">
        <v>778</v>
      </c>
    </row>
    <row r="669" s="2" customFormat="1">
      <c r="A669" s="38"/>
      <c r="B669" s="39"/>
      <c r="C669" s="38"/>
      <c r="D669" s="194" t="s">
        <v>193</v>
      </c>
      <c r="E669" s="38"/>
      <c r="F669" s="195" t="s">
        <v>777</v>
      </c>
      <c r="G669" s="38"/>
      <c r="H669" s="38"/>
      <c r="I669" s="196"/>
      <c r="J669" s="38"/>
      <c r="K669" s="38"/>
      <c r="L669" s="39"/>
      <c r="M669" s="197"/>
      <c r="N669" s="198"/>
      <c r="O669" s="77"/>
      <c r="P669" s="77"/>
      <c r="Q669" s="77"/>
      <c r="R669" s="77"/>
      <c r="S669" s="77"/>
      <c r="T669" s="78"/>
      <c r="U669" s="38"/>
      <c r="V669" s="38"/>
      <c r="W669" s="38"/>
      <c r="X669" s="38"/>
      <c r="Y669" s="38"/>
      <c r="Z669" s="38"/>
      <c r="AA669" s="38"/>
      <c r="AB669" s="38"/>
      <c r="AC669" s="38"/>
      <c r="AD669" s="38"/>
      <c r="AE669" s="38"/>
      <c r="AT669" s="19" t="s">
        <v>193</v>
      </c>
      <c r="AU669" s="19" t="s">
        <v>92</v>
      </c>
    </row>
    <row r="670" s="2" customFormat="1">
      <c r="A670" s="38"/>
      <c r="B670" s="39"/>
      <c r="C670" s="38"/>
      <c r="D670" s="207" t="s">
        <v>201</v>
      </c>
      <c r="E670" s="38"/>
      <c r="F670" s="208" t="s">
        <v>779</v>
      </c>
      <c r="G670" s="38"/>
      <c r="H670" s="38"/>
      <c r="I670" s="196"/>
      <c r="J670" s="38"/>
      <c r="K670" s="38"/>
      <c r="L670" s="39"/>
      <c r="M670" s="197"/>
      <c r="N670" s="198"/>
      <c r="O670" s="77"/>
      <c r="P670" s="77"/>
      <c r="Q670" s="77"/>
      <c r="R670" s="77"/>
      <c r="S670" s="77"/>
      <c r="T670" s="78"/>
      <c r="U670" s="38"/>
      <c r="V670" s="38"/>
      <c r="W670" s="38"/>
      <c r="X670" s="38"/>
      <c r="Y670" s="38"/>
      <c r="Z670" s="38"/>
      <c r="AA670" s="38"/>
      <c r="AB670" s="38"/>
      <c r="AC670" s="38"/>
      <c r="AD670" s="38"/>
      <c r="AE670" s="38"/>
      <c r="AT670" s="19" t="s">
        <v>201</v>
      </c>
      <c r="AU670" s="19" t="s">
        <v>92</v>
      </c>
    </row>
    <row r="671" s="2" customFormat="1" ht="24.15" customHeight="1">
      <c r="A671" s="38"/>
      <c r="B671" s="180"/>
      <c r="C671" s="181" t="s">
        <v>780</v>
      </c>
      <c r="D671" s="181" t="s">
        <v>187</v>
      </c>
      <c r="E671" s="182" t="s">
        <v>781</v>
      </c>
      <c r="F671" s="183" t="s">
        <v>782</v>
      </c>
      <c r="G671" s="184" t="s">
        <v>190</v>
      </c>
      <c r="H671" s="185">
        <v>90.128</v>
      </c>
      <c r="I671" s="186"/>
      <c r="J671" s="187">
        <f>ROUND(I671*H671,2)</f>
        <v>0</v>
      </c>
      <c r="K671" s="183" t="s">
        <v>199</v>
      </c>
      <c r="L671" s="39"/>
      <c r="M671" s="188" t="s">
        <v>1</v>
      </c>
      <c r="N671" s="189" t="s">
        <v>42</v>
      </c>
      <c r="O671" s="77"/>
      <c r="P671" s="190">
        <f>O671*H671</f>
        <v>0</v>
      </c>
      <c r="Q671" s="190">
        <v>0.021000000000000001</v>
      </c>
      <c r="R671" s="190">
        <f>Q671*H671</f>
        <v>1.8926880000000002</v>
      </c>
      <c r="S671" s="190">
        <v>0</v>
      </c>
      <c r="T671" s="191">
        <f>S671*H671</f>
        <v>0</v>
      </c>
      <c r="U671" s="38"/>
      <c r="V671" s="38"/>
      <c r="W671" s="38"/>
      <c r="X671" s="38"/>
      <c r="Y671" s="38"/>
      <c r="Z671" s="38"/>
      <c r="AA671" s="38"/>
      <c r="AB671" s="38"/>
      <c r="AC671" s="38"/>
      <c r="AD671" s="38"/>
      <c r="AE671" s="38"/>
      <c r="AR671" s="192" t="s">
        <v>191</v>
      </c>
      <c r="AT671" s="192" t="s">
        <v>187</v>
      </c>
      <c r="AU671" s="192" t="s">
        <v>92</v>
      </c>
      <c r="AY671" s="19" t="s">
        <v>185</v>
      </c>
      <c r="BE671" s="193">
        <f>IF(N671="základní",J671,0)</f>
        <v>0</v>
      </c>
      <c r="BF671" s="193">
        <f>IF(N671="snížená",J671,0)</f>
        <v>0</v>
      </c>
      <c r="BG671" s="193">
        <f>IF(N671="zákl. přenesená",J671,0)</f>
        <v>0</v>
      </c>
      <c r="BH671" s="193">
        <f>IF(N671="sníž. přenesená",J671,0)</f>
        <v>0</v>
      </c>
      <c r="BI671" s="193">
        <f>IF(N671="nulová",J671,0)</f>
        <v>0</v>
      </c>
      <c r="BJ671" s="19" t="s">
        <v>92</v>
      </c>
      <c r="BK671" s="193">
        <f>ROUND(I671*H671,2)</f>
        <v>0</v>
      </c>
      <c r="BL671" s="19" t="s">
        <v>191</v>
      </c>
      <c r="BM671" s="192" t="s">
        <v>783</v>
      </c>
    </row>
    <row r="672" s="2" customFormat="1">
      <c r="A672" s="38"/>
      <c r="B672" s="39"/>
      <c r="C672" s="38"/>
      <c r="D672" s="194" t="s">
        <v>193</v>
      </c>
      <c r="E672" s="38"/>
      <c r="F672" s="195" t="s">
        <v>782</v>
      </c>
      <c r="G672" s="38"/>
      <c r="H672" s="38"/>
      <c r="I672" s="196"/>
      <c r="J672" s="38"/>
      <c r="K672" s="38"/>
      <c r="L672" s="39"/>
      <c r="M672" s="197"/>
      <c r="N672" s="198"/>
      <c r="O672" s="77"/>
      <c r="P672" s="77"/>
      <c r="Q672" s="77"/>
      <c r="R672" s="77"/>
      <c r="S672" s="77"/>
      <c r="T672" s="78"/>
      <c r="U672" s="38"/>
      <c r="V672" s="38"/>
      <c r="W672" s="38"/>
      <c r="X672" s="38"/>
      <c r="Y672" s="38"/>
      <c r="Z672" s="38"/>
      <c r="AA672" s="38"/>
      <c r="AB672" s="38"/>
      <c r="AC672" s="38"/>
      <c r="AD672" s="38"/>
      <c r="AE672" s="38"/>
      <c r="AT672" s="19" t="s">
        <v>193</v>
      </c>
      <c r="AU672" s="19" t="s">
        <v>92</v>
      </c>
    </row>
    <row r="673" s="2" customFormat="1">
      <c r="A673" s="38"/>
      <c r="B673" s="39"/>
      <c r="C673" s="38"/>
      <c r="D673" s="207" t="s">
        <v>201</v>
      </c>
      <c r="E673" s="38"/>
      <c r="F673" s="208" t="s">
        <v>784</v>
      </c>
      <c r="G673" s="38"/>
      <c r="H673" s="38"/>
      <c r="I673" s="196"/>
      <c r="J673" s="38"/>
      <c r="K673" s="38"/>
      <c r="L673" s="39"/>
      <c r="M673" s="197"/>
      <c r="N673" s="198"/>
      <c r="O673" s="77"/>
      <c r="P673" s="77"/>
      <c r="Q673" s="77"/>
      <c r="R673" s="77"/>
      <c r="S673" s="77"/>
      <c r="T673" s="78"/>
      <c r="U673" s="38"/>
      <c r="V673" s="38"/>
      <c r="W673" s="38"/>
      <c r="X673" s="38"/>
      <c r="Y673" s="38"/>
      <c r="Z673" s="38"/>
      <c r="AA673" s="38"/>
      <c r="AB673" s="38"/>
      <c r="AC673" s="38"/>
      <c r="AD673" s="38"/>
      <c r="AE673" s="38"/>
      <c r="AT673" s="19" t="s">
        <v>201</v>
      </c>
      <c r="AU673" s="19" t="s">
        <v>92</v>
      </c>
    </row>
    <row r="674" s="14" customFormat="1">
      <c r="A674" s="14"/>
      <c r="B674" s="219"/>
      <c r="C674" s="14"/>
      <c r="D674" s="194" t="s">
        <v>194</v>
      </c>
      <c r="E674" s="220" t="s">
        <v>1</v>
      </c>
      <c r="F674" s="221" t="s">
        <v>323</v>
      </c>
      <c r="G674" s="14"/>
      <c r="H674" s="220" t="s">
        <v>1</v>
      </c>
      <c r="I674" s="222"/>
      <c r="J674" s="14"/>
      <c r="K674" s="14"/>
      <c r="L674" s="219"/>
      <c r="M674" s="223"/>
      <c r="N674" s="224"/>
      <c r="O674" s="224"/>
      <c r="P674" s="224"/>
      <c r="Q674" s="224"/>
      <c r="R674" s="224"/>
      <c r="S674" s="224"/>
      <c r="T674" s="225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T674" s="220" t="s">
        <v>194</v>
      </c>
      <c r="AU674" s="220" t="s">
        <v>92</v>
      </c>
      <c r="AV674" s="14" t="s">
        <v>84</v>
      </c>
      <c r="AW674" s="14" t="s">
        <v>32</v>
      </c>
      <c r="AX674" s="14" t="s">
        <v>76</v>
      </c>
      <c r="AY674" s="220" t="s">
        <v>185</v>
      </c>
    </row>
    <row r="675" s="13" customFormat="1">
      <c r="A675" s="13"/>
      <c r="B675" s="199"/>
      <c r="C675" s="13"/>
      <c r="D675" s="194" t="s">
        <v>194</v>
      </c>
      <c r="E675" s="200" t="s">
        <v>1</v>
      </c>
      <c r="F675" s="201" t="s">
        <v>785</v>
      </c>
      <c r="G675" s="13"/>
      <c r="H675" s="202">
        <v>15.972</v>
      </c>
      <c r="I675" s="203"/>
      <c r="J675" s="13"/>
      <c r="K675" s="13"/>
      <c r="L675" s="199"/>
      <c r="M675" s="204"/>
      <c r="N675" s="205"/>
      <c r="O675" s="205"/>
      <c r="P675" s="205"/>
      <c r="Q675" s="205"/>
      <c r="R675" s="205"/>
      <c r="S675" s="205"/>
      <c r="T675" s="206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T675" s="200" t="s">
        <v>194</v>
      </c>
      <c r="AU675" s="200" t="s">
        <v>92</v>
      </c>
      <c r="AV675" s="13" t="s">
        <v>92</v>
      </c>
      <c r="AW675" s="13" t="s">
        <v>32</v>
      </c>
      <c r="AX675" s="13" t="s">
        <v>76</v>
      </c>
      <c r="AY675" s="200" t="s">
        <v>185</v>
      </c>
    </row>
    <row r="676" s="13" customFormat="1">
      <c r="A676" s="13"/>
      <c r="B676" s="199"/>
      <c r="C676" s="13"/>
      <c r="D676" s="194" t="s">
        <v>194</v>
      </c>
      <c r="E676" s="200" t="s">
        <v>1</v>
      </c>
      <c r="F676" s="201" t="s">
        <v>786</v>
      </c>
      <c r="G676" s="13"/>
      <c r="H676" s="202">
        <v>29.219999999999999</v>
      </c>
      <c r="I676" s="203"/>
      <c r="J676" s="13"/>
      <c r="K676" s="13"/>
      <c r="L676" s="199"/>
      <c r="M676" s="204"/>
      <c r="N676" s="205"/>
      <c r="O676" s="205"/>
      <c r="P676" s="205"/>
      <c r="Q676" s="205"/>
      <c r="R676" s="205"/>
      <c r="S676" s="205"/>
      <c r="T676" s="206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T676" s="200" t="s">
        <v>194</v>
      </c>
      <c r="AU676" s="200" t="s">
        <v>92</v>
      </c>
      <c r="AV676" s="13" t="s">
        <v>92</v>
      </c>
      <c r="AW676" s="13" t="s">
        <v>32</v>
      </c>
      <c r="AX676" s="13" t="s">
        <v>76</v>
      </c>
      <c r="AY676" s="200" t="s">
        <v>185</v>
      </c>
    </row>
    <row r="677" s="14" customFormat="1">
      <c r="A677" s="14"/>
      <c r="B677" s="219"/>
      <c r="C677" s="14"/>
      <c r="D677" s="194" t="s">
        <v>194</v>
      </c>
      <c r="E677" s="220" t="s">
        <v>1</v>
      </c>
      <c r="F677" s="221" t="s">
        <v>403</v>
      </c>
      <c r="G677" s="14"/>
      <c r="H677" s="220" t="s">
        <v>1</v>
      </c>
      <c r="I677" s="222"/>
      <c r="J677" s="14"/>
      <c r="K677" s="14"/>
      <c r="L677" s="219"/>
      <c r="M677" s="223"/>
      <c r="N677" s="224"/>
      <c r="O677" s="224"/>
      <c r="P677" s="224"/>
      <c r="Q677" s="224"/>
      <c r="R677" s="224"/>
      <c r="S677" s="224"/>
      <c r="T677" s="225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T677" s="220" t="s">
        <v>194</v>
      </c>
      <c r="AU677" s="220" t="s">
        <v>92</v>
      </c>
      <c r="AV677" s="14" t="s">
        <v>84</v>
      </c>
      <c r="AW677" s="14" t="s">
        <v>32</v>
      </c>
      <c r="AX677" s="14" t="s">
        <v>76</v>
      </c>
      <c r="AY677" s="220" t="s">
        <v>185</v>
      </c>
    </row>
    <row r="678" s="13" customFormat="1">
      <c r="A678" s="13"/>
      <c r="B678" s="199"/>
      <c r="C678" s="13"/>
      <c r="D678" s="194" t="s">
        <v>194</v>
      </c>
      <c r="E678" s="200" t="s">
        <v>1</v>
      </c>
      <c r="F678" s="201" t="s">
        <v>787</v>
      </c>
      <c r="G678" s="13"/>
      <c r="H678" s="202">
        <v>16.555</v>
      </c>
      <c r="I678" s="203"/>
      <c r="J678" s="13"/>
      <c r="K678" s="13"/>
      <c r="L678" s="199"/>
      <c r="M678" s="204"/>
      <c r="N678" s="205"/>
      <c r="O678" s="205"/>
      <c r="P678" s="205"/>
      <c r="Q678" s="205"/>
      <c r="R678" s="205"/>
      <c r="S678" s="205"/>
      <c r="T678" s="206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T678" s="200" t="s">
        <v>194</v>
      </c>
      <c r="AU678" s="200" t="s">
        <v>92</v>
      </c>
      <c r="AV678" s="13" t="s">
        <v>92</v>
      </c>
      <c r="AW678" s="13" t="s">
        <v>32</v>
      </c>
      <c r="AX678" s="13" t="s">
        <v>76</v>
      </c>
      <c r="AY678" s="200" t="s">
        <v>185</v>
      </c>
    </row>
    <row r="679" s="13" customFormat="1">
      <c r="A679" s="13"/>
      <c r="B679" s="199"/>
      <c r="C679" s="13"/>
      <c r="D679" s="194" t="s">
        <v>194</v>
      </c>
      <c r="E679" s="200" t="s">
        <v>1</v>
      </c>
      <c r="F679" s="201" t="s">
        <v>788</v>
      </c>
      <c r="G679" s="13"/>
      <c r="H679" s="202">
        <v>5.9130000000000003</v>
      </c>
      <c r="I679" s="203"/>
      <c r="J679" s="13"/>
      <c r="K679" s="13"/>
      <c r="L679" s="199"/>
      <c r="M679" s="204"/>
      <c r="N679" s="205"/>
      <c r="O679" s="205"/>
      <c r="P679" s="205"/>
      <c r="Q679" s="205"/>
      <c r="R679" s="205"/>
      <c r="S679" s="205"/>
      <c r="T679" s="206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T679" s="200" t="s">
        <v>194</v>
      </c>
      <c r="AU679" s="200" t="s">
        <v>92</v>
      </c>
      <c r="AV679" s="13" t="s">
        <v>92</v>
      </c>
      <c r="AW679" s="13" t="s">
        <v>32</v>
      </c>
      <c r="AX679" s="13" t="s">
        <v>76</v>
      </c>
      <c r="AY679" s="200" t="s">
        <v>185</v>
      </c>
    </row>
    <row r="680" s="14" customFormat="1">
      <c r="A680" s="14"/>
      <c r="B680" s="219"/>
      <c r="C680" s="14"/>
      <c r="D680" s="194" t="s">
        <v>194</v>
      </c>
      <c r="E680" s="220" t="s">
        <v>1</v>
      </c>
      <c r="F680" s="221" t="s">
        <v>405</v>
      </c>
      <c r="G680" s="14"/>
      <c r="H680" s="220" t="s">
        <v>1</v>
      </c>
      <c r="I680" s="222"/>
      <c r="J680" s="14"/>
      <c r="K680" s="14"/>
      <c r="L680" s="219"/>
      <c r="M680" s="223"/>
      <c r="N680" s="224"/>
      <c r="O680" s="224"/>
      <c r="P680" s="224"/>
      <c r="Q680" s="224"/>
      <c r="R680" s="224"/>
      <c r="S680" s="224"/>
      <c r="T680" s="225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T680" s="220" t="s">
        <v>194</v>
      </c>
      <c r="AU680" s="220" t="s">
        <v>92</v>
      </c>
      <c r="AV680" s="14" t="s">
        <v>84</v>
      </c>
      <c r="AW680" s="14" t="s">
        <v>32</v>
      </c>
      <c r="AX680" s="14" t="s">
        <v>76</v>
      </c>
      <c r="AY680" s="220" t="s">
        <v>185</v>
      </c>
    </row>
    <row r="681" s="13" customFormat="1">
      <c r="A681" s="13"/>
      <c r="B681" s="199"/>
      <c r="C681" s="13"/>
      <c r="D681" s="194" t="s">
        <v>194</v>
      </c>
      <c r="E681" s="200" t="s">
        <v>1</v>
      </c>
      <c r="F681" s="201" t="s">
        <v>787</v>
      </c>
      <c r="G681" s="13"/>
      <c r="H681" s="202">
        <v>16.555</v>
      </c>
      <c r="I681" s="203"/>
      <c r="J681" s="13"/>
      <c r="K681" s="13"/>
      <c r="L681" s="199"/>
      <c r="M681" s="204"/>
      <c r="N681" s="205"/>
      <c r="O681" s="205"/>
      <c r="P681" s="205"/>
      <c r="Q681" s="205"/>
      <c r="R681" s="205"/>
      <c r="S681" s="205"/>
      <c r="T681" s="206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T681" s="200" t="s">
        <v>194</v>
      </c>
      <c r="AU681" s="200" t="s">
        <v>92</v>
      </c>
      <c r="AV681" s="13" t="s">
        <v>92</v>
      </c>
      <c r="AW681" s="13" t="s">
        <v>32</v>
      </c>
      <c r="AX681" s="13" t="s">
        <v>76</v>
      </c>
      <c r="AY681" s="200" t="s">
        <v>185</v>
      </c>
    </row>
    <row r="682" s="13" customFormat="1">
      <c r="A682" s="13"/>
      <c r="B682" s="199"/>
      <c r="C682" s="13"/>
      <c r="D682" s="194" t="s">
        <v>194</v>
      </c>
      <c r="E682" s="200" t="s">
        <v>1</v>
      </c>
      <c r="F682" s="201" t="s">
        <v>788</v>
      </c>
      <c r="G682" s="13"/>
      <c r="H682" s="202">
        <v>5.9130000000000003</v>
      </c>
      <c r="I682" s="203"/>
      <c r="J682" s="13"/>
      <c r="K682" s="13"/>
      <c r="L682" s="199"/>
      <c r="M682" s="204"/>
      <c r="N682" s="205"/>
      <c r="O682" s="205"/>
      <c r="P682" s="205"/>
      <c r="Q682" s="205"/>
      <c r="R682" s="205"/>
      <c r="S682" s="205"/>
      <c r="T682" s="206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T682" s="200" t="s">
        <v>194</v>
      </c>
      <c r="AU682" s="200" t="s">
        <v>92</v>
      </c>
      <c r="AV682" s="13" t="s">
        <v>92</v>
      </c>
      <c r="AW682" s="13" t="s">
        <v>32</v>
      </c>
      <c r="AX682" s="13" t="s">
        <v>76</v>
      </c>
      <c r="AY682" s="200" t="s">
        <v>185</v>
      </c>
    </row>
    <row r="683" s="15" customFormat="1">
      <c r="A683" s="15"/>
      <c r="B683" s="226"/>
      <c r="C683" s="15"/>
      <c r="D683" s="194" t="s">
        <v>194</v>
      </c>
      <c r="E683" s="227" t="s">
        <v>1</v>
      </c>
      <c r="F683" s="228" t="s">
        <v>276</v>
      </c>
      <c r="G683" s="15"/>
      <c r="H683" s="229">
        <v>90.128</v>
      </c>
      <c r="I683" s="230"/>
      <c r="J683" s="15"/>
      <c r="K683" s="15"/>
      <c r="L683" s="226"/>
      <c r="M683" s="231"/>
      <c r="N683" s="232"/>
      <c r="O683" s="232"/>
      <c r="P683" s="232"/>
      <c r="Q683" s="232"/>
      <c r="R683" s="232"/>
      <c r="S683" s="232"/>
      <c r="T683" s="233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T683" s="227" t="s">
        <v>194</v>
      </c>
      <c r="AU683" s="227" t="s">
        <v>92</v>
      </c>
      <c r="AV683" s="15" t="s">
        <v>191</v>
      </c>
      <c r="AW683" s="15" t="s">
        <v>32</v>
      </c>
      <c r="AX683" s="15" t="s">
        <v>84</v>
      </c>
      <c r="AY683" s="227" t="s">
        <v>185</v>
      </c>
    </row>
    <row r="684" s="2" customFormat="1" ht="24.15" customHeight="1">
      <c r="A684" s="38"/>
      <c r="B684" s="180"/>
      <c r="C684" s="181" t="s">
        <v>789</v>
      </c>
      <c r="D684" s="181" t="s">
        <v>187</v>
      </c>
      <c r="E684" s="182" t="s">
        <v>790</v>
      </c>
      <c r="F684" s="183" t="s">
        <v>791</v>
      </c>
      <c r="G684" s="184" t="s">
        <v>190</v>
      </c>
      <c r="H684" s="185">
        <v>740.11300000000006</v>
      </c>
      <c r="I684" s="186"/>
      <c r="J684" s="187">
        <f>ROUND(I684*H684,2)</f>
        <v>0</v>
      </c>
      <c r="K684" s="183" t="s">
        <v>199</v>
      </c>
      <c r="L684" s="39"/>
      <c r="M684" s="188" t="s">
        <v>1</v>
      </c>
      <c r="N684" s="189" t="s">
        <v>42</v>
      </c>
      <c r="O684" s="77"/>
      <c r="P684" s="190">
        <f>O684*H684</f>
        <v>0</v>
      </c>
      <c r="Q684" s="190">
        <v>0.013610000000000001</v>
      </c>
      <c r="R684" s="190">
        <f>Q684*H684</f>
        <v>10.072937930000002</v>
      </c>
      <c r="S684" s="190">
        <v>0</v>
      </c>
      <c r="T684" s="191">
        <f>S684*H684</f>
        <v>0</v>
      </c>
      <c r="U684" s="38"/>
      <c r="V684" s="38"/>
      <c r="W684" s="38"/>
      <c r="X684" s="38"/>
      <c r="Y684" s="38"/>
      <c r="Z684" s="38"/>
      <c r="AA684" s="38"/>
      <c r="AB684" s="38"/>
      <c r="AC684" s="38"/>
      <c r="AD684" s="38"/>
      <c r="AE684" s="38"/>
      <c r="AR684" s="192" t="s">
        <v>191</v>
      </c>
      <c r="AT684" s="192" t="s">
        <v>187</v>
      </c>
      <c r="AU684" s="192" t="s">
        <v>92</v>
      </c>
      <c r="AY684" s="19" t="s">
        <v>185</v>
      </c>
      <c r="BE684" s="193">
        <f>IF(N684="základní",J684,0)</f>
        <v>0</v>
      </c>
      <c r="BF684" s="193">
        <f>IF(N684="snížená",J684,0)</f>
        <v>0</v>
      </c>
      <c r="BG684" s="193">
        <f>IF(N684="zákl. přenesená",J684,0)</f>
        <v>0</v>
      </c>
      <c r="BH684" s="193">
        <f>IF(N684="sníž. přenesená",J684,0)</f>
        <v>0</v>
      </c>
      <c r="BI684" s="193">
        <f>IF(N684="nulová",J684,0)</f>
        <v>0</v>
      </c>
      <c r="BJ684" s="19" t="s">
        <v>92</v>
      </c>
      <c r="BK684" s="193">
        <f>ROUND(I684*H684,2)</f>
        <v>0</v>
      </c>
      <c r="BL684" s="19" t="s">
        <v>191</v>
      </c>
      <c r="BM684" s="192" t="s">
        <v>792</v>
      </c>
    </row>
    <row r="685" s="2" customFormat="1">
      <c r="A685" s="38"/>
      <c r="B685" s="39"/>
      <c r="C685" s="38"/>
      <c r="D685" s="194" t="s">
        <v>193</v>
      </c>
      <c r="E685" s="38"/>
      <c r="F685" s="195" t="s">
        <v>791</v>
      </c>
      <c r="G685" s="38"/>
      <c r="H685" s="38"/>
      <c r="I685" s="196"/>
      <c r="J685" s="38"/>
      <c r="K685" s="38"/>
      <c r="L685" s="39"/>
      <c r="M685" s="197"/>
      <c r="N685" s="198"/>
      <c r="O685" s="77"/>
      <c r="P685" s="77"/>
      <c r="Q685" s="77"/>
      <c r="R685" s="77"/>
      <c r="S685" s="77"/>
      <c r="T685" s="78"/>
      <c r="U685" s="38"/>
      <c r="V685" s="38"/>
      <c r="W685" s="38"/>
      <c r="X685" s="38"/>
      <c r="Y685" s="38"/>
      <c r="Z685" s="38"/>
      <c r="AA685" s="38"/>
      <c r="AB685" s="38"/>
      <c r="AC685" s="38"/>
      <c r="AD685" s="38"/>
      <c r="AE685" s="38"/>
      <c r="AT685" s="19" t="s">
        <v>193</v>
      </c>
      <c r="AU685" s="19" t="s">
        <v>92</v>
      </c>
    </row>
    <row r="686" s="2" customFormat="1">
      <c r="A686" s="38"/>
      <c r="B686" s="39"/>
      <c r="C686" s="38"/>
      <c r="D686" s="207" t="s">
        <v>201</v>
      </c>
      <c r="E686" s="38"/>
      <c r="F686" s="208" t="s">
        <v>793</v>
      </c>
      <c r="G686" s="38"/>
      <c r="H686" s="38"/>
      <c r="I686" s="196"/>
      <c r="J686" s="38"/>
      <c r="K686" s="38"/>
      <c r="L686" s="39"/>
      <c r="M686" s="197"/>
      <c r="N686" s="198"/>
      <c r="O686" s="77"/>
      <c r="P686" s="77"/>
      <c r="Q686" s="77"/>
      <c r="R686" s="77"/>
      <c r="S686" s="77"/>
      <c r="T686" s="78"/>
      <c r="U686" s="38"/>
      <c r="V686" s="38"/>
      <c r="W686" s="38"/>
      <c r="X686" s="38"/>
      <c r="Y686" s="38"/>
      <c r="Z686" s="38"/>
      <c r="AA686" s="38"/>
      <c r="AB686" s="38"/>
      <c r="AC686" s="38"/>
      <c r="AD686" s="38"/>
      <c r="AE686" s="38"/>
      <c r="AT686" s="19" t="s">
        <v>201</v>
      </c>
      <c r="AU686" s="19" t="s">
        <v>92</v>
      </c>
    </row>
    <row r="687" s="2" customFormat="1" ht="49.05" customHeight="1">
      <c r="A687" s="38"/>
      <c r="B687" s="180"/>
      <c r="C687" s="181" t="s">
        <v>794</v>
      </c>
      <c r="D687" s="181" t="s">
        <v>187</v>
      </c>
      <c r="E687" s="182" t="s">
        <v>795</v>
      </c>
      <c r="F687" s="183" t="s">
        <v>796</v>
      </c>
      <c r="G687" s="184" t="s">
        <v>190</v>
      </c>
      <c r="H687" s="185">
        <v>355.96899999999999</v>
      </c>
      <c r="I687" s="186"/>
      <c r="J687" s="187">
        <f>ROUND(I687*H687,2)</f>
        <v>0</v>
      </c>
      <c r="K687" s="183" t="s">
        <v>199</v>
      </c>
      <c r="L687" s="39"/>
      <c r="M687" s="188" t="s">
        <v>1</v>
      </c>
      <c r="N687" s="189" t="s">
        <v>42</v>
      </c>
      <c r="O687" s="77"/>
      <c r="P687" s="190">
        <f>O687*H687</f>
        <v>0</v>
      </c>
      <c r="Q687" s="190">
        <v>0.019970000000000002</v>
      </c>
      <c r="R687" s="190">
        <f>Q687*H687</f>
        <v>7.1087009300000004</v>
      </c>
      <c r="S687" s="190">
        <v>0</v>
      </c>
      <c r="T687" s="191">
        <f>S687*H687</f>
        <v>0</v>
      </c>
      <c r="U687" s="38"/>
      <c r="V687" s="38"/>
      <c r="W687" s="38"/>
      <c r="X687" s="38"/>
      <c r="Y687" s="38"/>
      <c r="Z687" s="38"/>
      <c r="AA687" s="38"/>
      <c r="AB687" s="38"/>
      <c r="AC687" s="38"/>
      <c r="AD687" s="38"/>
      <c r="AE687" s="38"/>
      <c r="AR687" s="192" t="s">
        <v>191</v>
      </c>
      <c r="AT687" s="192" t="s">
        <v>187</v>
      </c>
      <c r="AU687" s="192" t="s">
        <v>92</v>
      </c>
      <c r="AY687" s="19" t="s">
        <v>185</v>
      </c>
      <c r="BE687" s="193">
        <f>IF(N687="základní",J687,0)</f>
        <v>0</v>
      </c>
      <c r="BF687" s="193">
        <f>IF(N687="snížená",J687,0)</f>
        <v>0</v>
      </c>
      <c r="BG687" s="193">
        <f>IF(N687="zákl. přenesená",J687,0)</f>
        <v>0</v>
      </c>
      <c r="BH687" s="193">
        <f>IF(N687="sníž. přenesená",J687,0)</f>
        <v>0</v>
      </c>
      <c r="BI687" s="193">
        <f>IF(N687="nulová",J687,0)</f>
        <v>0</v>
      </c>
      <c r="BJ687" s="19" t="s">
        <v>92</v>
      </c>
      <c r="BK687" s="193">
        <f>ROUND(I687*H687,2)</f>
        <v>0</v>
      </c>
      <c r="BL687" s="19" t="s">
        <v>191</v>
      </c>
      <c r="BM687" s="192" t="s">
        <v>797</v>
      </c>
    </row>
    <row r="688" s="2" customFormat="1">
      <c r="A688" s="38"/>
      <c r="B688" s="39"/>
      <c r="C688" s="38"/>
      <c r="D688" s="194" t="s">
        <v>193</v>
      </c>
      <c r="E688" s="38"/>
      <c r="F688" s="195" t="s">
        <v>796</v>
      </c>
      <c r="G688" s="38"/>
      <c r="H688" s="38"/>
      <c r="I688" s="196"/>
      <c r="J688" s="38"/>
      <c r="K688" s="38"/>
      <c r="L688" s="39"/>
      <c r="M688" s="197"/>
      <c r="N688" s="198"/>
      <c r="O688" s="77"/>
      <c r="P688" s="77"/>
      <c r="Q688" s="77"/>
      <c r="R688" s="77"/>
      <c r="S688" s="77"/>
      <c r="T688" s="78"/>
      <c r="U688" s="38"/>
      <c r="V688" s="38"/>
      <c r="W688" s="38"/>
      <c r="X688" s="38"/>
      <c r="Y688" s="38"/>
      <c r="Z688" s="38"/>
      <c r="AA688" s="38"/>
      <c r="AB688" s="38"/>
      <c r="AC688" s="38"/>
      <c r="AD688" s="38"/>
      <c r="AE688" s="38"/>
      <c r="AT688" s="19" t="s">
        <v>193</v>
      </c>
      <c r="AU688" s="19" t="s">
        <v>92</v>
      </c>
    </row>
    <row r="689" s="2" customFormat="1">
      <c r="A689" s="38"/>
      <c r="B689" s="39"/>
      <c r="C689" s="38"/>
      <c r="D689" s="207" t="s">
        <v>201</v>
      </c>
      <c r="E689" s="38"/>
      <c r="F689" s="208" t="s">
        <v>798</v>
      </c>
      <c r="G689" s="38"/>
      <c r="H689" s="38"/>
      <c r="I689" s="196"/>
      <c r="J689" s="38"/>
      <c r="K689" s="38"/>
      <c r="L689" s="39"/>
      <c r="M689" s="197"/>
      <c r="N689" s="198"/>
      <c r="O689" s="77"/>
      <c r="P689" s="77"/>
      <c r="Q689" s="77"/>
      <c r="R689" s="77"/>
      <c r="S689" s="77"/>
      <c r="T689" s="78"/>
      <c r="U689" s="38"/>
      <c r="V689" s="38"/>
      <c r="W689" s="38"/>
      <c r="X689" s="38"/>
      <c r="Y689" s="38"/>
      <c r="Z689" s="38"/>
      <c r="AA689" s="38"/>
      <c r="AB689" s="38"/>
      <c r="AC689" s="38"/>
      <c r="AD689" s="38"/>
      <c r="AE689" s="38"/>
      <c r="AT689" s="19" t="s">
        <v>201</v>
      </c>
      <c r="AU689" s="19" t="s">
        <v>92</v>
      </c>
    </row>
    <row r="690" s="13" customFormat="1">
      <c r="A690" s="13"/>
      <c r="B690" s="199"/>
      <c r="C690" s="13"/>
      <c r="D690" s="194" t="s">
        <v>194</v>
      </c>
      <c r="E690" s="200" t="s">
        <v>1</v>
      </c>
      <c r="F690" s="201" t="s">
        <v>799</v>
      </c>
      <c r="G690" s="13"/>
      <c r="H690" s="202">
        <v>355.96899999999999</v>
      </c>
      <c r="I690" s="203"/>
      <c r="J690" s="13"/>
      <c r="K690" s="13"/>
      <c r="L690" s="199"/>
      <c r="M690" s="204"/>
      <c r="N690" s="205"/>
      <c r="O690" s="205"/>
      <c r="P690" s="205"/>
      <c r="Q690" s="205"/>
      <c r="R690" s="205"/>
      <c r="S690" s="205"/>
      <c r="T690" s="206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T690" s="200" t="s">
        <v>194</v>
      </c>
      <c r="AU690" s="200" t="s">
        <v>92</v>
      </c>
      <c r="AV690" s="13" t="s">
        <v>92</v>
      </c>
      <c r="AW690" s="13" t="s">
        <v>32</v>
      </c>
      <c r="AX690" s="13" t="s">
        <v>84</v>
      </c>
      <c r="AY690" s="200" t="s">
        <v>185</v>
      </c>
    </row>
    <row r="691" s="2" customFormat="1" ht="49.05" customHeight="1">
      <c r="A691" s="38"/>
      <c r="B691" s="180"/>
      <c r="C691" s="181" t="s">
        <v>800</v>
      </c>
      <c r="D691" s="181" t="s">
        <v>187</v>
      </c>
      <c r="E691" s="182" t="s">
        <v>801</v>
      </c>
      <c r="F691" s="183" t="s">
        <v>802</v>
      </c>
      <c r="G691" s="184" t="s">
        <v>190</v>
      </c>
      <c r="H691" s="185">
        <v>853.42700000000002</v>
      </c>
      <c r="I691" s="186"/>
      <c r="J691" s="187">
        <f>ROUND(I691*H691,2)</f>
        <v>0</v>
      </c>
      <c r="K691" s="183" t="s">
        <v>1</v>
      </c>
      <c r="L691" s="39"/>
      <c r="M691" s="188" t="s">
        <v>1</v>
      </c>
      <c r="N691" s="189" t="s">
        <v>42</v>
      </c>
      <c r="O691" s="77"/>
      <c r="P691" s="190">
        <f>O691*H691</f>
        <v>0</v>
      </c>
      <c r="Q691" s="190">
        <v>0.070790000000000006</v>
      </c>
      <c r="R691" s="190">
        <f>Q691*H691</f>
        <v>60.414097330000004</v>
      </c>
      <c r="S691" s="190">
        <v>0</v>
      </c>
      <c r="T691" s="191">
        <f>S691*H691</f>
        <v>0</v>
      </c>
      <c r="U691" s="38"/>
      <c r="V691" s="38"/>
      <c r="W691" s="38"/>
      <c r="X691" s="38"/>
      <c r="Y691" s="38"/>
      <c r="Z691" s="38"/>
      <c r="AA691" s="38"/>
      <c r="AB691" s="38"/>
      <c r="AC691" s="38"/>
      <c r="AD691" s="38"/>
      <c r="AE691" s="38"/>
      <c r="AR691" s="192" t="s">
        <v>191</v>
      </c>
      <c r="AT691" s="192" t="s">
        <v>187</v>
      </c>
      <c r="AU691" s="192" t="s">
        <v>92</v>
      </c>
      <c r="AY691" s="19" t="s">
        <v>185</v>
      </c>
      <c r="BE691" s="193">
        <f>IF(N691="základní",J691,0)</f>
        <v>0</v>
      </c>
      <c r="BF691" s="193">
        <f>IF(N691="snížená",J691,0)</f>
        <v>0</v>
      </c>
      <c r="BG691" s="193">
        <f>IF(N691="zákl. přenesená",J691,0)</f>
        <v>0</v>
      </c>
      <c r="BH691" s="193">
        <f>IF(N691="sníž. přenesená",J691,0)</f>
        <v>0</v>
      </c>
      <c r="BI691" s="193">
        <f>IF(N691="nulová",J691,0)</f>
        <v>0</v>
      </c>
      <c r="BJ691" s="19" t="s">
        <v>92</v>
      </c>
      <c r="BK691" s="193">
        <f>ROUND(I691*H691,2)</f>
        <v>0</v>
      </c>
      <c r="BL691" s="19" t="s">
        <v>191</v>
      </c>
      <c r="BM691" s="192" t="s">
        <v>803</v>
      </c>
    </row>
    <row r="692" s="2" customFormat="1">
      <c r="A692" s="38"/>
      <c r="B692" s="39"/>
      <c r="C692" s="38"/>
      <c r="D692" s="194" t="s">
        <v>193</v>
      </c>
      <c r="E692" s="38"/>
      <c r="F692" s="195" t="s">
        <v>802</v>
      </c>
      <c r="G692" s="38"/>
      <c r="H692" s="38"/>
      <c r="I692" s="196"/>
      <c r="J692" s="38"/>
      <c r="K692" s="38"/>
      <c r="L692" s="39"/>
      <c r="M692" s="197"/>
      <c r="N692" s="198"/>
      <c r="O692" s="77"/>
      <c r="P692" s="77"/>
      <c r="Q692" s="77"/>
      <c r="R692" s="77"/>
      <c r="S692" s="77"/>
      <c r="T692" s="78"/>
      <c r="U692" s="38"/>
      <c r="V692" s="38"/>
      <c r="W692" s="38"/>
      <c r="X692" s="38"/>
      <c r="Y692" s="38"/>
      <c r="Z692" s="38"/>
      <c r="AA692" s="38"/>
      <c r="AB692" s="38"/>
      <c r="AC692" s="38"/>
      <c r="AD692" s="38"/>
      <c r="AE692" s="38"/>
      <c r="AT692" s="19" t="s">
        <v>193</v>
      </c>
      <c r="AU692" s="19" t="s">
        <v>92</v>
      </c>
    </row>
    <row r="693" s="13" customFormat="1">
      <c r="A693" s="13"/>
      <c r="B693" s="199"/>
      <c r="C693" s="13"/>
      <c r="D693" s="194" t="s">
        <v>194</v>
      </c>
      <c r="E693" s="200" t="s">
        <v>1</v>
      </c>
      <c r="F693" s="201" t="s">
        <v>804</v>
      </c>
      <c r="G693" s="13"/>
      <c r="H693" s="202">
        <v>853.42700000000002</v>
      </c>
      <c r="I693" s="203"/>
      <c r="J693" s="13"/>
      <c r="K693" s="13"/>
      <c r="L693" s="199"/>
      <c r="M693" s="204"/>
      <c r="N693" s="205"/>
      <c r="O693" s="205"/>
      <c r="P693" s="205"/>
      <c r="Q693" s="205"/>
      <c r="R693" s="205"/>
      <c r="S693" s="205"/>
      <c r="T693" s="206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T693" s="200" t="s">
        <v>194</v>
      </c>
      <c r="AU693" s="200" t="s">
        <v>92</v>
      </c>
      <c r="AV693" s="13" t="s">
        <v>92</v>
      </c>
      <c r="AW693" s="13" t="s">
        <v>32</v>
      </c>
      <c r="AX693" s="13" t="s">
        <v>84</v>
      </c>
      <c r="AY693" s="200" t="s">
        <v>185</v>
      </c>
    </row>
    <row r="694" s="2" customFormat="1" ht="24.15" customHeight="1">
      <c r="A694" s="38"/>
      <c r="B694" s="180"/>
      <c r="C694" s="181" t="s">
        <v>805</v>
      </c>
      <c r="D694" s="181" t="s">
        <v>187</v>
      </c>
      <c r="E694" s="182" t="s">
        <v>806</v>
      </c>
      <c r="F694" s="183" t="s">
        <v>807</v>
      </c>
      <c r="G694" s="184" t="s">
        <v>190</v>
      </c>
      <c r="H694" s="185">
        <v>11.199999999999999</v>
      </c>
      <c r="I694" s="186"/>
      <c r="J694" s="187">
        <f>ROUND(I694*H694,2)</f>
        <v>0</v>
      </c>
      <c r="K694" s="183" t="s">
        <v>199</v>
      </c>
      <c r="L694" s="39"/>
      <c r="M694" s="188" t="s">
        <v>1</v>
      </c>
      <c r="N694" s="189" t="s">
        <v>42</v>
      </c>
      <c r="O694" s="77"/>
      <c r="P694" s="190">
        <f>O694*H694</f>
        <v>0</v>
      </c>
      <c r="Q694" s="190">
        <v>0.0044099999999999999</v>
      </c>
      <c r="R694" s="190">
        <f>Q694*H694</f>
        <v>0.049391999999999998</v>
      </c>
      <c r="S694" s="190">
        <v>0</v>
      </c>
      <c r="T694" s="191">
        <f>S694*H694</f>
        <v>0</v>
      </c>
      <c r="U694" s="38"/>
      <c r="V694" s="38"/>
      <c r="W694" s="38"/>
      <c r="X694" s="38"/>
      <c r="Y694" s="38"/>
      <c r="Z694" s="38"/>
      <c r="AA694" s="38"/>
      <c r="AB694" s="38"/>
      <c r="AC694" s="38"/>
      <c r="AD694" s="38"/>
      <c r="AE694" s="38"/>
      <c r="AR694" s="192" t="s">
        <v>191</v>
      </c>
      <c r="AT694" s="192" t="s">
        <v>187</v>
      </c>
      <c r="AU694" s="192" t="s">
        <v>92</v>
      </c>
      <c r="AY694" s="19" t="s">
        <v>185</v>
      </c>
      <c r="BE694" s="193">
        <f>IF(N694="základní",J694,0)</f>
        <v>0</v>
      </c>
      <c r="BF694" s="193">
        <f>IF(N694="snížená",J694,0)</f>
        <v>0</v>
      </c>
      <c r="BG694" s="193">
        <f>IF(N694="zákl. přenesená",J694,0)</f>
        <v>0</v>
      </c>
      <c r="BH694" s="193">
        <f>IF(N694="sníž. přenesená",J694,0)</f>
        <v>0</v>
      </c>
      <c r="BI694" s="193">
        <f>IF(N694="nulová",J694,0)</f>
        <v>0</v>
      </c>
      <c r="BJ694" s="19" t="s">
        <v>92</v>
      </c>
      <c r="BK694" s="193">
        <f>ROUND(I694*H694,2)</f>
        <v>0</v>
      </c>
      <c r="BL694" s="19" t="s">
        <v>191</v>
      </c>
      <c r="BM694" s="192" t="s">
        <v>808</v>
      </c>
    </row>
    <row r="695" s="2" customFormat="1">
      <c r="A695" s="38"/>
      <c r="B695" s="39"/>
      <c r="C695" s="38"/>
      <c r="D695" s="194" t="s">
        <v>193</v>
      </c>
      <c r="E695" s="38"/>
      <c r="F695" s="195" t="s">
        <v>807</v>
      </c>
      <c r="G695" s="38"/>
      <c r="H695" s="38"/>
      <c r="I695" s="196"/>
      <c r="J695" s="38"/>
      <c r="K695" s="38"/>
      <c r="L695" s="39"/>
      <c r="M695" s="197"/>
      <c r="N695" s="198"/>
      <c r="O695" s="77"/>
      <c r="P695" s="77"/>
      <c r="Q695" s="77"/>
      <c r="R695" s="77"/>
      <c r="S695" s="77"/>
      <c r="T695" s="78"/>
      <c r="U695" s="38"/>
      <c r="V695" s="38"/>
      <c r="W695" s="38"/>
      <c r="X695" s="38"/>
      <c r="Y695" s="38"/>
      <c r="Z695" s="38"/>
      <c r="AA695" s="38"/>
      <c r="AB695" s="38"/>
      <c r="AC695" s="38"/>
      <c r="AD695" s="38"/>
      <c r="AE695" s="38"/>
      <c r="AT695" s="19" t="s">
        <v>193</v>
      </c>
      <c r="AU695" s="19" t="s">
        <v>92</v>
      </c>
    </row>
    <row r="696" s="2" customFormat="1">
      <c r="A696" s="38"/>
      <c r="B696" s="39"/>
      <c r="C696" s="38"/>
      <c r="D696" s="207" t="s">
        <v>201</v>
      </c>
      <c r="E696" s="38"/>
      <c r="F696" s="208" t="s">
        <v>809</v>
      </c>
      <c r="G696" s="38"/>
      <c r="H696" s="38"/>
      <c r="I696" s="196"/>
      <c r="J696" s="38"/>
      <c r="K696" s="38"/>
      <c r="L696" s="39"/>
      <c r="M696" s="197"/>
      <c r="N696" s="198"/>
      <c r="O696" s="77"/>
      <c r="P696" s="77"/>
      <c r="Q696" s="77"/>
      <c r="R696" s="77"/>
      <c r="S696" s="77"/>
      <c r="T696" s="78"/>
      <c r="U696" s="38"/>
      <c r="V696" s="38"/>
      <c r="W696" s="38"/>
      <c r="X696" s="38"/>
      <c r="Y696" s="38"/>
      <c r="Z696" s="38"/>
      <c r="AA696" s="38"/>
      <c r="AB696" s="38"/>
      <c r="AC696" s="38"/>
      <c r="AD696" s="38"/>
      <c r="AE696" s="38"/>
      <c r="AT696" s="19" t="s">
        <v>201</v>
      </c>
      <c r="AU696" s="19" t="s">
        <v>92</v>
      </c>
    </row>
    <row r="697" s="13" customFormat="1">
      <c r="A697" s="13"/>
      <c r="B697" s="199"/>
      <c r="C697" s="13"/>
      <c r="D697" s="194" t="s">
        <v>194</v>
      </c>
      <c r="E697" s="200" t="s">
        <v>1</v>
      </c>
      <c r="F697" s="201" t="s">
        <v>810</v>
      </c>
      <c r="G697" s="13"/>
      <c r="H697" s="202">
        <v>11.199999999999999</v>
      </c>
      <c r="I697" s="203"/>
      <c r="J697" s="13"/>
      <c r="K697" s="13"/>
      <c r="L697" s="199"/>
      <c r="M697" s="204"/>
      <c r="N697" s="205"/>
      <c r="O697" s="205"/>
      <c r="P697" s="205"/>
      <c r="Q697" s="205"/>
      <c r="R697" s="205"/>
      <c r="S697" s="205"/>
      <c r="T697" s="206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T697" s="200" t="s">
        <v>194</v>
      </c>
      <c r="AU697" s="200" t="s">
        <v>92</v>
      </c>
      <c r="AV697" s="13" t="s">
        <v>92</v>
      </c>
      <c r="AW697" s="13" t="s">
        <v>32</v>
      </c>
      <c r="AX697" s="13" t="s">
        <v>84</v>
      </c>
      <c r="AY697" s="200" t="s">
        <v>185</v>
      </c>
    </row>
    <row r="698" s="2" customFormat="1" ht="49.05" customHeight="1">
      <c r="A698" s="38"/>
      <c r="B698" s="180"/>
      <c r="C698" s="181" t="s">
        <v>811</v>
      </c>
      <c r="D698" s="181" t="s">
        <v>187</v>
      </c>
      <c r="E698" s="182" t="s">
        <v>812</v>
      </c>
      <c r="F698" s="183" t="s">
        <v>813</v>
      </c>
      <c r="G698" s="184" t="s">
        <v>190</v>
      </c>
      <c r="H698" s="185">
        <v>28.544</v>
      </c>
      <c r="I698" s="186"/>
      <c r="J698" s="187">
        <f>ROUND(I698*H698,2)</f>
        <v>0</v>
      </c>
      <c r="K698" s="183" t="s">
        <v>1</v>
      </c>
      <c r="L698" s="39"/>
      <c r="M698" s="188" t="s">
        <v>1</v>
      </c>
      <c r="N698" s="189" t="s">
        <v>42</v>
      </c>
      <c r="O698" s="77"/>
      <c r="P698" s="190">
        <f>O698*H698</f>
        <v>0</v>
      </c>
      <c r="Q698" s="190">
        <v>0.025000000000000001</v>
      </c>
      <c r="R698" s="190">
        <f>Q698*H698</f>
        <v>0.71360000000000001</v>
      </c>
      <c r="S698" s="190">
        <v>0</v>
      </c>
      <c r="T698" s="191">
        <f>S698*H698</f>
        <v>0</v>
      </c>
      <c r="U698" s="38"/>
      <c r="V698" s="38"/>
      <c r="W698" s="38"/>
      <c r="X698" s="38"/>
      <c r="Y698" s="38"/>
      <c r="Z698" s="38"/>
      <c r="AA698" s="38"/>
      <c r="AB698" s="38"/>
      <c r="AC698" s="38"/>
      <c r="AD698" s="38"/>
      <c r="AE698" s="38"/>
      <c r="AR698" s="192" t="s">
        <v>191</v>
      </c>
      <c r="AT698" s="192" t="s">
        <v>187</v>
      </c>
      <c r="AU698" s="192" t="s">
        <v>92</v>
      </c>
      <c r="AY698" s="19" t="s">
        <v>185</v>
      </c>
      <c r="BE698" s="193">
        <f>IF(N698="základní",J698,0)</f>
        <v>0</v>
      </c>
      <c r="BF698" s="193">
        <f>IF(N698="snížená",J698,0)</f>
        <v>0</v>
      </c>
      <c r="BG698" s="193">
        <f>IF(N698="zákl. přenesená",J698,0)</f>
        <v>0</v>
      </c>
      <c r="BH698" s="193">
        <f>IF(N698="sníž. přenesená",J698,0)</f>
        <v>0</v>
      </c>
      <c r="BI698" s="193">
        <f>IF(N698="nulová",J698,0)</f>
        <v>0</v>
      </c>
      <c r="BJ698" s="19" t="s">
        <v>92</v>
      </c>
      <c r="BK698" s="193">
        <f>ROUND(I698*H698,2)</f>
        <v>0</v>
      </c>
      <c r="BL698" s="19" t="s">
        <v>191</v>
      </c>
      <c r="BM698" s="192" t="s">
        <v>814</v>
      </c>
    </row>
    <row r="699" s="2" customFormat="1">
      <c r="A699" s="38"/>
      <c r="B699" s="39"/>
      <c r="C699" s="38"/>
      <c r="D699" s="194" t="s">
        <v>193</v>
      </c>
      <c r="E699" s="38"/>
      <c r="F699" s="195" t="s">
        <v>813</v>
      </c>
      <c r="G699" s="38"/>
      <c r="H699" s="38"/>
      <c r="I699" s="196"/>
      <c r="J699" s="38"/>
      <c r="K699" s="38"/>
      <c r="L699" s="39"/>
      <c r="M699" s="197"/>
      <c r="N699" s="198"/>
      <c r="O699" s="77"/>
      <c r="P699" s="77"/>
      <c r="Q699" s="77"/>
      <c r="R699" s="77"/>
      <c r="S699" s="77"/>
      <c r="T699" s="78"/>
      <c r="U699" s="38"/>
      <c r="V699" s="38"/>
      <c r="W699" s="38"/>
      <c r="X699" s="38"/>
      <c r="Y699" s="38"/>
      <c r="Z699" s="38"/>
      <c r="AA699" s="38"/>
      <c r="AB699" s="38"/>
      <c r="AC699" s="38"/>
      <c r="AD699" s="38"/>
      <c r="AE699" s="38"/>
      <c r="AT699" s="19" t="s">
        <v>193</v>
      </c>
      <c r="AU699" s="19" t="s">
        <v>92</v>
      </c>
    </row>
    <row r="700" s="13" customFormat="1">
      <c r="A700" s="13"/>
      <c r="B700" s="199"/>
      <c r="C700" s="13"/>
      <c r="D700" s="194" t="s">
        <v>194</v>
      </c>
      <c r="E700" s="200" t="s">
        <v>1</v>
      </c>
      <c r="F700" s="201" t="s">
        <v>815</v>
      </c>
      <c r="G700" s="13"/>
      <c r="H700" s="202">
        <v>14.560000000000001</v>
      </c>
      <c r="I700" s="203"/>
      <c r="J700" s="13"/>
      <c r="K700" s="13"/>
      <c r="L700" s="199"/>
      <c r="M700" s="204"/>
      <c r="N700" s="205"/>
      <c r="O700" s="205"/>
      <c r="P700" s="205"/>
      <c r="Q700" s="205"/>
      <c r="R700" s="205"/>
      <c r="S700" s="205"/>
      <c r="T700" s="206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T700" s="200" t="s">
        <v>194</v>
      </c>
      <c r="AU700" s="200" t="s">
        <v>92</v>
      </c>
      <c r="AV700" s="13" t="s">
        <v>92</v>
      </c>
      <c r="AW700" s="13" t="s">
        <v>32</v>
      </c>
      <c r="AX700" s="13" t="s">
        <v>76</v>
      </c>
      <c r="AY700" s="200" t="s">
        <v>185</v>
      </c>
    </row>
    <row r="701" s="13" customFormat="1">
      <c r="A701" s="13"/>
      <c r="B701" s="199"/>
      <c r="C701" s="13"/>
      <c r="D701" s="194" t="s">
        <v>194</v>
      </c>
      <c r="E701" s="200" t="s">
        <v>1</v>
      </c>
      <c r="F701" s="201" t="s">
        <v>816</v>
      </c>
      <c r="G701" s="13"/>
      <c r="H701" s="202">
        <v>13.984</v>
      </c>
      <c r="I701" s="203"/>
      <c r="J701" s="13"/>
      <c r="K701" s="13"/>
      <c r="L701" s="199"/>
      <c r="M701" s="204"/>
      <c r="N701" s="205"/>
      <c r="O701" s="205"/>
      <c r="P701" s="205"/>
      <c r="Q701" s="205"/>
      <c r="R701" s="205"/>
      <c r="S701" s="205"/>
      <c r="T701" s="206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T701" s="200" t="s">
        <v>194</v>
      </c>
      <c r="AU701" s="200" t="s">
        <v>92</v>
      </c>
      <c r="AV701" s="13" t="s">
        <v>92</v>
      </c>
      <c r="AW701" s="13" t="s">
        <v>32</v>
      </c>
      <c r="AX701" s="13" t="s">
        <v>76</v>
      </c>
      <c r="AY701" s="200" t="s">
        <v>185</v>
      </c>
    </row>
    <row r="702" s="15" customFormat="1">
      <c r="A702" s="15"/>
      <c r="B702" s="226"/>
      <c r="C702" s="15"/>
      <c r="D702" s="194" t="s">
        <v>194</v>
      </c>
      <c r="E702" s="227" t="s">
        <v>1</v>
      </c>
      <c r="F702" s="228" t="s">
        <v>276</v>
      </c>
      <c r="G702" s="15"/>
      <c r="H702" s="229">
        <v>28.544</v>
      </c>
      <c r="I702" s="230"/>
      <c r="J702" s="15"/>
      <c r="K702" s="15"/>
      <c r="L702" s="226"/>
      <c r="M702" s="231"/>
      <c r="N702" s="232"/>
      <c r="O702" s="232"/>
      <c r="P702" s="232"/>
      <c r="Q702" s="232"/>
      <c r="R702" s="232"/>
      <c r="S702" s="232"/>
      <c r="T702" s="233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T702" s="227" t="s">
        <v>194</v>
      </c>
      <c r="AU702" s="227" t="s">
        <v>92</v>
      </c>
      <c r="AV702" s="15" t="s">
        <v>191</v>
      </c>
      <c r="AW702" s="15" t="s">
        <v>32</v>
      </c>
      <c r="AX702" s="15" t="s">
        <v>84</v>
      </c>
      <c r="AY702" s="227" t="s">
        <v>185</v>
      </c>
    </row>
    <row r="703" s="2" customFormat="1" ht="24.15" customHeight="1">
      <c r="A703" s="38"/>
      <c r="B703" s="180"/>
      <c r="C703" s="181" t="s">
        <v>817</v>
      </c>
      <c r="D703" s="181" t="s">
        <v>187</v>
      </c>
      <c r="E703" s="182" t="s">
        <v>818</v>
      </c>
      <c r="F703" s="183" t="s">
        <v>819</v>
      </c>
      <c r="G703" s="184" t="s">
        <v>190</v>
      </c>
      <c r="H703" s="185">
        <v>192.733</v>
      </c>
      <c r="I703" s="186"/>
      <c r="J703" s="187">
        <f>ROUND(I703*H703,2)</f>
        <v>0</v>
      </c>
      <c r="K703" s="183" t="s">
        <v>199</v>
      </c>
      <c r="L703" s="39"/>
      <c r="M703" s="188" t="s">
        <v>1</v>
      </c>
      <c r="N703" s="189" t="s">
        <v>42</v>
      </c>
      <c r="O703" s="77"/>
      <c r="P703" s="190">
        <f>O703*H703</f>
        <v>0</v>
      </c>
      <c r="Q703" s="190">
        <v>2.0000000000000002E-05</v>
      </c>
      <c r="R703" s="190">
        <f>Q703*H703</f>
        <v>0.0038546600000000002</v>
      </c>
      <c r="S703" s="190">
        <v>1.0000000000000001E-05</v>
      </c>
      <c r="T703" s="191">
        <f>S703*H703</f>
        <v>0.0019273300000000001</v>
      </c>
      <c r="U703" s="38"/>
      <c r="V703" s="38"/>
      <c r="W703" s="38"/>
      <c r="X703" s="38"/>
      <c r="Y703" s="38"/>
      <c r="Z703" s="38"/>
      <c r="AA703" s="38"/>
      <c r="AB703" s="38"/>
      <c r="AC703" s="38"/>
      <c r="AD703" s="38"/>
      <c r="AE703" s="38"/>
      <c r="AR703" s="192" t="s">
        <v>191</v>
      </c>
      <c r="AT703" s="192" t="s">
        <v>187</v>
      </c>
      <c r="AU703" s="192" t="s">
        <v>92</v>
      </c>
      <c r="AY703" s="19" t="s">
        <v>185</v>
      </c>
      <c r="BE703" s="193">
        <f>IF(N703="základní",J703,0)</f>
        <v>0</v>
      </c>
      <c r="BF703" s="193">
        <f>IF(N703="snížená",J703,0)</f>
        <v>0</v>
      </c>
      <c r="BG703" s="193">
        <f>IF(N703="zákl. přenesená",J703,0)</f>
        <v>0</v>
      </c>
      <c r="BH703" s="193">
        <f>IF(N703="sníž. přenesená",J703,0)</f>
        <v>0</v>
      </c>
      <c r="BI703" s="193">
        <f>IF(N703="nulová",J703,0)</f>
        <v>0</v>
      </c>
      <c r="BJ703" s="19" t="s">
        <v>92</v>
      </c>
      <c r="BK703" s="193">
        <f>ROUND(I703*H703,2)</f>
        <v>0</v>
      </c>
      <c r="BL703" s="19" t="s">
        <v>191</v>
      </c>
      <c r="BM703" s="192" t="s">
        <v>820</v>
      </c>
    </row>
    <row r="704" s="2" customFormat="1">
      <c r="A704" s="38"/>
      <c r="B704" s="39"/>
      <c r="C704" s="38"/>
      <c r="D704" s="194" t="s">
        <v>193</v>
      </c>
      <c r="E704" s="38"/>
      <c r="F704" s="195" t="s">
        <v>819</v>
      </c>
      <c r="G704" s="38"/>
      <c r="H704" s="38"/>
      <c r="I704" s="196"/>
      <c r="J704" s="38"/>
      <c r="K704" s="38"/>
      <c r="L704" s="39"/>
      <c r="M704" s="197"/>
      <c r="N704" s="198"/>
      <c r="O704" s="77"/>
      <c r="P704" s="77"/>
      <c r="Q704" s="77"/>
      <c r="R704" s="77"/>
      <c r="S704" s="77"/>
      <c r="T704" s="78"/>
      <c r="U704" s="38"/>
      <c r="V704" s="38"/>
      <c r="W704" s="38"/>
      <c r="X704" s="38"/>
      <c r="Y704" s="38"/>
      <c r="Z704" s="38"/>
      <c r="AA704" s="38"/>
      <c r="AB704" s="38"/>
      <c r="AC704" s="38"/>
      <c r="AD704" s="38"/>
      <c r="AE704" s="38"/>
      <c r="AT704" s="19" t="s">
        <v>193</v>
      </c>
      <c r="AU704" s="19" t="s">
        <v>92</v>
      </c>
    </row>
    <row r="705" s="2" customFormat="1">
      <c r="A705" s="38"/>
      <c r="B705" s="39"/>
      <c r="C705" s="38"/>
      <c r="D705" s="207" t="s">
        <v>201</v>
      </c>
      <c r="E705" s="38"/>
      <c r="F705" s="208" t="s">
        <v>821</v>
      </c>
      <c r="G705" s="38"/>
      <c r="H705" s="38"/>
      <c r="I705" s="196"/>
      <c r="J705" s="38"/>
      <c r="K705" s="38"/>
      <c r="L705" s="39"/>
      <c r="M705" s="197"/>
      <c r="N705" s="198"/>
      <c r="O705" s="77"/>
      <c r="P705" s="77"/>
      <c r="Q705" s="77"/>
      <c r="R705" s="77"/>
      <c r="S705" s="77"/>
      <c r="T705" s="78"/>
      <c r="U705" s="38"/>
      <c r="V705" s="38"/>
      <c r="W705" s="38"/>
      <c r="X705" s="38"/>
      <c r="Y705" s="38"/>
      <c r="Z705" s="38"/>
      <c r="AA705" s="38"/>
      <c r="AB705" s="38"/>
      <c r="AC705" s="38"/>
      <c r="AD705" s="38"/>
      <c r="AE705" s="38"/>
      <c r="AT705" s="19" t="s">
        <v>201</v>
      </c>
      <c r="AU705" s="19" t="s">
        <v>92</v>
      </c>
    </row>
    <row r="706" s="13" customFormat="1">
      <c r="A706" s="13"/>
      <c r="B706" s="199"/>
      <c r="C706" s="13"/>
      <c r="D706" s="194" t="s">
        <v>194</v>
      </c>
      <c r="E706" s="200" t="s">
        <v>1</v>
      </c>
      <c r="F706" s="201" t="s">
        <v>822</v>
      </c>
      <c r="G706" s="13"/>
      <c r="H706" s="202">
        <v>181.5</v>
      </c>
      <c r="I706" s="203"/>
      <c r="J706" s="13"/>
      <c r="K706" s="13"/>
      <c r="L706" s="199"/>
      <c r="M706" s="204"/>
      <c r="N706" s="205"/>
      <c r="O706" s="205"/>
      <c r="P706" s="205"/>
      <c r="Q706" s="205"/>
      <c r="R706" s="205"/>
      <c r="S706" s="205"/>
      <c r="T706" s="206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T706" s="200" t="s">
        <v>194</v>
      </c>
      <c r="AU706" s="200" t="s">
        <v>92</v>
      </c>
      <c r="AV706" s="13" t="s">
        <v>92</v>
      </c>
      <c r="AW706" s="13" t="s">
        <v>32</v>
      </c>
      <c r="AX706" s="13" t="s">
        <v>76</v>
      </c>
      <c r="AY706" s="200" t="s">
        <v>185</v>
      </c>
    </row>
    <row r="707" s="13" customFormat="1">
      <c r="A707" s="13"/>
      <c r="B707" s="199"/>
      <c r="C707" s="13"/>
      <c r="D707" s="194" t="s">
        <v>194</v>
      </c>
      <c r="E707" s="200" t="s">
        <v>1</v>
      </c>
      <c r="F707" s="201" t="s">
        <v>823</v>
      </c>
      <c r="G707" s="13"/>
      <c r="H707" s="202">
        <v>2.375</v>
      </c>
      <c r="I707" s="203"/>
      <c r="J707" s="13"/>
      <c r="K707" s="13"/>
      <c r="L707" s="199"/>
      <c r="M707" s="204"/>
      <c r="N707" s="205"/>
      <c r="O707" s="205"/>
      <c r="P707" s="205"/>
      <c r="Q707" s="205"/>
      <c r="R707" s="205"/>
      <c r="S707" s="205"/>
      <c r="T707" s="206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T707" s="200" t="s">
        <v>194</v>
      </c>
      <c r="AU707" s="200" t="s">
        <v>92</v>
      </c>
      <c r="AV707" s="13" t="s">
        <v>92</v>
      </c>
      <c r="AW707" s="13" t="s">
        <v>32</v>
      </c>
      <c r="AX707" s="13" t="s">
        <v>76</v>
      </c>
      <c r="AY707" s="200" t="s">
        <v>185</v>
      </c>
    </row>
    <row r="708" s="13" customFormat="1">
      <c r="A708" s="13"/>
      <c r="B708" s="199"/>
      <c r="C708" s="13"/>
      <c r="D708" s="194" t="s">
        <v>194</v>
      </c>
      <c r="E708" s="200" t="s">
        <v>1</v>
      </c>
      <c r="F708" s="201" t="s">
        <v>824</v>
      </c>
      <c r="G708" s="13"/>
      <c r="H708" s="202">
        <v>1.6879999999999999</v>
      </c>
      <c r="I708" s="203"/>
      <c r="J708" s="13"/>
      <c r="K708" s="13"/>
      <c r="L708" s="199"/>
      <c r="M708" s="204"/>
      <c r="N708" s="205"/>
      <c r="O708" s="205"/>
      <c r="P708" s="205"/>
      <c r="Q708" s="205"/>
      <c r="R708" s="205"/>
      <c r="S708" s="205"/>
      <c r="T708" s="206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T708" s="200" t="s">
        <v>194</v>
      </c>
      <c r="AU708" s="200" t="s">
        <v>92</v>
      </c>
      <c r="AV708" s="13" t="s">
        <v>92</v>
      </c>
      <c r="AW708" s="13" t="s">
        <v>32</v>
      </c>
      <c r="AX708" s="13" t="s">
        <v>76</v>
      </c>
      <c r="AY708" s="200" t="s">
        <v>185</v>
      </c>
    </row>
    <row r="709" s="13" customFormat="1">
      <c r="A709" s="13"/>
      <c r="B709" s="199"/>
      <c r="C709" s="13"/>
      <c r="D709" s="194" t="s">
        <v>194</v>
      </c>
      <c r="E709" s="200" t="s">
        <v>1</v>
      </c>
      <c r="F709" s="201" t="s">
        <v>825</v>
      </c>
      <c r="G709" s="13"/>
      <c r="H709" s="202">
        <v>7.1699999999999999</v>
      </c>
      <c r="I709" s="203"/>
      <c r="J709" s="13"/>
      <c r="K709" s="13"/>
      <c r="L709" s="199"/>
      <c r="M709" s="204"/>
      <c r="N709" s="205"/>
      <c r="O709" s="205"/>
      <c r="P709" s="205"/>
      <c r="Q709" s="205"/>
      <c r="R709" s="205"/>
      <c r="S709" s="205"/>
      <c r="T709" s="206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T709" s="200" t="s">
        <v>194</v>
      </c>
      <c r="AU709" s="200" t="s">
        <v>92</v>
      </c>
      <c r="AV709" s="13" t="s">
        <v>92</v>
      </c>
      <c r="AW709" s="13" t="s">
        <v>32</v>
      </c>
      <c r="AX709" s="13" t="s">
        <v>76</v>
      </c>
      <c r="AY709" s="200" t="s">
        <v>185</v>
      </c>
    </row>
    <row r="710" s="15" customFormat="1">
      <c r="A710" s="15"/>
      <c r="B710" s="226"/>
      <c r="C710" s="15"/>
      <c r="D710" s="194" t="s">
        <v>194</v>
      </c>
      <c r="E710" s="227" t="s">
        <v>1</v>
      </c>
      <c r="F710" s="228" t="s">
        <v>276</v>
      </c>
      <c r="G710" s="15"/>
      <c r="H710" s="229">
        <v>192.73299999999998</v>
      </c>
      <c r="I710" s="230"/>
      <c r="J710" s="15"/>
      <c r="K710" s="15"/>
      <c r="L710" s="226"/>
      <c r="M710" s="231"/>
      <c r="N710" s="232"/>
      <c r="O710" s="232"/>
      <c r="P710" s="232"/>
      <c r="Q710" s="232"/>
      <c r="R710" s="232"/>
      <c r="S710" s="232"/>
      <c r="T710" s="233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T710" s="227" t="s">
        <v>194</v>
      </c>
      <c r="AU710" s="227" t="s">
        <v>92</v>
      </c>
      <c r="AV710" s="15" t="s">
        <v>191</v>
      </c>
      <c r="AW710" s="15" t="s">
        <v>32</v>
      </c>
      <c r="AX710" s="15" t="s">
        <v>84</v>
      </c>
      <c r="AY710" s="227" t="s">
        <v>185</v>
      </c>
    </row>
    <row r="711" s="2" customFormat="1" ht="24.15" customHeight="1">
      <c r="A711" s="38"/>
      <c r="B711" s="180"/>
      <c r="C711" s="181" t="s">
        <v>826</v>
      </c>
      <c r="D711" s="181" t="s">
        <v>187</v>
      </c>
      <c r="E711" s="182" t="s">
        <v>827</v>
      </c>
      <c r="F711" s="183" t="s">
        <v>828</v>
      </c>
      <c r="G711" s="184" t="s">
        <v>190</v>
      </c>
      <c r="H711" s="185">
        <v>1061.212</v>
      </c>
      <c r="I711" s="186"/>
      <c r="J711" s="187">
        <f>ROUND(I711*H711,2)</f>
        <v>0</v>
      </c>
      <c r="K711" s="183" t="s">
        <v>199</v>
      </c>
      <c r="L711" s="39"/>
      <c r="M711" s="188" t="s">
        <v>1</v>
      </c>
      <c r="N711" s="189" t="s">
        <v>42</v>
      </c>
      <c r="O711" s="77"/>
      <c r="P711" s="190">
        <f>O711*H711</f>
        <v>0</v>
      </c>
      <c r="Q711" s="190">
        <v>0</v>
      </c>
      <c r="R711" s="190">
        <f>Q711*H711</f>
        <v>0</v>
      </c>
      <c r="S711" s="190">
        <v>0</v>
      </c>
      <c r="T711" s="191">
        <f>S711*H711</f>
        <v>0</v>
      </c>
      <c r="U711" s="38"/>
      <c r="V711" s="38"/>
      <c r="W711" s="38"/>
      <c r="X711" s="38"/>
      <c r="Y711" s="38"/>
      <c r="Z711" s="38"/>
      <c r="AA711" s="38"/>
      <c r="AB711" s="38"/>
      <c r="AC711" s="38"/>
      <c r="AD711" s="38"/>
      <c r="AE711" s="38"/>
      <c r="AR711" s="192" t="s">
        <v>191</v>
      </c>
      <c r="AT711" s="192" t="s">
        <v>187</v>
      </c>
      <c r="AU711" s="192" t="s">
        <v>92</v>
      </c>
      <c r="AY711" s="19" t="s">
        <v>185</v>
      </c>
      <c r="BE711" s="193">
        <f>IF(N711="základní",J711,0)</f>
        <v>0</v>
      </c>
      <c r="BF711" s="193">
        <f>IF(N711="snížená",J711,0)</f>
        <v>0</v>
      </c>
      <c r="BG711" s="193">
        <f>IF(N711="zákl. přenesená",J711,0)</f>
        <v>0</v>
      </c>
      <c r="BH711" s="193">
        <f>IF(N711="sníž. přenesená",J711,0)</f>
        <v>0</v>
      </c>
      <c r="BI711" s="193">
        <f>IF(N711="nulová",J711,0)</f>
        <v>0</v>
      </c>
      <c r="BJ711" s="19" t="s">
        <v>92</v>
      </c>
      <c r="BK711" s="193">
        <f>ROUND(I711*H711,2)</f>
        <v>0</v>
      </c>
      <c r="BL711" s="19" t="s">
        <v>191</v>
      </c>
      <c r="BM711" s="192" t="s">
        <v>829</v>
      </c>
    </row>
    <row r="712" s="2" customFormat="1">
      <c r="A712" s="38"/>
      <c r="B712" s="39"/>
      <c r="C712" s="38"/>
      <c r="D712" s="194" t="s">
        <v>193</v>
      </c>
      <c r="E712" s="38"/>
      <c r="F712" s="195" t="s">
        <v>828</v>
      </c>
      <c r="G712" s="38"/>
      <c r="H712" s="38"/>
      <c r="I712" s="196"/>
      <c r="J712" s="38"/>
      <c r="K712" s="38"/>
      <c r="L712" s="39"/>
      <c r="M712" s="197"/>
      <c r="N712" s="198"/>
      <c r="O712" s="77"/>
      <c r="P712" s="77"/>
      <c r="Q712" s="77"/>
      <c r="R712" s="77"/>
      <c r="S712" s="77"/>
      <c r="T712" s="78"/>
      <c r="U712" s="38"/>
      <c r="V712" s="38"/>
      <c r="W712" s="38"/>
      <c r="X712" s="38"/>
      <c r="Y712" s="38"/>
      <c r="Z712" s="38"/>
      <c r="AA712" s="38"/>
      <c r="AB712" s="38"/>
      <c r="AC712" s="38"/>
      <c r="AD712" s="38"/>
      <c r="AE712" s="38"/>
      <c r="AT712" s="19" t="s">
        <v>193</v>
      </c>
      <c r="AU712" s="19" t="s">
        <v>92</v>
      </c>
    </row>
    <row r="713" s="2" customFormat="1">
      <c r="A713" s="38"/>
      <c r="B713" s="39"/>
      <c r="C713" s="38"/>
      <c r="D713" s="207" t="s">
        <v>201</v>
      </c>
      <c r="E713" s="38"/>
      <c r="F713" s="208" t="s">
        <v>830</v>
      </c>
      <c r="G713" s="38"/>
      <c r="H713" s="38"/>
      <c r="I713" s="196"/>
      <c r="J713" s="38"/>
      <c r="K713" s="38"/>
      <c r="L713" s="39"/>
      <c r="M713" s="197"/>
      <c r="N713" s="198"/>
      <c r="O713" s="77"/>
      <c r="P713" s="77"/>
      <c r="Q713" s="77"/>
      <c r="R713" s="77"/>
      <c r="S713" s="77"/>
      <c r="T713" s="78"/>
      <c r="U713" s="38"/>
      <c r="V713" s="38"/>
      <c r="W713" s="38"/>
      <c r="X713" s="38"/>
      <c r="Y713" s="38"/>
      <c r="Z713" s="38"/>
      <c r="AA713" s="38"/>
      <c r="AB713" s="38"/>
      <c r="AC713" s="38"/>
      <c r="AD713" s="38"/>
      <c r="AE713" s="38"/>
      <c r="AT713" s="19" t="s">
        <v>201</v>
      </c>
      <c r="AU713" s="19" t="s">
        <v>92</v>
      </c>
    </row>
    <row r="714" s="14" customFormat="1">
      <c r="A714" s="14"/>
      <c r="B714" s="219"/>
      <c r="C714" s="14"/>
      <c r="D714" s="194" t="s">
        <v>194</v>
      </c>
      <c r="E714" s="220" t="s">
        <v>1</v>
      </c>
      <c r="F714" s="221" t="s">
        <v>831</v>
      </c>
      <c r="G714" s="14"/>
      <c r="H714" s="220" t="s">
        <v>1</v>
      </c>
      <c r="I714" s="222"/>
      <c r="J714" s="14"/>
      <c r="K714" s="14"/>
      <c r="L714" s="219"/>
      <c r="M714" s="223"/>
      <c r="N714" s="224"/>
      <c r="O714" s="224"/>
      <c r="P714" s="224"/>
      <c r="Q714" s="224"/>
      <c r="R714" s="224"/>
      <c r="S714" s="224"/>
      <c r="T714" s="225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T714" s="220" t="s">
        <v>194</v>
      </c>
      <c r="AU714" s="220" t="s">
        <v>92</v>
      </c>
      <c r="AV714" s="14" t="s">
        <v>84</v>
      </c>
      <c r="AW714" s="14" t="s">
        <v>32</v>
      </c>
      <c r="AX714" s="14" t="s">
        <v>76</v>
      </c>
      <c r="AY714" s="220" t="s">
        <v>185</v>
      </c>
    </row>
    <row r="715" s="13" customFormat="1">
      <c r="A715" s="13"/>
      <c r="B715" s="199"/>
      <c r="C715" s="13"/>
      <c r="D715" s="194" t="s">
        <v>194</v>
      </c>
      <c r="E715" s="200" t="s">
        <v>1</v>
      </c>
      <c r="F715" s="201" t="s">
        <v>832</v>
      </c>
      <c r="G715" s="13"/>
      <c r="H715" s="202">
        <v>389.48899999999998</v>
      </c>
      <c r="I715" s="203"/>
      <c r="J715" s="13"/>
      <c r="K715" s="13"/>
      <c r="L715" s="199"/>
      <c r="M715" s="204"/>
      <c r="N715" s="205"/>
      <c r="O715" s="205"/>
      <c r="P715" s="205"/>
      <c r="Q715" s="205"/>
      <c r="R715" s="205"/>
      <c r="S715" s="205"/>
      <c r="T715" s="206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T715" s="200" t="s">
        <v>194</v>
      </c>
      <c r="AU715" s="200" t="s">
        <v>92</v>
      </c>
      <c r="AV715" s="13" t="s">
        <v>92</v>
      </c>
      <c r="AW715" s="13" t="s">
        <v>32</v>
      </c>
      <c r="AX715" s="13" t="s">
        <v>76</v>
      </c>
      <c r="AY715" s="200" t="s">
        <v>185</v>
      </c>
    </row>
    <row r="716" s="13" customFormat="1">
      <c r="A716" s="13"/>
      <c r="B716" s="199"/>
      <c r="C716" s="13"/>
      <c r="D716" s="194" t="s">
        <v>194</v>
      </c>
      <c r="E716" s="200" t="s">
        <v>1</v>
      </c>
      <c r="F716" s="201" t="s">
        <v>833</v>
      </c>
      <c r="G716" s="13"/>
      <c r="H716" s="202">
        <v>-60.25</v>
      </c>
      <c r="I716" s="203"/>
      <c r="J716" s="13"/>
      <c r="K716" s="13"/>
      <c r="L716" s="199"/>
      <c r="M716" s="204"/>
      <c r="N716" s="205"/>
      <c r="O716" s="205"/>
      <c r="P716" s="205"/>
      <c r="Q716" s="205"/>
      <c r="R716" s="205"/>
      <c r="S716" s="205"/>
      <c r="T716" s="206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T716" s="200" t="s">
        <v>194</v>
      </c>
      <c r="AU716" s="200" t="s">
        <v>92</v>
      </c>
      <c r="AV716" s="13" t="s">
        <v>92</v>
      </c>
      <c r="AW716" s="13" t="s">
        <v>32</v>
      </c>
      <c r="AX716" s="13" t="s">
        <v>76</v>
      </c>
      <c r="AY716" s="200" t="s">
        <v>185</v>
      </c>
    </row>
    <row r="717" s="13" customFormat="1">
      <c r="A717" s="13"/>
      <c r="B717" s="199"/>
      <c r="C717" s="13"/>
      <c r="D717" s="194" t="s">
        <v>194</v>
      </c>
      <c r="E717" s="200" t="s">
        <v>1</v>
      </c>
      <c r="F717" s="201" t="s">
        <v>834</v>
      </c>
      <c r="G717" s="13"/>
      <c r="H717" s="202">
        <v>26.73</v>
      </c>
      <c r="I717" s="203"/>
      <c r="J717" s="13"/>
      <c r="K717" s="13"/>
      <c r="L717" s="199"/>
      <c r="M717" s="204"/>
      <c r="N717" s="205"/>
      <c r="O717" s="205"/>
      <c r="P717" s="205"/>
      <c r="Q717" s="205"/>
      <c r="R717" s="205"/>
      <c r="S717" s="205"/>
      <c r="T717" s="206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T717" s="200" t="s">
        <v>194</v>
      </c>
      <c r="AU717" s="200" t="s">
        <v>92</v>
      </c>
      <c r="AV717" s="13" t="s">
        <v>92</v>
      </c>
      <c r="AW717" s="13" t="s">
        <v>32</v>
      </c>
      <c r="AX717" s="13" t="s">
        <v>76</v>
      </c>
      <c r="AY717" s="200" t="s">
        <v>185</v>
      </c>
    </row>
    <row r="718" s="13" customFormat="1">
      <c r="A718" s="13"/>
      <c r="B718" s="199"/>
      <c r="C718" s="13"/>
      <c r="D718" s="194" t="s">
        <v>194</v>
      </c>
      <c r="E718" s="200" t="s">
        <v>1</v>
      </c>
      <c r="F718" s="201" t="s">
        <v>835</v>
      </c>
      <c r="G718" s="13"/>
      <c r="H718" s="202">
        <v>-34.869999999999997</v>
      </c>
      <c r="I718" s="203"/>
      <c r="J718" s="13"/>
      <c r="K718" s="13"/>
      <c r="L718" s="199"/>
      <c r="M718" s="204"/>
      <c r="N718" s="205"/>
      <c r="O718" s="205"/>
      <c r="P718" s="205"/>
      <c r="Q718" s="205"/>
      <c r="R718" s="205"/>
      <c r="S718" s="205"/>
      <c r="T718" s="206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T718" s="200" t="s">
        <v>194</v>
      </c>
      <c r="AU718" s="200" t="s">
        <v>92</v>
      </c>
      <c r="AV718" s="13" t="s">
        <v>92</v>
      </c>
      <c r="AW718" s="13" t="s">
        <v>32</v>
      </c>
      <c r="AX718" s="13" t="s">
        <v>76</v>
      </c>
      <c r="AY718" s="200" t="s">
        <v>185</v>
      </c>
    </row>
    <row r="719" s="16" customFormat="1">
      <c r="A719" s="16"/>
      <c r="B719" s="234"/>
      <c r="C719" s="16"/>
      <c r="D719" s="194" t="s">
        <v>194</v>
      </c>
      <c r="E719" s="235" t="s">
        <v>1</v>
      </c>
      <c r="F719" s="236" t="s">
        <v>293</v>
      </c>
      <c r="G719" s="16"/>
      <c r="H719" s="237">
        <v>321.09899999999999</v>
      </c>
      <c r="I719" s="238"/>
      <c r="J719" s="16"/>
      <c r="K719" s="16"/>
      <c r="L719" s="234"/>
      <c r="M719" s="239"/>
      <c r="N719" s="240"/>
      <c r="O719" s="240"/>
      <c r="P719" s="240"/>
      <c r="Q719" s="240"/>
      <c r="R719" s="240"/>
      <c r="S719" s="240"/>
      <c r="T719" s="241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T719" s="235" t="s">
        <v>194</v>
      </c>
      <c r="AU719" s="235" t="s">
        <v>92</v>
      </c>
      <c r="AV719" s="16" t="s">
        <v>111</v>
      </c>
      <c r="AW719" s="16" t="s">
        <v>32</v>
      </c>
      <c r="AX719" s="16" t="s">
        <v>76</v>
      </c>
      <c r="AY719" s="235" t="s">
        <v>185</v>
      </c>
    </row>
    <row r="720" s="14" customFormat="1">
      <c r="A720" s="14"/>
      <c r="B720" s="219"/>
      <c r="C720" s="14"/>
      <c r="D720" s="194" t="s">
        <v>194</v>
      </c>
      <c r="E720" s="220" t="s">
        <v>1</v>
      </c>
      <c r="F720" s="221" t="s">
        <v>836</v>
      </c>
      <c r="G720" s="14"/>
      <c r="H720" s="220" t="s">
        <v>1</v>
      </c>
      <c r="I720" s="222"/>
      <c r="J720" s="14"/>
      <c r="K720" s="14"/>
      <c r="L720" s="219"/>
      <c r="M720" s="223"/>
      <c r="N720" s="224"/>
      <c r="O720" s="224"/>
      <c r="P720" s="224"/>
      <c r="Q720" s="224"/>
      <c r="R720" s="224"/>
      <c r="S720" s="224"/>
      <c r="T720" s="225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T720" s="220" t="s">
        <v>194</v>
      </c>
      <c r="AU720" s="220" t="s">
        <v>92</v>
      </c>
      <c r="AV720" s="14" t="s">
        <v>84</v>
      </c>
      <c r="AW720" s="14" t="s">
        <v>32</v>
      </c>
      <c r="AX720" s="14" t="s">
        <v>76</v>
      </c>
      <c r="AY720" s="220" t="s">
        <v>185</v>
      </c>
    </row>
    <row r="721" s="13" customFormat="1">
      <c r="A721" s="13"/>
      <c r="B721" s="199"/>
      <c r="C721" s="13"/>
      <c r="D721" s="194" t="s">
        <v>194</v>
      </c>
      <c r="E721" s="200" t="s">
        <v>1</v>
      </c>
      <c r="F721" s="201" t="s">
        <v>837</v>
      </c>
      <c r="G721" s="13"/>
      <c r="H721" s="202">
        <v>461.77600000000001</v>
      </c>
      <c r="I721" s="203"/>
      <c r="J721" s="13"/>
      <c r="K721" s="13"/>
      <c r="L721" s="199"/>
      <c r="M721" s="204"/>
      <c r="N721" s="205"/>
      <c r="O721" s="205"/>
      <c r="P721" s="205"/>
      <c r="Q721" s="205"/>
      <c r="R721" s="205"/>
      <c r="S721" s="205"/>
      <c r="T721" s="206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T721" s="200" t="s">
        <v>194</v>
      </c>
      <c r="AU721" s="200" t="s">
        <v>92</v>
      </c>
      <c r="AV721" s="13" t="s">
        <v>92</v>
      </c>
      <c r="AW721" s="13" t="s">
        <v>32</v>
      </c>
      <c r="AX721" s="13" t="s">
        <v>76</v>
      </c>
      <c r="AY721" s="200" t="s">
        <v>185</v>
      </c>
    </row>
    <row r="722" s="13" customFormat="1">
      <c r="A722" s="13"/>
      <c r="B722" s="199"/>
      <c r="C722" s="13"/>
      <c r="D722" s="194" t="s">
        <v>194</v>
      </c>
      <c r="E722" s="200" t="s">
        <v>1</v>
      </c>
      <c r="F722" s="201" t="s">
        <v>838</v>
      </c>
      <c r="G722" s="13"/>
      <c r="H722" s="202">
        <v>463.51900000000001</v>
      </c>
      <c r="I722" s="203"/>
      <c r="J722" s="13"/>
      <c r="K722" s="13"/>
      <c r="L722" s="199"/>
      <c r="M722" s="204"/>
      <c r="N722" s="205"/>
      <c r="O722" s="205"/>
      <c r="P722" s="205"/>
      <c r="Q722" s="205"/>
      <c r="R722" s="205"/>
      <c r="S722" s="205"/>
      <c r="T722" s="206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T722" s="200" t="s">
        <v>194</v>
      </c>
      <c r="AU722" s="200" t="s">
        <v>92</v>
      </c>
      <c r="AV722" s="13" t="s">
        <v>92</v>
      </c>
      <c r="AW722" s="13" t="s">
        <v>32</v>
      </c>
      <c r="AX722" s="13" t="s">
        <v>76</v>
      </c>
      <c r="AY722" s="200" t="s">
        <v>185</v>
      </c>
    </row>
    <row r="723" s="13" customFormat="1">
      <c r="A723" s="13"/>
      <c r="B723" s="199"/>
      <c r="C723" s="13"/>
      <c r="D723" s="194" t="s">
        <v>194</v>
      </c>
      <c r="E723" s="200" t="s">
        <v>1</v>
      </c>
      <c r="F723" s="201" t="s">
        <v>839</v>
      </c>
      <c r="G723" s="13"/>
      <c r="H723" s="202">
        <v>-132.44499999999999</v>
      </c>
      <c r="I723" s="203"/>
      <c r="J723" s="13"/>
      <c r="K723" s="13"/>
      <c r="L723" s="199"/>
      <c r="M723" s="204"/>
      <c r="N723" s="205"/>
      <c r="O723" s="205"/>
      <c r="P723" s="205"/>
      <c r="Q723" s="205"/>
      <c r="R723" s="205"/>
      <c r="S723" s="205"/>
      <c r="T723" s="206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T723" s="200" t="s">
        <v>194</v>
      </c>
      <c r="AU723" s="200" t="s">
        <v>92</v>
      </c>
      <c r="AV723" s="13" t="s">
        <v>92</v>
      </c>
      <c r="AW723" s="13" t="s">
        <v>32</v>
      </c>
      <c r="AX723" s="13" t="s">
        <v>76</v>
      </c>
      <c r="AY723" s="200" t="s">
        <v>185</v>
      </c>
    </row>
    <row r="724" s="13" customFormat="1">
      <c r="A724" s="13"/>
      <c r="B724" s="199"/>
      <c r="C724" s="13"/>
      <c r="D724" s="194" t="s">
        <v>194</v>
      </c>
      <c r="E724" s="200" t="s">
        <v>1</v>
      </c>
      <c r="F724" s="201" t="s">
        <v>840</v>
      </c>
      <c r="G724" s="13"/>
      <c r="H724" s="202">
        <v>60.576999999999998</v>
      </c>
      <c r="I724" s="203"/>
      <c r="J724" s="13"/>
      <c r="K724" s="13"/>
      <c r="L724" s="199"/>
      <c r="M724" s="204"/>
      <c r="N724" s="205"/>
      <c r="O724" s="205"/>
      <c r="P724" s="205"/>
      <c r="Q724" s="205"/>
      <c r="R724" s="205"/>
      <c r="S724" s="205"/>
      <c r="T724" s="206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T724" s="200" t="s">
        <v>194</v>
      </c>
      <c r="AU724" s="200" t="s">
        <v>92</v>
      </c>
      <c r="AV724" s="13" t="s">
        <v>92</v>
      </c>
      <c r="AW724" s="13" t="s">
        <v>32</v>
      </c>
      <c r="AX724" s="13" t="s">
        <v>76</v>
      </c>
      <c r="AY724" s="200" t="s">
        <v>185</v>
      </c>
    </row>
    <row r="725" s="13" customFormat="1">
      <c r="A725" s="13"/>
      <c r="B725" s="199"/>
      <c r="C725" s="13"/>
      <c r="D725" s="194" t="s">
        <v>194</v>
      </c>
      <c r="E725" s="200" t="s">
        <v>1</v>
      </c>
      <c r="F725" s="201" t="s">
        <v>841</v>
      </c>
      <c r="G725" s="13"/>
      <c r="H725" s="202">
        <v>-113.31399999999999</v>
      </c>
      <c r="I725" s="203"/>
      <c r="J725" s="13"/>
      <c r="K725" s="13"/>
      <c r="L725" s="199"/>
      <c r="M725" s="204"/>
      <c r="N725" s="205"/>
      <c r="O725" s="205"/>
      <c r="P725" s="205"/>
      <c r="Q725" s="205"/>
      <c r="R725" s="205"/>
      <c r="S725" s="205"/>
      <c r="T725" s="206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T725" s="200" t="s">
        <v>194</v>
      </c>
      <c r="AU725" s="200" t="s">
        <v>92</v>
      </c>
      <c r="AV725" s="13" t="s">
        <v>92</v>
      </c>
      <c r="AW725" s="13" t="s">
        <v>32</v>
      </c>
      <c r="AX725" s="13" t="s">
        <v>76</v>
      </c>
      <c r="AY725" s="200" t="s">
        <v>185</v>
      </c>
    </row>
    <row r="726" s="16" customFormat="1">
      <c r="A726" s="16"/>
      <c r="B726" s="234"/>
      <c r="C726" s="16"/>
      <c r="D726" s="194" t="s">
        <v>194</v>
      </c>
      <c r="E726" s="235" t="s">
        <v>1</v>
      </c>
      <c r="F726" s="236" t="s">
        <v>293</v>
      </c>
      <c r="G726" s="16"/>
      <c r="H726" s="237">
        <v>740.11300000000017</v>
      </c>
      <c r="I726" s="238"/>
      <c r="J726" s="16"/>
      <c r="K726" s="16"/>
      <c r="L726" s="234"/>
      <c r="M726" s="239"/>
      <c r="N726" s="240"/>
      <c r="O726" s="240"/>
      <c r="P726" s="240"/>
      <c r="Q726" s="240"/>
      <c r="R726" s="240"/>
      <c r="S726" s="240"/>
      <c r="T726" s="241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T726" s="235" t="s">
        <v>194</v>
      </c>
      <c r="AU726" s="235" t="s">
        <v>92</v>
      </c>
      <c r="AV726" s="16" t="s">
        <v>111</v>
      </c>
      <c r="AW726" s="16" t="s">
        <v>32</v>
      </c>
      <c r="AX726" s="16" t="s">
        <v>76</v>
      </c>
      <c r="AY726" s="235" t="s">
        <v>185</v>
      </c>
    </row>
    <row r="727" s="15" customFormat="1">
      <c r="A727" s="15"/>
      <c r="B727" s="226"/>
      <c r="C727" s="15"/>
      <c r="D727" s="194" t="s">
        <v>194</v>
      </c>
      <c r="E727" s="227" t="s">
        <v>1</v>
      </c>
      <c r="F727" s="228" t="s">
        <v>276</v>
      </c>
      <c r="G727" s="15"/>
      <c r="H727" s="229">
        <v>1061.212</v>
      </c>
      <c r="I727" s="230"/>
      <c r="J727" s="15"/>
      <c r="K727" s="15"/>
      <c r="L727" s="226"/>
      <c r="M727" s="231"/>
      <c r="N727" s="232"/>
      <c r="O727" s="232"/>
      <c r="P727" s="232"/>
      <c r="Q727" s="232"/>
      <c r="R727" s="232"/>
      <c r="S727" s="232"/>
      <c r="T727" s="233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T727" s="227" t="s">
        <v>194</v>
      </c>
      <c r="AU727" s="227" t="s">
        <v>92</v>
      </c>
      <c r="AV727" s="15" t="s">
        <v>191</v>
      </c>
      <c r="AW727" s="15" t="s">
        <v>32</v>
      </c>
      <c r="AX727" s="15" t="s">
        <v>84</v>
      </c>
      <c r="AY727" s="227" t="s">
        <v>185</v>
      </c>
    </row>
    <row r="728" s="2" customFormat="1" ht="33" customHeight="1">
      <c r="A728" s="38"/>
      <c r="B728" s="180"/>
      <c r="C728" s="181" t="s">
        <v>842</v>
      </c>
      <c r="D728" s="181" t="s">
        <v>187</v>
      </c>
      <c r="E728" s="182" t="s">
        <v>843</v>
      </c>
      <c r="F728" s="183" t="s">
        <v>844</v>
      </c>
      <c r="G728" s="184" t="s">
        <v>198</v>
      </c>
      <c r="H728" s="185">
        <v>0.40000000000000002</v>
      </c>
      <c r="I728" s="186"/>
      <c r="J728" s="187">
        <f>ROUND(I728*H728,2)</f>
        <v>0</v>
      </c>
      <c r="K728" s="183" t="s">
        <v>199</v>
      </c>
      <c r="L728" s="39"/>
      <c r="M728" s="188" t="s">
        <v>1</v>
      </c>
      <c r="N728" s="189" t="s">
        <v>42</v>
      </c>
      <c r="O728" s="77"/>
      <c r="P728" s="190">
        <f>O728*H728</f>
        <v>0</v>
      </c>
      <c r="Q728" s="190">
        <v>2.5018699999999998</v>
      </c>
      <c r="R728" s="190">
        <f>Q728*H728</f>
        <v>1.000748</v>
      </c>
      <c r="S728" s="190">
        <v>0</v>
      </c>
      <c r="T728" s="191">
        <f>S728*H728</f>
        <v>0</v>
      </c>
      <c r="U728" s="38"/>
      <c r="V728" s="38"/>
      <c r="W728" s="38"/>
      <c r="X728" s="38"/>
      <c r="Y728" s="38"/>
      <c r="Z728" s="38"/>
      <c r="AA728" s="38"/>
      <c r="AB728" s="38"/>
      <c r="AC728" s="38"/>
      <c r="AD728" s="38"/>
      <c r="AE728" s="38"/>
      <c r="AR728" s="192" t="s">
        <v>191</v>
      </c>
      <c r="AT728" s="192" t="s">
        <v>187</v>
      </c>
      <c r="AU728" s="192" t="s">
        <v>92</v>
      </c>
      <c r="AY728" s="19" t="s">
        <v>185</v>
      </c>
      <c r="BE728" s="193">
        <f>IF(N728="základní",J728,0)</f>
        <v>0</v>
      </c>
      <c r="BF728" s="193">
        <f>IF(N728="snížená",J728,0)</f>
        <v>0</v>
      </c>
      <c r="BG728" s="193">
        <f>IF(N728="zákl. přenesená",J728,0)</f>
        <v>0</v>
      </c>
      <c r="BH728" s="193">
        <f>IF(N728="sníž. přenesená",J728,0)</f>
        <v>0</v>
      </c>
      <c r="BI728" s="193">
        <f>IF(N728="nulová",J728,0)</f>
        <v>0</v>
      </c>
      <c r="BJ728" s="19" t="s">
        <v>92</v>
      </c>
      <c r="BK728" s="193">
        <f>ROUND(I728*H728,2)</f>
        <v>0</v>
      </c>
      <c r="BL728" s="19" t="s">
        <v>191</v>
      </c>
      <c r="BM728" s="192" t="s">
        <v>845</v>
      </c>
    </row>
    <row r="729" s="2" customFormat="1">
      <c r="A729" s="38"/>
      <c r="B729" s="39"/>
      <c r="C729" s="38"/>
      <c r="D729" s="194" t="s">
        <v>193</v>
      </c>
      <c r="E729" s="38"/>
      <c r="F729" s="195" t="s">
        <v>844</v>
      </c>
      <c r="G729" s="38"/>
      <c r="H729" s="38"/>
      <c r="I729" s="196"/>
      <c r="J729" s="38"/>
      <c r="K729" s="38"/>
      <c r="L729" s="39"/>
      <c r="M729" s="197"/>
      <c r="N729" s="198"/>
      <c r="O729" s="77"/>
      <c r="P729" s="77"/>
      <c r="Q729" s="77"/>
      <c r="R729" s="77"/>
      <c r="S729" s="77"/>
      <c r="T729" s="78"/>
      <c r="U729" s="38"/>
      <c r="V729" s="38"/>
      <c r="W729" s="38"/>
      <c r="X729" s="38"/>
      <c r="Y729" s="38"/>
      <c r="Z729" s="38"/>
      <c r="AA729" s="38"/>
      <c r="AB729" s="38"/>
      <c r="AC729" s="38"/>
      <c r="AD729" s="38"/>
      <c r="AE729" s="38"/>
      <c r="AT729" s="19" t="s">
        <v>193</v>
      </c>
      <c r="AU729" s="19" t="s">
        <v>92</v>
      </c>
    </row>
    <row r="730" s="2" customFormat="1">
      <c r="A730" s="38"/>
      <c r="B730" s="39"/>
      <c r="C730" s="38"/>
      <c r="D730" s="207" t="s">
        <v>201</v>
      </c>
      <c r="E730" s="38"/>
      <c r="F730" s="208" t="s">
        <v>846</v>
      </c>
      <c r="G730" s="38"/>
      <c r="H730" s="38"/>
      <c r="I730" s="196"/>
      <c r="J730" s="38"/>
      <c r="K730" s="38"/>
      <c r="L730" s="39"/>
      <c r="M730" s="197"/>
      <c r="N730" s="198"/>
      <c r="O730" s="77"/>
      <c r="P730" s="77"/>
      <c r="Q730" s="77"/>
      <c r="R730" s="77"/>
      <c r="S730" s="77"/>
      <c r="T730" s="78"/>
      <c r="U730" s="38"/>
      <c r="V730" s="38"/>
      <c r="W730" s="38"/>
      <c r="X730" s="38"/>
      <c r="Y730" s="38"/>
      <c r="Z730" s="38"/>
      <c r="AA730" s="38"/>
      <c r="AB730" s="38"/>
      <c r="AC730" s="38"/>
      <c r="AD730" s="38"/>
      <c r="AE730" s="38"/>
      <c r="AT730" s="19" t="s">
        <v>201</v>
      </c>
      <c r="AU730" s="19" t="s">
        <v>92</v>
      </c>
    </row>
    <row r="731" s="14" customFormat="1">
      <c r="A731" s="14"/>
      <c r="B731" s="219"/>
      <c r="C731" s="14"/>
      <c r="D731" s="194" t="s">
        <v>194</v>
      </c>
      <c r="E731" s="220" t="s">
        <v>1</v>
      </c>
      <c r="F731" s="221" t="s">
        <v>291</v>
      </c>
      <c r="G731" s="14"/>
      <c r="H731" s="220" t="s">
        <v>1</v>
      </c>
      <c r="I731" s="222"/>
      <c r="J731" s="14"/>
      <c r="K731" s="14"/>
      <c r="L731" s="219"/>
      <c r="M731" s="223"/>
      <c r="N731" s="224"/>
      <c r="O731" s="224"/>
      <c r="P731" s="224"/>
      <c r="Q731" s="224"/>
      <c r="R731" s="224"/>
      <c r="S731" s="224"/>
      <c r="T731" s="225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T731" s="220" t="s">
        <v>194</v>
      </c>
      <c r="AU731" s="220" t="s">
        <v>92</v>
      </c>
      <c r="AV731" s="14" t="s">
        <v>84</v>
      </c>
      <c r="AW731" s="14" t="s">
        <v>32</v>
      </c>
      <c r="AX731" s="14" t="s">
        <v>76</v>
      </c>
      <c r="AY731" s="220" t="s">
        <v>185</v>
      </c>
    </row>
    <row r="732" s="13" customFormat="1">
      <c r="A732" s="13"/>
      <c r="B732" s="199"/>
      <c r="C732" s="13"/>
      <c r="D732" s="194" t="s">
        <v>194</v>
      </c>
      <c r="E732" s="200" t="s">
        <v>1</v>
      </c>
      <c r="F732" s="201" t="s">
        <v>847</v>
      </c>
      <c r="G732" s="13"/>
      <c r="H732" s="202">
        <v>0.40000000000000002</v>
      </c>
      <c r="I732" s="203"/>
      <c r="J732" s="13"/>
      <c r="K732" s="13"/>
      <c r="L732" s="199"/>
      <c r="M732" s="204"/>
      <c r="N732" s="205"/>
      <c r="O732" s="205"/>
      <c r="P732" s="205"/>
      <c r="Q732" s="205"/>
      <c r="R732" s="205"/>
      <c r="S732" s="205"/>
      <c r="T732" s="206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T732" s="200" t="s">
        <v>194</v>
      </c>
      <c r="AU732" s="200" t="s">
        <v>92</v>
      </c>
      <c r="AV732" s="13" t="s">
        <v>92</v>
      </c>
      <c r="AW732" s="13" t="s">
        <v>32</v>
      </c>
      <c r="AX732" s="13" t="s">
        <v>76</v>
      </c>
      <c r="AY732" s="200" t="s">
        <v>185</v>
      </c>
    </row>
    <row r="733" s="15" customFormat="1">
      <c r="A733" s="15"/>
      <c r="B733" s="226"/>
      <c r="C733" s="15"/>
      <c r="D733" s="194" t="s">
        <v>194</v>
      </c>
      <c r="E733" s="227" t="s">
        <v>1</v>
      </c>
      <c r="F733" s="228" t="s">
        <v>276</v>
      </c>
      <c r="G733" s="15"/>
      <c r="H733" s="229">
        <v>0.40000000000000002</v>
      </c>
      <c r="I733" s="230"/>
      <c r="J733" s="15"/>
      <c r="K733" s="15"/>
      <c r="L733" s="226"/>
      <c r="M733" s="231"/>
      <c r="N733" s="232"/>
      <c r="O733" s="232"/>
      <c r="P733" s="232"/>
      <c r="Q733" s="232"/>
      <c r="R733" s="232"/>
      <c r="S733" s="232"/>
      <c r="T733" s="233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T733" s="227" t="s">
        <v>194</v>
      </c>
      <c r="AU733" s="227" t="s">
        <v>92</v>
      </c>
      <c r="AV733" s="15" t="s">
        <v>191</v>
      </c>
      <c r="AW733" s="15" t="s">
        <v>32</v>
      </c>
      <c r="AX733" s="15" t="s">
        <v>84</v>
      </c>
      <c r="AY733" s="227" t="s">
        <v>185</v>
      </c>
    </row>
    <row r="734" s="2" customFormat="1" ht="33" customHeight="1">
      <c r="A734" s="38"/>
      <c r="B734" s="180"/>
      <c r="C734" s="181" t="s">
        <v>848</v>
      </c>
      <c r="D734" s="181" t="s">
        <v>187</v>
      </c>
      <c r="E734" s="182" t="s">
        <v>849</v>
      </c>
      <c r="F734" s="183" t="s">
        <v>850</v>
      </c>
      <c r="G734" s="184" t="s">
        <v>198</v>
      </c>
      <c r="H734" s="185">
        <v>30.765000000000001</v>
      </c>
      <c r="I734" s="186"/>
      <c r="J734" s="187">
        <f>ROUND(I734*H734,2)</f>
        <v>0</v>
      </c>
      <c r="K734" s="183" t="s">
        <v>199</v>
      </c>
      <c r="L734" s="39"/>
      <c r="M734" s="188" t="s">
        <v>1</v>
      </c>
      <c r="N734" s="189" t="s">
        <v>42</v>
      </c>
      <c r="O734" s="77"/>
      <c r="P734" s="190">
        <f>O734*H734</f>
        <v>0</v>
      </c>
      <c r="Q734" s="190">
        <v>2.5018699999999998</v>
      </c>
      <c r="R734" s="190">
        <f>Q734*H734</f>
        <v>76.97003054999999</v>
      </c>
      <c r="S734" s="190">
        <v>0</v>
      </c>
      <c r="T734" s="191">
        <f>S734*H734</f>
        <v>0</v>
      </c>
      <c r="U734" s="38"/>
      <c r="V734" s="38"/>
      <c r="W734" s="38"/>
      <c r="X734" s="38"/>
      <c r="Y734" s="38"/>
      <c r="Z734" s="38"/>
      <c r="AA734" s="38"/>
      <c r="AB734" s="38"/>
      <c r="AC734" s="38"/>
      <c r="AD734" s="38"/>
      <c r="AE734" s="38"/>
      <c r="AR734" s="192" t="s">
        <v>191</v>
      </c>
      <c r="AT734" s="192" t="s">
        <v>187</v>
      </c>
      <c r="AU734" s="192" t="s">
        <v>92</v>
      </c>
      <c r="AY734" s="19" t="s">
        <v>185</v>
      </c>
      <c r="BE734" s="193">
        <f>IF(N734="základní",J734,0)</f>
        <v>0</v>
      </c>
      <c r="BF734" s="193">
        <f>IF(N734="snížená",J734,0)</f>
        <v>0</v>
      </c>
      <c r="BG734" s="193">
        <f>IF(N734="zákl. přenesená",J734,0)</f>
        <v>0</v>
      </c>
      <c r="BH734" s="193">
        <f>IF(N734="sníž. přenesená",J734,0)</f>
        <v>0</v>
      </c>
      <c r="BI734" s="193">
        <f>IF(N734="nulová",J734,0)</f>
        <v>0</v>
      </c>
      <c r="BJ734" s="19" t="s">
        <v>92</v>
      </c>
      <c r="BK734" s="193">
        <f>ROUND(I734*H734,2)</f>
        <v>0</v>
      </c>
      <c r="BL734" s="19" t="s">
        <v>191</v>
      </c>
      <c r="BM734" s="192" t="s">
        <v>851</v>
      </c>
    </row>
    <row r="735" s="2" customFormat="1">
      <c r="A735" s="38"/>
      <c r="B735" s="39"/>
      <c r="C735" s="38"/>
      <c r="D735" s="194" t="s">
        <v>193</v>
      </c>
      <c r="E735" s="38"/>
      <c r="F735" s="195" t="s">
        <v>850</v>
      </c>
      <c r="G735" s="38"/>
      <c r="H735" s="38"/>
      <c r="I735" s="196"/>
      <c r="J735" s="38"/>
      <c r="K735" s="38"/>
      <c r="L735" s="39"/>
      <c r="M735" s="197"/>
      <c r="N735" s="198"/>
      <c r="O735" s="77"/>
      <c r="P735" s="77"/>
      <c r="Q735" s="77"/>
      <c r="R735" s="77"/>
      <c r="S735" s="77"/>
      <c r="T735" s="78"/>
      <c r="U735" s="38"/>
      <c r="V735" s="38"/>
      <c r="W735" s="38"/>
      <c r="X735" s="38"/>
      <c r="Y735" s="38"/>
      <c r="Z735" s="38"/>
      <c r="AA735" s="38"/>
      <c r="AB735" s="38"/>
      <c r="AC735" s="38"/>
      <c r="AD735" s="38"/>
      <c r="AE735" s="38"/>
      <c r="AT735" s="19" t="s">
        <v>193</v>
      </c>
      <c r="AU735" s="19" t="s">
        <v>92</v>
      </c>
    </row>
    <row r="736" s="2" customFormat="1">
      <c r="A736" s="38"/>
      <c r="B736" s="39"/>
      <c r="C736" s="38"/>
      <c r="D736" s="207" t="s">
        <v>201</v>
      </c>
      <c r="E736" s="38"/>
      <c r="F736" s="208" t="s">
        <v>852</v>
      </c>
      <c r="G736" s="38"/>
      <c r="H736" s="38"/>
      <c r="I736" s="196"/>
      <c r="J736" s="38"/>
      <c r="K736" s="38"/>
      <c r="L736" s="39"/>
      <c r="M736" s="197"/>
      <c r="N736" s="198"/>
      <c r="O736" s="77"/>
      <c r="P736" s="77"/>
      <c r="Q736" s="77"/>
      <c r="R736" s="77"/>
      <c r="S736" s="77"/>
      <c r="T736" s="78"/>
      <c r="U736" s="38"/>
      <c r="V736" s="38"/>
      <c r="W736" s="38"/>
      <c r="X736" s="38"/>
      <c r="Y736" s="38"/>
      <c r="Z736" s="38"/>
      <c r="AA736" s="38"/>
      <c r="AB736" s="38"/>
      <c r="AC736" s="38"/>
      <c r="AD736" s="38"/>
      <c r="AE736" s="38"/>
      <c r="AT736" s="19" t="s">
        <v>201</v>
      </c>
      <c r="AU736" s="19" t="s">
        <v>92</v>
      </c>
    </row>
    <row r="737" s="14" customFormat="1">
      <c r="A737" s="14"/>
      <c r="B737" s="219"/>
      <c r="C737" s="14"/>
      <c r="D737" s="194" t="s">
        <v>194</v>
      </c>
      <c r="E737" s="220" t="s">
        <v>1</v>
      </c>
      <c r="F737" s="221" t="s">
        <v>260</v>
      </c>
      <c r="G737" s="14"/>
      <c r="H737" s="220" t="s">
        <v>1</v>
      </c>
      <c r="I737" s="222"/>
      <c r="J737" s="14"/>
      <c r="K737" s="14"/>
      <c r="L737" s="219"/>
      <c r="M737" s="223"/>
      <c r="N737" s="224"/>
      <c r="O737" s="224"/>
      <c r="P737" s="224"/>
      <c r="Q737" s="224"/>
      <c r="R737" s="224"/>
      <c r="S737" s="224"/>
      <c r="T737" s="225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T737" s="220" t="s">
        <v>194</v>
      </c>
      <c r="AU737" s="220" t="s">
        <v>92</v>
      </c>
      <c r="AV737" s="14" t="s">
        <v>84</v>
      </c>
      <c r="AW737" s="14" t="s">
        <v>32</v>
      </c>
      <c r="AX737" s="14" t="s">
        <v>76</v>
      </c>
      <c r="AY737" s="220" t="s">
        <v>185</v>
      </c>
    </row>
    <row r="738" s="13" customFormat="1">
      <c r="A738" s="13"/>
      <c r="B738" s="199"/>
      <c r="C738" s="13"/>
      <c r="D738" s="194" t="s">
        <v>194</v>
      </c>
      <c r="E738" s="200" t="s">
        <v>1</v>
      </c>
      <c r="F738" s="201" t="s">
        <v>853</v>
      </c>
      <c r="G738" s="13"/>
      <c r="H738" s="202">
        <v>0.504</v>
      </c>
      <c r="I738" s="203"/>
      <c r="J738" s="13"/>
      <c r="K738" s="13"/>
      <c r="L738" s="199"/>
      <c r="M738" s="204"/>
      <c r="N738" s="205"/>
      <c r="O738" s="205"/>
      <c r="P738" s="205"/>
      <c r="Q738" s="205"/>
      <c r="R738" s="205"/>
      <c r="S738" s="205"/>
      <c r="T738" s="206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T738" s="200" t="s">
        <v>194</v>
      </c>
      <c r="AU738" s="200" t="s">
        <v>92</v>
      </c>
      <c r="AV738" s="13" t="s">
        <v>92</v>
      </c>
      <c r="AW738" s="13" t="s">
        <v>32</v>
      </c>
      <c r="AX738" s="13" t="s">
        <v>76</v>
      </c>
      <c r="AY738" s="200" t="s">
        <v>185</v>
      </c>
    </row>
    <row r="739" s="14" customFormat="1">
      <c r="A739" s="14"/>
      <c r="B739" s="219"/>
      <c r="C739" s="14"/>
      <c r="D739" s="194" t="s">
        <v>194</v>
      </c>
      <c r="E739" s="220" t="s">
        <v>1</v>
      </c>
      <c r="F739" s="221" t="s">
        <v>262</v>
      </c>
      <c r="G739" s="14"/>
      <c r="H739" s="220" t="s">
        <v>1</v>
      </c>
      <c r="I739" s="222"/>
      <c r="J739" s="14"/>
      <c r="K739" s="14"/>
      <c r="L739" s="219"/>
      <c r="M739" s="223"/>
      <c r="N739" s="224"/>
      <c r="O739" s="224"/>
      <c r="P739" s="224"/>
      <c r="Q739" s="224"/>
      <c r="R739" s="224"/>
      <c r="S739" s="224"/>
      <c r="T739" s="225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T739" s="220" t="s">
        <v>194</v>
      </c>
      <c r="AU739" s="220" t="s">
        <v>92</v>
      </c>
      <c r="AV739" s="14" t="s">
        <v>84</v>
      </c>
      <c r="AW739" s="14" t="s">
        <v>32</v>
      </c>
      <c r="AX739" s="14" t="s">
        <v>76</v>
      </c>
      <c r="AY739" s="220" t="s">
        <v>185</v>
      </c>
    </row>
    <row r="740" s="13" customFormat="1">
      <c r="A740" s="13"/>
      <c r="B740" s="199"/>
      <c r="C740" s="13"/>
      <c r="D740" s="194" t="s">
        <v>194</v>
      </c>
      <c r="E740" s="200" t="s">
        <v>1</v>
      </c>
      <c r="F740" s="201" t="s">
        <v>854</v>
      </c>
      <c r="G740" s="13"/>
      <c r="H740" s="202">
        <v>0.308</v>
      </c>
      <c r="I740" s="203"/>
      <c r="J740" s="13"/>
      <c r="K740" s="13"/>
      <c r="L740" s="199"/>
      <c r="M740" s="204"/>
      <c r="N740" s="205"/>
      <c r="O740" s="205"/>
      <c r="P740" s="205"/>
      <c r="Q740" s="205"/>
      <c r="R740" s="205"/>
      <c r="S740" s="205"/>
      <c r="T740" s="206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T740" s="200" t="s">
        <v>194</v>
      </c>
      <c r="AU740" s="200" t="s">
        <v>92</v>
      </c>
      <c r="AV740" s="13" t="s">
        <v>92</v>
      </c>
      <c r="AW740" s="13" t="s">
        <v>32</v>
      </c>
      <c r="AX740" s="13" t="s">
        <v>76</v>
      </c>
      <c r="AY740" s="200" t="s">
        <v>185</v>
      </c>
    </row>
    <row r="741" s="14" customFormat="1">
      <c r="A741" s="14"/>
      <c r="B741" s="219"/>
      <c r="C741" s="14"/>
      <c r="D741" s="194" t="s">
        <v>194</v>
      </c>
      <c r="E741" s="220" t="s">
        <v>1</v>
      </c>
      <c r="F741" s="221" t="s">
        <v>855</v>
      </c>
      <c r="G741" s="14"/>
      <c r="H741" s="220" t="s">
        <v>1</v>
      </c>
      <c r="I741" s="222"/>
      <c r="J741" s="14"/>
      <c r="K741" s="14"/>
      <c r="L741" s="219"/>
      <c r="M741" s="223"/>
      <c r="N741" s="224"/>
      <c r="O741" s="224"/>
      <c r="P741" s="224"/>
      <c r="Q741" s="224"/>
      <c r="R741" s="224"/>
      <c r="S741" s="224"/>
      <c r="T741" s="225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T741" s="220" t="s">
        <v>194</v>
      </c>
      <c r="AU741" s="220" t="s">
        <v>92</v>
      </c>
      <c r="AV741" s="14" t="s">
        <v>84</v>
      </c>
      <c r="AW741" s="14" t="s">
        <v>32</v>
      </c>
      <c r="AX741" s="14" t="s">
        <v>76</v>
      </c>
      <c r="AY741" s="220" t="s">
        <v>185</v>
      </c>
    </row>
    <row r="742" s="13" customFormat="1">
      <c r="A742" s="13"/>
      <c r="B742" s="199"/>
      <c r="C742" s="13"/>
      <c r="D742" s="194" t="s">
        <v>194</v>
      </c>
      <c r="E742" s="200" t="s">
        <v>1</v>
      </c>
      <c r="F742" s="201" t="s">
        <v>856</v>
      </c>
      <c r="G742" s="13"/>
      <c r="H742" s="202">
        <v>0.60899999999999999</v>
      </c>
      <c r="I742" s="203"/>
      <c r="J742" s="13"/>
      <c r="K742" s="13"/>
      <c r="L742" s="199"/>
      <c r="M742" s="204"/>
      <c r="N742" s="205"/>
      <c r="O742" s="205"/>
      <c r="P742" s="205"/>
      <c r="Q742" s="205"/>
      <c r="R742" s="205"/>
      <c r="S742" s="205"/>
      <c r="T742" s="206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T742" s="200" t="s">
        <v>194</v>
      </c>
      <c r="AU742" s="200" t="s">
        <v>92</v>
      </c>
      <c r="AV742" s="13" t="s">
        <v>92</v>
      </c>
      <c r="AW742" s="13" t="s">
        <v>32</v>
      </c>
      <c r="AX742" s="13" t="s">
        <v>76</v>
      </c>
      <c r="AY742" s="200" t="s">
        <v>185</v>
      </c>
    </row>
    <row r="743" s="14" customFormat="1">
      <c r="A743" s="14"/>
      <c r="B743" s="219"/>
      <c r="C743" s="14"/>
      <c r="D743" s="194" t="s">
        <v>194</v>
      </c>
      <c r="E743" s="220" t="s">
        <v>1</v>
      </c>
      <c r="F743" s="221" t="s">
        <v>266</v>
      </c>
      <c r="G743" s="14"/>
      <c r="H743" s="220" t="s">
        <v>1</v>
      </c>
      <c r="I743" s="222"/>
      <c r="J743" s="14"/>
      <c r="K743" s="14"/>
      <c r="L743" s="219"/>
      <c r="M743" s="223"/>
      <c r="N743" s="224"/>
      <c r="O743" s="224"/>
      <c r="P743" s="224"/>
      <c r="Q743" s="224"/>
      <c r="R743" s="224"/>
      <c r="S743" s="224"/>
      <c r="T743" s="225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T743" s="220" t="s">
        <v>194</v>
      </c>
      <c r="AU743" s="220" t="s">
        <v>92</v>
      </c>
      <c r="AV743" s="14" t="s">
        <v>84</v>
      </c>
      <c r="AW743" s="14" t="s">
        <v>32</v>
      </c>
      <c r="AX743" s="14" t="s">
        <v>76</v>
      </c>
      <c r="AY743" s="220" t="s">
        <v>185</v>
      </c>
    </row>
    <row r="744" s="13" customFormat="1">
      <c r="A744" s="13"/>
      <c r="B744" s="199"/>
      <c r="C744" s="13"/>
      <c r="D744" s="194" t="s">
        <v>194</v>
      </c>
      <c r="E744" s="200" t="s">
        <v>1</v>
      </c>
      <c r="F744" s="201" t="s">
        <v>857</v>
      </c>
      <c r="G744" s="13"/>
      <c r="H744" s="202">
        <v>10.962</v>
      </c>
      <c r="I744" s="203"/>
      <c r="J744" s="13"/>
      <c r="K744" s="13"/>
      <c r="L744" s="199"/>
      <c r="M744" s="204"/>
      <c r="N744" s="205"/>
      <c r="O744" s="205"/>
      <c r="P744" s="205"/>
      <c r="Q744" s="205"/>
      <c r="R744" s="205"/>
      <c r="S744" s="205"/>
      <c r="T744" s="206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T744" s="200" t="s">
        <v>194</v>
      </c>
      <c r="AU744" s="200" t="s">
        <v>92</v>
      </c>
      <c r="AV744" s="13" t="s">
        <v>92</v>
      </c>
      <c r="AW744" s="13" t="s">
        <v>32</v>
      </c>
      <c r="AX744" s="13" t="s">
        <v>76</v>
      </c>
      <c r="AY744" s="200" t="s">
        <v>185</v>
      </c>
    </row>
    <row r="745" s="14" customFormat="1">
      <c r="A745" s="14"/>
      <c r="B745" s="219"/>
      <c r="C745" s="14"/>
      <c r="D745" s="194" t="s">
        <v>194</v>
      </c>
      <c r="E745" s="220" t="s">
        <v>1</v>
      </c>
      <c r="F745" s="221" t="s">
        <v>268</v>
      </c>
      <c r="G745" s="14"/>
      <c r="H745" s="220" t="s">
        <v>1</v>
      </c>
      <c r="I745" s="222"/>
      <c r="J745" s="14"/>
      <c r="K745" s="14"/>
      <c r="L745" s="219"/>
      <c r="M745" s="223"/>
      <c r="N745" s="224"/>
      <c r="O745" s="224"/>
      <c r="P745" s="224"/>
      <c r="Q745" s="224"/>
      <c r="R745" s="224"/>
      <c r="S745" s="224"/>
      <c r="T745" s="225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T745" s="220" t="s">
        <v>194</v>
      </c>
      <c r="AU745" s="220" t="s">
        <v>92</v>
      </c>
      <c r="AV745" s="14" t="s">
        <v>84</v>
      </c>
      <c r="AW745" s="14" t="s">
        <v>32</v>
      </c>
      <c r="AX745" s="14" t="s">
        <v>76</v>
      </c>
      <c r="AY745" s="220" t="s">
        <v>185</v>
      </c>
    </row>
    <row r="746" s="13" customFormat="1">
      <c r="A746" s="13"/>
      <c r="B746" s="199"/>
      <c r="C746" s="13"/>
      <c r="D746" s="194" t="s">
        <v>194</v>
      </c>
      <c r="E746" s="200" t="s">
        <v>1</v>
      </c>
      <c r="F746" s="201" t="s">
        <v>858</v>
      </c>
      <c r="G746" s="13"/>
      <c r="H746" s="202">
        <v>1.526</v>
      </c>
      <c r="I746" s="203"/>
      <c r="J746" s="13"/>
      <c r="K746" s="13"/>
      <c r="L746" s="199"/>
      <c r="M746" s="204"/>
      <c r="N746" s="205"/>
      <c r="O746" s="205"/>
      <c r="P746" s="205"/>
      <c r="Q746" s="205"/>
      <c r="R746" s="205"/>
      <c r="S746" s="205"/>
      <c r="T746" s="206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T746" s="200" t="s">
        <v>194</v>
      </c>
      <c r="AU746" s="200" t="s">
        <v>92</v>
      </c>
      <c r="AV746" s="13" t="s">
        <v>92</v>
      </c>
      <c r="AW746" s="13" t="s">
        <v>32</v>
      </c>
      <c r="AX746" s="13" t="s">
        <v>76</v>
      </c>
      <c r="AY746" s="200" t="s">
        <v>185</v>
      </c>
    </row>
    <row r="747" s="14" customFormat="1">
      <c r="A747" s="14"/>
      <c r="B747" s="219"/>
      <c r="C747" s="14"/>
      <c r="D747" s="194" t="s">
        <v>194</v>
      </c>
      <c r="E747" s="220" t="s">
        <v>1</v>
      </c>
      <c r="F747" s="221" t="s">
        <v>859</v>
      </c>
      <c r="G747" s="14"/>
      <c r="H747" s="220" t="s">
        <v>1</v>
      </c>
      <c r="I747" s="222"/>
      <c r="J747" s="14"/>
      <c r="K747" s="14"/>
      <c r="L747" s="219"/>
      <c r="M747" s="223"/>
      <c r="N747" s="224"/>
      <c r="O747" s="224"/>
      <c r="P747" s="224"/>
      <c r="Q747" s="224"/>
      <c r="R747" s="224"/>
      <c r="S747" s="224"/>
      <c r="T747" s="225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T747" s="220" t="s">
        <v>194</v>
      </c>
      <c r="AU747" s="220" t="s">
        <v>92</v>
      </c>
      <c r="AV747" s="14" t="s">
        <v>84</v>
      </c>
      <c r="AW747" s="14" t="s">
        <v>32</v>
      </c>
      <c r="AX747" s="14" t="s">
        <v>76</v>
      </c>
      <c r="AY747" s="220" t="s">
        <v>185</v>
      </c>
    </row>
    <row r="748" s="13" customFormat="1">
      <c r="A748" s="13"/>
      <c r="B748" s="199"/>
      <c r="C748" s="13"/>
      <c r="D748" s="194" t="s">
        <v>194</v>
      </c>
      <c r="E748" s="200" t="s">
        <v>1</v>
      </c>
      <c r="F748" s="201" t="s">
        <v>860</v>
      </c>
      <c r="G748" s="13"/>
      <c r="H748" s="202">
        <v>4.7249999999999996</v>
      </c>
      <c r="I748" s="203"/>
      <c r="J748" s="13"/>
      <c r="K748" s="13"/>
      <c r="L748" s="199"/>
      <c r="M748" s="204"/>
      <c r="N748" s="205"/>
      <c r="O748" s="205"/>
      <c r="P748" s="205"/>
      <c r="Q748" s="205"/>
      <c r="R748" s="205"/>
      <c r="S748" s="205"/>
      <c r="T748" s="206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T748" s="200" t="s">
        <v>194</v>
      </c>
      <c r="AU748" s="200" t="s">
        <v>92</v>
      </c>
      <c r="AV748" s="13" t="s">
        <v>92</v>
      </c>
      <c r="AW748" s="13" t="s">
        <v>32</v>
      </c>
      <c r="AX748" s="13" t="s">
        <v>76</v>
      </c>
      <c r="AY748" s="200" t="s">
        <v>185</v>
      </c>
    </row>
    <row r="749" s="14" customFormat="1">
      <c r="A749" s="14"/>
      <c r="B749" s="219"/>
      <c r="C749" s="14"/>
      <c r="D749" s="194" t="s">
        <v>194</v>
      </c>
      <c r="E749" s="220" t="s">
        <v>1</v>
      </c>
      <c r="F749" s="221" t="s">
        <v>270</v>
      </c>
      <c r="G749" s="14"/>
      <c r="H749" s="220" t="s">
        <v>1</v>
      </c>
      <c r="I749" s="222"/>
      <c r="J749" s="14"/>
      <c r="K749" s="14"/>
      <c r="L749" s="219"/>
      <c r="M749" s="223"/>
      <c r="N749" s="224"/>
      <c r="O749" s="224"/>
      <c r="P749" s="224"/>
      <c r="Q749" s="224"/>
      <c r="R749" s="224"/>
      <c r="S749" s="224"/>
      <c r="T749" s="225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T749" s="220" t="s">
        <v>194</v>
      </c>
      <c r="AU749" s="220" t="s">
        <v>92</v>
      </c>
      <c r="AV749" s="14" t="s">
        <v>84</v>
      </c>
      <c r="AW749" s="14" t="s">
        <v>32</v>
      </c>
      <c r="AX749" s="14" t="s">
        <v>76</v>
      </c>
      <c r="AY749" s="220" t="s">
        <v>185</v>
      </c>
    </row>
    <row r="750" s="13" customFormat="1">
      <c r="A750" s="13"/>
      <c r="B750" s="199"/>
      <c r="C750" s="13"/>
      <c r="D750" s="194" t="s">
        <v>194</v>
      </c>
      <c r="E750" s="200" t="s">
        <v>1</v>
      </c>
      <c r="F750" s="201" t="s">
        <v>861</v>
      </c>
      <c r="G750" s="13"/>
      <c r="H750" s="202">
        <v>0.26500000000000001</v>
      </c>
      <c r="I750" s="203"/>
      <c r="J750" s="13"/>
      <c r="K750" s="13"/>
      <c r="L750" s="199"/>
      <c r="M750" s="204"/>
      <c r="N750" s="205"/>
      <c r="O750" s="205"/>
      <c r="P750" s="205"/>
      <c r="Q750" s="205"/>
      <c r="R750" s="205"/>
      <c r="S750" s="205"/>
      <c r="T750" s="206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T750" s="200" t="s">
        <v>194</v>
      </c>
      <c r="AU750" s="200" t="s">
        <v>92</v>
      </c>
      <c r="AV750" s="13" t="s">
        <v>92</v>
      </c>
      <c r="AW750" s="13" t="s">
        <v>32</v>
      </c>
      <c r="AX750" s="13" t="s">
        <v>76</v>
      </c>
      <c r="AY750" s="200" t="s">
        <v>185</v>
      </c>
    </row>
    <row r="751" s="14" customFormat="1">
      <c r="A751" s="14"/>
      <c r="B751" s="219"/>
      <c r="C751" s="14"/>
      <c r="D751" s="194" t="s">
        <v>194</v>
      </c>
      <c r="E751" s="220" t="s">
        <v>1</v>
      </c>
      <c r="F751" s="221" t="s">
        <v>272</v>
      </c>
      <c r="G751" s="14"/>
      <c r="H751" s="220" t="s">
        <v>1</v>
      </c>
      <c r="I751" s="222"/>
      <c r="J751" s="14"/>
      <c r="K751" s="14"/>
      <c r="L751" s="219"/>
      <c r="M751" s="223"/>
      <c r="N751" s="224"/>
      <c r="O751" s="224"/>
      <c r="P751" s="224"/>
      <c r="Q751" s="224"/>
      <c r="R751" s="224"/>
      <c r="S751" s="224"/>
      <c r="T751" s="225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T751" s="220" t="s">
        <v>194</v>
      </c>
      <c r="AU751" s="220" t="s">
        <v>92</v>
      </c>
      <c r="AV751" s="14" t="s">
        <v>84</v>
      </c>
      <c r="AW751" s="14" t="s">
        <v>32</v>
      </c>
      <c r="AX751" s="14" t="s">
        <v>76</v>
      </c>
      <c r="AY751" s="220" t="s">
        <v>185</v>
      </c>
    </row>
    <row r="752" s="13" customFormat="1">
      <c r="A752" s="13"/>
      <c r="B752" s="199"/>
      <c r="C752" s="13"/>
      <c r="D752" s="194" t="s">
        <v>194</v>
      </c>
      <c r="E752" s="200" t="s">
        <v>1</v>
      </c>
      <c r="F752" s="201" t="s">
        <v>862</v>
      </c>
      <c r="G752" s="13"/>
      <c r="H752" s="202">
        <v>1.331</v>
      </c>
      <c r="I752" s="203"/>
      <c r="J752" s="13"/>
      <c r="K752" s="13"/>
      <c r="L752" s="199"/>
      <c r="M752" s="204"/>
      <c r="N752" s="205"/>
      <c r="O752" s="205"/>
      <c r="P752" s="205"/>
      <c r="Q752" s="205"/>
      <c r="R752" s="205"/>
      <c r="S752" s="205"/>
      <c r="T752" s="206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T752" s="200" t="s">
        <v>194</v>
      </c>
      <c r="AU752" s="200" t="s">
        <v>92</v>
      </c>
      <c r="AV752" s="13" t="s">
        <v>92</v>
      </c>
      <c r="AW752" s="13" t="s">
        <v>32</v>
      </c>
      <c r="AX752" s="13" t="s">
        <v>76</v>
      </c>
      <c r="AY752" s="200" t="s">
        <v>185</v>
      </c>
    </row>
    <row r="753" s="14" customFormat="1">
      <c r="A753" s="14"/>
      <c r="B753" s="219"/>
      <c r="C753" s="14"/>
      <c r="D753" s="194" t="s">
        <v>194</v>
      </c>
      <c r="E753" s="220" t="s">
        <v>1</v>
      </c>
      <c r="F753" s="221" t="s">
        <v>274</v>
      </c>
      <c r="G753" s="14"/>
      <c r="H753" s="220" t="s">
        <v>1</v>
      </c>
      <c r="I753" s="222"/>
      <c r="J753" s="14"/>
      <c r="K753" s="14"/>
      <c r="L753" s="219"/>
      <c r="M753" s="223"/>
      <c r="N753" s="224"/>
      <c r="O753" s="224"/>
      <c r="P753" s="224"/>
      <c r="Q753" s="224"/>
      <c r="R753" s="224"/>
      <c r="S753" s="224"/>
      <c r="T753" s="225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T753" s="220" t="s">
        <v>194</v>
      </c>
      <c r="AU753" s="220" t="s">
        <v>92</v>
      </c>
      <c r="AV753" s="14" t="s">
        <v>84</v>
      </c>
      <c r="AW753" s="14" t="s">
        <v>32</v>
      </c>
      <c r="AX753" s="14" t="s">
        <v>76</v>
      </c>
      <c r="AY753" s="220" t="s">
        <v>185</v>
      </c>
    </row>
    <row r="754" s="13" customFormat="1">
      <c r="A754" s="13"/>
      <c r="B754" s="199"/>
      <c r="C754" s="13"/>
      <c r="D754" s="194" t="s">
        <v>194</v>
      </c>
      <c r="E754" s="200" t="s">
        <v>1</v>
      </c>
      <c r="F754" s="201" t="s">
        <v>863</v>
      </c>
      <c r="G754" s="13"/>
      <c r="H754" s="202">
        <v>4.9349999999999996</v>
      </c>
      <c r="I754" s="203"/>
      <c r="J754" s="13"/>
      <c r="K754" s="13"/>
      <c r="L754" s="199"/>
      <c r="M754" s="204"/>
      <c r="N754" s="205"/>
      <c r="O754" s="205"/>
      <c r="P754" s="205"/>
      <c r="Q754" s="205"/>
      <c r="R754" s="205"/>
      <c r="S754" s="205"/>
      <c r="T754" s="206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T754" s="200" t="s">
        <v>194</v>
      </c>
      <c r="AU754" s="200" t="s">
        <v>92</v>
      </c>
      <c r="AV754" s="13" t="s">
        <v>92</v>
      </c>
      <c r="AW754" s="13" t="s">
        <v>32</v>
      </c>
      <c r="AX754" s="13" t="s">
        <v>76</v>
      </c>
      <c r="AY754" s="200" t="s">
        <v>185</v>
      </c>
    </row>
    <row r="755" s="16" customFormat="1">
      <c r="A755" s="16"/>
      <c r="B755" s="234"/>
      <c r="C755" s="16"/>
      <c r="D755" s="194" t="s">
        <v>194</v>
      </c>
      <c r="E755" s="235" t="s">
        <v>1</v>
      </c>
      <c r="F755" s="236" t="s">
        <v>293</v>
      </c>
      <c r="G755" s="16"/>
      <c r="H755" s="237">
        <v>25.164999999999999</v>
      </c>
      <c r="I755" s="238"/>
      <c r="J755" s="16"/>
      <c r="K755" s="16"/>
      <c r="L755" s="234"/>
      <c r="M755" s="239"/>
      <c r="N755" s="240"/>
      <c r="O755" s="240"/>
      <c r="P755" s="240"/>
      <c r="Q755" s="240"/>
      <c r="R755" s="240"/>
      <c r="S755" s="240"/>
      <c r="T755" s="241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T755" s="235" t="s">
        <v>194</v>
      </c>
      <c r="AU755" s="235" t="s">
        <v>92</v>
      </c>
      <c r="AV755" s="16" t="s">
        <v>111</v>
      </c>
      <c r="AW755" s="16" t="s">
        <v>32</v>
      </c>
      <c r="AX755" s="16" t="s">
        <v>76</v>
      </c>
      <c r="AY755" s="235" t="s">
        <v>185</v>
      </c>
    </row>
    <row r="756" s="14" customFormat="1">
      <c r="A756" s="14"/>
      <c r="B756" s="219"/>
      <c r="C756" s="14"/>
      <c r="D756" s="194" t="s">
        <v>194</v>
      </c>
      <c r="E756" s="220" t="s">
        <v>1</v>
      </c>
      <c r="F756" s="221" t="s">
        <v>864</v>
      </c>
      <c r="G756" s="14"/>
      <c r="H756" s="220" t="s">
        <v>1</v>
      </c>
      <c r="I756" s="222"/>
      <c r="J756" s="14"/>
      <c r="K756" s="14"/>
      <c r="L756" s="219"/>
      <c r="M756" s="223"/>
      <c r="N756" s="224"/>
      <c r="O756" s="224"/>
      <c r="P756" s="224"/>
      <c r="Q756" s="224"/>
      <c r="R756" s="224"/>
      <c r="S756" s="224"/>
      <c r="T756" s="225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T756" s="220" t="s">
        <v>194</v>
      </c>
      <c r="AU756" s="220" t="s">
        <v>92</v>
      </c>
      <c r="AV756" s="14" t="s">
        <v>84</v>
      </c>
      <c r="AW756" s="14" t="s">
        <v>32</v>
      </c>
      <c r="AX756" s="14" t="s">
        <v>76</v>
      </c>
      <c r="AY756" s="220" t="s">
        <v>185</v>
      </c>
    </row>
    <row r="757" s="13" customFormat="1">
      <c r="A757" s="13"/>
      <c r="B757" s="199"/>
      <c r="C757" s="13"/>
      <c r="D757" s="194" t="s">
        <v>194</v>
      </c>
      <c r="E757" s="200" t="s">
        <v>1</v>
      </c>
      <c r="F757" s="201" t="s">
        <v>865</v>
      </c>
      <c r="G757" s="13"/>
      <c r="H757" s="202">
        <v>4.6200000000000001</v>
      </c>
      <c r="I757" s="203"/>
      <c r="J757" s="13"/>
      <c r="K757" s="13"/>
      <c r="L757" s="199"/>
      <c r="M757" s="204"/>
      <c r="N757" s="205"/>
      <c r="O757" s="205"/>
      <c r="P757" s="205"/>
      <c r="Q757" s="205"/>
      <c r="R757" s="205"/>
      <c r="S757" s="205"/>
      <c r="T757" s="206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T757" s="200" t="s">
        <v>194</v>
      </c>
      <c r="AU757" s="200" t="s">
        <v>92</v>
      </c>
      <c r="AV757" s="13" t="s">
        <v>92</v>
      </c>
      <c r="AW757" s="13" t="s">
        <v>32</v>
      </c>
      <c r="AX757" s="13" t="s">
        <v>76</v>
      </c>
      <c r="AY757" s="200" t="s">
        <v>185</v>
      </c>
    </row>
    <row r="758" s="14" customFormat="1">
      <c r="A758" s="14"/>
      <c r="B758" s="219"/>
      <c r="C758" s="14"/>
      <c r="D758" s="194" t="s">
        <v>194</v>
      </c>
      <c r="E758" s="220" t="s">
        <v>1</v>
      </c>
      <c r="F758" s="221" t="s">
        <v>866</v>
      </c>
      <c r="G758" s="14"/>
      <c r="H758" s="220" t="s">
        <v>1</v>
      </c>
      <c r="I758" s="222"/>
      <c r="J758" s="14"/>
      <c r="K758" s="14"/>
      <c r="L758" s="219"/>
      <c r="M758" s="223"/>
      <c r="N758" s="224"/>
      <c r="O758" s="224"/>
      <c r="P758" s="224"/>
      <c r="Q758" s="224"/>
      <c r="R758" s="224"/>
      <c r="S758" s="224"/>
      <c r="T758" s="225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T758" s="220" t="s">
        <v>194</v>
      </c>
      <c r="AU758" s="220" t="s">
        <v>92</v>
      </c>
      <c r="AV758" s="14" t="s">
        <v>84</v>
      </c>
      <c r="AW758" s="14" t="s">
        <v>32</v>
      </c>
      <c r="AX758" s="14" t="s">
        <v>76</v>
      </c>
      <c r="AY758" s="220" t="s">
        <v>185</v>
      </c>
    </row>
    <row r="759" s="13" customFormat="1">
      <c r="A759" s="13"/>
      <c r="B759" s="199"/>
      <c r="C759" s="13"/>
      <c r="D759" s="194" t="s">
        <v>194</v>
      </c>
      <c r="E759" s="200" t="s">
        <v>1</v>
      </c>
      <c r="F759" s="201" t="s">
        <v>867</v>
      </c>
      <c r="G759" s="13"/>
      <c r="H759" s="202">
        <v>0.97999999999999998</v>
      </c>
      <c r="I759" s="203"/>
      <c r="J759" s="13"/>
      <c r="K759" s="13"/>
      <c r="L759" s="199"/>
      <c r="M759" s="204"/>
      <c r="N759" s="205"/>
      <c r="O759" s="205"/>
      <c r="P759" s="205"/>
      <c r="Q759" s="205"/>
      <c r="R759" s="205"/>
      <c r="S759" s="205"/>
      <c r="T759" s="206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T759" s="200" t="s">
        <v>194</v>
      </c>
      <c r="AU759" s="200" t="s">
        <v>92</v>
      </c>
      <c r="AV759" s="13" t="s">
        <v>92</v>
      </c>
      <c r="AW759" s="13" t="s">
        <v>32</v>
      </c>
      <c r="AX759" s="13" t="s">
        <v>76</v>
      </c>
      <c r="AY759" s="200" t="s">
        <v>185</v>
      </c>
    </row>
    <row r="760" s="15" customFormat="1">
      <c r="A760" s="15"/>
      <c r="B760" s="226"/>
      <c r="C760" s="15"/>
      <c r="D760" s="194" t="s">
        <v>194</v>
      </c>
      <c r="E760" s="227" t="s">
        <v>1</v>
      </c>
      <c r="F760" s="228" t="s">
        <v>276</v>
      </c>
      <c r="G760" s="15"/>
      <c r="H760" s="229">
        <v>30.765000000000001</v>
      </c>
      <c r="I760" s="230"/>
      <c r="J760" s="15"/>
      <c r="K760" s="15"/>
      <c r="L760" s="226"/>
      <c r="M760" s="231"/>
      <c r="N760" s="232"/>
      <c r="O760" s="232"/>
      <c r="P760" s="232"/>
      <c r="Q760" s="232"/>
      <c r="R760" s="232"/>
      <c r="S760" s="232"/>
      <c r="T760" s="233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T760" s="227" t="s">
        <v>194</v>
      </c>
      <c r="AU760" s="227" t="s">
        <v>92</v>
      </c>
      <c r="AV760" s="15" t="s">
        <v>191</v>
      </c>
      <c r="AW760" s="15" t="s">
        <v>32</v>
      </c>
      <c r="AX760" s="15" t="s">
        <v>84</v>
      </c>
      <c r="AY760" s="227" t="s">
        <v>185</v>
      </c>
    </row>
    <row r="761" s="2" customFormat="1" ht="33" customHeight="1">
      <c r="A761" s="38"/>
      <c r="B761" s="180"/>
      <c r="C761" s="181" t="s">
        <v>868</v>
      </c>
      <c r="D761" s="181" t="s">
        <v>187</v>
      </c>
      <c r="E761" s="182" t="s">
        <v>869</v>
      </c>
      <c r="F761" s="183" t="s">
        <v>870</v>
      </c>
      <c r="G761" s="184" t="s">
        <v>198</v>
      </c>
      <c r="H761" s="185">
        <v>7.0499999999999998</v>
      </c>
      <c r="I761" s="186"/>
      <c r="J761" s="187">
        <f>ROUND(I761*H761,2)</f>
        <v>0</v>
      </c>
      <c r="K761" s="183" t="s">
        <v>199</v>
      </c>
      <c r="L761" s="39"/>
      <c r="M761" s="188" t="s">
        <v>1</v>
      </c>
      <c r="N761" s="189" t="s">
        <v>42</v>
      </c>
      <c r="O761" s="77"/>
      <c r="P761" s="190">
        <f>O761*H761</f>
        <v>0</v>
      </c>
      <c r="Q761" s="190">
        <v>2.5018699999999998</v>
      </c>
      <c r="R761" s="190">
        <f>Q761*H761</f>
        <v>17.638183499999997</v>
      </c>
      <c r="S761" s="190">
        <v>0</v>
      </c>
      <c r="T761" s="191">
        <f>S761*H761</f>
        <v>0</v>
      </c>
      <c r="U761" s="38"/>
      <c r="V761" s="38"/>
      <c r="W761" s="38"/>
      <c r="X761" s="38"/>
      <c r="Y761" s="38"/>
      <c r="Z761" s="38"/>
      <c r="AA761" s="38"/>
      <c r="AB761" s="38"/>
      <c r="AC761" s="38"/>
      <c r="AD761" s="38"/>
      <c r="AE761" s="38"/>
      <c r="AR761" s="192" t="s">
        <v>191</v>
      </c>
      <c r="AT761" s="192" t="s">
        <v>187</v>
      </c>
      <c r="AU761" s="192" t="s">
        <v>92</v>
      </c>
      <c r="AY761" s="19" t="s">
        <v>185</v>
      </c>
      <c r="BE761" s="193">
        <f>IF(N761="základní",J761,0)</f>
        <v>0</v>
      </c>
      <c r="BF761" s="193">
        <f>IF(N761="snížená",J761,0)</f>
        <v>0</v>
      </c>
      <c r="BG761" s="193">
        <f>IF(N761="zákl. přenesená",J761,0)</f>
        <v>0</v>
      </c>
      <c r="BH761" s="193">
        <f>IF(N761="sníž. přenesená",J761,0)</f>
        <v>0</v>
      </c>
      <c r="BI761" s="193">
        <f>IF(N761="nulová",J761,0)</f>
        <v>0</v>
      </c>
      <c r="BJ761" s="19" t="s">
        <v>92</v>
      </c>
      <c r="BK761" s="193">
        <f>ROUND(I761*H761,2)</f>
        <v>0</v>
      </c>
      <c r="BL761" s="19" t="s">
        <v>191</v>
      </c>
      <c r="BM761" s="192" t="s">
        <v>871</v>
      </c>
    </row>
    <row r="762" s="2" customFormat="1">
      <c r="A762" s="38"/>
      <c r="B762" s="39"/>
      <c r="C762" s="38"/>
      <c r="D762" s="194" t="s">
        <v>193</v>
      </c>
      <c r="E762" s="38"/>
      <c r="F762" s="195" t="s">
        <v>870</v>
      </c>
      <c r="G762" s="38"/>
      <c r="H762" s="38"/>
      <c r="I762" s="196"/>
      <c r="J762" s="38"/>
      <c r="K762" s="38"/>
      <c r="L762" s="39"/>
      <c r="M762" s="197"/>
      <c r="N762" s="198"/>
      <c r="O762" s="77"/>
      <c r="P762" s="77"/>
      <c r="Q762" s="77"/>
      <c r="R762" s="77"/>
      <c r="S762" s="77"/>
      <c r="T762" s="78"/>
      <c r="U762" s="38"/>
      <c r="V762" s="38"/>
      <c r="W762" s="38"/>
      <c r="X762" s="38"/>
      <c r="Y762" s="38"/>
      <c r="Z762" s="38"/>
      <c r="AA762" s="38"/>
      <c r="AB762" s="38"/>
      <c r="AC762" s="38"/>
      <c r="AD762" s="38"/>
      <c r="AE762" s="38"/>
      <c r="AT762" s="19" t="s">
        <v>193</v>
      </c>
      <c r="AU762" s="19" t="s">
        <v>92</v>
      </c>
    </row>
    <row r="763" s="2" customFormat="1">
      <c r="A763" s="38"/>
      <c r="B763" s="39"/>
      <c r="C763" s="38"/>
      <c r="D763" s="207" t="s">
        <v>201</v>
      </c>
      <c r="E763" s="38"/>
      <c r="F763" s="208" t="s">
        <v>872</v>
      </c>
      <c r="G763" s="38"/>
      <c r="H763" s="38"/>
      <c r="I763" s="196"/>
      <c r="J763" s="38"/>
      <c r="K763" s="38"/>
      <c r="L763" s="39"/>
      <c r="M763" s="197"/>
      <c r="N763" s="198"/>
      <c r="O763" s="77"/>
      <c r="P763" s="77"/>
      <c r="Q763" s="77"/>
      <c r="R763" s="77"/>
      <c r="S763" s="77"/>
      <c r="T763" s="78"/>
      <c r="U763" s="38"/>
      <c r="V763" s="38"/>
      <c r="W763" s="38"/>
      <c r="X763" s="38"/>
      <c r="Y763" s="38"/>
      <c r="Z763" s="38"/>
      <c r="AA763" s="38"/>
      <c r="AB763" s="38"/>
      <c r="AC763" s="38"/>
      <c r="AD763" s="38"/>
      <c r="AE763" s="38"/>
      <c r="AT763" s="19" t="s">
        <v>201</v>
      </c>
      <c r="AU763" s="19" t="s">
        <v>92</v>
      </c>
    </row>
    <row r="764" s="14" customFormat="1">
      <c r="A764" s="14"/>
      <c r="B764" s="219"/>
      <c r="C764" s="14"/>
      <c r="D764" s="194" t="s">
        <v>194</v>
      </c>
      <c r="E764" s="220" t="s">
        <v>1</v>
      </c>
      <c r="F764" s="221" t="s">
        <v>274</v>
      </c>
      <c r="G764" s="14"/>
      <c r="H764" s="220" t="s">
        <v>1</v>
      </c>
      <c r="I764" s="222"/>
      <c r="J764" s="14"/>
      <c r="K764" s="14"/>
      <c r="L764" s="219"/>
      <c r="M764" s="223"/>
      <c r="N764" s="224"/>
      <c r="O764" s="224"/>
      <c r="P764" s="224"/>
      <c r="Q764" s="224"/>
      <c r="R764" s="224"/>
      <c r="S764" s="224"/>
      <c r="T764" s="225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T764" s="220" t="s">
        <v>194</v>
      </c>
      <c r="AU764" s="220" t="s">
        <v>92</v>
      </c>
      <c r="AV764" s="14" t="s">
        <v>84</v>
      </c>
      <c r="AW764" s="14" t="s">
        <v>32</v>
      </c>
      <c r="AX764" s="14" t="s">
        <v>76</v>
      </c>
      <c r="AY764" s="220" t="s">
        <v>185</v>
      </c>
    </row>
    <row r="765" s="13" customFormat="1">
      <c r="A765" s="13"/>
      <c r="B765" s="199"/>
      <c r="C765" s="13"/>
      <c r="D765" s="194" t="s">
        <v>194</v>
      </c>
      <c r="E765" s="200" t="s">
        <v>1</v>
      </c>
      <c r="F765" s="201" t="s">
        <v>873</v>
      </c>
      <c r="G765" s="13"/>
      <c r="H765" s="202">
        <v>7.0499999999999998</v>
      </c>
      <c r="I765" s="203"/>
      <c r="J765" s="13"/>
      <c r="K765" s="13"/>
      <c r="L765" s="199"/>
      <c r="M765" s="204"/>
      <c r="N765" s="205"/>
      <c r="O765" s="205"/>
      <c r="P765" s="205"/>
      <c r="Q765" s="205"/>
      <c r="R765" s="205"/>
      <c r="S765" s="205"/>
      <c r="T765" s="206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T765" s="200" t="s">
        <v>194</v>
      </c>
      <c r="AU765" s="200" t="s">
        <v>92</v>
      </c>
      <c r="AV765" s="13" t="s">
        <v>92</v>
      </c>
      <c r="AW765" s="13" t="s">
        <v>32</v>
      </c>
      <c r="AX765" s="13" t="s">
        <v>84</v>
      </c>
      <c r="AY765" s="200" t="s">
        <v>185</v>
      </c>
    </row>
    <row r="766" s="2" customFormat="1" ht="33" customHeight="1">
      <c r="A766" s="38"/>
      <c r="B766" s="180"/>
      <c r="C766" s="181" t="s">
        <v>874</v>
      </c>
      <c r="D766" s="181" t="s">
        <v>187</v>
      </c>
      <c r="E766" s="182" t="s">
        <v>875</v>
      </c>
      <c r="F766" s="183" t="s">
        <v>876</v>
      </c>
      <c r="G766" s="184" t="s">
        <v>198</v>
      </c>
      <c r="H766" s="185">
        <v>31.920000000000002</v>
      </c>
      <c r="I766" s="186"/>
      <c r="J766" s="187">
        <f>ROUND(I766*H766,2)</f>
        <v>0</v>
      </c>
      <c r="K766" s="183" t="s">
        <v>199</v>
      </c>
      <c r="L766" s="39"/>
      <c r="M766" s="188" t="s">
        <v>1</v>
      </c>
      <c r="N766" s="189" t="s">
        <v>42</v>
      </c>
      <c r="O766" s="77"/>
      <c r="P766" s="190">
        <f>O766*H766</f>
        <v>0</v>
      </c>
      <c r="Q766" s="190">
        <v>2.5018699999999998</v>
      </c>
      <c r="R766" s="190">
        <f>Q766*H766</f>
        <v>79.859690400000005</v>
      </c>
      <c r="S766" s="190">
        <v>0</v>
      </c>
      <c r="T766" s="191">
        <f>S766*H766</f>
        <v>0</v>
      </c>
      <c r="U766" s="38"/>
      <c r="V766" s="38"/>
      <c r="W766" s="38"/>
      <c r="X766" s="38"/>
      <c r="Y766" s="38"/>
      <c r="Z766" s="38"/>
      <c r="AA766" s="38"/>
      <c r="AB766" s="38"/>
      <c r="AC766" s="38"/>
      <c r="AD766" s="38"/>
      <c r="AE766" s="38"/>
      <c r="AR766" s="192" t="s">
        <v>191</v>
      </c>
      <c r="AT766" s="192" t="s">
        <v>187</v>
      </c>
      <c r="AU766" s="192" t="s">
        <v>92</v>
      </c>
      <c r="AY766" s="19" t="s">
        <v>185</v>
      </c>
      <c r="BE766" s="193">
        <f>IF(N766="základní",J766,0)</f>
        <v>0</v>
      </c>
      <c r="BF766" s="193">
        <f>IF(N766="snížená",J766,0)</f>
        <v>0</v>
      </c>
      <c r="BG766" s="193">
        <f>IF(N766="zákl. přenesená",J766,0)</f>
        <v>0</v>
      </c>
      <c r="BH766" s="193">
        <f>IF(N766="sníž. přenesená",J766,0)</f>
        <v>0</v>
      </c>
      <c r="BI766" s="193">
        <f>IF(N766="nulová",J766,0)</f>
        <v>0</v>
      </c>
      <c r="BJ766" s="19" t="s">
        <v>92</v>
      </c>
      <c r="BK766" s="193">
        <f>ROUND(I766*H766,2)</f>
        <v>0</v>
      </c>
      <c r="BL766" s="19" t="s">
        <v>191</v>
      </c>
      <c r="BM766" s="192" t="s">
        <v>877</v>
      </c>
    </row>
    <row r="767" s="2" customFormat="1">
      <c r="A767" s="38"/>
      <c r="B767" s="39"/>
      <c r="C767" s="38"/>
      <c r="D767" s="194" t="s">
        <v>193</v>
      </c>
      <c r="E767" s="38"/>
      <c r="F767" s="195" t="s">
        <v>876</v>
      </c>
      <c r="G767" s="38"/>
      <c r="H767" s="38"/>
      <c r="I767" s="196"/>
      <c r="J767" s="38"/>
      <c r="K767" s="38"/>
      <c r="L767" s="39"/>
      <c r="M767" s="197"/>
      <c r="N767" s="198"/>
      <c r="O767" s="77"/>
      <c r="P767" s="77"/>
      <c r="Q767" s="77"/>
      <c r="R767" s="77"/>
      <c r="S767" s="77"/>
      <c r="T767" s="78"/>
      <c r="U767" s="38"/>
      <c r="V767" s="38"/>
      <c r="W767" s="38"/>
      <c r="X767" s="38"/>
      <c r="Y767" s="38"/>
      <c r="Z767" s="38"/>
      <c r="AA767" s="38"/>
      <c r="AB767" s="38"/>
      <c r="AC767" s="38"/>
      <c r="AD767" s="38"/>
      <c r="AE767" s="38"/>
      <c r="AT767" s="19" t="s">
        <v>193</v>
      </c>
      <c r="AU767" s="19" t="s">
        <v>92</v>
      </c>
    </row>
    <row r="768" s="2" customFormat="1">
      <c r="A768" s="38"/>
      <c r="B768" s="39"/>
      <c r="C768" s="38"/>
      <c r="D768" s="207" t="s">
        <v>201</v>
      </c>
      <c r="E768" s="38"/>
      <c r="F768" s="208" t="s">
        <v>878</v>
      </c>
      <c r="G768" s="38"/>
      <c r="H768" s="38"/>
      <c r="I768" s="196"/>
      <c r="J768" s="38"/>
      <c r="K768" s="38"/>
      <c r="L768" s="39"/>
      <c r="M768" s="197"/>
      <c r="N768" s="198"/>
      <c r="O768" s="77"/>
      <c r="P768" s="77"/>
      <c r="Q768" s="77"/>
      <c r="R768" s="77"/>
      <c r="S768" s="77"/>
      <c r="T768" s="78"/>
      <c r="U768" s="38"/>
      <c r="V768" s="38"/>
      <c r="W768" s="38"/>
      <c r="X768" s="38"/>
      <c r="Y768" s="38"/>
      <c r="Z768" s="38"/>
      <c r="AA768" s="38"/>
      <c r="AB768" s="38"/>
      <c r="AC768" s="38"/>
      <c r="AD768" s="38"/>
      <c r="AE768" s="38"/>
      <c r="AT768" s="19" t="s">
        <v>201</v>
      </c>
      <c r="AU768" s="19" t="s">
        <v>92</v>
      </c>
    </row>
    <row r="769" s="14" customFormat="1">
      <c r="A769" s="14"/>
      <c r="B769" s="219"/>
      <c r="C769" s="14"/>
      <c r="D769" s="194" t="s">
        <v>194</v>
      </c>
      <c r="E769" s="220" t="s">
        <v>1</v>
      </c>
      <c r="F769" s="221" t="s">
        <v>260</v>
      </c>
      <c r="G769" s="14"/>
      <c r="H769" s="220" t="s">
        <v>1</v>
      </c>
      <c r="I769" s="222"/>
      <c r="J769" s="14"/>
      <c r="K769" s="14"/>
      <c r="L769" s="219"/>
      <c r="M769" s="223"/>
      <c r="N769" s="224"/>
      <c r="O769" s="224"/>
      <c r="P769" s="224"/>
      <c r="Q769" s="224"/>
      <c r="R769" s="224"/>
      <c r="S769" s="224"/>
      <c r="T769" s="225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T769" s="220" t="s">
        <v>194</v>
      </c>
      <c r="AU769" s="220" t="s">
        <v>92</v>
      </c>
      <c r="AV769" s="14" t="s">
        <v>84</v>
      </c>
      <c r="AW769" s="14" t="s">
        <v>32</v>
      </c>
      <c r="AX769" s="14" t="s">
        <v>76</v>
      </c>
      <c r="AY769" s="220" t="s">
        <v>185</v>
      </c>
    </row>
    <row r="770" s="13" customFormat="1">
      <c r="A770" s="13"/>
      <c r="B770" s="199"/>
      <c r="C770" s="13"/>
      <c r="D770" s="194" t="s">
        <v>194</v>
      </c>
      <c r="E770" s="200" t="s">
        <v>1</v>
      </c>
      <c r="F770" s="201" t="s">
        <v>879</v>
      </c>
      <c r="G770" s="13"/>
      <c r="H770" s="202">
        <v>1.0800000000000001</v>
      </c>
      <c r="I770" s="203"/>
      <c r="J770" s="13"/>
      <c r="K770" s="13"/>
      <c r="L770" s="199"/>
      <c r="M770" s="204"/>
      <c r="N770" s="205"/>
      <c r="O770" s="205"/>
      <c r="P770" s="205"/>
      <c r="Q770" s="205"/>
      <c r="R770" s="205"/>
      <c r="S770" s="205"/>
      <c r="T770" s="206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T770" s="200" t="s">
        <v>194</v>
      </c>
      <c r="AU770" s="200" t="s">
        <v>92</v>
      </c>
      <c r="AV770" s="13" t="s">
        <v>92</v>
      </c>
      <c r="AW770" s="13" t="s">
        <v>32</v>
      </c>
      <c r="AX770" s="13" t="s">
        <v>76</v>
      </c>
      <c r="AY770" s="200" t="s">
        <v>185</v>
      </c>
    </row>
    <row r="771" s="14" customFormat="1">
      <c r="A771" s="14"/>
      <c r="B771" s="219"/>
      <c r="C771" s="14"/>
      <c r="D771" s="194" t="s">
        <v>194</v>
      </c>
      <c r="E771" s="220" t="s">
        <v>1</v>
      </c>
      <c r="F771" s="221" t="s">
        <v>262</v>
      </c>
      <c r="G771" s="14"/>
      <c r="H771" s="220" t="s">
        <v>1</v>
      </c>
      <c r="I771" s="222"/>
      <c r="J771" s="14"/>
      <c r="K771" s="14"/>
      <c r="L771" s="219"/>
      <c r="M771" s="223"/>
      <c r="N771" s="224"/>
      <c r="O771" s="224"/>
      <c r="P771" s="224"/>
      <c r="Q771" s="224"/>
      <c r="R771" s="224"/>
      <c r="S771" s="224"/>
      <c r="T771" s="225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T771" s="220" t="s">
        <v>194</v>
      </c>
      <c r="AU771" s="220" t="s">
        <v>92</v>
      </c>
      <c r="AV771" s="14" t="s">
        <v>84</v>
      </c>
      <c r="AW771" s="14" t="s">
        <v>32</v>
      </c>
      <c r="AX771" s="14" t="s">
        <v>76</v>
      </c>
      <c r="AY771" s="220" t="s">
        <v>185</v>
      </c>
    </row>
    <row r="772" s="13" customFormat="1">
      <c r="A772" s="13"/>
      <c r="B772" s="199"/>
      <c r="C772" s="13"/>
      <c r="D772" s="194" t="s">
        <v>194</v>
      </c>
      <c r="E772" s="200" t="s">
        <v>1</v>
      </c>
      <c r="F772" s="201" t="s">
        <v>880</v>
      </c>
      <c r="G772" s="13"/>
      <c r="H772" s="202">
        <v>0.66000000000000003</v>
      </c>
      <c r="I772" s="203"/>
      <c r="J772" s="13"/>
      <c r="K772" s="13"/>
      <c r="L772" s="199"/>
      <c r="M772" s="204"/>
      <c r="N772" s="205"/>
      <c r="O772" s="205"/>
      <c r="P772" s="205"/>
      <c r="Q772" s="205"/>
      <c r="R772" s="205"/>
      <c r="S772" s="205"/>
      <c r="T772" s="206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T772" s="200" t="s">
        <v>194</v>
      </c>
      <c r="AU772" s="200" t="s">
        <v>92</v>
      </c>
      <c r="AV772" s="13" t="s">
        <v>92</v>
      </c>
      <c r="AW772" s="13" t="s">
        <v>32</v>
      </c>
      <c r="AX772" s="13" t="s">
        <v>76</v>
      </c>
      <c r="AY772" s="200" t="s">
        <v>185</v>
      </c>
    </row>
    <row r="773" s="14" customFormat="1">
      <c r="A773" s="14"/>
      <c r="B773" s="219"/>
      <c r="C773" s="14"/>
      <c r="D773" s="194" t="s">
        <v>194</v>
      </c>
      <c r="E773" s="220" t="s">
        <v>1</v>
      </c>
      <c r="F773" s="221" t="s">
        <v>266</v>
      </c>
      <c r="G773" s="14"/>
      <c r="H773" s="220" t="s">
        <v>1</v>
      </c>
      <c r="I773" s="222"/>
      <c r="J773" s="14"/>
      <c r="K773" s="14"/>
      <c r="L773" s="219"/>
      <c r="M773" s="223"/>
      <c r="N773" s="224"/>
      <c r="O773" s="224"/>
      <c r="P773" s="224"/>
      <c r="Q773" s="224"/>
      <c r="R773" s="224"/>
      <c r="S773" s="224"/>
      <c r="T773" s="225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T773" s="220" t="s">
        <v>194</v>
      </c>
      <c r="AU773" s="220" t="s">
        <v>92</v>
      </c>
      <c r="AV773" s="14" t="s">
        <v>84</v>
      </c>
      <c r="AW773" s="14" t="s">
        <v>32</v>
      </c>
      <c r="AX773" s="14" t="s">
        <v>76</v>
      </c>
      <c r="AY773" s="220" t="s">
        <v>185</v>
      </c>
    </row>
    <row r="774" s="13" customFormat="1">
      <c r="A774" s="13"/>
      <c r="B774" s="199"/>
      <c r="C774" s="13"/>
      <c r="D774" s="194" t="s">
        <v>194</v>
      </c>
      <c r="E774" s="200" t="s">
        <v>1</v>
      </c>
      <c r="F774" s="201" t="s">
        <v>881</v>
      </c>
      <c r="G774" s="13"/>
      <c r="H774" s="202">
        <v>23.489999999999998</v>
      </c>
      <c r="I774" s="203"/>
      <c r="J774" s="13"/>
      <c r="K774" s="13"/>
      <c r="L774" s="199"/>
      <c r="M774" s="204"/>
      <c r="N774" s="205"/>
      <c r="O774" s="205"/>
      <c r="P774" s="205"/>
      <c r="Q774" s="205"/>
      <c r="R774" s="205"/>
      <c r="S774" s="205"/>
      <c r="T774" s="206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T774" s="200" t="s">
        <v>194</v>
      </c>
      <c r="AU774" s="200" t="s">
        <v>92</v>
      </c>
      <c r="AV774" s="13" t="s">
        <v>92</v>
      </c>
      <c r="AW774" s="13" t="s">
        <v>32</v>
      </c>
      <c r="AX774" s="13" t="s">
        <v>76</v>
      </c>
      <c r="AY774" s="200" t="s">
        <v>185</v>
      </c>
    </row>
    <row r="775" s="14" customFormat="1">
      <c r="A775" s="14"/>
      <c r="B775" s="219"/>
      <c r="C775" s="14"/>
      <c r="D775" s="194" t="s">
        <v>194</v>
      </c>
      <c r="E775" s="220" t="s">
        <v>1</v>
      </c>
      <c r="F775" s="221" t="s">
        <v>268</v>
      </c>
      <c r="G775" s="14"/>
      <c r="H775" s="220" t="s">
        <v>1</v>
      </c>
      <c r="I775" s="222"/>
      <c r="J775" s="14"/>
      <c r="K775" s="14"/>
      <c r="L775" s="219"/>
      <c r="M775" s="223"/>
      <c r="N775" s="224"/>
      <c r="O775" s="224"/>
      <c r="P775" s="224"/>
      <c r="Q775" s="224"/>
      <c r="R775" s="224"/>
      <c r="S775" s="224"/>
      <c r="T775" s="225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T775" s="220" t="s">
        <v>194</v>
      </c>
      <c r="AU775" s="220" t="s">
        <v>92</v>
      </c>
      <c r="AV775" s="14" t="s">
        <v>84</v>
      </c>
      <c r="AW775" s="14" t="s">
        <v>32</v>
      </c>
      <c r="AX775" s="14" t="s">
        <v>76</v>
      </c>
      <c r="AY775" s="220" t="s">
        <v>185</v>
      </c>
    </row>
    <row r="776" s="13" customFormat="1">
      <c r="A776" s="13"/>
      <c r="B776" s="199"/>
      <c r="C776" s="13"/>
      <c r="D776" s="194" t="s">
        <v>194</v>
      </c>
      <c r="E776" s="200" t="s">
        <v>1</v>
      </c>
      <c r="F776" s="201" t="s">
        <v>882</v>
      </c>
      <c r="G776" s="13"/>
      <c r="H776" s="202">
        <v>3.27</v>
      </c>
      <c r="I776" s="203"/>
      <c r="J776" s="13"/>
      <c r="K776" s="13"/>
      <c r="L776" s="199"/>
      <c r="M776" s="204"/>
      <c r="N776" s="205"/>
      <c r="O776" s="205"/>
      <c r="P776" s="205"/>
      <c r="Q776" s="205"/>
      <c r="R776" s="205"/>
      <c r="S776" s="205"/>
      <c r="T776" s="206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T776" s="200" t="s">
        <v>194</v>
      </c>
      <c r="AU776" s="200" t="s">
        <v>92</v>
      </c>
      <c r="AV776" s="13" t="s">
        <v>92</v>
      </c>
      <c r="AW776" s="13" t="s">
        <v>32</v>
      </c>
      <c r="AX776" s="13" t="s">
        <v>76</v>
      </c>
      <c r="AY776" s="200" t="s">
        <v>185</v>
      </c>
    </row>
    <row r="777" s="14" customFormat="1">
      <c r="A777" s="14"/>
      <c r="B777" s="219"/>
      <c r="C777" s="14"/>
      <c r="D777" s="194" t="s">
        <v>194</v>
      </c>
      <c r="E777" s="220" t="s">
        <v>1</v>
      </c>
      <c r="F777" s="221" t="s">
        <v>270</v>
      </c>
      <c r="G777" s="14"/>
      <c r="H777" s="220" t="s">
        <v>1</v>
      </c>
      <c r="I777" s="222"/>
      <c r="J777" s="14"/>
      <c r="K777" s="14"/>
      <c r="L777" s="219"/>
      <c r="M777" s="223"/>
      <c r="N777" s="224"/>
      <c r="O777" s="224"/>
      <c r="P777" s="224"/>
      <c r="Q777" s="224"/>
      <c r="R777" s="224"/>
      <c r="S777" s="224"/>
      <c r="T777" s="225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T777" s="220" t="s">
        <v>194</v>
      </c>
      <c r="AU777" s="220" t="s">
        <v>92</v>
      </c>
      <c r="AV777" s="14" t="s">
        <v>84</v>
      </c>
      <c r="AW777" s="14" t="s">
        <v>32</v>
      </c>
      <c r="AX777" s="14" t="s">
        <v>76</v>
      </c>
      <c r="AY777" s="220" t="s">
        <v>185</v>
      </c>
    </row>
    <row r="778" s="13" customFormat="1">
      <c r="A778" s="13"/>
      <c r="B778" s="199"/>
      <c r="C778" s="13"/>
      <c r="D778" s="194" t="s">
        <v>194</v>
      </c>
      <c r="E778" s="200" t="s">
        <v>1</v>
      </c>
      <c r="F778" s="201" t="s">
        <v>883</v>
      </c>
      <c r="G778" s="13"/>
      <c r="H778" s="202">
        <v>0.56699999999999995</v>
      </c>
      <c r="I778" s="203"/>
      <c r="J778" s="13"/>
      <c r="K778" s="13"/>
      <c r="L778" s="199"/>
      <c r="M778" s="204"/>
      <c r="N778" s="205"/>
      <c r="O778" s="205"/>
      <c r="P778" s="205"/>
      <c r="Q778" s="205"/>
      <c r="R778" s="205"/>
      <c r="S778" s="205"/>
      <c r="T778" s="206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T778" s="200" t="s">
        <v>194</v>
      </c>
      <c r="AU778" s="200" t="s">
        <v>92</v>
      </c>
      <c r="AV778" s="13" t="s">
        <v>92</v>
      </c>
      <c r="AW778" s="13" t="s">
        <v>32</v>
      </c>
      <c r="AX778" s="13" t="s">
        <v>76</v>
      </c>
      <c r="AY778" s="200" t="s">
        <v>185</v>
      </c>
    </row>
    <row r="779" s="14" customFormat="1">
      <c r="A779" s="14"/>
      <c r="B779" s="219"/>
      <c r="C779" s="14"/>
      <c r="D779" s="194" t="s">
        <v>194</v>
      </c>
      <c r="E779" s="220" t="s">
        <v>1</v>
      </c>
      <c r="F779" s="221" t="s">
        <v>272</v>
      </c>
      <c r="G779" s="14"/>
      <c r="H779" s="220" t="s">
        <v>1</v>
      </c>
      <c r="I779" s="222"/>
      <c r="J779" s="14"/>
      <c r="K779" s="14"/>
      <c r="L779" s="219"/>
      <c r="M779" s="223"/>
      <c r="N779" s="224"/>
      <c r="O779" s="224"/>
      <c r="P779" s="224"/>
      <c r="Q779" s="224"/>
      <c r="R779" s="224"/>
      <c r="S779" s="224"/>
      <c r="T779" s="225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T779" s="220" t="s">
        <v>194</v>
      </c>
      <c r="AU779" s="220" t="s">
        <v>92</v>
      </c>
      <c r="AV779" s="14" t="s">
        <v>84</v>
      </c>
      <c r="AW779" s="14" t="s">
        <v>32</v>
      </c>
      <c r="AX779" s="14" t="s">
        <v>76</v>
      </c>
      <c r="AY779" s="220" t="s">
        <v>185</v>
      </c>
    </row>
    <row r="780" s="13" customFormat="1">
      <c r="A780" s="13"/>
      <c r="B780" s="199"/>
      <c r="C780" s="13"/>
      <c r="D780" s="194" t="s">
        <v>194</v>
      </c>
      <c r="E780" s="200" t="s">
        <v>1</v>
      </c>
      <c r="F780" s="201" t="s">
        <v>884</v>
      </c>
      <c r="G780" s="13"/>
      <c r="H780" s="202">
        <v>2.8530000000000002</v>
      </c>
      <c r="I780" s="203"/>
      <c r="J780" s="13"/>
      <c r="K780" s="13"/>
      <c r="L780" s="199"/>
      <c r="M780" s="204"/>
      <c r="N780" s="205"/>
      <c r="O780" s="205"/>
      <c r="P780" s="205"/>
      <c r="Q780" s="205"/>
      <c r="R780" s="205"/>
      <c r="S780" s="205"/>
      <c r="T780" s="206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T780" s="200" t="s">
        <v>194</v>
      </c>
      <c r="AU780" s="200" t="s">
        <v>92</v>
      </c>
      <c r="AV780" s="13" t="s">
        <v>92</v>
      </c>
      <c r="AW780" s="13" t="s">
        <v>32</v>
      </c>
      <c r="AX780" s="13" t="s">
        <v>76</v>
      </c>
      <c r="AY780" s="200" t="s">
        <v>185</v>
      </c>
    </row>
    <row r="781" s="15" customFormat="1">
      <c r="A781" s="15"/>
      <c r="B781" s="226"/>
      <c r="C781" s="15"/>
      <c r="D781" s="194" t="s">
        <v>194</v>
      </c>
      <c r="E781" s="227" t="s">
        <v>1</v>
      </c>
      <c r="F781" s="228" t="s">
        <v>276</v>
      </c>
      <c r="G781" s="15"/>
      <c r="H781" s="229">
        <v>31.919999999999998</v>
      </c>
      <c r="I781" s="230"/>
      <c r="J781" s="15"/>
      <c r="K781" s="15"/>
      <c r="L781" s="226"/>
      <c r="M781" s="231"/>
      <c r="N781" s="232"/>
      <c r="O781" s="232"/>
      <c r="P781" s="232"/>
      <c r="Q781" s="232"/>
      <c r="R781" s="232"/>
      <c r="S781" s="232"/>
      <c r="T781" s="233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T781" s="227" t="s">
        <v>194</v>
      </c>
      <c r="AU781" s="227" t="s">
        <v>92</v>
      </c>
      <c r="AV781" s="15" t="s">
        <v>191</v>
      </c>
      <c r="AW781" s="15" t="s">
        <v>32</v>
      </c>
      <c r="AX781" s="15" t="s">
        <v>84</v>
      </c>
      <c r="AY781" s="227" t="s">
        <v>185</v>
      </c>
    </row>
    <row r="782" s="2" customFormat="1" ht="33" customHeight="1">
      <c r="A782" s="38"/>
      <c r="B782" s="180"/>
      <c r="C782" s="181" t="s">
        <v>885</v>
      </c>
      <c r="D782" s="181" t="s">
        <v>187</v>
      </c>
      <c r="E782" s="182" t="s">
        <v>886</v>
      </c>
      <c r="F782" s="183" t="s">
        <v>887</v>
      </c>
      <c r="G782" s="184" t="s">
        <v>198</v>
      </c>
      <c r="H782" s="185">
        <v>0.46500000000000002</v>
      </c>
      <c r="I782" s="186"/>
      <c r="J782" s="187">
        <f>ROUND(I782*H782,2)</f>
        <v>0</v>
      </c>
      <c r="K782" s="183" t="s">
        <v>199</v>
      </c>
      <c r="L782" s="39"/>
      <c r="M782" s="188" t="s">
        <v>1</v>
      </c>
      <c r="N782" s="189" t="s">
        <v>42</v>
      </c>
      <c r="O782" s="77"/>
      <c r="P782" s="190">
        <f>O782*H782</f>
        <v>0</v>
      </c>
      <c r="Q782" s="190">
        <v>2.5018699999999998</v>
      </c>
      <c r="R782" s="190">
        <f>Q782*H782</f>
        <v>1.1633695500000001</v>
      </c>
      <c r="S782" s="190">
        <v>0</v>
      </c>
      <c r="T782" s="191">
        <f>S782*H782</f>
        <v>0</v>
      </c>
      <c r="U782" s="38"/>
      <c r="V782" s="38"/>
      <c r="W782" s="38"/>
      <c r="X782" s="38"/>
      <c r="Y782" s="38"/>
      <c r="Z782" s="38"/>
      <c r="AA782" s="38"/>
      <c r="AB782" s="38"/>
      <c r="AC782" s="38"/>
      <c r="AD782" s="38"/>
      <c r="AE782" s="38"/>
      <c r="AR782" s="192" t="s">
        <v>191</v>
      </c>
      <c r="AT782" s="192" t="s">
        <v>187</v>
      </c>
      <c r="AU782" s="192" t="s">
        <v>92</v>
      </c>
      <c r="AY782" s="19" t="s">
        <v>185</v>
      </c>
      <c r="BE782" s="193">
        <f>IF(N782="základní",J782,0)</f>
        <v>0</v>
      </c>
      <c r="BF782" s="193">
        <f>IF(N782="snížená",J782,0)</f>
        <v>0</v>
      </c>
      <c r="BG782" s="193">
        <f>IF(N782="zákl. přenesená",J782,0)</f>
        <v>0</v>
      </c>
      <c r="BH782" s="193">
        <f>IF(N782="sníž. přenesená",J782,0)</f>
        <v>0</v>
      </c>
      <c r="BI782" s="193">
        <f>IF(N782="nulová",J782,0)</f>
        <v>0</v>
      </c>
      <c r="BJ782" s="19" t="s">
        <v>92</v>
      </c>
      <c r="BK782" s="193">
        <f>ROUND(I782*H782,2)</f>
        <v>0</v>
      </c>
      <c r="BL782" s="19" t="s">
        <v>191</v>
      </c>
      <c r="BM782" s="192" t="s">
        <v>888</v>
      </c>
    </row>
    <row r="783" s="2" customFormat="1">
      <c r="A783" s="38"/>
      <c r="B783" s="39"/>
      <c r="C783" s="38"/>
      <c r="D783" s="194" t="s">
        <v>193</v>
      </c>
      <c r="E783" s="38"/>
      <c r="F783" s="195" t="s">
        <v>887</v>
      </c>
      <c r="G783" s="38"/>
      <c r="H783" s="38"/>
      <c r="I783" s="196"/>
      <c r="J783" s="38"/>
      <c r="K783" s="38"/>
      <c r="L783" s="39"/>
      <c r="M783" s="197"/>
      <c r="N783" s="198"/>
      <c r="O783" s="77"/>
      <c r="P783" s="77"/>
      <c r="Q783" s="77"/>
      <c r="R783" s="77"/>
      <c r="S783" s="77"/>
      <c r="T783" s="78"/>
      <c r="U783" s="38"/>
      <c r="V783" s="38"/>
      <c r="W783" s="38"/>
      <c r="X783" s="38"/>
      <c r="Y783" s="38"/>
      <c r="Z783" s="38"/>
      <c r="AA783" s="38"/>
      <c r="AB783" s="38"/>
      <c r="AC783" s="38"/>
      <c r="AD783" s="38"/>
      <c r="AE783" s="38"/>
      <c r="AT783" s="19" t="s">
        <v>193</v>
      </c>
      <c r="AU783" s="19" t="s">
        <v>92</v>
      </c>
    </row>
    <row r="784" s="2" customFormat="1">
      <c r="A784" s="38"/>
      <c r="B784" s="39"/>
      <c r="C784" s="38"/>
      <c r="D784" s="207" t="s">
        <v>201</v>
      </c>
      <c r="E784" s="38"/>
      <c r="F784" s="208" t="s">
        <v>889</v>
      </c>
      <c r="G784" s="38"/>
      <c r="H784" s="38"/>
      <c r="I784" s="196"/>
      <c r="J784" s="38"/>
      <c r="K784" s="38"/>
      <c r="L784" s="39"/>
      <c r="M784" s="197"/>
      <c r="N784" s="198"/>
      <c r="O784" s="77"/>
      <c r="P784" s="77"/>
      <c r="Q784" s="77"/>
      <c r="R784" s="77"/>
      <c r="S784" s="77"/>
      <c r="T784" s="78"/>
      <c r="U784" s="38"/>
      <c r="V784" s="38"/>
      <c r="W784" s="38"/>
      <c r="X784" s="38"/>
      <c r="Y784" s="38"/>
      <c r="Z784" s="38"/>
      <c r="AA784" s="38"/>
      <c r="AB784" s="38"/>
      <c r="AC784" s="38"/>
      <c r="AD784" s="38"/>
      <c r="AE784" s="38"/>
      <c r="AT784" s="19" t="s">
        <v>201</v>
      </c>
      <c r="AU784" s="19" t="s">
        <v>92</v>
      </c>
    </row>
    <row r="785" s="14" customFormat="1">
      <c r="A785" s="14"/>
      <c r="B785" s="219"/>
      <c r="C785" s="14"/>
      <c r="D785" s="194" t="s">
        <v>194</v>
      </c>
      <c r="E785" s="220" t="s">
        <v>1</v>
      </c>
      <c r="F785" s="221" t="s">
        <v>285</v>
      </c>
      <c r="G785" s="14"/>
      <c r="H785" s="220" t="s">
        <v>1</v>
      </c>
      <c r="I785" s="222"/>
      <c r="J785" s="14"/>
      <c r="K785" s="14"/>
      <c r="L785" s="219"/>
      <c r="M785" s="223"/>
      <c r="N785" s="224"/>
      <c r="O785" s="224"/>
      <c r="P785" s="224"/>
      <c r="Q785" s="224"/>
      <c r="R785" s="224"/>
      <c r="S785" s="224"/>
      <c r="T785" s="225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T785" s="220" t="s">
        <v>194</v>
      </c>
      <c r="AU785" s="220" t="s">
        <v>92</v>
      </c>
      <c r="AV785" s="14" t="s">
        <v>84</v>
      </c>
      <c r="AW785" s="14" t="s">
        <v>32</v>
      </c>
      <c r="AX785" s="14" t="s">
        <v>76</v>
      </c>
      <c r="AY785" s="220" t="s">
        <v>185</v>
      </c>
    </row>
    <row r="786" s="13" customFormat="1">
      <c r="A786" s="13"/>
      <c r="B786" s="199"/>
      <c r="C786" s="13"/>
      <c r="D786" s="194" t="s">
        <v>194</v>
      </c>
      <c r="E786" s="200" t="s">
        <v>1</v>
      </c>
      <c r="F786" s="201" t="s">
        <v>890</v>
      </c>
      <c r="G786" s="13"/>
      <c r="H786" s="202">
        <v>0.46500000000000002</v>
      </c>
      <c r="I786" s="203"/>
      <c r="J786" s="13"/>
      <c r="K786" s="13"/>
      <c r="L786" s="199"/>
      <c r="M786" s="204"/>
      <c r="N786" s="205"/>
      <c r="O786" s="205"/>
      <c r="P786" s="205"/>
      <c r="Q786" s="205"/>
      <c r="R786" s="205"/>
      <c r="S786" s="205"/>
      <c r="T786" s="206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T786" s="200" t="s">
        <v>194</v>
      </c>
      <c r="AU786" s="200" t="s">
        <v>92</v>
      </c>
      <c r="AV786" s="13" t="s">
        <v>92</v>
      </c>
      <c r="AW786" s="13" t="s">
        <v>32</v>
      </c>
      <c r="AX786" s="13" t="s">
        <v>76</v>
      </c>
      <c r="AY786" s="200" t="s">
        <v>185</v>
      </c>
    </row>
    <row r="787" s="15" customFormat="1">
      <c r="A787" s="15"/>
      <c r="B787" s="226"/>
      <c r="C787" s="15"/>
      <c r="D787" s="194" t="s">
        <v>194</v>
      </c>
      <c r="E787" s="227" t="s">
        <v>1</v>
      </c>
      <c r="F787" s="228" t="s">
        <v>276</v>
      </c>
      <c r="G787" s="15"/>
      <c r="H787" s="229">
        <v>0.46500000000000002</v>
      </c>
      <c r="I787" s="230"/>
      <c r="J787" s="15"/>
      <c r="K787" s="15"/>
      <c r="L787" s="226"/>
      <c r="M787" s="231"/>
      <c r="N787" s="232"/>
      <c r="O787" s="232"/>
      <c r="P787" s="232"/>
      <c r="Q787" s="232"/>
      <c r="R787" s="232"/>
      <c r="S787" s="232"/>
      <c r="T787" s="233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T787" s="227" t="s">
        <v>194</v>
      </c>
      <c r="AU787" s="227" t="s">
        <v>92</v>
      </c>
      <c r="AV787" s="15" t="s">
        <v>191</v>
      </c>
      <c r="AW787" s="15" t="s">
        <v>32</v>
      </c>
      <c r="AX787" s="15" t="s">
        <v>84</v>
      </c>
      <c r="AY787" s="227" t="s">
        <v>185</v>
      </c>
    </row>
    <row r="788" s="2" customFormat="1" ht="33" customHeight="1">
      <c r="A788" s="38"/>
      <c r="B788" s="180"/>
      <c r="C788" s="181" t="s">
        <v>891</v>
      </c>
      <c r="D788" s="181" t="s">
        <v>187</v>
      </c>
      <c r="E788" s="182" t="s">
        <v>892</v>
      </c>
      <c r="F788" s="183" t="s">
        <v>893</v>
      </c>
      <c r="G788" s="184" t="s">
        <v>198</v>
      </c>
      <c r="H788" s="185">
        <v>31.164999999999999</v>
      </c>
      <c r="I788" s="186"/>
      <c r="J788" s="187">
        <f>ROUND(I788*H788,2)</f>
        <v>0</v>
      </c>
      <c r="K788" s="183" t="s">
        <v>199</v>
      </c>
      <c r="L788" s="39"/>
      <c r="M788" s="188" t="s">
        <v>1</v>
      </c>
      <c r="N788" s="189" t="s">
        <v>42</v>
      </c>
      <c r="O788" s="77"/>
      <c r="P788" s="190">
        <f>O788*H788</f>
        <v>0</v>
      </c>
      <c r="Q788" s="190">
        <v>0</v>
      </c>
      <c r="R788" s="190">
        <f>Q788*H788</f>
        <v>0</v>
      </c>
      <c r="S788" s="190">
        <v>0</v>
      </c>
      <c r="T788" s="191">
        <f>S788*H788</f>
        <v>0</v>
      </c>
      <c r="U788" s="38"/>
      <c r="V788" s="38"/>
      <c r="W788" s="38"/>
      <c r="X788" s="38"/>
      <c r="Y788" s="38"/>
      <c r="Z788" s="38"/>
      <c r="AA788" s="38"/>
      <c r="AB788" s="38"/>
      <c r="AC788" s="38"/>
      <c r="AD788" s="38"/>
      <c r="AE788" s="38"/>
      <c r="AR788" s="192" t="s">
        <v>191</v>
      </c>
      <c r="AT788" s="192" t="s">
        <v>187</v>
      </c>
      <c r="AU788" s="192" t="s">
        <v>92</v>
      </c>
      <c r="AY788" s="19" t="s">
        <v>185</v>
      </c>
      <c r="BE788" s="193">
        <f>IF(N788="základní",J788,0)</f>
        <v>0</v>
      </c>
      <c r="BF788" s="193">
        <f>IF(N788="snížená",J788,0)</f>
        <v>0</v>
      </c>
      <c r="BG788" s="193">
        <f>IF(N788="zákl. přenesená",J788,0)</f>
        <v>0</v>
      </c>
      <c r="BH788" s="193">
        <f>IF(N788="sníž. přenesená",J788,0)</f>
        <v>0</v>
      </c>
      <c r="BI788" s="193">
        <f>IF(N788="nulová",J788,0)</f>
        <v>0</v>
      </c>
      <c r="BJ788" s="19" t="s">
        <v>92</v>
      </c>
      <c r="BK788" s="193">
        <f>ROUND(I788*H788,2)</f>
        <v>0</v>
      </c>
      <c r="BL788" s="19" t="s">
        <v>191</v>
      </c>
      <c r="BM788" s="192" t="s">
        <v>894</v>
      </c>
    </row>
    <row r="789" s="2" customFormat="1">
      <c r="A789" s="38"/>
      <c r="B789" s="39"/>
      <c r="C789" s="38"/>
      <c r="D789" s="194" t="s">
        <v>193</v>
      </c>
      <c r="E789" s="38"/>
      <c r="F789" s="195" t="s">
        <v>893</v>
      </c>
      <c r="G789" s="38"/>
      <c r="H789" s="38"/>
      <c r="I789" s="196"/>
      <c r="J789" s="38"/>
      <c r="K789" s="38"/>
      <c r="L789" s="39"/>
      <c r="M789" s="197"/>
      <c r="N789" s="198"/>
      <c r="O789" s="77"/>
      <c r="P789" s="77"/>
      <c r="Q789" s="77"/>
      <c r="R789" s="77"/>
      <c r="S789" s="77"/>
      <c r="T789" s="78"/>
      <c r="U789" s="38"/>
      <c r="V789" s="38"/>
      <c r="W789" s="38"/>
      <c r="X789" s="38"/>
      <c r="Y789" s="38"/>
      <c r="Z789" s="38"/>
      <c r="AA789" s="38"/>
      <c r="AB789" s="38"/>
      <c r="AC789" s="38"/>
      <c r="AD789" s="38"/>
      <c r="AE789" s="38"/>
      <c r="AT789" s="19" t="s">
        <v>193</v>
      </c>
      <c r="AU789" s="19" t="s">
        <v>92</v>
      </c>
    </row>
    <row r="790" s="2" customFormat="1">
      <c r="A790" s="38"/>
      <c r="B790" s="39"/>
      <c r="C790" s="38"/>
      <c r="D790" s="207" t="s">
        <v>201</v>
      </c>
      <c r="E790" s="38"/>
      <c r="F790" s="208" t="s">
        <v>895</v>
      </c>
      <c r="G790" s="38"/>
      <c r="H790" s="38"/>
      <c r="I790" s="196"/>
      <c r="J790" s="38"/>
      <c r="K790" s="38"/>
      <c r="L790" s="39"/>
      <c r="M790" s="197"/>
      <c r="N790" s="198"/>
      <c r="O790" s="77"/>
      <c r="P790" s="77"/>
      <c r="Q790" s="77"/>
      <c r="R790" s="77"/>
      <c r="S790" s="77"/>
      <c r="T790" s="78"/>
      <c r="U790" s="38"/>
      <c r="V790" s="38"/>
      <c r="W790" s="38"/>
      <c r="X790" s="38"/>
      <c r="Y790" s="38"/>
      <c r="Z790" s="38"/>
      <c r="AA790" s="38"/>
      <c r="AB790" s="38"/>
      <c r="AC790" s="38"/>
      <c r="AD790" s="38"/>
      <c r="AE790" s="38"/>
      <c r="AT790" s="19" t="s">
        <v>201</v>
      </c>
      <c r="AU790" s="19" t="s">
        <v>92</v>
      </c>
    </row>
    <row r="791" s="13" customFormat="1">
      <c r="A791" s="13"/>
      <c r="B791" s="199"/>
      <c r="C791" s="13"/>
      <c r="D791" s="194" t="s">
        <v>194</v>
      </c>
      <c r="E791" s="200" t="s">
        <v>1</v>
      </c>
      <c r="F791" s="201" t="s">
        <v>896</v>
      </c>
      <c r="G791" s="13"/>
      <c r="H791" s="202">
        <v>31.164999999999999</v>
      </c>
      <c r="I791" s="203"/>
      <c r="J791" s="13"/>
      <c r="K791" s="13"/>
      <c r="L791" s="199"/>
      <c r="M791" s="204"/>
      <c r="N791" s="205"/>
      <c r="O791" s="205"/>
      <c r="P791" s="205"/>
      <c r="Q791" s="205"/>
      <c r="R791" s="205"/>
      <c r="S791" s="205"/>
      <c r="T791" s="206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T791" s="200" t="s">
        <v>194</v>
      </c>
      <c r="AU791" s="200" t="s">
        <v>92</v>
      </c>
      <c r="AV791" s="13" t="s">
        <v>92</v>
      </c>
      <c r="AW791" s="13" t="s">
        <v>32</v>
      </c>
      <c r="AX791" s="13" t="s">
        <v>84</v>
      </c>
      <c r="AY791" s="200" t="s">
        <v>185</v>
      </c>
    </row>
    <row r="792" s="2" customFormat="1" ht="33" customHeight="1">
      <c r="A792" s="38"/>
      <c r="B792" s="180"/>
      <c r="C792" s="181" t="s">
        <v>897</v>
      </c>
      <c r="D792" s="181" t="s">
        <v>187</v>
      </c>
      <c r="E792" s="182" t="s">
        <v>898</v>
      </c>
      <c r="F792" s="183" t="s">
        <v>899</v>
      </c>
      <c r="G792" s="184" t="s">
        <v>198</v>
      </c>
      <c r="H792" s="185">
        <v>7.0499999999999998</v>
      </c>
      <c r="I792" s="186"/>
      <c r="J792" s="187">
        <f>ROUND(I792*H792,2)</f>
        <v>0</v>
      </c>
      <c r="K792" s="183" t="s">
        <v>199</v>
      </c>
      <c r="L792" s="39"/>
      <c r="M792" s="188" t="s">
        <v>1</v>
      </c>
      <c r="N792" s="189" t="s">
        <v>42</v>
      </c>
      <c r="O792" s="77"/>
      <c r="P792" s="190">
        <f>O792*H792</f>
        <v>0</v>
      </c>
      <c r="Q792" s="190">
        <v>0</v>
      </c>
      <c r="R792" s="190">
        <f>Q792*H792</f>
        <v>0</v>
      </c>
      <c r="S792" s="190">
        <v>0</v>
      </c>
      <c r="T792" s="191">
        <f>S792*H792</f>
        <v>0</v>
      </c>
      <c r="U792" s="38"/>
      <c r="V792" s="38"/>
      <c r="W792" s="38"/>
      <c r="X792" s="38"/>
      <c r="Y792" s="38"/>
      <c r="Z792" s="38"/>
      <c r="AA792" s="38"/>
      <c r="AB792" s="38"/>
      <c r="AC792" s="38"/>
      <c r="AD792" s="38"/>
      <c r="AE792" s="38"/>
      <c r="AR792" s="192" t="s">
        <v>191</v>
      </c>
      <c r="AT792" s="192" t="s">
        <v>187</v>
      </c>
      <c r="AU792" s="192" t="s">
        <v>92</v>
      </c>
      <c r="AY792" s="19" t="s">
        <v>185</v>
      </c>
      <c r="BE792" s="193">
        <f>IF(N792="základní",J792,0)</f>
        <v>0</v>
      </c>
      <c r="BF792" s="193">
        <f>IF(N792="snížená",J792,0)</f>
        <v>0</v>
      </c>
      <c r="BG792" s="193">
        <f>IF(N792="zákl. přenesená",J792,0)</f>
        <v>0</v>
      </c>
      <c r="BH792" s="193">
        <f>IF(N792="sníž. přenesená",J792,0)</f>
        <v>0</v>
      </c>
      <c r="BI792" s="193">
        <f>IF(N792="nulová",J792,0)</f>
        <v>0</v>
      </c>
      <c r="BJ792" s="19" t="s">
        <v>92</v>
      </c>
      <c r="BK792" s="193">
        <f>ROUND(I792*H792,2)</f>
        <v>0</v>
      </c>
      <c r="BL792" s="19" t="s">
        <v>191</v>
      </c>
      <c r="BM792" s="192" t="s">
        <v>900</v>
      </c>
    </row>
    <row r="793" s="2" customFormat="1">
      <c r="A793" s="38"/>
      <c r="B793" s="39"/>
      <c r="C793" s="38"/>
      <c r="D793" s="194" t="s">
        <v>193</v>
      </c>
      <c r="E793" s="38"/>
      <c r="F793" s="195" t="s">
        <v>899</v>
      </c>
      <c r="G793" s="38"/>
      <c r="H793" s="38"/>
      <c r="I793" s="196"/>
      <c r="J793" s="38"/>
      <c r="K793" s="38"/>
      <c r="L793" s="39"/>
      <c r="M793" s="197"/>
      <c r="N793" s="198"/>
      <c r="O793" s="77"/>
      <c r="P793" s="77"/>
      <c r="Q793" s="77"/>
      <c r="R793" s="77"/>
      <c r="S793" s="77"/>
      <c r="T793" s="78"/>
      <c r="U793" s="38"/>
      <c r="V793" s="38"/>
      <c r="W793" s="38"/>
      <c r="X793" s="38"/>
      <c r="Y793" s="38"/>
      <c r="Z793" s="38"/>
      <c r="AA793" s="38"/>
      <c r="AB793" s="38"/>
      <c r="AC793" s="38"/>
      <c r="AD793" s="38"/>
      <c r="AE793" s="38"/>
      <c r="AT793" s="19" t="s">
        <v>193</v>
      </c>
      <c r="AU793" s="19" t="s">
        <v>92</v>
      </c>
    </row>
    <row r="794" s="2" customFormat="1">
      <c r="A794" s="38"/>
      <c r="B794" s="39"/>
      <c r="C794" s="38"/>
      <c r="D794" s="207" t="s">
        <v>201</v>
      </c>
      <c r="E794" s="38"/>
      <c r="F794" s="208" t="s">
        <v>901</v>
      </c>
      <c r="G794" s="38"/>
      <c r="H794" s="38"/>
      <c r="I794" s="196"/>
      <c r="J794" s="38"/>
      <c r="K794" s="38"/>
      <c r="L794" s="39"/>
      <c r="M794" s="197"/>
      <c r="N794" s="198"/>
      <c r="O794" s="77"/>
      <c r="P794" s="77"/>
      <c r="Q794" s="77"/>
      <c r="R794" s="77"/>
      <c r="S794" s="77"/>
      <c r="T794" s="78"/>
      <c r="U794" s="38"/>
      <c r="V794" s="38"/>
      <c r="W794" s="38"/>
      <c r="X794" s="38"/>
      <c r="Y794" s="38"/>
      <c r="Z794" s="38"/>
      <c r="AA794" s="38"/>
      <c r="AB794" s="38"/>
      <c r="AC794" s="38"/>
      <c r="AD794" s="38"/>
      <c r="AE794" s="38"/>
      <c r="AT794" s="19" t="s">
        <v>201</v>
      </c>
      <c r="AU794" s="19" t="s">
        <v>92</v>
      </c>
    </row>
    <row r="795" s="2" customFormat="1" ht="33" customHeight="1">
      <c r="A795" s="38"/>
      <c r="B795" s="180"/>
      <c r="C795" s="181" t="s">
        <v>902</v>
      </c>
      <c r="D795" s="181" t="s">
        <v>187</v>
      </c>
      <c r="E795" s="182" t="s">
        <v>903</v>
      </c>
      <c r="F795" s="183" t="s">
        <v>904</v>
      </c>
      <c r="G795" s="184" t="s">
        <v>198</v>
      </c>
      <c r="H795" s="185">
        <v>32.384999999999998</v>
      </c>
      <c r="I795" s="186"/>
      <c r="J795" s="187">
        <f>ROUND(I795*H795,2)</f>
        <v>0</v>
      </c>
      <c r="K795" s="183" t="s">
        <v>199</v>
      </c>
      <c r="L795" s="39"/>
      <c r="M795" s="188" t="s">
        <v>1</v>
      </c>
      <c r="N795" s="189" t="s">
        <v>42</v>
      </c>
      <c r="O795" s="77"/>
      <c r="P795" s="190">
        <f>O795*H795</f>
        <v>0</v>
      </c>
      <c r="Q795" s="190">
        <v>0</v>
      </c>
      <c r="R795" s="190">
        <f>Q795*H795</f>
        <v>0</v>
      </c>
      <c r="S795" s="190">
        <v>0</v>
      </c>
      <c r="T795" s="191">
        <f>S795*H795</f>
        <v>0</v>
      </c>
      <c r="U795" s="38"/>
      <c r="V795" s="38"/>
      <c r="W795" s="38"/>
      <c r="X795" s="38"/>
      <c r="Y795" s="38"/>
      <c r="Z795" s="38"/>
      <c r="AA795" s="38"/>
      <c r="AB795" s="38"/>
      <c r="AC795" s="38"/>
      <c r="AD795" s="38"/>
      <c r="AE795" s="38"/>
      <c r="AR795" s="192" t="s">
        <v>191</v>
      </c>
      <c r="AT795" s="192" t="s">
        <v>187</v>
      </c>
      <c r="AU795" s="192" t="s">
        <v>92</v>
      </c>
      <c r="AY795" s="19" t="s">
        <v>185</v>
      </c>
      <c r="BE795" s="193">
        <f>IF(N795="základní",J795,0)</f>
        <v>0</v>
      </c>
      <c r="BF795" s="193">
        <f>IF(N795="snížená",J795,0)</f>
        <v>0</v>
      </c>
      <c r="BG795" s="193">
        <f>IF(N795="zákl. přenesená",J795,0)</f>
        <v>0</v>
      </c>
      <c r="BH795" s="193">
        <f>IF(N795="sníž. přenesená",J795,0)</f>
        <v>0</v>
      </c>
      <c r="BI795" s="193">
        <f>IF(N795="nulová",J795,0)</f>
        <v>0</v>
      </c>
      <c r="BJ795" s="19" t="s">
        <v>92</v>
      </c>
      <c r="BK795" s="193">
        <f>ROUND(I795*H795,2)</f>
        <v>0</v>
      </c>
      <c r="BL795" s="19" t="s">
        <v>191</v>
      </c>
      <c r="BM795" s="192" t="s">
        <v>905</v>
      </c>
    </row>
    <row r="796" s="2" customFormat="1">
      <c r="A796" s="38"/>
      <c r="B796" s="39"/>
      <c r="C796" s="38"/>
      <c r="D796" s="194" t="s">
        <v>193</v>
      </c>
      <c r="E796" s="38"/>
      <c r="F796" s="195" t="s">
        <v>904</v>
      </c>
      <c r="G796" s="38"/>
      <c r="H796" s="38"/>
      <c r="I796" s="196"/>
      <c r="J796" s="38"/>
      <c r="K796" s="38"/>
      <c r="L796" s="39"/>
      <c r="M796" s="197"/>
      <c r="N796" s="198"/>
      <c r="O796" s="77"/>
      <c r="P796" s="77"/>
      <c r="Q796" s="77"/>
      <c r="R796" s="77"/>
      <c r="S796" s="77"/>
      <c r="T796" s="78"/>
      <c r="U796" s="38"/>
      <c r="V796" s="38"/>
      <c r="W796" s="38"/>
      <c r="X796" s="38"/>
      <c r="Y796" s="38"/>
      <c r="Z796" s="38"/>
      <c r="AA796" s="38"/>
      <c r="AB796" s="38"/>
      <c r="AC796" s="38"/>
      <c r="AD796" s="38"/>
      <c r="AE796" s="38"/>
      <c r="AT796" s="19" t="s">
        <v>193</v>
      </c>
      <c r="AU796" s="19" t="s">
        <v>92</v>
      </c>
    </row>
    <row r="797" s="2" customFormat="1">
      <c r="A797" s="38"/>
      <c r="B797" s="39"/>
      <c r="C797" s="38"/>
      <c r="D797" s="207" t="s">
        <v>201</v>
      </c>
      <c r="E797" s="38"/>
      <c r="F797" s="208" t="s">
        <v>906</v>
      </c>
      <c r="G797" s="38"/>
      <c r="H797" s="38"/>
      <c r="I797" s="196"/>
      <c r="J797" s="38"/>
      <c r="K797" s="38"/>
      <c r="L797" s="39"/>
      <c r="M797" s="197"/>
      <c r="N797" s="198"/>
      <c r="O797" s="77"/>
      <c r="P797" s="77"/>
      <c r="Q797" s="77"/>
      <c r="R797" s="77"/>
      <c r="S797" s="77"/>
      <c r="T797" s="78"/>
      <c r="U797" s="38"/>
      <c r="V797" s="38"/>
      <c r="W797" s="38"/>
      <c r="X797" s="38"/>
      <c r="Y797" s="38"/>
      <c r="Z797" s="38"/>
      <c r="AA797" s="38"/>
      <c r="AB797" s="38"/>
      <c r="AC797" s="38"/>
      <c r="AD797" s="38"/>
      <c r="AE797" s="38"/>
      <c r="AT797" s="19" t="s">
        <v>201</v>
      </c>
      <c r="AU797" s="19" t="s">
        <v>92</v>
      </c>
    </row>
    <row r="798" s="13" customFormat="1">
      <c r="A798" s="13"/>
      <c r="B798" s="199"/>
      <c r="C798" s="13"/>
      <c r="D798" s="194" t="s">
        <v>194</v>
      </c>
      <c r="E798" s="200" t="s">
        <v>1</v>
      </c>
      <c r="F798" s="201" t="s">
        <v>907</v>
      </c>
      <c r="G798" s="13"/>
      <c r="H798" s="202">
        <v>32.384999999999998</v>
      </c>
      <c r="I798" s="203"/>
      <c r="J798" s="13"/>
      <c r="K798" s="13"/>
      <c r="L798" s="199"/>
      <c r="M798" s="204"/>
      <c r="N798" s="205"/>
      <c r="O798" s="205"/>
      <c r="P798" s="205"/>
      <c r="Q798" s="205"/>
      <c r="R798" s="205"/>
      <c r="S798" s="205"/>
      <c r="T798" s="206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T798" s="200" t="s">
        <v>194</v>
      </c>
      <c r="AU798" s="200" t="s">
        <v>92</v>
      </c>
      <c r="AV798" s="13" t="s">
        <v>92</v>
      </c>
      <c r="AW798" s="13" t="s">
        <v>32</v>
      </c>
      <c r="AX798" s="13" t="s">
        <v>84</v>
      </c>
      <c r="AY798" s="200" t="s">
        <v>185</v>
      </c>
    </row>
    <row r="799" s="2" customFormat="1" ht="24.15" customHeight="1">
      <c r="A799" s="38"/>
      <c r="B799" s="180"/>
      <c r="C799" s="181" t="s">
        <v>908</v>
      </c>
      <c r="D799" s="181" t="s">
        <v>187</v>
      </c>
      <c r="E799" s="182" t="s">
        <v>909</v>
      </c>
      <c r="F799" s="183" t="s">
        <v>910</v>
      </c>
      <c r="G799" s="184" t="s">
        <v>198</v>
      </c>
      <c r="H799" s="185">
        <v>59.853999999999999</v>
      </c>
      <c r="I799" s="186"/>
      <c r="J799" s="187">
        <f>ROUND(I799*H799,2)</f>
        <v>0</v>
      </c>
      <c r="K799" s="183" t="s">
        <v>1</v>
      </c>
      <c r="L799" s="39"/>
      <c r="M799" s="188" t="s">
        <v>1</v>
      </c>
      <c r="N799" s="189" t="s">
        <v>42</v>
      </c>
      <c r="O799" s="77"/>
      <c r="P799" s="190">
        <f>O799*H799</f>
        <v>0</v>
      </c>
      <c r="Q799" s="190">
        <v>0.85999999999999999</v>
      </c>
      <c r="R799" s="190">
        <f>Q799*H799</f>
        <v>51.474440000000001</v>
      </c>
      <c r="S799" s="190">
        <v>0</v>
      </c>
      <c r="T799" s="191">
        <f>S799*H799</f>
        <v>0</v>
      </c>
      <c r="U799" s="38"/>
      <c r="V799" s="38"/>
      <c r="W799" s="38"/>
      <c r="X799" s="38"/>
      <c r="Y799" s="38"/>
      <c r="Z799" s="38"/>
      <c r="AA799" s="38"/>
      <c r="AB799" s="38"/>
      <c r="AC799" s="38"/>
      <c r="AD799" s="38"/>
      <c r="AE799" s="38"/>
      <c r="AR799" s="192" t="s">
        <v>191</v>
      </c>
      <c r="AT799" s="192" t="s">
        <v>187</v>
      </c>
      <c r="AU799" s="192" t="s">
        <v>92</v>
      </c>
      <c r="AY799" s="19" t="s">
        <v>185</v>
      </c>
      <c r="BE799" s="193">
        <f>IF(N799="základní",J799,0)</f>
        <v>0</v>
      </c>
      <c r="BF799" s="193">
        <f>IF(N799="snížená",J799,0)</f>
        <v>0</v>
      </c>
      <c r="BG799" s="193">
        <f>IF(N799="zákl. přenesená",J799,0)</f>
        <v>0</v>
      </c>
      <c r="BH799" s="193">
        <f>IF(N799="sníž. přenesená",J799,0)</f>
        <v>0</v>
      </c>
      <c r="BI799" s="193">
        <f>IF(N799="nulová",J799,0)</f>
        <v>0</v>
      </c>
      <c r="BJ799" s="19" t="s">
        <v>92</v>
      </c>
      <c r="BK799" s="193">
        <f>ROUND(I799*H799,2)</f>
        <v>0</v>
      </c>
      <c r="BL799" s="19" t="s">
        <v>191</v>
      </c>
      <c r="BM799" s="192" t="s">
        <v>911</v>
      </c>
    </row>
    <row r="800" s="2" customFormat="1">
      <c r="A800" s="38"/>
      <c r="B800" s="39"/>
      <c r="C800" s="38"/>
      <c r="D800" s="194" t="s">
        <v>193</v>
      </c>
      <c r="E800" s="38"/>
      <c r="F800" s="195" t="s">
        <v>910</v>
      </c>
      <c r="G800" s="38"/>
      <c r="H800" s="38"/>
      <c r="I800" s="196"/>
      <c r="J800" s="38"/>
      <c r="K800" s="38"/>
      <c r="L800" s="39"/>
      <c r="M800" s="197"/>
      <c r="N800" s="198"/>
      <c r="O800" s="77"/>
      <c r="P800" s="77"/>
      <c r="Q800" s="77"/>
      <c r="R800" s="77"/>
      <c r="S800" s="77"/>
      <c r="T800" s="78"/>
      <c r="U800" s="38"/>
      <c r="V800" s="38"/>
      <c r="W800" s="38"/>
      <c r="X800" s="38"/>
      <c r="Y800" s="38"/>
      <c r="Z800" s="38"/>
      <c r="AA800" s="38"/>
      <c r="AB800" s="38"/>
      <c r="AC800" s="38"/>
      <c r="AD800" s="38"/>
      <c r="AE800" s="38"/>
      <c r="AT800" s="19" t="s">
        <v>193</v>
      </c>
      <c r="AU800" s="19" t="s">
        <v>92</v>
      </c>
    </row>
    <row r="801" s="14" customFormat="1">
      <c r="A801" s="14"/>
      <c r="B801" s="219"/>
      <c r="C801" s="14"/>
      <c r="D801" s="194" t="s">
        <v>194</v>
      </c>
      <c r="E801" s="220" t="s">
        <v>1</v>
      </c>
      <c r="F801" s="221" t="s">
        <v>855</v>
      </c>
      <c r="G801" s="14"/>
      <c r="H801" s="220" t="s">
        <v>1</v>
      </c>
      <c r="I801" s="222"/>
      <c r="J801" s="14"/>
      <c r="K801" s="14"/>
      <c r="L801" s="219"/>
      <c r="M801" s="223"/>
      <c r="N801" s="224"/>
      <c r="O801" s="224"/>
      <c r="P801" s="224"/>
      <c r="Q801" s="224"/>
      <c r="R801" s="224"/>
      <c r="S801" s="224"/>
      <c r="T801" s="225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T801" s="220" t="s">
        <v>194</v>
      </c>
      <c r="AU801" s="220" t="s">
        <v>92</v>
      </c>
      <c r="AV801" s="14" t="s">
        <v>84</v>
      </c>
      <c r="AW801" s="14" t="s">
        <v>32</v>
      </c>
      <c r="AX801" s="14" t="s">
        <v>76</v>
      </c>
      <c r="AY801" s="220" t="s">
        <v>185</v>
      </c>
    </row>
    <row r="802" s="13" customFormat="1">
      <c r="A802" s="13"/>
      <c r="B802" s="199"/>
      <c r="C802" s="13"/>
      <c r="D802" s="194" t="s">
        <v>194</v>
      </c>
      <c r="E802" s="200" t="s">
        <v>1</v>
      </c>
      <c r="F802" s="201" t="s">
        <v>912</v>
      </c>
      <c r="G802" s="13"/>
      <c r="H802" s="202">
        <v>3.089</v>
      </c>
      <c r="I802" s="203"/>
      <c r="J802" s="13"/>
      <c r="K802" s="13"/>
      <c r="L802" s="199"/>
      <c r="M802" s="204"/>
      <c r="N802" s="205"/>
      <c r="O802" s="205"/>
      <c r="P802" s="205"/>
      <c r="Q802" s="205"/>
      <c r="R802" s="205"/>
      <c r="S802" s="205"/>
      <c r="T802" s="206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T802" s="200" t="s">
        <v>194</v>
      </c>
      <c r="AU802" s="200" t="s">
        <v>92</v>
      </c>
      <c r="AV802" s="13" t="s">
        <v>92</v>
      </c>
      <c r="AW802" s="13" t="s">
        <v>32</v>
      </c>
      <c r="AX802" s="13" t="s">
        <v>76</v>
      </c>
      <c r="AY802" s="200" t="s">
        <v>185</v>
      </c>
    </row>
    <row r="803" s="14" customFormat="1">
      <c r="A803" s="14"/>
      <c r="B803" s="219"/>
      <c r="C803" s="14"/>
      <c r="D803" s="194" t="s">
        <v>194</v>
      </c>
      <c r="E803" s="220" t="s">
        <v>1</v>
      </c>
      <c r="F803" s="221" t="s">
        <v>859</v>
      </c>
      <c r="G803" s="14"/>
      <c r="H803" s="220" t="s">
        <v>1</v>
      </c>
      <c r="I803" s="222"/>
      <c r="J803" s="14"/>
      <c r="K803" s="14"/>
      <c r="L803" s="219"/>
      <c r="M803" s="223"/>
      <c r="N803" s="224"/>
      <c r="O803" s="224"/>
      <c r="P803" s="224"/>
      <c r="Q803" s="224"/>
      <c r="R803" s="224"/>
      <c r="S803" s="224"/>
      <c r="T803" s="225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T803" s="220" t="s">
        <v>194</v>
      </c>
      <c r="AU803" s="220" t="s">
        <v>92</v>
      </c>
      <c r="AV803" s="14" t="s">
        <v>84</v>
      </c>
      <c r="AW803" s="14" t="s">
        <v>32</v>
      </c>
      <c r="AX803" s="14" t="s">
        <v>76</v>
      </c>
      <c r="AY803" s="220" t="s">
        <v>185</v>
      </c>
    </row>
    <row r="804" s="13" customFormat="1">
      <c r="A804" s="13"/>
      <c r="B804" s="199"/>
      <c r="C804" s="13"/>
      <c r="D804" s="194" t="s">
        <v>194</v>
      </c>
      <c r="E804" s="200" t="s">
        <v>1</v>
      </c>
      <c r="F804" s="201" t="s">
        <v>913</v>
      </c>
      <c r="G804" s="13"/>
      <c r="H804" s="202">
        <v>23.963000000000001</v>
      </c>
      <c r="I804" s="203"/>
      <c r="J804" s="13"/>
      <c r="K804" s="13"/>
      <c r="L804" s="199"/>
      <c r="M804" s="204"/>
      <c r="N804" s="205"/>
      <c r="O804" s="205"/>
      <c r="P804" s="205"/>
      <c r="Q804" s="205"/>
      <c r="R804" s="205"/>
      <c r="S804" s="205"/>
      <c r="T804" s="206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T804" s="200" t="s">
        <v>194</v>
      </c>
      <c r="AU804" s="200" t="s">
        <v>92</v>
      </c>
      <c r="AV804" s="13" t="s">
        <v>92</v>
      </c>
      <c r="AW804" s="13" t="s">
        <v>32</v>
      </c>
      <c r="AX804" s="13" t="s">
        <v>76</v>
      </c>
      <c r="AY804" s="200" t="s">
        <v>185</v>
      </c>
    </row>
    <row r="805" s="14" customFormat="1">
      <c r="A805" s="14"/>
      <c r="B805" s="219"/>
      <c r="C805" s="14"/>
      <c r="D805" s="194" t="s">
        <v>194</v>
      </c>
      <c r="E805" s="220" t="s">
        <v>1</v>
      </c>
      <c r="F805" s="221" t="s">
        <v>864</v>
      </c>
      <c r="G805" s="14"/>
      <c r="H805" s="220" t="s">
        <v>1</v>
      </c>
      <c r="I805" s="222"/>
      <c r="J805" s="14"/>
      <c r="K805" s="14"/>
      <c r="L805" s="219"/>
      <c r="M805" s="223"/>
      <c r="N805" s="224"/>
      <c r="O805" s="224"/>
      <c r="P805" s="224"/>
      <c r="Q805" s="224"/>
      <c r="R805" s="224"/>
      <c r="S805" s="224"/>
      <c r="T805" s="225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T805" s="220" t="s">
        <v>194</v>
      </c>
      <c r="AU805" s="220" t="s">
        <v>92</v>
      </c>
      <c r="AV805" s="14" t="s">
        <v>84</v>
      </c>
      <c r="AW805" s="14" t="s">
        <v>32</v>
      </c>
      <c r="AX805" s="14" t="s">
        <v>76</v>
      </c>
      <c r="AY805" s="220" t="s">
        <v>185</v>
      </c>
    </row>
    <row r="806" s="13" customFormat="1">
      <c r="A806" s="13"/>
      <c r="B806" s="199"/>
      <c r="C806" s="13"/>
      <c r="D806" s="194" t="s">
        <v>194</v>
      </c>
      <c r="E806" s="200" t="s">
        <v>1</v>
      </c>
      <c r="F806" s="201" t="s">
        <v>914</v>
      </c>
      <c r="G806" s="13"/>
      <c r="H806" s="202">
        <v>32.802</v>
      </c>
      <c r="I806" s="203"/>
      <c r="J806" s="13"/>
      <c r="K806" s="13"/>
      <c r="L806" s="199"/>
      <c r="M806" s="204"/>
      <c r="N806" s="205"/>
      <c r="O806" s="205"/>
      <c r="P806" s="205"/>
      <c r="Q806" s="205"/>
      <c r="R806" s="205"/>
      <c r="S806" s="205"/>
      <c r="T806" s="206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T806" s="200" t="s">
        <v>194</v>
      </c>
      <c r="AU806" s="200" t="s">
        <v>92</v>
      </c>
      <c r="AV806" s="13" t="s">
        <v>92</v>
      </c>
      <c r="AW806" s="13" t="s">
        <v>32</v>
      </c>
      <c r="AX806" s="13" t="s">
        <v>76</v>
      </c>
      <c r="AY806" s="200" t="s">
        <v>185</v>
      </c>
    </row>
    <row r="807" s="15" customFormat="1">
      <c r="A807" s="15"/>
      <c r="B807" s="226"/>
      <c r="C807" s="15"/>
      <c r="D807" s="194" t="s">
        <v>194</v>
      </c>
      <c r="E807" s="227" t="s">
        <v>1</v>
      </c>
      <c r="F807" s="228" t="s">
        <v>276</v>
      </c>
      <c r="G807" s="15"/>
      <c r="H807" s="229">
        <v>59.853999999999999</v>
      </c>
      <c r="I807" s="230"/>
      <c r="J807" s="15"/>
      <c r="K807" s="15"/>
      <c r="L807" s="226"/>
      <c r="M807" s="231"/>
      <c r="N807" s="232"/>
      <c r="O807" s="232"/>
      <c r="P807" s="232"/>
      <c r="Q807" s="232"/>
      <c r="R807" s="232"/>
      <c r="S807" s="232"/>
      <c r="T807" s="233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T807" s="227" t="s">
        <v>194</v>
      </c>
      <c r="AU807" s="227" t="s">
        <v>92</v>
      </c>
      <c r="AV807" s="15" t="s">
        <v>191</v>
      </c>
      <c r="AW807" s="15" t="s">
        <v>32</v>
      </c>
      <c r="AX807" s="15" t="s">
        <v>84</v>
      </c>
      <c r="AY807" s="227" t="s">
        <v>185</v>
      </c>
    </row>
    <row r="808" s="2" customFormat="1" ht="16.5" customHeight="1">
      <c r="A808" s="38"/>
      <c r="B808" s="180"/>
      <c r="C808" s="181" t="s">
        <v>915</v>
      </c>
      <c r="D808" s="181" t="s">
        <v>187</v>
      </c>
      <c r="E808" s="182" t="s">
        <v>916</v>
      </c>
      <c r="F808" s="183" t="s">
        <v>917</v>
      </c>
      <c r="G808" s="184" t="s">
        <v>225</v>
      </c>
      <c r="H808" s="185">
        <v>3.02</v>
      </c>
      <c r="I808" s="186"/>
      <c r="J808" s="187">
        <f>ROUND(I808*H808,2)</f>
        <v>0</v>
      </c>
      <c r="K808" s="183" t="s">
        <v>199</v>
      </c>
      <c r="L808" s="39"/>
      <c r="M808" s="188" t="s">
        <v>1</v>
      </c>
      <c r="N808" s="189" t="s">
        <v>42</v>
      </c>
      <c r="O808" s="77"/>
      <c r="P808" s="190">
        <f>O808*H808</f>
        <v>0</v>
      </c>
      <c r="Q808" s="190">
        <v>1.06277</v>
      </c>
      <c r="R808" s="190">
        <f>Q808*H808</f>
        <v>3.2095653999999998</v>
      </c>
      <c r="S808" s="190">
        <v>0</v>
      </c>
      <c r="T808" s="191">
        <f>S808*H808</f>
        <v>0</v>
      </c>
      <c r="U808" s="38"/>
      <c r="V808" s="38"/>
      <c r="W808" s="38"/>
      <c r="X808" s="38"/>
      <c r="Y808" s="38"/>
      <c r="Z808" s="38"/>
      <c r="AA808" s="38"/>
      <c r="AB808" s="38"/>
      <c r="AC808" s="38"/>
      <c r="AD808" s="38"/>
      <c r="AE808" s="38"/>
      <c r="AR808" s="192" t="s">
        <v>191</v>
      </c>
      <c r="AT808" s="192" t="s">
        <v>187</v>
      </c>
      <c r="AU808" s="192" t="s">
        <v>92</v>
      </c>
      <c r="AY808" s="19" t="s">
        <v>185</v>
      </c>
      <c r="BE808" s="193">
        <f>IF(N808="základní",J808,0)</f>
        <v>0</v>
      </c>
      <c r="BF808" s="193">
        <f>IF(N808="snížená",J808,0)</f>
        <v>0</v>
      </c>
      <c r="BG808" s="193">
        <f>IF(N808="zákl. přenesená",J808,0)</f>
        <v>0</v>
      </c>
      <c r="BH808" s="193">
        <f>IF(N808="sníž. přenesená",J808,0)</f>
        <v>0</v>
      </c>
      <c r="BI808" s="193">
        <f>IF(N808="nulová",J808,0)</f>
        <v>0</v>
      </c>
      <c r="BJ808" s="19" t="s">
        <v>92</v>
      </c>
      <c r="BK808" s="193">
        <f>ROUND(I808*H808,2)</f>
        <v>0</v>
      </c>
      <c r="BL808" s="19" t="s">
        <v>191</v>
      </c>
      <c r="BM808" s="192" t="s">
        <v>918</v>
      </c>
    </row>
    <row r="809" s="2" customFormat="1">
      <c r="A809" s="38"/>
      <c r="B809" s="39"/>
      <c r="C809" s="38"/>
      <c r="D809" s="194" t="s">
        <v>193</v>
      </c>
      <c r="E809" s="38"/>
      <c r="F809" s="195" t="s">
        <v>917</v>
      </c>
      <c r="G809" s="38"/>
      <c r="H809" s="38"/>
      <c r="I809" s="196"/>
      <c r="J809" s="38"/>
      <c r="K809" s="38"/>
      <c r="L809" s="39"/>
      <c r="M809" s="197"/>
      <c r="N809" s="198"/>
      <c r="O809" s="77"/>
      <c r="P809" s="77"/>
      <c r="Q809" s="77"/>
      <c r="R809" s="77"/>
      <c r="S809" s="77"/>
      <c r="T809" s="78"/>
      <c r="U809" s="38"/>
      <c r="V809" s="38"/>
      <c r="W809" s="38"/>
      <c r="X809" s="38"/>
      <c r="Y809" s="38"/>
      <c r="Z809" s="38"/>
      <c r="AA809" s="38"/>
      <c r="AB809" s="38"/>
      <c r="AC809" s="38"/>
      <c r="AD809" s="38"/>
      <c r="AE809" s="38"/>
      <c r="AT809" s="19" t="s">
        <v>193</v>
      </c>
      <c r="AU809" s="19" t="s">
        <v>92</v>
      </c>
    </row>
    <row r="810" s="2" customFormat="1">
      <c r="A810" s="38"/>
      <c r="B810" s="39"/>
      <c r="C810" s="38"/>
      <c r="D810" s="207" t="s">
        <v>201</v>
      </c>
      <c r="E810" s="38"/>
      <c r="F810" s="208" t="s">
        <v>919</v>
      </c>
      <c r="G810" s="38"/>
      <c r="H810" s="38"/>
      <c r="I810" s="196"/>
      <c r="J810" s="38"/>
      <c r="K810" s="38"/>
      <c r="L810" s="39"/>
      <c r="M810" s="197"/>
      <c r="N810" s="198"/>
      <c r="O810" s="77"/>
      <c r="P810" s="77"/>
      <c r="Q810" s="77"/>
      <c r="R810" s="77"/>
      <c r="S810" s="77"/>
      <c r="T810" s="78"/>
      <c r="U810" s="38"/>
      <c r="V810" s="38"/>
      <c r="W810" s="38"/>
      <c r="X810" s="38"/>
      <c r="Y810" s="38"/>
      <c r="Z810" s="38"/>
      <c r="AA810" s="38"/>
      <c r="AB810" s="38"/>
      <c r="AC810" s="38"/>
      <c r="AD810" s="38"/>
      <c r="AE810" s="38"/>
      <c r="AT810" s="19" t="s">
        <v>201</v>
      </c>
      <c r="AU810" s="19" t="s">
        <v>92</v>
      </c>
    </row>
    <row r="811" s="14" customFormat="1">
      <c r="A811" s="14"/>
      <c r="B811" s="219"/>
      <c r="C811" s="14"/>
      <c r="D811" s="194" t="s">
        <v>194</v>
      </c>
      <c r="E811" s="220" t="s">
        <v>1</v>
      </c>
      <c r="F811" s="221" t="s">
        <v>285</v>
      </c>
      <c r="G811" s="14"/>
      <c r="H811" s="220" t="s">
        <v>1</v>
      </c>
      <c r="I811" s="222"/>
      <c r="J811" s="14"/>
      <c r="K811" s="14"/>
      <c r="L811" s="219"/>
      <c r="M811" s="223"/>
      <c r="N811" s="224"/>
      <c r="O811" s="224"/>
      <c r="P811" s="224"/>
      <c r="Q811" s="224"/>
      <c r="R811" s="224"/>
      <c r="S811" s="224"/>
      <c r="T811" s="225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T811" s="220" t="s">
        <v>194</v>
      </c>
      <c r="AU811" s="220" t="s">
        <v>92</v>
      </c>
      <c r="AV811" s="14" t="s">
        <v>84</v>
      </c>
      <c r="AW811" s="14" t="s">
        <v>32</v>
      </c>
      <c r="AX811" s="14" t="s">
        <v>76</v>
      </c>
      <c r="AY811" s="220" t="s">
        <v>185</v>
      </c>
    </row>
    <row r="812" s="13" customFormat="1">
      <c r="A812" s="13"/>
      <c r="B812" s="199"/>
      <c r="C812" s="13"/>
      <c r="D812" s="194" t="s">
        <v>194</v>
      </c>
      <c r="E812" s="200" t="s">
        <v>1</v>
      </c>
      <c r="F812" s="201" t="s">
        <v>920</v>
      </c>
      <c r="G812" s="13"/>
      <c r="H812" s="202">
        <v>0.024</v>
      </c>
      <c r="I812" s="203"/>
      <c r="J812" s="13"/>
      <c r="K812" s="13"/>
      <c r="L812" s="199"/>
      <c r="M812" s="204"/>
      <c r="N812" s="205"/>
      <c r="O812" s="205"/>
      <c r="P812" s="205"/>
      <c r="Q812" s="205"/>
      <c r="R812" s="205"/>
      <c r="S812" s="205"/>
      <c r="T812" s="206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T812" s="200" t="s">
        <v>194</v>
      </c>
      <c r="AU812" s="200" t="s">
        <v>92</v>
      </c>
      <c r="AV812" s="13" t="s">
        <v>92</v>
      </c>
      <c r="AW812" s="13" t="s">
        <v>32</v>
      </c>
      <c r="AX812" s="13" t="s">
        <v>76</v>
      </c>
      <c r="AY812" s="200" t="s">
        <v>185</v>
      </c>
    </row>
    <row r="813" s="14" customFormat="1">
      <c r="A813" s="14"/>
      <c r="B813" s="219"/>
      <c r="C813" s="14"/>
      <c r="D813" s="194" t="s">
        <v>194</v>
      </c>
      <c r="E813" s="220" t="s">
        <v>1</v>
      </c>
      <c r="F813" s="221" t="s">
        <v>291</v>
      </c>
      <c r="G813" s="14"/>
      <c r="H813" s="220" t="s">
        <v>1</v>
      </c>
      <c r="I813" s="222"/>
      <c r="J813" s="14"/>
      <c r="K813" s="14"/>
      <c r="L813" s="219"/>
      <c r="M813" s="223"/>
      <c r="N813" s="224"/>
      <c r="O813" s="224"/>
      <c r="P813" s="224"/>
      <c r="Q813" s="224"/>
      <c r="R813" s="224"/>
      <c r="S813" s="224"/>
      <c r="T813" s="225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T813" s="220" t="s">
        <v>194</v>
      </c>
      <c r="AU813" s="220" t="s">
        <v>92</v>
      </c>
      <c r="AV813" s="14" t="s">
        <v>84</v>
      </c>
      <c r="AW813" s="14" t="s">
        <v>32</v>
      </c>
      <c r="AX813" s="14" t="s">
        <v>76</v>
      </c>
      <c r="AY813" s="220" t="s">
        <v>185</v>
      </c>
    </row>
    <row r="814" s="13" customFormat="1">
      <c r="A814" s="13"/>
      <c r="B814" s="199"/>
      <c r="C814" s="13"/>
      <c r="D814" s="194" t="s">
        <v>194</v>
      </c>
      <c r="E814" s="200" t="s">
        <v>1</v>
      </c>
      <c r="F814" s="201" t="s">
        <v>921</v>
      </c>
      <c r="G814" s="13"/>
      <c r="H814" s="202">
        <v>0.02</v>
      </c>
      <c r="I814" s="203"/>
      <c r="J814" s="13"/>
      <c r="K814" s="13"/>
      <c r="L814" s="199"/>
      <c r="M814" s="204"/>
      <c r="N814" s="205"/>
      <c r="O814" s="205"/>
      <c r="P814" s="205"/>
      <c r="Q814" s="205"/>
      <c r="R814" s="205"/>
      <c r="S814" s="205"/>
      <c r="T814" s="206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T814" s="200" t="s">
        <v>194</v>
      </c>
      <c r="AU814" s="200" t="s">
        <v>92</v>
      </c>
      <c r="AV814" s="13" t="s">
        <v>92</v>
      </c>
      <c r="AW814" s="13" t="s">
        <v>32</v>
      </c>
      <c r="AX814" s="13" t="s">
        <v>76</v>
      </c>
      <c r="AY814" s="200" t="s">
        <v>185</v>
      </c>
    </row>
    <row r="815" s="14" customFormat="1">
      <c r="A815" s="14"/>
      <c r="B815" s="219"/>
      <c r="C815" s="14"/>
      <c r="D815" s="194" t="s">
        <v>194</v>
      </c>
      <c r="E815" s="220" t="s">
        <v>1</v>
      </c>
      <c r="F815" s="221" t="s">
        <v>922</v>
      </c>
      <c r="G815" s="14"/>
      <c r="H815" s="220" t="s">
        <v>1</v>
      </c>
      <c r="I815" s="222"/>
      <c r="J815" s="14"/>
      <c r="K815" s="14"/>
      <c r="L815" s="219"/>
      <c r="M815" s="223"/>
      <c r="N815" s="224"/>
      <c r="O815" s="224"/>
      <c r="P815" s="224"/>
      <c r="Q815" s="224"/>
      <c r="R815" s="224"/>
      <c r="S815" s="224"/>
      <c r="T815" s="225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T815" s="220" t="s">
        <v>194</v>
      </c>
      <c r="AU815" s="220" t="s">
        <v>92</v>
      </c>
      <c r="AV815" s="14" t="s">
        <v>84</v>
      </c>
      <c r="AW815" s="14" t="s">
        <v>32</v>
      </c>
      <c r="AX815" s="14" t="s">
        <v>76</v>
      </c>
      <c r="AY815" s="220" t="s">
        <v>185</v>
      </c>
    </row>
    <row r="816" s="13" customFormat="1">
      <c r="A816" s="13"/>
      <c r="B816" s="199"/>
      <c r="C816" s="13"/>
      <c r="D816" s="194" t="s">
        <v>194</v>
      </c>
      <c r="E816" s="200" t="s">
        <v>1</v>
      </c>
      <c r="F816" s="201" t="s">
        <v>923</v>
      </c>
      <c r="G816" s="13"/>
      <c r="H816" s="202">
        <v>1.417</v>
      </c>
      <c r="I816" s="203"/>
      <c r="J816" s="13"/>
      <c r="K816" s="13"/>
      <c r="L816" s="199"/>
      <c r="M816" s="204"/>
      <c r="N816" s="205"/>
      <c r="O816" s="205"/>
      <c r="P816" s="205"/>
      <c r="Q816" s="205"/>
      <c r="R816" s="205"/>
      <c r="S816" s="205"/>
      <c r="T816" s="206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T816" s="200" t="s">
        <v>194</v>
      </c>
      <c r="AU816" s="200" t="s">
        <v>92</v>
      </c>
      <c r="AV816" s="13" t="s">
        <v>92</v>
      </c>
      <c r="AW816" s="13" t="s">
        <v>32</v>
      </c>
      <c r="AX816" s="13" t="s">
        <v>76</v>
      </c>
      <c r="AY816" s="200" t="s">
        <v>185</v>
      </c>
    </row>
    <row r="817" s="14" customFormat="1">
      <c r="A817" s="14"/>
      <c r="B817" s="219"/>
      <c r="C817" s="14"/>
      <c r="D817" s="194" t="s">
        <v>194</v>
      </c>
      <c r="E817" s="220" t="s">
        <v>1</v>
      </c>
      <c r="F817" s="221" t="s">
        <v>924</v>
      </c>
      <c r="G817" s="14"/>
      <c r="H817" s="220" t="s">
        <v>1</v>
      </c>
      <c r="I817" s="222"/>
      <c r="J817" s="14"/>
      <c r="K817" s="14"/>
      <c r="L817" s="219"/>
      <c r="M817" s="223"/>
      <c r="N817" s="224"/>
      <c r="O817" s="224"/>
      <c r="P817" s="224"/>
      <c r="Q817" s="224"/>
      <c r="R817" s="224"/>
      <c r="S817" s="224"/>
      <c r="T817" s="225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T817" s="220" t="s">
        <v>194</v>
      </c>
      <c r="AU817" s="220" t="s">
        <v>92</v>
      </c>
      <c r="AV817" s="14" t="s">
        <v>84</v>
      </c>
      <c r="AW817" s="14" t="s">
        <v>32</v>
      </c>
      <c r="AX817" s="14" t="s">
        <v>76</v>
      </c>
      <c r="AY817" s="220" t="s">
        <v>185</v>
      </c>
    </row>
    <row r="818" s="13" customFormat="1">
      <c r="A818" s="13"/>
      <c r="B818" s="199"/>
      <c r="C818" s="13"/>
      <c r="D818" s="194" t="s">
        <v>194</v>
      </c>
      <c r="E818" s="200" t="s">
        <v>1</v>
      </c>
      <c r="F818" s="201" t="s">
        <v>925</v>
      </c>
      <c r="G818" s="13"/>
      <c r="H818" s="202">
        <v>0.442</v>
      </c>
      <c r="I818" s="203"/>
      <c r="J818" s="13"/>
      <c r="K818" s="13"/>
      <c r="L818" s="199"/>
      <c r="M818" s="204"/>
      <c r="N818" s="205"/>
      <c r="O818" s="205"/>
      <c r="P818" s="205"/>
      <c r="Q818" s="205"/>
      <c r="R818" s="205"/>
      <c r="S818" s="205"/>
      <c r="T818" s="206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T818" s="200" t="s">
        <v>194</v>
      </c>
      <c r="AU818" s="200" t="s">
        <v>92</v>
      </c>
      <c r="AV818" s="13" t="s">
        <v>92</v>
      </c>
      <c r="AW818" s="13" t="s">
        <v>32</v>
      </c>
      <c r="AX818" s="13" t="s">
        <v>76</v>
      </c>
      <c r="AY818" s="200" t="s">
        <v>185</v>
      </c>
    </row>
    <row r="819" s="14" customFormat="1">
      <c r="A819" s="14"/>
      <c r="B819" s="219"/>
      <c r="C819" s="14"/>
      <c r="D819" s="194" t="s">
        <v>194</v>
      </c>
      <c r="E819" s="220" t="s">
        <v>1</v>
      </c>
      <c r="F819" s="221" t="s">
        <v>926</v>
      </c>
      <c r="G819" s="14"/>
      <c r="H819" s="220" t="s">
        <v>1</v>
      </c>
      <c r="I819" s="222"/>
      <c r="J819" s="14"/>
      <c r="K819" s="14"/>
      <c r="L819" s="219"/>
      <c r="M819" s="223"/>
      <c r="N819" s="224"/>
      <c r="O819" s="224"/>
      <c r="P819" s="224"/>
      <c r="Q819" s="224"/>
      <c r="R819" s="224"/>
      <c r="S819" s="224"/>
      <c r="T819" s="225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T819" s="220" t="s">
        <v>194</v>
      </c>
      <c r="AU819" s="220" t="s">
        <v>92</v>
      </c>
      <c r="AV819" s="14" t="s">
        <v>84</v>
      </c>
      <c r="AW819" s="14" t="s">
        <v>32</v>
      </c>
      <c r="AX819" s="14" t="s">
        <v>76</v>
      </c>
      <c r="AY819" s="220" t="s">
        <v>185</v>
      </c>
    </row>
    <row r="820" s="13" customFormat="1">
      <c r="A820" s="13"/>
      <c r="B820" s="199"/>
      <c r="C820" s="13"/>
      <c r="D820" s="194" t="s">
        <v>194</v>
      </c>
      <c r="E820" s="200" t="s">
        <v>1</v>
      </c>
      <c r="F820" s="201" t="s">
        <v>927</v>
      </c>
      <c r="G820" s="13"/>
      <c r="H820" s="202">
        <v>0.83899999999999997</v>
      </c>
      <c r="I820" s="203"/>
      <c r="J820" s="13"/>
      <c r="K820" s="13"/>
      <c r="L820" s="199"/>
      <c r="M820" s="204"/>
      <c r="N820" s="205"/>
      <c r="O820" s="205"/>
      <c r="P820" s="205"/>
      <c r="Q820" s="205"/>
      <c r="R820" s="205"/>
      <c r="S820" s="205"/>
      <c r="T820" s="206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T820" s="200" t="s">
        <v>194</v>
      </c>
      <c r="AU820" s="200" t="s">
        <v>92</v>
      </c>
      <c r="AV820" s="13" t="s">
        <v>92</v>
      </c>
      <c r="AW820" s="13" t="s">
        <v>32</v>
      </c>
      <c r="AX820" s="13" t="s">
        <v>76</v>
      </c>
      <c r="AY820" s="200" t="s">
        <v>185</v>
      </c>
    </row>
    <row r="821" s="14" customFormat="1">
      <c r="A821" s="14"/>
      <c r="B821" s="219"/>
      <c r="C821" s="14"/>
      <c r="D821" s="194" t="s">
        <v>194</v>
      </c>
      <c r="E821" s="220" t="s">
        <v>1</v>
      </c>
      <c r="F821" s="221" t="s">
        <v>274</v>
      </c>
      <c r="G821" s="14"/>
      <c r="H821" s="220" t="s">
        <v>1</v>
      </c>
      <c r="I821" s="222"/>
      <c r="J821" s="14"/>
      <c r="K821" s="14"/>
      <c r="L821" s="219"/>
      <c r="M821" s="223"/>
      <c r="N821" s="224"/>
      <c r="O821" s="224"/>
      <c r="P821" s="224"/>
      <c r="Q821" s="224"/>
      <c r="R821" s="224"/>
      <c r="S821" s="224"/>
      <c r="T821" s="225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T821" s="220" t="s">
        <v>194</v>
      </c>
      <c r="AU821" s="220" t="s">
        <v>92</v>
      </c>
      <c r="AV821" s="14" t="s">
        <v>84</v>
      </c>
      <c r="AW821" s="14" t="s">
        <v>32</v>
      </c>
      <c r="AX821" s="14" t="s">
        <v>76</v>
      </c>
      <c r="AY821" s="220" t="s">
        <v>185</v>
      </c>
    </row>
    <row r="822" s="13" customFormat="1">
      <c r="A822" s="13"/>
      <c r="B822" s="199"/>
      <c r="C822" s="13"/>
      <c r="D822" s="194" t="s">
        <v>194</v>
      </c>
      <c r="E822" s="200" t="s">
        <v>1</v>
      </c>
      <c r="F822" s="201" t="s">
        <v>928</v>
      </c>
      <c r="G822" s="13"/>
      <c r="H822" s="202">
        <v>0.27800000000000002</v>
      </c>
      <c r="I822" s="203"/>
      <c r="J822" s="13"/>
      <c r="K822" s="13"/>
      <c r="L822" s="199"/>
      <c r="M822" s="204"/>
      <c r="N822" s="205"/>
      <c r="O822" s="205"/>
      <c r="P822" s="205"/>
      <c r="Q822" s="205"/>
      <c r="R822" s="205"/>
      <c r="S822" s="205"/>
      <c r="T822" s="206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T822" s="200" t="s">
        <v>194</v>
      </c>
      <c r="AU822" s="200" t="s">
        <v>92</v>
      </c>
      <c r="AV822" s="13" t="s">
        <v>92</v>
      </c>
      <c r="AW822" s="13" t="s">
        <v>32</v>
      </c>
      <c r="AX822" s="13" t="s">
        <v>76</v>
      </c>
      <c r="AY822" s="200" t="s">
        <v>185</v>
      </c>
    </row>
    <row r="823" s="15" customFormat="1">
      <c r="A823" s="15"/>
      <c r="B823" s="226"/>
      <c r="C823" s="15"/>
      <c r="D823" s="194" t="s">
        <v>194</v>
      </c>
      <c r="E823" s="227" t="s">
        <v>1</v>
      </c>
      <c r="F823" s="228" t="s">
        <v>276</v>
      </c>
      <c r="G823" s="15"/>
      <c r="H823" s="229">
        <v>3.02</v>
      </c>
      <c r="I823" s="230"/>
      <c r="J823" s="15"/>
      <c r="K823" s="15"/>
      <c r="L823" s="226"/>
      <c r="M823" s="231"/>
      <c r="N823" s="232"/>
      <c r="O823" s="232"/>
      <c r="P823" s="232"/>
      <c r="Q823" s="232"/>
      <c r="R823" s="232"/>
      <c r="S823" s="232"/>
      <c r="T823" s="233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T823" s="227" t="s">
        <v>194</v>
      </c>
      <c r="AU823" s="227" t="s">
        <v>92</v>
      </c>
      <c r="AV823" s="15" t="s">
        <v>191</v>
      </c>
      <c r="AW823" s="15" t="s">
        <v>32</v>
      </c>
      <c r="AX823" s="15" t="s">
        <v>84</v>
      </c>
      <c r="AY823" s="227" t="s">
        <v>185</v>
      </c>
    </row>
    <row r="824" s="2" customFormat="1" ht="24.15" customHeight="1">
      <c r="A824" s="38"/>
      <c r="B824" s="180"/>
      <c r="C824" s="181" t="s">
        <v>929</v>
      </c>
      <c r="D824" s="181" t="s">
        <v>187</v>
      </c>
      <c r="E824" s="182" t="s">
        <v>930</v>
      </c>
      <c r="F824" s="183" t="s">
        <v>931</v>
      </c>
      <c r="G824" s="184" t="s">
        <v>190</v>
      </c>
      <c r="H824" s="185">
        <v>2.1600000000000001</v>
      </c>
      <c r="I824" s="186"/>
      <c r="J824" s="187">
        <f>ROUND(I824*H824,2)</f>
        <v>0</v>
      </c>
      <c r="K824" s="183" t="s">
        <v>199</v>
      </c>
      <c r="L824" s="39"/>
      <c r="M824" s="188" t="s">
        <v>1</v>
      </c>
      <c r="N824" s="189" t="s">
        <v>42</v>
      </c>
      <c r="O824" s="77"/>
      <c r="P824" s="190">
        <f>O824*H824</f>
        <v>0</v>
      </c>
      <c r="Q824" s="190">
        <v>0.0378</v>
      </c>
      <c r="R824" s="190">
        <f>Q824*H824</f>
        <v>0.081648000000000012</v>
      </c>
      <c r="S824" s="190">
        <v>0</v>
      </c>
      <c r="T824" s="191">
        <f>S824*H824</f>
        <v>0</v>
      </c>
      <c r="U824" s="38"/>
      <c r="V824" s="38"/>
      <c r="W824" s="38"/>
      <c r="X824" s="38"/>
      <c r="Y824" s="38"/>
      <c r="Z824" s="38"/>
      <c r="AA824" s="38"/>
      <c r="AB824" s="38"/>
      <c r="AC824" s="38"/>
      <c r="AD824" s="38"/>
      <c r="AE824" s="38"/>
      <c r="AR824" s="192" t="s">
        <v>191</v>
      </c>
      <c r="AT824" s="192" t="s">
        <v>187</v>
      </c>
      <c r="AU824" s="192" t="s">
        <v>92</v>
      </c>
      <c r="AY824" s="19" t="s">
        <v>185</v>
      </c>
      <c r="BE824" s="193">
        <f>IF(N824="základní",J824,0)</f>
        <v>0</v>
      </c>
      <c r="BF824" s="193">
        <f>IF(N824="snížená",J824,0)</f>
        <v>0</v>
      </c>
      <c r="BG824" s="193">
        <f>IF(N824="zákl. přenesená",J824,0)</f>
        <v>0</v>
      </c>
      <c r="BH824" s="193">
        <f>IF(N824="sníž. přenesená",J824,0)</f>
        <v>0</v>
      </c>
      <c r="BI824" s="193">
        <f>IF(N824="nulová",J824,0)</f>
        <v>0</v>
      </c>
      <c r="BJ824" s="19" t="s">
        <v>92</v>
      </c>
      <c r="BK824" s="193">
        <f>ROUND(I824*H824,2)</f>
        <v>0</v>
      </c>
      <c r="BL824" s="19" t="s">
        <v>191</v>
      </c>
      <c r="BM824" s="192" t="s">
        <v>932</v>
      </c>
    </row>
    <row r="825" s="2" customFormat="1">
      <c r="A825" s="38"/>
      <c r="B825" s="39"/>
      <c r="C825" s="38"/>
      <c r="D825" s="194" t="s">
        <v>193</v>
      </c>
      <c r="E825" s="38"/>
      <c r="F825" s="195" t="s">
        <v>931</v>
      </c>
      <c r="G825" s="38"/>
      <c r="H825" s="38"/>
      <c r="I825" s="196"/>
      <c r="J825" s="38"/>
      <c r="K825" s="38"/>
      <c r="L825" s="39"/>
      <c r="M825" s="197"/>
      <c r="N825" s="198"/>
      <c r="O825" s="77"/>
      <c r="P825" s="77"/>
      <c r="Q825" s="77"/>
      <c r="R825" s="77"/>
      <c r="S825" s="77"/>
      <c r="T825" s="78"/>
      <c r="U825" s="38"/>
      <c r="V825" s="38"/>
      <c r="W825" s="38"/>
      <c r="X825" s="38"/>
      <c r="Y825" s="38"/>
      <c r="Z825" s="38"/>
      <c r="AA825" s="38"/>
      <c r="AB825" s="38"/>
      <c r="AC825" s="38"/>
      <c r="AD825" s="38"/>
      <c r="AE825" s="38"/>
      <c r="AT825" s="19" t="s">
        <v>193</v>
      </c>
      <c r="AU825" s="19" t="s">
        <v>92</v>
      </c>
    </row>
    <row r="826" s="2" customFormat="1">
      <c r="A826" s="38"/>
      <c r="B826" s="39"/>
      <c r="C826" s="38"/>
      <c r="D826" s="207" t="s">
        <v>201</v>
      </c>
      <c r="E826" s="38"/>
      <c r="F826" s="208" t="s">
        <v>933</v>
      </c>
      <c r="G826" s="38"/>
      <c r="H826" s="38"/>
      <c r="I826" s="196"/>
      <c r="J826" s="38"/>
      <c r="K826" s="38"/>
      <c r="L826" s="39"/>
      <c r="M826" s="197"/>
      <c r="N826" s="198"/>
      <c r="O826" s="77"/>
      <c r="P826" s="77"/>
      <c r="Q826" s="77"/>
      <c r="R826" s="77"/>
      <c r="S826" s="77"/>
      <c r="T826" s="78"/>
      <c r="U826" s="38"/>
      <c r="V826" s="38"/>
      <c r="W826" s="38"/>
      <c r="X826" s="38"/>
      <c r="Y826" s="38"/>
      <c r="Z826" s="38"/>
      <c r="AA826" s="38"/>
      <c r="AB826" s="38"/>
      <c r="AC826" s="38"/>
      <c r="AD826" s="38"/>
      <c r="AE826" s="38"/>
      <c r="AT826" s="19" t="s">
        <v>201</v>
      </c>
      <c r="AU826" s="19" t="s">
        <v>92</v>
      </c>
    </row>
    <row r="827" s="13" customFormat="1">
      <c r="A827" s="13"/>
      <c r="B827" s="199"/>
      <c r="C827" s="13"/>
      <c r="D827" s="194" t="s">
        <v>194</v>
      </c>
      <c r="E827" s="200" t="s">
        <v>1</v>
      </c>
      <c r="F827" s="201" t="s">
        <v>934</v>
      </c>
      <c r="G827" s="13"/>
      <c r="H827" s="202">
        <v>2.1600000000000001</v>
      </c>
      <c r="I827" s="203"/>
      <c r="J827" s="13"/>
      <c r="K827" s="13"/>
      <c r="L827" s="199"/>
      <c r="M827" s="204"/>
      <c r="N827" s="205"/>
      <c r="O827" s="205"/>
      <c r="P827" s="205"/>
      <c r="Q827" s="205"/>
      <c r="R827" s="205"/>
      <c r="S827" s="205"/>
      <c r="T827" s="206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T827" s="200" t="s">
        <v>194</v>
      </c>
      <c r="AU827" s="200" t="s">
        <v>92</v>
      </c>
      <c r="AV827" s="13" t="s">
        <v>92</v>
      </c>
      <c r="AW827" s="13" t="s">
        <v>32</v>
      </c>
      <c r="AX827" s="13" t="s">
        <v>84</v>
      </c>
      <c r="AY827" s="200" t="s">
        <v>185</v>
      </c>
    </row>
    <row r="828" s="2" customFormat="1" ht="24.15" customHeight="1">
      <c r="A828" s="38"/>
      <c r="B828" s="180"/>
      <c r="C828" s="181" t="s">
        <v>935</v>
      </c>
      <c r="D828" s="181" t="s">
        <v>187</v>
      </c>
      <c r="E828" s="182" t="s">
        <v>936</v>
      </c>
      <c r="F828" s="183" t="s">
        <v>937</v>
      </c>
      <c r="G828" s="184" t="s">
        <v>190</v>
      </c>
      <c r="H828" s="185">
        <v>70.5</v>
      </c>
      <c r="I828" s="186"/>
      <c r="J828" s="187">
        <f>ROUND(I828*H828,2)</f>
        <v>0</v>
      </c>
      <c r="K828" s="183" t="s">
        <v>199</v>
      </c>
      <c r="L828" s="39"/>
      <c r="M828" s="188" t="s">
        <v>1</v>
      </c>
      <c r="N828" s="189" t="s">
        <v>42</v>
      </c>
      <c r="O828" s="77"/>
      <c r="P828" s="190">
        <f>O828*H828</f>
        <v>0</v>
      </c>
      <c r="Q828" s="190">
        <v>0.049840000000000002</v>
      </c>
      <c r="R828" s="190">
        <f>Q828*H828</f>
        <v>3.5137200000000002</v>
      </c>
      <c r="S828" s="190">
        <v>0</v>
      </c>
      <c r="T828" s="191">
        <f>S828*H828</f>
        <v>0</v>
      </c>
      <c r="U828" s="38"/>
      <c r="V828" s="38"/>
      <c r="W828" s="38"/>
      <c r="X828" s="38"/>
      <c r="Y828" s="38"/>
      <c r="Z828" s="38"/>
      <c r="AA828" s="38"/>
      <c r="AB828" s="38"/>
      <c r="AC828" s="38"/>
      <c r="AD828" s="38"/>
      <c r="AE828" s="38"/>
      <c r="AR828" s="192" t="s">
        <v>191</v>
      </c>
      <c r="AT828" s="192" t="s">
        <v>187</v>
      </c>
      <c r="AU828" s="192" t="s">
        <v>92</v>
      </c>
      <c r="AY828" s="19" t="s">
        <v>185</v>
      </c>
      <c r="BE828" s="193">
        <f>IF(N828="základní",J828,0)</f>
        <v>0</v>
      </c>
      <c r="BF828" s="193">
        <f>IF(N828="snížená",J828,0)</f>
        <v>0</v>
      </c>
      <c r="BG828" s="193">
        <f>IF(N828="zákl. přenesená",J828,0)</f>
        <v>0</v>
      </c>
      <c r="BH828" s="193">
        <f>IF(N828="sníž. přenesená",J828,0)</f>
        <v>0</v>
      </c>
      <c r="BI828" s="193">
        <f>IF(N828="nulová",J828,0)</f>
        <v>0</v>
      </c>
      <c r="BJ828" s="19" t="s">
        <v>92</v>
      </c>
      <c r="BK828" s="193">
        <f>ROUND(I828*H828,2)</f>
        <v>0</v>
      </c>
      <c r="BL828" s="19" t="s">
        <v>191</v>
      </c>
      <c r="BM828" s="192" t="s">
        <v>938</v>
      </c>
    </row>
    <row r="829" s="2" customFormat="1">
      <c r="A829" s="38"/>
      <c r="B829" s="39"/>
      <c r="C829" s="38"/>
      <c r="D829" s="194" t="s">
        <v>193</v>
      </c>
      <c r="E829" s="38"/>
      <c r="F829" s="195" t="s">
        <v>937</v>
      </c>
      <c r="G829" s="38"/>
      <c r="H829" s="38"/>
      <c r="I829" s="196"/>
      <c r="J829" s="38"/>
      <c r="K829" s="38"/>
      <c r="L829" s="39"/>
      <c r="M829" s="197"/>
      <c r="N829" s="198"/>
      <c r="O829" s="77"/>
      <c r="P829" s="77"/>
      <c r="Q829" s="77"/>
      <c r="R829" s="77"/>
      <c r="S829" s="77"/>
      <c r="T829" s="78"/>
      <c r="U829" s="38"/>
      <c r="V829" s="38"/>
      <c r="W829" s="38"/>
      <c r="X829" s="38"/>
      <c r="Y829" s="38"/>
      <c r="Z829" s="38"/>
      <c r="AA829" s="38"/>
      <c r="AB829" s="38"/>
      <c r="AC829" s="38"/>
      <c r="AD829" s="38"/>
      <c r="AE829" s="38"/>
      <c r="AT829" s="19" t="s">
        <v>193</v>
      </c>
      <c r="AU829" s="19" t="s">
        <v>92</v>
      </c>
    </row>
    <row r="830" s="2" customFormat="1">
      <c r="A830" s="38"/>
      <c r="B830" s="39"/>
      <c r="C830" s="38"/>
      <c r="D830" s="207" t="s">
        <v>201</v>
      </c>
      <c r="E830" s="38"/>
      <c r="F830" s="208" t="s">
        <v>939</v>
      </c>
      <c r="G830" s="38"/>
      <c r="H830" s="38"/>
      <c r="I830" s="196"/>
      <c r="J830" s="38"/>
      <c r="K830" s="38"/>
      <c r="L830" s="39"/>
      <c r="M830" s="197"/>
      <c r="N830" s="198"/>
      <c r="O830" s="77"/>
      <c r="P830" s="77"/>
      <c r="Q830" s="77"/>
      <c r="R830" s="77"/>
      <c r="S830" s="77"/>
      <c r="T830" s="78"/>
      <c r="U830" s="38"/>
      <c r="V830" s="38"/>
      <c r="W830" s="38"/>
      <c r="X830" s="38"/>
      <c r="Y830" s="38"/>
      <c r="Z830" s="38"/>
      <c r="AA830" s="38"/>
      <c r="AB830" s="38"/>
      <c r="AC830" s="38"/>
      <c r="AD830" s="38"/>
      <c r="AE830" s="38"/>
      <c r="AT830" s="19" t="s">
        <v>201</v>
      </c>
      <c r="AU830" s="19" t="s">
        <v>92</v>
      </c>
    </row>
    <row r="831" s="14" customFormat="1">
      <c r="A831" s="14"/>
      <c r="B831" s="219"/>
      <c r="C831" s="14"/>
      <c r="D831" s="194" t="s">
        <v>194</v>
      </c>
      <c r="E831" s="220" t="s">
        <v>1</v>
      </c>
      <c r="F831" s="221" t="s">
        <v>274</v>
      </c>
      <c r="G831" s="14"/>
      <c r="H831" s="220" t="s">
        <v>1</v>
      </c>
      <c r="I831" s="222"/>
      <c r="J831" s="14"/>
      <c r="K831" s="14"/>
      <c r="L831" s="219"/>
      <c r="M831" s="223"/>
      <c r="N831" s="224"/>
      <c r="O831" s="224"/>
      <c r="P831" s="224"/>
      <c r="Q831" s="224"/>
      <c r="R831" s="224"/>
      <c r="S831" s="224"/>
      <c r="T831" s="225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T831" s="220" t="s">
        <v>194</v>
      </c>
      <c r="AU831" s="220" t="s">
        <v>92</v>
      </c>
      <c r="AV831" s="14" t="s">
        <v>84</v>
      </c>
      <c r="AW831" s="14" t="s">
        <v>32</v>
      </c>
      <c r="AX831" s="14" t="s">
        <v>76</v>
      </c>
      <c r="AY831" s="220" t="s">
        <v>185</v>
      </c>
    </row>
    <row r="832" s="13" customFormat="1">
      <c r="A832" s="13"/>
      <c r="B832" s="199"/>
      <c r="C832" s="13"/>
      <c r="D832" s="194" t="s">
        <v>194</v>
      </c>
      <c r="E832" s="200" t="s">
        <v>1</v>
      </c>
      <c r="F832" s="201" t="s">
        <v>275</v>
      </c>
      <c r="G832" s="13"/>
      <c r="H832" s="202">
        <v>70.5</v>
      </c>
      <c r="I832" s="203"/>
      <c r="J832" s="13"/>
      <c r="K832" s="13"/>
      <c r="L832" s="199"/>
      <c r="M832" s="204"/>
      <c r="N832" s="205"/>
      <c r="O832" s="205"/>
      <c r="P832" s="205"/>
      <c r="Q832" s="205"/>
      <c r="R832" s="205"/>
      <c r="S832" s="205"/>
      <c r="T832" s="206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T832" s="200" t="s">
        <v>194</v>
      </c>
      <c r="AU832" s="200" t="s">
        <v>92</v>
      </c>
      <c r="AV832" s="13" t="s">
        <v>92</v>
      </c>
      <c r="AW832" s="13" t="s">
        <v>32</v>
      </c>
      <c r="AX832" s="13" t="s">
        <v>84</v>
      </c>
      <c r="AY832" s="200" t="s">
        <v>185</v>
      </c>
    </row>
    <row r="833" s="2" customFormat="1" ht="21.75" customHeight="1">
      <c r="A833" s="38"/>
      <c r="B833" s="180"/>
      <c r="C833" s="181" t="s">
        <v>940</v>
      </c>
      <c r="D833" s="181" t="s">
        <v>187</v>
      </c>
      <c r="E833" s="182" t="s">
        <v>941</v>
      </c>
      <c r="F833" s="183" t="s">
        <v>942</v>
      </c>
      <c r="G833" s="184" t="s">
        <v>190</v>
      </c>
      <c r="H833" s="185">
        <v>135.11699999999999</v>
      </c>
      <c r="I833" s="186"/>
      <c r="J833" s="187">
        <f>ROUND(I833*H833,2)</f>
        <v>0</v>
      </c>
      <c r="K833" s="183" t="s">
        <v>199</v>
      </c>
      <c r="L833" s="39"/>
      <c r="M833" s="188" t="s">
        <v>1</v>
      </c>
      <c r="N833" s="189" t="s">
        <v>42</v>
      </c>
      <c r="O833" s="77"/>
      <c r="P833" s="190">
        <f>O833*H833</f>
        <v>0</v>
      </c>
      <c r="Q833" s="190">
        <v>0.010200000000000001</v>
      </c>
      <c r="R833" s="190">
        <f>Q833*H833</f>
        <v>1.3781934</v>
      </c>
      <c r="S833" s="190">
        <v>0</v>
      </c>
      <c r="T833" s="191">
        <f>S833*H833</f>
        <v>0</v>
      </c>
      <c r="U833" s="38"/>
      <c r="V833" s="38"/>
      <c r="W833" s="38"/>
      <c r="X833" s="38"/>
      <c r="Y833" s="38"/>
      <c r="Z833" s="38"/>
      <c r="AA833" s="38"/>
      <c r="AB833" s="38"/>
      <c r="AC833" s="38"/>
      <c r="AD833" s="38"/>
      <c r="AE833" s="38"/>
      <c r="AR833" s="192" t="s">
        <v>191</v>
      </c>
      <c r="AT833" s="192" t="s">
        <v>187</v>
      </c>
      <c r="AU833" s="192" t="s">
        <v>92</v>
      </c>
      <c r="AY833" s="19" t="s">
        <v>185</v>
      </c>
      <c r="BE833" s="193">
        <f>IF(N833="základní",J833,0)</f>
        <v>0</v>
      </c>
      <c r="BF833" s="193">
        <f>IF(N833="snížená",J833,0)</f>
        <v>0</v>
      </c>
      <c r="BG833" s="193">
        <f>IF(N833="zákl. přenesená",J833,0)</f>
        <v>0</v>
      </c>
      <c r="BH833" s="193">
        <f>IF(N833="sníž. přenesená",J833,0)</f>
        <v>0</v>
      </c>
      <c r="BI833" s="193">
        <f>IF(N833="nulová",J833,0)</f>
        <v>0</v>
      </c>
      <c r="BJ833" s="19" t="s">
        <v>92</v>
      </c>
      <c r="BK833" s="193">
        <f>ROUND(I833*H833,2)</f>
        <v>0</v>
      </c>
      <c r="BL833" s="19" t="s">
        <v>191</v>
      </c>
      <c r="BM833" s="192" t="s">
        <v>943</v>
      </c>
    </row>
    <row r="834" s="2" customFormat="1">
      <c r="A834" s="38"/>
      <c r="B834" s="39"/>
      <c r="C834" s="38"/>
      <c r="D834" s="194" t="s">
        <v>193</v>
      </c>
      <c r="E834" s="38"/>
      <c r="F834" s="195" t="s">
        <v>942</v>
      </c>
      <c r="G834" s="38"/>
      <c r="H834" s="38"/>
      <c r="I834" s="196"/>
      <c r="J834" s="38"/>
      <c r="K834" s="38"/>
      <c r="L834" s="39"/>
      <c r="M834" s="197"/>
      <c r="N834" s="198"/>
      <c r="O834" s="77"/>
      <c r="P834" s="77"/>
      <c r="Q834" s="77"/>
      <c r="R834" s="77"/>
      <c r="S834" s="77"/>
      <c r="T834" s="78"/>
      <c r="U834" s="38"/>
      <c r="V834" s="38"/>
      <c r="W834" s="38"/>
      <c r="X834" s="38"/>
      <c r="Y834" s="38"/>
      <c r="Z834" s="38"/>
      <c r="AA834" s="38"/>
      <c r="AB834" s="38"/>
      <c r="AC834" s="38"/>
      <c r="AD834" s="38"/>
      <c r="AE834" s="38"/>
      <c r="AT834" s="19" t="s">
        <v>193</v>
      </c>
      <c r="AU834" s="19" t="s">
        <v>92</v>
      </c>
    </row>
    <row r="835" s="2" customFormat="1">
      <c r="A835" s="38"/>
      <c r="B835" s="39"/>
      <c r="C835" s="38"/>
      <c r="D835" s="207" t="s">
        <v>201</v>
      </c>
      <c r="E835" s="38"/>
      <c r="F835" s="208" t="s">
        <v>944</v>
      </c>
      <c r="G835" s="38"/>
      <c r="H835" s="38"/>
      <c r="I835" s="196"/>
      <c r="J835" s="38"/>
      <c r="K835" s="38"/>
      <c r="L835" s="39"/>
      <c r="M835" s="197"/>
      <c r="N835" s="198"/>
      <c r="O835" s="77"/>
      <c r="P835" s="77"/>
      <c r="Q835" s="77"/>
      <c r="R835" s="77"/>
      <c r="S835" s="77"/>
      <c r="T835" s="78"/>
      <c r="U835" s="38"/>
      <c r="V835" s="38"/>
      <c r="W835" s="38"/>
      <c r="X835" s="38"/>
      <c r="Y835" s="38"/>
      <c r="Z835" s="38"/>
      <c r="AA835" s="38"/>
      <c r="AB835" s="38"/>
      <c r="AC835" s="38"/>
      <c r="AD835" s="38"/>
      <c r="AE835" s="38"/>
      <c r="AT835" s="19" t="s">
        <v>201</v>
      </c>
      <c r="AU835" s="19" t="s">
        <v>92</v>
      </c>
    </row>
    <row r="836" s="14" customFormat="1">
      <c r="A836" s="14"/>
      <c r="B836" s="219"/>
      <c r="C836" s="14"/>
      <c r="D836" s="194" t="s">
        <v>194</v>
      </c>
      <c r="E836" s="220" t="s">
        <v>1</v>
      </c>
      <c r="F836" s="221" t="s">
        <v>260</v>
      </c>
      <c r="G836" s="14"/>
      <c r="H836" s="220" t="s">
        <v>1</v>
      </c>
      <c r="I836" s="222"/>
      <c r="J836" s="14"/>
      <c r="K836" s="14"/>
      <c r="L836" s="219"/>
      <c r="M836" s="223"/>
      <c r="N836" s="224"/>
      <c r="O836" s="224"/>
      <c r="P836" s="224"/>
      <c r="Q836" s="224"/>
      <c r="R836" s="224"/>
      <c r="S836" s="224"/>
      <c r="T836" s="225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T836" s="220" t="s">
        <v>194</v>
      </c>
      <c r="AU836" s="220" t="s">
        <v>92</v>
      </c>
      <c r="AV836" s="14" t="s">
        <v>84</v>
      </c>
      <c r="AW836" s="14" t="s">
        <v>32</v>
      </c>
      <c r="AX836" s="14" t="s">
        <v>76</v>
      </c>
      <c r="AY836" s="220" t="s">
        <v>185</v>
      </c>
    </row>
    <row r="837" s="13" customFormat="1">
      <c r="A837" s="13"/>
      <c r="B837" s="199"/>
      <c r="C837" s="13"/>
      <c r="D837" s="194" t="s">
        <v>194</v>
      </c>
      <c r="E837" s="200" t="s">
        <v>1</v>
      </c>
      <c r="F837" s="201" t="s">
        <v>261</v>
      </c>
      <c r="G837" s="13"/>
      <c r="H837" s="202">
        <v>7.2000000000000002</v>
      </c>
      <c r="I837" s="203"/>
      <c r="J837" s="13"/>
      <c r="K837" s="13"/>
      <c r="L837" s="199"/>
      <c r="M837" s="204"/>
      <c r="N837" s="205"/>
      <c r="O837" s="205"/>
      <c r="P837" s="205"/>
      <c r="Q837" s="205"/>
      <c r="R837" s="205"/>
      <c r="S837" s="205"/>
      <c r="T837" s="206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T837" s="200" t="s">
        <v>194</v>
      </c>
      <c r="AU837" s="200" t="s">
        <v>92</v>
      </c>
      <c r="AV837" s="13" t="s">
        <v>92</v>
      </c>
      <c r="AW837" s="13" t="s">
        <v>32</v>
      </c>
      <c r="AX837" s="13" t="s">
        <v>76</v>
      </c>
      <c r="AY837" s="200" t="s">
        <v>185</v>
      </c>
    </row>
    <row r="838" s="14" customFormat="1">
      <c r="A838" s="14"/>
      <c r="B838" s="219"/>
      <c r="C838" s="14"/>
      <c r="D838" s="194" t="s">
        <v>194</v>
      </c>
      <c r="E838" s="220" t="s">
        <v>1</v>
      </c>
      <c r="F838" s="221" t="s">
        <v>272</v>
      </c>
      <c r="G838" s="14"/>
      <c r="H838" s="220" t="s">
        <v>1</v>
      </c>
      <c r="I838" s="222"/>
      <c r="J838" s="14"/>
      <c r="K838" s="14"/>
      <c r="L838" s="219"/>
      <c r="M838" s="223"/>
      <c r="N838" s="224"/>
      <c r="O838" s="224"/>
      <c r="P838" s="224"/>
      <c r="Q838" s="224"/>
      <c r="R838" s="224"/>
      <c r="S838" s="224"/>
      <c r="T838" s="225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T838" s="220" t="s">
        <v>194</v>
      </c>
      <c r="AU838" s="220" t="s">
        <v>92</v>
      </c>
      <c r="AV838" s="14" t="s">
        <v>84</v>
      </c>
      <c r="AW838" s="14" t="s">
        <v>32</v>
      </c>
      <c r="AX838" s="14" t="s">
        <v>76</v>
      </c>
      <c r="AY838" s="220" t="s">
        <v>185</v>
      </c>
    </row>
    <row r="839" s="13" customFormat="1">
      <c r="A839" s="13"/>
      <c r="B839" s="199"/>
      <c r="C839" s="13"/>
      <c r="D839" s="194" t="s">
        <v>194</v>
      </c>
      <c r="E839" s="200" t="s">
        <v>1</v>
      </c>
      <c r="F839" s="201" t="s">
        <v>945</v>
      </c>
      <c r="G839" s="13"/>
      <c r="H839" s="202">
        <v>15.917</v>
      </c>
      <c r="I839" s="203"/>
      <c r="J839" s="13"/>
      <c r="K839" s="13"/>
      <c r="L839" s="199"/>
      <c r="M839" s="204"/>
      <c r="N839" s="205"/>
      <c r="O839" s="205"/>
      <c r="P839" s="205"/>
      <c r="Q839" s="205"/>
      <c r="R839" s="205"/>
      <c r="S839" s="205"/>
      <c r="T839" s="206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T839" s="200" t="s">
        <v>194</v>
      </c>
      <c r="AU839" s="200" t="s">
        <v>92</v>
      </c>
      <c r="AV839" s="13" t="s">
        <v>92</v>
      </c>
      <c r="AW839" s="13" t="s">
        <v>32</v>
      </c>
      <c r="AX839" s="13" t="s">
        <v>76</v>
      </c>
      <c r="AY839" s="200" t="s">
        <v>185</v>
      </c>
    </row>
    <row r="840" s="14" customFormat="1">
      <c r="A840" s="14"/>
      <c r="B840" s="219"/>
      <c r="C840" s="14"/>
      <c r="D840" s="194" t="s">
        <v>194</v>
      </c>
      <c r="E840" s="220" t="s">
        <v>1</v>
      </c>
      <c r="F840" s="221" t="s">
        <v>864</v>
      </c>
      <c r="G840" s="14"/>
      <c r="H840" s="220" t="s">
        <v>1</v>
      </c>
      <c r="I840" s="222"/>
      <c r="J840" s="14"/>
      <c r="K840" s="14"/>
      <c r="L840" s="219"/>
      <c r="M840" s="223"/>
      <c r="N840" s="224"/>
      <c r="O840" s="224"/>
      <c r="P840" s="224"/>
      <c r="Q840" s="224"/>
      <c r="R840" s="224"/>
      <c r="S840" s="224"/>
      <c r="T840" s="225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T840" s="220" t="s">
        <v>194</v>
      </c>
      <c r="AU840" s="220" t="s">
        <v>92</v>
      </c>
      <c r="AV840" s="14" t="s">
        <v>84</v>
      </c>
      <c r="AW840" s="14" t="s">
        <v>32</v>
      </c>
      <c r="AX840" s="14" t="s">
        <v>76</v>
      </c>
      <c r="AY840" s="220" t="s">
        <v>185</v>
      </c>
    </row>
    <row r="841" s="13" customFormat="1">
      <c r="A841" s="13"/>
      <c r="B841" s="199"/>
      <c r="C841" s="13"/>
      <c r="D841" s="194" t="s">
        <v>194</v>
      </c>
      <c r="E841" s="200" t="s">
        <v>1</v>
      </c>
      <c r="F841" s="201" t="s">
        <v>946</v>
      </c>
      <c r="G841" s="13"/>
      <c r="H841" s="202">
        <v>92.400000000000006</v>
      </c>
      <c r="I841" s="203"/>
      <c r="J841" s="13"/>
      <c r="K841" s="13"/>
      <c r="L841" s="199"/>
      <c r="M841" s="204"/>
      <c r="N841" s="205"/>
      <c r="O841" s="205"/>
      <c r="P841" s="205"/>
      <c r="Q841" s="205"/>
      <c r="R841" s="205"/>
      <c r="S841" s="205"/>
      <c r="T841" s="206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T841" s="200" t="s">
        <v>194</v>
      </c>
      <c r="AU841" s="200" t="s">
        <v>92</v>
      </c>
      <c r="AV841" s="13" t="s">
        <v>92</v>
      </c>
      <c r="AW841" s="13" t="s">
        <v>32</v>
      </c>
      <c r="AX841" s="13" t="s">
        <v>76</v>
      </c>
      <c r="AY841" s="200" t="s">
        <v>185</v>
      </c>
    </row>
    <row r="842" s="14" customFormat="1">
      <c r="A842" s="14"/>
      <c r="B842" s="219"/>
      <c r="C842" s="14"/>
      <c r="D842" s="194" t="s">
        <v>194</v>
      </c>
      <c r="E842" s="220" t="s">
        <v>1</v>
      </c>
      <c r="F842" s="221" t="s">
        <v>866</v>
      </c>
      <c r="G842" s="14"/>
      <c r="H842" s="220" t="s">
        <v>1</v>
      </c>
      <c r="I842" s="222"/>
      <c r="J842" s="14"/>
      <c r="K842" s="14"/>
      <c r="L842" s="219"/>
      <c r="M842" s="223"/>
      <c r="N842" s="224"/>
      <c r="O842" s="224"/>
      <c r="P842" s="224"/>
      <c r="Q842" s="224"/>
      <c r="R842" s="224"/>
      <c r="S842" s="224"/>
      <c r="T842" s="225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T842" s="220" t="s">
        <v>194</v>
      </c>
      <c r="AU842" s="220" t="s">
        <v>92</v>
      </c>
      <c r="AV842" s="14" t="s">
        <v>84</v>
      </c>
      <c r="AW842" s="14" t="s">
        <v>32</v>
      </c>
      <c r="AX842" s="14" t="s">
        <v>76</v>
      </c>
      <c r="AY842" s="220" t="s">
        <v>185</v>
      </c>
    </row>
    <row r="843" s="13" customFormat="1">
      <c r="A843" s="13"/>
      <c r="B843" s="199"/>
      <c r="C843" s="13"/>
      <c r="D843" s="194" t="s">
        <v>194</v>
      </c>
      <c r="E843" s="200" t="s">
        <v>1</v>
      </c>
      <c r="F843" s="201" t="s">
        <v>947</v>
      </c>
      <c r="G843" s="13"/>
      <c r="H843" s="202">
        <v>19.600000000000001</v>
      </c>
      <c r="I843" s="203"/>
      <c r="J843" s="13"/>
      <c r="K843" s="13"/>
      <c r="L843" s="199"/>
      <c r="M843" s="204"/>
      <c r="N843" s="205"/>
      <c r="O843" s="205"/>
      <c r="P843" s="205"/>
      <c r="Q843" s="205"/>
      <c r="R843" s="205"/>
      <c r="S843" s="205"/>
      <c r="T843" s="206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T843" s="200" t="s">
        <v>194</v>
      </c>
      <c r="AU843" s="200" t="s">
        <v>92</v>
      </c>
      <c r="AV843" s="13" t="s">
        <v>92</v>
      </c>
      <c r="AW843" s="13" t="s">
        <v>32</v>
      </c>
      <c r="AX843" s="13" t="s">
        <v>76</v>
      </c>
      <c r="AY843" s="200" t="s">
        <v>185</v>
      </c>
    </row>
    <row r="844" s="15" customFormat="1">
      <c r="A844" s="15"/>
      <c r="B844" s="226"/>
      <c r="C844" s="15"/>
      <c r="D844" s="194" t="s">
        <v>194</v>
      </c>
      <c r="E844" s="227" t="s">
        <v>1</v>
      </c>
      <c r="F844" s="228" t="s">
        <v>276</v>
      </c>
      <c r="G844" s="15"/>
      <c r="H844" s="229">
        <v>135.11700000000002</v>
      </c>
      <c r="I844" s="230"/>
      <c r="J844" s="15"/>
      <c r="K844" s="15"/>
      <c r="L844" s="226"/>
      <c r="M844" s="231"/>
      <c r="N844" s="232"/>
      <c r="O844" s="232"/>
      <c r="P844" s="232"/>
      <c r="Q844" s="232"/>
      <c r="R844" s="232"/>
      <c r="S844" s="232"/>
      <c r="T844" s="233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T844" s="227" t="s">
        <v>194</v>
      </c>
      <c r="AU844" s="227" t="s">
        <v>92</v>
      </c>
      <c r="AV844" s="15" t="s">
        <v>191</v>
      </c>
      <c r="AW844" s="15" t="s">
        <v>32</v>
      </c>
      <c r="AX844" s="15" t="s">
        <v>84</v>
      </c>
      <c r="AY844" s="227" t="s">
        <v>185</v>
      </c>
    </row>
    <row r="845" s="2" customFormat="1" ht="24.15" customHeight="1">
      <c r="A845" s="38"/>
      <c r="B845" s="180"/>
      <c r="C845" s="181" t="s">
        <v>948</v>
      </c>
      <c r="D845" s="181" t="s">
        <v>187</v>
      </c>
      <c r="E845" s="182" t="s">
        <v>949</v>
      </c>
      <c r="F845" s="183" t="s">
        <v>950</v>
      </c>
      <c r="G845" s="184" t="s">
        <v>190</v>
      </c>
      <c r="H845" s="185">
        <v>4.4000000000000004</v>
      </c>
      <c r="I845" s="186"/>
      <c r="J845" s="187">
        <f>ROUND(I845*H845,2)</f>
        <v>0</v>
      </c>
      <c r="K845" s="183" t="s">
        <v>1</v>
      </c>
      <c r="L845" s="39"/>
      <c r="M845" s="188" t="s">
        <v>1</v>
      </c>
      <c r="N845" s="189" t="s">
        <v>42</v>
      </c>
      <c r="O845" s="77"/>
      <c r="P845" s="190">
        <f>O845*H845</f>
        <v>0</v>
      </c>
      <c r="Q845" s="190">
        <v>0.02</v>
      </c>
      <c r="R845" s="190">
        <f>Q845*H845</f>
        <v>0.088000000000000009</v>
      </c>
      <c r="S845" s="190">
        <v>0</v>
      </c>
      <c r="T845" s="191">
        <f>S845*H845</f>
        <v>0</v>
      </c>
      <c r="U845" s="38"/>
      <c r="V845" s="38"/>
      <c r="W845" s="38"/>
      <c r="X845" s="38"/>
      <c r="Y845" s="38"/>
      <c r="Z845" s="38"/>
      <c r="AA845" s="38"/>
      <c r="AB845" s="38"/>
      <c r="AC845" s="38"/>
      <c r="AD845" s="38"/>
      <c r="AE845" s="38"/>
      <c r="AR845" s="192" t="s">
        <v>191</v>
      </c>
      <c r="AT845" s="192" t="s">
        <v>187</v>
      </c>
      <c r="AU845" s="192" t="s">
        <v>92</v>
      </c>
      <c r="AY845" s="19" t="s">
        <v>185</v>
      </c>
      <c r="BE845" s="193">
        <f>IF(N845="základní",J845,0)</f>
        <v>0</v>
      </c>
      <c r="BF845" s="193">
        <f>IF(N845="snížená",J845,0)</f>
        <v>0</v>
      </c>
      <c r="BG845" s="193">
        <f>IF(N845="zákl. přenesená",J845,0)</f>
        <v>0</v>
      </c>
      <c r="BH845" s="193">
        <f>IF(N845="sníž. přenesená",J845,0)</f>
        <v>0</v>
      </c>
      <c r="BI845" s="193">
        <f>IF(N845="nulová",J845,0)</f>
        <v>0</v>
      </c>
      <c r="BJ845" s="19" t="s">
        <v>92</v>
      </c>
      <c r="BK845" s="193">
        <f>ROUND(I845*H845,2)</f>
        <v>0</v>
      </c>
      <c r="BL845" s="19" t="s">
        <v>191</v>
      </c>
      <c r="BM845" s="192" t="s">
        <v>951</v>
      </c>
    </row>
    <row r="846" s="2" customFormat="1">
      <c r="A846" s="38"/>
      <c r="B846" s="39"/>
      <c r="C846" s="38"/>
      <c r="D846" s="194" t="s">
        <v>193</v>
      </c>
      <c r="E846" s="38"/>
      <c r="F846" s="195" t="s">
        <v>950</v>
      </c>
      <c r="G846" s="38"/>
      <c r="H846" s="38"/>
      <c r="I846" s="196"/>
      <c r="J846" s="38"/>
      <c r="K846" s="38"/>
      <c r="L846" s="39"/>
      <c r="M846" s="197"/>
      <c r="N846" s="198"/>
      <c r="O846" s="77"/>
      <c r="P846" s="77"/>
      <c r="Q846" s="77"/>
      <c r="R846" s="77"/>
      <c r="S846" s="77"/>
      <c r="T846" s="78"/>
      <c r="U846" s="38"/>
      <c r="V846" s="38"/>
      <c r="W846" s="38"/>
      <c r="X846" s="38"/>
      <c r="Y846" s="38"/>
      <c r="Z846" s="38"/>
      <c r="AA846" s="38"/>
      <c r="AB846" s="38"/>
      <c r="AC846" s="38"/>
      <c r="AD846" s="38"/>
      <c r="AE846" s="38"/>
      <c r="AT846" s="19" t="s">
        <v>193</v>
      </c>
      <c r="AU846" s="19" t="s">
        <v>92</v>
      </c>
    </row>
    <row r="847" s="14" customFormat="1">
      <c r="A847" s="14"/>
      <c r="B847" s="219"/>
      <c r="C847" s="14"/>
      <c r="D847" s="194" t="s">
        <v>194</v>
      </c>
      <c r="E847" s="220" t="s">
        <v>1</v>
      </c>
      <c r="F847" s="221" t="s">
        <v>262</v>
      </c>
      <c r="G847" s="14"/>
      <c r="H847" s="220" t="s">
        <v>1</v>
      </c>
      <c r="I847" s="222"/>
      <c r="J847" s="14"/>
      <c r="K847" s="14"/>
      <c r="L847" s="219"/>
      <c r="M847" s="223"/>
      <c r="N847" s="224"/>
      <c r="O847" s="224"/>
      <c r="P847" s="224"/>
      <c r="Q847" s="224"/>
      <c r="R847" s="224"/>
      <c r="S847" s="224"/>
      <c r="T847" s="225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T847" s="220" t="s">
        <v>194</v>
      </c>
      <c r="AU847" s="220" t="s">
        <v>92</v>
      </c>
      <c r="AV847" s="14" t="s">
        <v>84</v>
      </c>
      <c r="AW847" s="14" t="s">
        <v>32</v>
      </c>
      <c r="AX847" s="14" t="s">
        <v>76</v>
      </c>
      <c r="AY847" s="220" t="s">
        <v>185</v>
      </c>
    </row>
    <row r="848" s="13" customFormat="1">
      <c r="A848" s="13"/>
      <c r="B848" s="199"/>
      <c r="C848" s="13"/>
      <c r="D848" s="194" t="s">
        <v>194</v>
      </c>
      <c r="E848" s="200" t="s">
        <v>1</v>
      </c>
      <c r="F848" s="201" t="s">
        <v>263</v>
      </c>
      <c r="G848" s="13"/>
      <c r="H848" s="202">
        <v>4.4000000000000004</v>
      </c>
      <c r="I848" s="203"/>
      <c r="J848" s="13"/>
      <c r="K848" s="13"/>
      <c r="L848" s="199"/>
      <c r="M848" s="204"/>
      <c r="N848" s="205"/>
      <c r="O848" s="205"/>
      <c r="P848" s="205"/>
      <c r="Q848" s="205"/>
      <c r="R848" s="205"/>
      <c r="S848" s="205"/>
      <c r="T848" s="206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T848" s="200" t="s">
        <v>194</v>
      </c>
      <c r="AU848" s="200" t="s">
        <v>92</v>
      </c>
      <c r="AV848" s="13" t="s">
        <v>92</v>
      </c>
      <c r="AW848" s="13" t="s">
        <v>32</v>
      </c>
      <c r="AX848" s="13" t="s">
        <v>84</v>
      </c>
      <c r="AY848" s="200" t="s">
        <v>185</v>
      </c>
    </row>
    <row r="849" s="2" customFormat="1" ht="24.15" customHeight="1">
      <c r="A849" s="38"/>
      <c r="B849" s="180"/>
      <c r="C849" s="181" t="s">
        <v>952</v>
      </c>
      <c r="D849" s="181" t="s">
        <v>187</v>
      </c>
      <c r="E849" s="182" t="s">
        <v>953</v>
      </c>
      <c r="F849" s="183" t="s">
        <v>954</v>
      </c>
      <c r="G849" s="184" t="s">
        <v>190</v>
      </c>
      <c r="H849" s="185">
        <v>1214.1659999999999</v>
      </c>
      <c r="I849" s="186"/>
      <c r="J849" s="187">
        <f>ROUND(I849*H849,2)</f>
        <v>0</v>
      </c>
      <c r="K849" s="183" t="s">
        <v>1</v>
      </c>
      <c r="L849" s="39"/>
      <c r="M849" s="188" t="s">
        <v>1</v>
      </c>
      <c r="N849" s="189" t="s">
        <v>42</v>
      </c>
      <c r="O849" s="77"/>
      <c r="P849" s="190">
        <f>O849*H849</f>
        <v>0</v>
      </c>
      <c r="Q849" s="190">
        <v>0.00012999999999999999</v>
      </c>
      <c r="R849" s="190">
        <f>Q849*H849</f>
        <v>0.15784157999999998</v>
      </c>
      <c r="S849" s="190">
        <v>0</v>
      </c>
      <c r="T849" s="191">
        <f>S849*H849</f>
        <v>0</v>
      </c>
      <c r="U849" s="38"/>
      <c r="V849" s="38"/>
      <c r="W849" s="38"/>
      <c r="X849" s="38"/>
      <c r="Y849" s="38"/>
      <c r="Z849" s="38"/>
      <c r="AA849" s="38"/>
      <c r="AB849" s="38"/>
      <c r="AC849" s="38"/>
      <c r="AD849" s="38"/>
      <c r="AE849" s="38"/>
      <c r="AR849" s="192" t="s">
        <v>191</v>
      </c>
      <c r="AT849" s="192" t="s">
        <v>187</v>
      </c>
      <c r="AU849" s="192" t="s">
        <v>92</v>
      </c>
      <c r="AY849" s="19" t="s">
        <v>185</v>
      </c>
      <c r="BE849" s="193">
        <f>IF(N849="základní",J849,0)</f>
        <v>0</v>
      </c>
      <c r="BF849" s="193">
        <f>IF(N849="snížená",J849,0)</f>
        <v>0</v>
      </c>
      <c r="BG849" s="193">
        <f>IF(N849="zákl. přenesená",J849,0)</f>
        <v>0</v>
      </c>
      <c r="BH849" s="193">
        <f>IF(N849="sníž. přenesená",J849,0)</f>
        <v>0</v>
      </c>
      <c r="BI849" s="193">
        <f>IF(N849="nulová",J849,0)</f>
        <v>0</v>
      </c>
      <c r="BJ849" s="19" t="s">
        <v>92</v>
      </c>
      <c r="BK849" s="193">
        <f>ROUND(I849*H849,2)</f>
        <v>0</v>
      </c>
      <c r="BL849" s="19" t="s">
        <v>191</v>
      </c>
      <c r="BM849" s="192" t="s">
        <v>955</v>
      </c>
    </row>
    <row r="850" s="2" customFormat="1">
      <c r="A850" s="38"/>
      <c r="B850" s="39"/>
      <c r="C850" s="38"/>
      <c r="D850" s="194" t="s">
        <v>193</v>
      </c>
      <c r="E850" s="38"/>
      <c r="F850" s="195" t="s">
        <v>954</v>
      </c>
      <c r="G850" s="38"/>
      <c r="H850" s="38"/>
      <c r="I850" s="196"/>
      <c r="J850" s="38"/>
      <c r="K850" s="38"/>
      <c r="L850" s="39"/>
      <c r="M850" s="197"/>
      <c r="N850" s="198"/>
      <c r="O850" s="77"/>
      <c r="P850" s="77"/>
      <c r="Q850" s="77"/>
      <c r="R850" s="77"/>
      <c r="S850" s="77"/>
      <c r="T850" s="78"/>
      <c r="U850" s="38"/>
      <c r="V850" s="38"/>
      <c r="W850" s="38"/>
      <c r="X850" s="38"/>
      <c r="Y850" s="38"/>
      <c r="Z850" s="38"/>
      <c r="AA850" s="38"/>
      <c r="AB850" s="38"/>
      <c r="AC850" s="38"/>
      <c r="AD850" s="38"/>
      <c r="AE850" s="38"/>
      <c r="AT850" s="19" t="s">
        <v>193</v>
      </c>
      <c r="AU850" s="19" t="s">
        <v>92</v>
      </c>
    </row>
    <row r="851" s="14" customFormat="1">
      <c r="A851" s="14"/>
      <c r="B851" s="219"/>
      <c r="C851" s="14"/>
      <c r="D851" s="194" t="s">
        <v>194</v>
      </c>
      <c r="E851" s="220" t="s">
        <v>1</v>
      </c>
      <c r="F851" s="221" t="s">
        <v>956</v>
      </c>
      <c r="G851" s="14"/>
      <c r="H851" s="220" t="s">
        <v>1</v>
      </c>
      <c r="I851" s="222"/>
      <c r="J851" s="14"/>
      <c r="K851" s="14"/>
      <c r="L851" s="219"/>
      <c r="M851" s="223"/>
      <c r="N851" s="224"/>
      <c r="O851" s="224"/>
      <c r="P851" s="224"/>
      <c r="Q851" s="224"/>
      <c r="R851" s="224"/>
      <c r="S851" s="224"/>
      <c r="T851" s="225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T851" s="220" t="s">
        <v>194</v>
      </c>
      <c r="AU851" s="220" t="s">
        <v>92</v>
      </c>
      <c r="AV851" s="14" t="s">
        <v>84</v>
      </c>
      <c r="AW851" s="14" t="s">
        <v>32</v>
      </c>
      <c r="AX851" s="14" t="s">
        <v>76</v>
      </c>
      <c r="AY851" s="220" t="s">
        <v>185</v>
      </c>
    </row>
    <row r="852" s="13" customFormat="1">
      <c r="A852" s="13"/>
      <c r="B852" s="199"/>
      <c r="C852" s="13"/>
      <c r="D852" s="194" t="s">
        <v>194</v>
      </c>
      <c r="E852" s="200" t="s">
        <v>1</v>
      </c>
      <c r="F852" s="201" t="s">
        <v>957</v>
      </c>
      <c r="G852" s="13"/>
      <c r="H852" s="202">
        <v>20.300000000000001</v>
      </c>
      <c r="I852" s="203"/>
      <c r="J852" s="13"/>
      <c r="K852" s="13"/>
      <c r="L852" s="199"/>
      <c r="M852" s="204"/>
      <c r="N852" s="205"/>
      <c r="O852" s="205"/>
      <c r="P852" s="205"/>
      <c r="Q852" s="205"/>
      <c r="R852" s="205"/>
      <c r="S852" s="205"/>
      <c r="T852" s="206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T852" s="200" t="s">
        <v>194</v>
      </c>
      <c r="AU852" s="200" t="s">
        <v>92</v>
      </c>
      <c r="AV852" s="13" t="s">
        <v>92</v>
      </c>
      <c r="AW852" s="13" t="s">
        <v>32</v>
      </c>
      <c r="AX852" s="13" t="s">
        <v>76</v>
      </c>
      <c r="AY852" s="200" t="s">
        <v>185</v>
      </c>
    </row>
    <row r="853" s="14" customFormat="1">
      <c r="A853" s="14"/>
      <c r="B853" s="219"/>
      <c r="C853" s="14"/>
      <c r="D853" s="194" t="s">
        <v>194</v>
      </c>
      <c r="E853" s="220" t="s">
        <v>1</v>
      </c>
      <c r="F853" s="221" t="s">
        <v>958</v>
      </c>
      <c r="G853" s="14"/>
      <c r="H853" s="220" t="s">
        <v>1</v>
      </c>
      <c r="I853" s="222"/>
      <c r="J853" s="14"/>
      <c r="K853" s="14"/>
      <c r="L853" s="219"/>
      <c r="M853" s="223"/>
      <c r="N853" s="224"/>
      <c r="O853" s="224"/>
      <c r="P853" s="224"/>
      <c r="Q853" s="224"/>
      <c r="R853" s="224"/>
      <c r="S853" s="224"/>
      <c r="T853" s="225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T853" s="220" t="s">
        <v>194</v>
      </c>
      <c r="AU853" s="220" t="s">
        <v>92</v>
      </c>
      <c r="AV853" s="14" t="s">
        <v>84</v>
      </c>
      <c r="AW853" s="14" t="s">
        <v>32</v>
      </c>
      <c r="AX853" s="14" t="s">
        <v>76</v>
      </c>
      <c r="AY853" s="220" t="s">
        <v>185</v>
      </c>
    </row>
    <row r="854" s="13" customFormat="1">
      <c r="A854" s="13"/>
      <c r="B854" s="199"/>
      <c r="C854" s="13"/>
      <c r="D854" s="194" t="s">
        <v>194</v>
      </c>
      <c r="E854" s="200" t="s">
        <v>1</v>
      </c>
      <c r="F854" s="201" t="s">
        <v>959</v>
      </c>
      <c r="G854" s="13"/>
      <c r="H854" s="202">
        <v>245.90000000000001</v>
      </c>
      <c r="I854" s="203"/>
      <c r="J854" s="13"/>
      <c r="K854" s="13"/>
      <c r="L854" s="199"/>
      <c r="M854" s="204"/>
      <c r="N854" s="205"/>
      <c r="O854" s="205"/>
      <c r="P854" s="205"/>
      <c r="Q854" s="205"/>
      <c r="R854" s="205"/>
      <c r="S854" s="205"/>
      <c r="T854" s="206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T854" s="200" t="s">
        <v>194</v>
      </c>
      <c r="AU854" s="200" t="s">
        <v>92</v>
      </c>
      <c r="AV854" s="13" t="s">
        <v>92</v>
      </c>
      <c r="AW854" s="13" t="s">
        <v>32</v>
      </c>
      <c r="AX854" s="13" t="s">
        <v>76</v>
      </c>
      <c r="AY854" s="200" t="s">
        <v>185</v>
      </c>
    </row>
    <row r="855" s="14" customFormat="1">
      <c r="A855" s="14"/>
      <c r="B855" s="219"/>
      <c r="C855" s="14"/>
      <c r="D855" s="194" t="s">
        <v>194</v>
      </c>
      <c r="E855" s="220" t="s">
        <v>1</v>
      </c>
      <c r="F855" s="221" t="s">
        <v>960</v>
      </c>
      <c r="G855" s="14"/>
      <c r="H855" s="220" t="s">
        <v>1</v>
      </c>
      <c r="I855" s="222"/>
      <c r="J855" s="14"/>
      <c r="K855" s="14"/>
      <c r="L855" s="219"/>
      <c r="M855" s="223"/>
      <c r="N855" s="224"/>
      <c r="O855" s="224"/>
      <c r="P855" s="224"/>
      <c r="Q855" s="224"/>
      <c r="R855" s="224"/>
      <c r="S855" s="224"/>
      <c r="T855" s="225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T855" s="220" t="s">
        <v>194</v>
      </c>
      <c r="AU855" s="220" t="s">
        <v>92</v>
      </c>
      <c r="AV855" s="14" t="s">
        <v>84</v>
      </c>
      <c r="AW855" s="14" t="s">
        <v>32</v>
      </c>
      <c r="AX855" s="14" t="s">
        <v>76</v>
      </c>
      <c r="AY855" s="220" t="s">
        <v>185</v>
      </c>
    </row>
    <row r="856" s="13" customFormat="1">
      <c r="A856" s="13"/>
      <c r="B856" s="199"/>
      <c r="C856" s="13"/>
      <c r="D856" s="194" t="s">
        <v>194</v>
      </c>
      <c r="E856" s="200" t="s">
        <v>1</v>
      </c>
      <c r="F856" s="201" t="s">
        <v>961</v>
      </c>
      <c r="G856" s="13"/>
      <c r="H856" s="202">
        <v>93.299999999999997</v>
      </c>
      <c r="I856" s="203"/>
      <c r="J856" s="13"/>
      <c r="K856" s="13"/>
      <c r="L856" s="199"/>
      <c r="M856" s="204"/>
      <c r="N856" s="205"/>
      <c r="O856" s="205"/>
      <c r="P856" s="205"/>
      <c r="Q856" s="205"/>
      <c r="R856" s="205"/>
      <c r="S856" s="205"/>
      <c r="T856" s="206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T856" s="200" t="s">
        <v>194</v>
      </c>
      <c r="AU856" s="200" t="s">
        <v>92</v>
      </c>
      <c r="AV856" s="13" t="s">
        <v>92</v>
      </c>
      <c r="AW856" s="13" t="s">
        <v>32</v>
      </c>
      <c r="AX856" s="13" t="s">
        <v>76</v>
      </c>
      <c r="AY856" s="200" t="s">
        <v>185</v>
      </c>
    </row>
    <row r="857" s="14" customFormat="1">
      <c r="A857" s="14"/>
      <c r="B857" s="219"/>
      <c r="C857" s="14"/>
      <c r="D857" s="194" t="s">
        <v>194</v>
      </c>
      <c r="E857" s="220" t="s">
        <v>1</v>
      </c>
      <c r="F857" s="221" t="s">
        <v>962</v>
      </c>
      <c r="G857" s="14"/>
      <c r="H857" s="220" t="s">
        <v>1</v>
      </c>
      <c r="I857" s="222"/>
      <c r="J857" s="14"/>
      <c r="K857" s="14"/>
      <c r="L857" s="219"/>
      <c r="M857" s="223"/>
      <c r="N857" s="224"/>
      <c r="O857" s="224"/>
      <c r="P857" s="224"/>
      <c r="Q857" s="224"/>
      <c r="R857" s="224"/>
      <c r="S857" s="224"/>
      <c r="T857" s="225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T857" s="220" t="s">
        <v>194</v>
      </c>
      <c r="AU857" s="220" t="s">
        <v>92</v>
      </c>
      <c r="AV857" s="14" t="s">
        <v>84</v>
      </c>
      <c r="AW857" s="14" t="s">
        <v>32</v>
      </c>
      <c r="AX857" s="14" t="s">
        <v>76</v>
      </c>
      <c r="AY857" s="220" t="s">
        <v>185</v>
      </c>
    </row>
    <row r="858" s="13" customFormat="1">
      <c r="A858" s="13"/>
      <c r="B858" s="199"/>
      <c r="C858" s="13"/>
      <c r="D858" s="194" t="s">
        <v>194</v>
      </c>
      <c r="E858" s="200" t="s">
        <v>1</v>
      </c>
      <c r="F858" s="201" t="s">
        <v>963</v>
      </c>
      <c r="G858" s="13"/>
      <c r="H858" s="202">
        <v>112</v>
      </c>
      <c r="I858" s="203"/>
      <c r="J858" s="13"/>
      <c r="K858" s="13"/>
      <c r="L858" s="199"/>
      <c r="M858" s="204"/>
      <c r="N858" s="205"/>
      <c r="O858" s="205"/>
      <c r="P858" s="205"/>
      <c r="Q858" s="205"/>
      <c r="R858" s="205"/>
      <c r="S858" s="205"/>
      <c r="T858" s="206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T858" s="200" t="s">
        <v>194</v>
      </c>
      <c r="AU858" s="200" t="s">
        <v>92</v>
      </c>
      <c r="AV858" s="13" t="s">
        <v>92</v>
      </c>
      <c r="AW858" s="13" t="s">
        <v>32</v>
      </c>
      <c r="AX858" s="13" t="s">
        <v>76</v>
      </c>
      <c r="AY858" s="200" t="s">
        <v>185</v>
      </c>
    </row>
    <row r="859" s="14" customFormat="1">
      <c r="A859" s="14"/>
      <c r="B859" s="219"/>
      <c r="C859" s="14"/>
      <c r="D859" s="194" t="s">
        <v>194</v>
      </c>
      <c r="E859" s="220" t="s">
        <v>1</v>
      </c>
      <c r="F859" s="221" t="s">
        <v>291</v>
      </c>
      <c r="G859" s="14"/>
      <c r="H859" s="220" t="s">
        <v>1</v>
      </c>
      <c r="I859" s="222"/>
      <c r="J859" s="14"/>
      <c r="K859" s="14"/>
      <c r="L859" s="219"/>
      <c r="M859" s="223"/>
      <c r="N859" s="224"/>
      <c r="O859" s="224"/>
      <c r="P859" s="224"/>
      <c r="Q859" s="224"/>
      <c r="R859" s="224"/>
      <c r="S859" s="224"/>
      <c r="T859" s="225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T859" s="220" t="s">
        <v>194</v>
      </c>
      <c r="AU859" s="220" t="s">
        <v>92</v>
      </c>
      <c r="AV859" s="14" t="s">
        <v>84</v>
      </c>
      <c r="AW859" s="14" t="s">
        <v>32</v>
      </c>
      <c r="AX859" s="14" t="s">
        <v>76</v>
      </c>
      <c r="AY859" s="220" t="s">
        <v>185</v>
      </c>
    </row>
    <row r="860" s="13" customFormat="1">
      <c r="A860" s="13"/>
      <c r="B860" s="199"/>
      <c r="C860" s="13"/>
      <c r="D860" s="194" t="s">
        <v>194</v>
      </c>
      <c r="E860" s="200" t="s">
        <v>1</v>
      </c>
      <c r="F860" s="201" t="s">
        <v>964</v>
      </c>
      <c r="G860" s="13"/>
      <c r="H860" s="202">
        <v>5</v>
      </c>
      <c r="I860" s="203"/>
      <c r="J860" s="13"/>
      <c r="K860" s="13"/>
      <c r="L860" s="199"/>
      <c r="M860" s="204"/>
      <c r="N860" s="205"/>
      <c r="O860" s="205"/>
      <c r="P860" s="205"/>
      <c r="Q860" s="205"/>
      <c r="R860" s="205"/>
      <c r="S860" s="205"/>
      <c r="T860" s="206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T860" s="200" t="s">
        <v>194</v>
      </c>
      <c r="AU860" s="200" t="s">
        <v>92</v>
      </c>
      <c r="AV860" s="13" t="s">
        <v>92</v>
      </c>
      <c r="AW860" s="13" t="s">
        <v>32</v>
      </c>
      <c r="AX860" s="13" t="s">
        <v>76</v>
      </c>
      <c r="AY860" s="200" t="s">
        <v>185</v>
      </c>
    </row>
    <row r="861" s="14" customFormat="1">
      <c r="A861" s="14"/>
      <c r="B861" s="219"/>
      <c r="C861" s="14"/>
      <c r="D861" s="194" t="s">
        <v>194</v>
      </c>
      <c r="E861" s="220" t="s">
        <v>1</v>
      </c>
      <c r="F861" s="221" t="s">
        <v>965</v>
      </c>
      <c r="G861" s="14"/>
      <c r="H861" s="220" t="s">
        <v>1</v>
      </c>
      <c r="I861" s="222"/>
      <c r="J861" s="14"/>
      <c r="K861" s="14"/>
      <c r="L861" s="219"/>
      <c r="M861" s="223"/>
      <c r="N861" s="224"/>
      <c r="O861" s="224"/>
      <c r="P861" s="224"/>
      <c r="Q861" s="224"/>
      <c r="R861" s="224"/>
      <c r="S861" s="224"/>
      <c r="T861" s="225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T861" s="220" t="s">
        <v>194</v>
      </c>
      <c r="AU861" s="220" t="s">
        <v>92</v>
      </c>
      <c r="AV861" s="14" t="s">
        <v>84</v>
      </c>
      <c r="AW861" s="14" t="s">
        <v>32</v>
      </c>
      <c r="AX861" s="14" t="s">
        <v>76</v>
      </c>
      <c r="AY861" s="220" t="s">
        <v>185</v>
      </c>
    </row>
    <row r="862" s="13" customFormat="1">
      <c r="A862" s="13"/>
      <c r="B862" s="199"/>
      <c r="C862" s="13"/>
      <c r="D862" s="194" t="s">
        <v>194</v>
      </c>
      <c r="E862" s="200" t="s">
        <v>1</v>
      </c>
      <c r="F862" s="201" t="s">
        <v>966</v>
      </c>
      <c r="G862" s="13"/>
      <c r="H862" s="202">
        <v>46.299999999999997</v>
      </c>
      <c r="I862" s="203"/>
      <c r="J862" s="13"/>
      <c r="K862" s="13"/>
      <c r="L862" s="199"/>
      <c r="M862" s="204"/>
      <c r="N862" s="205"/>
      <c r="O862" s="205"/>
      <c r="P862" s="205"/>
      <c r="Q862" s="205"/>
      <c r="R862" s="205"/>
      <c r="S862" s="205"/>
      <c r="T862" s="206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T862" s="200" t="s">
        <v>194</v>
      </c>
      <c r="AU862" s="200" t="s">
        <v>92</v>
      </c>
      <c r="AV862" s="13" t="s">
        <v>92</v>
      </c>
      <c r="AW862" s="13" t="s">
        <v>32</v>
      </c>
      <c r="AX862" s="13" t="s">
        <v>76</v>
      </c>
      <c r="AY862" s="200" t="s">
        <v>185</v>
      </c>
    </row>
    <row r="863" s="14" customFormat="1">
      <c r="A863" s="14"/>
      <c r="B863" s="219"/>
      <c r="C863" s="14"/>
      <c r="D863" s="194" t="s">
        <v>194</v>
      </c>
      <c r="E863" s="220" t="s">
        <v>1</v>
      </c>
      <c r="F863" s="221" t="s">
        <v>967</v>
      </c>
      <c r="G863" s="14"/>
      <c r="H863" s="220" t="s">
        <v>1</v>
      </c>
      <c r="I863" s="222"/>
      <c r="J863" s="14"/>
      <c r="K863" s="14"/>
      <c r="L863" s="219"/>
      <c r="M863" s="223"/>
      <c r="N863" s="224"/>
      <c r="O863" s="224"/>
      <c r="P863" s="224"/>
      <c r="Q863" s="224"/>
      <c r="R863" s="224"/>
      <c r="S863" s="224"/>
      <c r="T863" s="225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T863" s="220" t="s">
        <v>194</v>
      </c>
      <c r="AU863" s="220" t="s">
        <v>92</v>
      </c>
      <c r="AV863" s="14" t="s">
        <v>84</v>
      </c>
      <c r="AW863" s="14" t="s">
        <v>32</v>
      </c>
      <c r="AX863" s="14" t="s">
        <v>76</v>
      </c>
      <c r="AY863" s="220" t="s">
        <v>185</v>
      </c>
    </row>
    <row r="864" s="13" customFormat="1">
      <c r="A864" s="13"/>
      <c r="B864" s="199"/>
      <c r="C864" s="13"/>
      <c r="D864" s="194" t="s">
        <v>194</v>
      </c>
      <c r="E864" s="200" t="s">
        <v>1</v>
      </c>
      <c r="F864" s="201" t="s">
        <v>968</v>
      </c>
      <c r="G864" s="13"/>
      <c r="H864" s="202">
        <v>34.018000000000001</v>
      </c>
      <c r="I864" s="203"/>
      <c r="J864" s="13"/>
      <c r="K864" s="13"/>
      <c r="L864" s="199"/>
      <c r="M864" s="204"/>
      <c r="N864" s="205"/>
      <c r="O864" s="205"/>
      <c r="P864" s="205"/>
      <c r="Q864" s="205"/>
      <c r="R864" s="205"/>
      <c r="S864" s="205"/>
      <c r="T864" s="206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T864" s="200" t="s">
        <v>194</v>
      </c>
      <c r="AU864" s="200" t="s">
        <v>92</v>
      </c>
      <c r="AV864" s="13" t="s">
        <v>92</v>
      </c>
      <c r="AW864" s="13" t="s">
        <v>32</v>
      </c>
      <c r="AX864" s="13" t="s">
        <v>76</v>
      </c>
      <c r="AY864" s="200" t="s">
        <v>185</v>
      </c>
    </row>
    <row r="865" s="14" customFormat="1">
      <c r="A865" s="14"/>
      <c r="B865" s="219"/>
      <c r="C865" s="14"/>
      <c r="D865" s="194" t="s">
        <v>194</v>
      </c>
      <c r="E865" s="220" t="s">
        <v>1</v>
      </c>
      <c r="F865" s="221" t="s">
        <v>969</v>
      </c>
      <c r="G865" s="14"/>
      <c r="H865" s="220" t="s">
        <v>1</v>
      </c>
      <c r="I865" s="222"/>
      <c r="J865" s="14"/>
      <c r="K865" s="14"/>
      <c r="L865" s="219"/>
      <c r="M865" s="223"/>
      <c r="N865" s="224"/>
      <c r="O865" s="224"/>
      <c r="P865" s="224"/>
      <c r="Q865" s="224"/>
      <c r="R865" s="224"/>
      <c r="S865" s="224"/>
      <c r="T865" s="225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T865" s="220" t="s">
        <v>194</v>
      </c>
      <c r="AU865" s="220" t="s">
        <v>92</v>
      </c>
      <c r="AV865" s="14" t="s">
        <v>84</v>
      </c>
      <c r="AW865" s="14" t="s">
        <v>32</v>
      </c>
      <c r="AX865" s="14" t="s">
        <v>76</v>
      </c>
      <c r="AY865" s="220" t="s">
        <v>185</v>
      </c>
    </row>
    <row r="866" s="13" customFormat="1">
      <c r="A866" s="13"/>
      <c r="B866" s="199"/>
      <c r="C866" s="13"/>
      <c r="D866" s="194" t="s">
        <v>194</v>
      </c>
      <c r="E866" s="200" t="s">
        <v>1</v>
      </c>
      <c r="F866" s="201" t="s">
        <v>970</v>
      </c>
      <c r="G866" s="13"/>
      <c r="H866" s="202">
        <v>43.399999999999999</v>
      </c>
      <c r="I866" s="203"/>
      <c r="J866" s="13"/>
      <c r="K866" s="13"/>
      <c r="L866" s="199"/>
      <c r="M866" s="204"/>
      <c r="N866" s="205"/>
      <c r="O866" s="205"/>
      <c r="P866" s="205"/>
      <c r="Q866" s="205"/>
      <c r="R866" s="205"/>
      <c r="S866" s="205"/>
      <c r="T866" s="206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T866" s="200" t="s">
        <v>194</v>
      </c>
      <c r="AU866" s="200" t="s">
        <v>92</v>
      </c>
      <c r="AV866" s="13" t="s">
        <v>92</v>
      </c>
      <c r="AW866" s="13" t="s">
        <v>32</v>
      </c>
      <c r="AX866" s="13" t="s">
        <v>76</v>
      </c>
      <c r="AY866" s="200" t="s">
        <v>185</v>
      </c>
    </row>
    <row r="867" s="14" customFormat="1">
      <c r="A867" s="14"/>
      <c r="B867" s="219"/>
      <c r="C867" s="14"/>
      <c r="D867" s="194" t="s">
        <v>194</v>
      </c>
      <c r="E867" s="220" t="s">
        <v>1</v>
      </c>
      <c r="F867" s="221" t="s">
        <v>971</v>
      </c>
      <c r="G867" s="14"/>
      <c r="H867" s="220" t="s">
        <v>1</v>
      </c>
      <c r="I867" s="222"/>
      <c r="J867" s="14"/>
      <c r="K867" s="14"/>
      <c r="L867" s="219"/>
      <c r="M867" s="223"/>
      <c r="N867" s="224"/>
      <c r="O867" s="224"/>
      <c r="P867" s="224"/>
      <c r="Q867" s="224"/>
      <c r="R867" s="224"/>
      <c r="S867" s="224"/>
      <c r="T867" s="225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T867" s="220" t="s">
        <v>194</v>
      </c>
      <c r="AU867" s="220" t="s">
        <v>92</v>
      </c>
      <c r="AV867" s="14" t="s">
        <v>84</v>
      </c>
      <c r="AW867" s="14" t="s">
        <v>32</v>
      </c>
      <c r="AX867" s="14" t="s">
        <v>76</v>
      </c>
      <c r="AY867" s="220" t="s">
        <v>185</v>
      </c>
    </row>
    <row r="868" s="13" customFormat="1">
      <c r="A868" s="13"/>
      <c r="B868" s="199"/>
      <c r="C868" s="13"/>
      <c r="D868" s="194" t="s">
        <v>194</v>
      </c>
      <c r="E868" s="200" t="s">
        <v>1</v>
      </c>
      <c r="F868" s="201" t="s">
        <v>972</v>
      </c>
      <c r="G868" s="13"/>
      <c r="H868" s="202">
        <v>396.54599999999999</v>
      </c>
      <c r="I868" s="203"/>
      <c r="J868" s="13"/>
      <c r="K868" s="13"/>
      <c r="L868" s="199"/>
      <c r="M868" s="204"/>
      <c r="N868" s="205"/>
      <c r="O868" s="205"/>
      <c r="P868" s="205"/>
      <c r="Q868" s="205"/>
      <c r="R868" s="205"/>
      <c r="S868" s="205"/>
      <c r="T868" s="206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T868" s="200" t="s">
        <v>194</v>
      </c>
      <c r="AU868" s="200" t="s">
        <v>92</v>
      </c>
      <c r="AV868" s="13" t="s">
        <v>92</v>
      </c>
      <c r="AW868" s="13" t="s">
        <v>32</v>
      </c>
      <c r="AX868" s="13" t="s">
        <v>76</v>
      </c>
      <c r="AY868" s="200" t="s">
        <v>185</v>
      </c>
    </row>
    <row r="869" s="14" customFormat="1">
      <c r="A869" s="14"/>
      <c r="B869" s="219"/>
      <c r="C869" s="14"/>
      <c r="D869" s="194" t="s">
        <v>194</v>
      </c>
      <c r="E869" s="220" t="s">
        <v>1</v>
      </c>
      <c r="F869" s="221" t="s">
        <v>973</v>
      </c>
      <c r="G869" s="14"/>
      <c r="H869" s="220" t="s">
        <v>1</v>
      </c>
      <c r="I869" s="222"/>
      <c r="J869" s="14"/>
      <c r="K869" s="14"/>
      <c r="L869" s="219"/>
      <c r="M869" s="223"/>
      <c r="N869" s="224"/>
      <c r="O869" s="224"/>
      <c r="P869" s="224"/>
      <c r="Q869" s="224"/>
      <c r="R869" s="224"/>
      <c r="S869" s="224"/>
      <c r="T869" s="225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T869" s="220" t="s">
        <v>194</v>
      </c>
      <c r="AU869" s="220" t="s">
        <v>92</v>
      </c>
      <c r="AV869" s="14" t="s">
        <v>84</v>
      </c>
      <c r="AW869" s="14" t="s">
        <v>32</v>
      </c>
      <c r="AX869" s="14" t="s">
        <v>76</v>
      </c>
      <c r="AY869" s="220" t="s">
        <v>185</v>
      </c>
    </row>
    <row r="870" s="13" customFormat="1">
      <c r="A870" s="13"/>
      <c r="B870" s="199"/>
      <c r="C870" s="13"/>
      <c r="D870" s="194" t="s">
        <v>194</v>
      </c>
      <c r="E870" s="200" t="s">
        <v>1</v>
      </c>
      <c r="F870" s="201" t="s">
        <v>974</v>
      </c>
      <c r="G870" s="13"/>
      <c r="H870" s="202">
        <v>197.38200000000001</v>
      </c>
      <c r="I870" s="203"/>
      <c r="J870" s="13"/>
      <c r="K870" s="13"/>
      <c r="L870" s="199"/>
      <c r="M870" s="204"/>
      <c r="N870" s="205"/>
      <c r="O870" s="205"/>
      <c r="P870" s="205"/>
      <c r="Q870" s="205"/>
      <c r="R870" s="205"/>
      <c r="S870" s="205"/>
      <c r="T870" s="206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T870" s="200" t="s">
        <v>194</v>
      </c>
      <c r="AU870" s="200" t="s">
        <v>92</v>
      </c>
      <c r="AV870" s="13" t="s">
        <v>92</v>
      </c>
      <c r="AW870" s="13" t="s">
        <v>32</v>
      </c>
      <c r="AX870" s="13" t="s">
        <v>76</v>
      </c>
      <c r="AY870" s="200" t="s">
        <v>185</v>
      </c>
    </row>
    <row r="871" s="14" customFormat="1">
      <c r="A871" s="14"/>
      <c r="B871" s="219"/>
      <c r="C871" s="14"/>
      <c r="D871" s="194" t="s">
        <v>194</v>
      </c>
      <c r="E871" s="220" t="s">
        <v>1</v>
      </c>
      <c r="F871" s="221" t="s">
        <v>975</v>
      </c>
      <c r="G871" s="14"/>
      <c r="H871" s="220" t="s">
        <v>1</v>
      </c>
      <c r="I871" s="222"/>
      <c r="J871" s="14"/>
      <c r="K871" s="14"/>
      <c r="L871" s="219"/>
      <c r="M871" s="223"/>
      <c r="N871" s="224"/>
      <c r="O871" s="224"/>
      <c r="P871" s="224"/>
      <c r="Q871" s="224"/>
      <c r="R871" s="224"/>
      <c r="S871" s="224"/>
      <c r="T871" s="225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T871" s="220" t="s">
        <v>194</v>
      </c>
      <c r="AU871" s="220" t="s">
        <v>92</v>
      </c>
      <c r="AV871" s="14" t="s">
        <v>84</v>
      </c>
      <c r="AW871" s="14" t="s">
        <v>32</v>
      </c>
      <c r="AX871" s="14" t="s">
        <v>76</v>
      </c>
      <c r="AY871" s="220" t="s">
        <v>185</v>
      </c>
    </row>
    <row r="872" s="13" customFormat="1">
      <c r="A872" s="13"/>
      <c r="B872" s="199"/>
      <c r="C872" s="13"/>
      <c r="D872" s="194" t="s">
        <v>194</v>
      </c>
      <c r="E872" s="200" t="s">
        <v>1</v>
      </c>
      <c r="F872" s="201" t="s">
        <v>976</v>
      </c>
      <c r="G872" s="13"/>
      <c r="H872" s="202">
        <v>20.02</v>
      </c>
      <c r="I872" s="203"/>
      <c r="J872" s="13"/>
      <c r="K872" s="13"/>
      <c r="L872" s="199"/>
      <c r="M872" s="204"/>
      <c r="N872" s="205"/>
      <c r="O872" s="205"/>
      <c r="P872" s="205"/>
      <c r="Q872" s="205"/>
      <c r="R872" s="205"/>
      <c r="S872" s="205"/>
      <c r="T872" s="206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T872" s="200" t="s">
        <v>194</v>
      </c>
      <c r="AU872" s="200" t="s">
        <v>92</v>
      </c>
      <c r="AV872" s="13" t="s">
        <v>92</v>
      </c>
      <c r="AW872" s="13" t="s">
        <v>32</v>
      </c>
      <c r="AX872" s="13" t="s">
        <v>76</v>
      </c>
      <c r="AY872" s="200" t="s">
        <v>185</v>
      </c>
    </row>
    <row r="873" s="15" customFormat="1">
      <c r="A873" s="15"/>
      <c r="B873" s="226"/>
      <c r="C873" s="15"/>
      <c r="D873" s="194" t="s">
        <v>194</v>
      </c>
      <c r="E873" s="227" t="s">
        <v>1</v>
      </c>
      <c r="F873" s="228" t="s">
        <v>276</v>
      </c>
      <c r="G873" s="15"/>
      <c r="H873" s="229">
        <v>1214.1659999999999</v>
      </c>
      <c r="I873" s="230"/>
      <c r="J873" s="15"/>
      <c r="K873" s="15"/>
      <c r="L873" s="226"/>
      <c r="M873" s="231"/>
      <c r="N873" s="232"/>
      <c r="O873" s="232"/>
      <c r="P873" s="232"/>
      <c r="Q873" s="232"/>
      <c r="R873" s="232"/>
      <c r="S873" s="232"/>
      <c r="T873" s="233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T873" s="227" t="s">
        <v>194</v>
      </c>
      <c r="AU873" s="227" t="s">
        <v>92</v>
      </c>
      <c r="AV873" s="15" t="s">
        <v>191</v>
      </c>
      <c r="AW873" s="15" t="s">
        <v>32</v>
      </c>
      <c r="AX873" s="15" t="s">
        <v>84</v>
      </c>
      <c r="AY873" s="227" t="s">
        <v>185</v>
      </c>
    </row>
    <row r="874" s="2" customFormat="1" ht="24.15" customHeight="1">
      <c r="A874" s="38"/>
      <c r="B874" s="180"/>
      <c r="C874" s="181" t="s">
        <v>977</v>
      </c>
      <c r="D874" s="181" t="s">
        <v>187</v>
      </c>
      <c r="E874" s="182" t="s">
        <v>978</v>
      </c>
      <c r="F874" s="183" t="s">
        <v>979</v>
      </c>
      <c r="G874" s="184" t="s">
        <v>190</v>
      </c>
      <c r="H874" s="185">
        <v>326.55399999999997</v>
      </c>
      <c r="I874" s="186"/>
      <c r="J874" s="187">
        <f>ROUND(I874*H874,2)</f>
        <v>0</v>
      </c>
      <c r="K874" s="183" t="s">
        <v>1</v>
      </c>
      <c r="L874" s="39"/>
      <c r="M874" s="188" t="s">
        <v>1</v>
      </c>
      <c r="N874" s="189" t="s">
        <v>42</v>
      </c>
      <c r="O874" s="77"/>
      <c r="P874" s="190">
        <f>O874*H874</f>
        <v>0</v>
      </c>
      <c r="Q874" s="190">
        <v>0.00033</v>
      </c>
      <c r="R874" s="190">
        <f>Q874*H874</f>
        <v>0.10776282</v>
      </c>
      <c r="S874" s="190">
        <v>0</v>
      </c>
      <c r="T874" s="191">
        <f>S874*H874</f>
        <v>0</v>
      </c>
      <c r="U874" s="38"/>
      <c r="V874" s="38"/>
      <c r="W874" s="38"/>
      <c r="X874" s="38"/>
      <c r="Y874" s="38"/>
      <c r="Z874" s="38"/>
      <c r="AA874" s="38"/>
      <c r="AB874" s="38"/>
      <c r="AC874" s="38"/>
      <c r="AD874" s="38"/>
      <c r="AE874" s="38"/>
      <c r="AR874" s="192" t="s">
        <v>191</v>
      </c>
      <c r="AT874" s="192" t="s">
        <v>187</v>
      </c>
      <c r="AU874" s="192" t="s">
        <v>92</v>
      </c>
      <c r="AY874" s="19" t="s">
        <v>185</v>
      </c>
      <c r="BE874" s="193">
        <f>IF(N874="základní",J874,0)</f>
        <v>0</v>
      </c>
      <c r="BF874" s="193">
        <f>IF(N874="snížená",J874,0)</f>
        <v>0</v>
      </c>
      <c r="BG874" s="193">
        <f>IF(N874="zákl. přenesená",J874,0)</f>
        <v>0</v>
      </c>
      <c r="BH874" s="193">
        <f>IF(N874="sníž. přenesená",J874,0)</f>
        <v>0</v>
      </c>
      <c r="BI874" s="193">
        <f>IF(N874="nulová",J874,0)</f>
        <v>0</v>
      </c>
      <c r="BJ874" s="19" t="s">
        <v>92</v>
      </c>
      <c r="BK874" s="193">
        <f>ROUND(I874*H874,2)</f>
        <v>0</v>
      </c>
      <c r="BL874" s="19" t="s">
        <v>191</v>
      </c>
      <c r="BM874" s="192" t="s">
        <v>980</v>
      </c>
    </row>
    <row r="875" s="2" customFormat="1">
      <c r="A875" s="38"/>
      <c r="B875" s="39"/>
      <c r="C875" s="38"/>
      <c r="D875" s="194" t="s">
        <v>193</v>
      </c>
      <c r="E875" s="38"/>
      <c r="F875" s="195" t="s">
        <v>979</v>
      </c>
      <c r="G875" s="38"/>
      <c r="H875" s="38"/>
      <c r="I875" s="196"/>
      <c r="J875" s="38"/>
      <c r="K875" s="38"/>
      <c r="L875" s="39"/>
      <c r="M875" s="197"/>
      <c r="N875" s="198"/>
      <c r="O875" s="77"/>
      <c r="P875" s="77"/>
      <c r="Q875" s="77"/>
      <c r="R875" s="77"/>
      <c r="S875" s="77"/>
      <c r="T875" s="78"/>
      <c r="U875" s="38"/>
      <c r="V875" s="38"/>
      <c r="W875" s="38"/>
      <c r="X875" s="38"/>
      <c r="Y875" s="38"/>
      <c r="Z875" s="38"/>
      <c r="AA875" s="38"/>
      <c r="AB875" s="38"/>
      <c r="AC875" s="38"/>
      <c r="AD875" s="38"/>
      <c r="AE875" s="38"/>
      <c r="AT875" s="19" t="s">
        <v>193</v>
      </c>
      <c r="AU875" s="19" t="s">
        <v>92</v>
      </c>
    </row>
    <row r="876" s="14" customFormat="1">
      <c r="A876" s="14"/>
      <c r="B876" s="219"/>
      <c r="C876" s="14"/>
      <c r="D876" s="194" t="s">
        <v>194</v>
      </c>
      <c r="E876" s="220" t="s">
        <v>1</v>
      </c>
      <c r="F876" s="221" t="s">
        <v>260</v>
      </c>
      <c r="G876" s="14"/>
      <c r="H876" s="220" t="s">
        <v>1</v>
      </c>
      <c r="I876" s="222"/>
      <c r="J876" s="14"/>
      <c r="K876" s="14"/>
      <c r="L876" s="219"/>
      <c r="M876" s="223"/>
      <c r="N876" s="224"/>
      <c r="O876" s="224"/>
      <c r="P876" s="224"/>
      <c r="Q876" s="224"/>
      <c r="R876" s="224"/>
      <c r="S876" s="224"/>
      <c r="T876" s="225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T876" s="220" t="s">
        <v>194</v>
      </c>
      <c r="AU876" s="220" t="s">
        <v>92</v>
      </c>
      <c r="AV876" s="14" t="s">
        <v>84</v>
      </c>
      <c r="AW876" s="14" t="s">
        <v>32</v>
      </c>
      <c r="AX876" s="14" t="s">
        <v>76</v>
      </c>
      <c r="AY876" s="220" t="s">
        <v>185</v>
      </c>
    </row>
    <row r="877" s="13" customFormat="1">
      <c r="A877" s="13"/>
      <c r="B877" s="199"/>
      <c r="C877" s="13"/>
      <c r="D877" s="194" t="s">
        <v>194</v>
      </c>
      <c r="E877" s="200" t="s">
        <v>1</v>
      </c>
      <c r="F877" s="201" t="s">
        <v>261</v>
      </c>
      <c r="G877" s="13"/>
      <c r="H877" s="202">
        <v>7.2000000000000002</v>
      </c>
      <c r="I877" s="203"/>
      <c r="J877" s="13"/>
      <c r="K877" s="13"/>
      <c r="L877" s="199"/>
      <c r="M877" s="204"/>
      <c r="N877" s="205"/>
      <c r="O877" s="205"/>
      <c r="P877" s="205"/>
      <c r="Q877" s="205"/>
      <c r="R877" s="205"/>
      <c r="S877" s="205"/>
      <c r="T877" s="206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T877" s="200" t="s">
        <v>194</v>
      </c>
      <c r="AU877" s="200" t="s">
        <v>92</v>
      </c>
      <c r="AV877" s="13" t="s">
        <v>92</v>
      </c>
      <c r="AW877" s="13" t="s">
        <v>32</v>
      </c>
      <c r="AX877" s="13" t="s">
        <v>76</v>
      </c>
      <c r="AY877" s="200" t="s">
        <v>185</v>
      </c>
    </row>
    <row r="878" s="14" customFormat="1">
      <c r="A878" s="14"/>
      <c r="B878" s="219"/>
      <c r="C878" s="14"/>
      <c r="D878" s="194" t="s">
        <v>194</v>
      </c>
      <c r="E878" s="220" t="s">
        <v>1</v>
      </c>
      <c r="F878" s="221" t="s">
        <v>262</v>
      </c>
      <c r="G878" s="14"/>
      <c r="H878" s="220" t="s">
        <v>1</v>
      </c>
      <c r="I878" s="222"/>
      <c r="J878" s="14"/>
      <c r="K878" s="14"/>
      <c r="L878" s="219"/>
      <c r="M878" s="223"/>
      <c r="N878" s="224"/>
      <c r="O878" s="224"/>
      <c r="P878" s="224"/>
      <c r="Q878" s="224"/>
      <c r="R878" s="224"/>
      <c r="S878" s="224"/>
      <c r="T878" s="225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T878" s="220" t="s">
        <v>194</v>
      </c>
      <c r="AU878" s="220" t="s">
        <v>92</v>
      </c>
      <c r="AV878" s="14" t="s">
        <v>84</v>
      </c>
      <c r="AW878" s="14" t="s">
        <v>32</v>
      </c>
      <c r="AX878" s="14" t="s">
        <v>76</v>
      </c>
      <c r="AY878" s="220" t="s">
        <v>185</v>
      </c>
    </row>
    <row r="879" s="13" customFormat="1">
      <c r="A879" s="13"/>
      <c r="B879" s="199"/>
      <c r="C879" s="13"/>
      <c r="D879" s="194" t="s">
        <v>194</v>
      </c>
      <c r="E879" s="200" t="s">
        <v>1</v>
      </c>
      <c r="F879" s="201" t="s">
        <v>263</v>
      </c>
      <c r="G879" s="13"/>
      <c r="H879" s="202">
        <v>4.4000000000000004</v>
      </c>
      <c r="I879" s="203"/>
      <c r="J879" s="13"/>
      <c r="K879" s="13"/>
      <c r="L879" s="199"/>
      <c r="M879" s="204"/>
      <c r="N879" s="205"/>
      <c r="O879" s="205"/>
      <c r="P879" s="205"/>
      <c r="Q879" s="205"/>
      <c r="R879" s="205"/>
      <c r="S879" s="205"/>
      <c r="T879" s="206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T879" s="200" t="s">
        <v>194</v>
      </c>
      <c r="AU879" s="200" t="s">
        <v>92</v>
      </c>
      <c r="AV879" s="13" t="s">
        <v>92</v>
      </c>
      <c r="AW879" s="13" t="s">
        <v>32</v>
      </c>
      <c r="AX879" s="13" t="s">
        <v>76</v>
      </c>
      <c r="AY879" s="200" t="s">
        <v>185</v>
      </c>
    </row>
    <row r="880" s="14" customFormat="1">
      <c r="A880" s="14"/>
      <c r="B880" s="219"/>
      <c r="C880" s="14"/>
      <c r="D880" s="194" t="s">
        <v>194</v>
      </c>
      <c r="E880" s="220" t="s">
        <v>1</v>
      </c>
      <c r="F880" s="221" t="s">
        <v>264</v>
      </c>
      <c r="G880" s="14"/>
      <c r="H880" s="220" t="s">
        <v>1</v>
      </c>
      <c r="I880" s="222"/>
      <c r="J880" s="14"/>
      <c r="K880" s="14"/>
      <c r="L880" s="219"/>
      <c r="M880" s="223"/>
      <c r="N880" s="224"/>
      <c r="O880" s="224"/>
      <c r="P880" s="224"/>
      <c r="Q880" s="224"/>
      <c r="R880" s="224"/>
      <c r="S880" s="224"/>
      <c r="T880" s="225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T880" s="220" t="s">
        <v>194</v>
      </c>
      <c r="AU880" s="220" t="s">
        <v>92</v>
      </c>
      <c r="AV880" s="14" t="s">
        <v>84</v>
      </c>
      <c r="AW880" s="14" t="s">
        <v>32</v>
      </c>
      <c r="AX880" s="14" t="s">
        <v>76</v>
      </c>
      <c r="AY880" s="220" t="s">
        <v>185</v>
      </c>
    </row>
    <row r="881" s="13" customFormat="1">
      <c r="A881" s="13"/>
      <c r="B881" s="199"/>
      <c r="C881" s="13"/>
      <c r="D881" s="194" t="s">
        <v>194</v>
      </c>
      <c r="E881" s="200" t="s">
        <v>1</v>
      </c>
      <c r="F881" s="201" t="s">
        <v>265</v>
      </c>
      <c r="G881" s="13"/>
      <c r="H881" s="202">
        <v>113.75400000000001</v>
      </c>
      <c r="I881" s="203"/>
      <c r="J881" s="13"/>
      <c r="K881" s="13"/>
      <c r="L881" s="199"/>
      <c r="M881" s="204"/>
      <c r="N881" s="205"/>
      <c r="O881" s="205"/>
      <c r="P881" s="205"/>
      <c r="Q881" s="205"/>
      <c r="R881" s="205"/>
      <c r="S881" s="205"/>
      <c r="T881" s="206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T881" s="200" t="s">
        <v>194</v>
      </c>
      <c r="AU881" s="200" t="s">
        <v>92</v>
      </c>
      <c r="AV881" s="13" t="s">
        <v>92</v>
      </c>
      <c r="AW881" s="13" t="s">
        <v>32</v>
      </c>
      <c r="AX881" s="13" t="s">
        <v>76</v>
      </c>
      <c r="AY881" s="200" t="s">
        <v>185</v>
      </c>
    </row>
    <row r="882" s="14" customFormat="1">
      <c r="A882" s="14"/>
      <c r="B882" s="219"/>
      <c r="C882" s="14"/>
      <c r="D882" s="194" t="s">
        <v>194</v>
      </c>
      <c r="E882" s="220" t="s">
        <v>1</v>
      </c>
      <c r="F882" s="221" t="s">
        <v>266</v>
      </c>
      <c r="G882" s="14"/>
      <c r="H882" s="220" t="s">
        <v>1</v>
      </c>
      <c r="I882" s="222"/>
      <c r="J882" s="14"/>
      <c r="K882" s="14"/>
      <c r="L882" s="219"/>
      <c r="M882" s="223"/>
      <c r="N882" s="224"/>
      <c r="O882" s="224"/>
      <c r="P882" s="224"/>
      <c r="Q882" s="224"/>
      <c r="R882" s="224"/>
      <c r="S882" s="224"/>
      <c r="T882" s="225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T882" s="220" t="s">
        <v>194</v>
      </c>
      <c r="AU882" s="220" t="s">
        <v>92</v>
      </c>
      <c r="AV882" s="14" t="s">
        <v>84</v>
      </c>
      <c r="AW882" s="14" t="s">
        <v>32</v>
      </c>
      <c r="AX882" s="14" t="s">
        <v>76</v>
      </c>
      <c r="AY882" s="220" t="s">
        <v>185</v>
      </c>
    </row>
    <row r="883" s="13" customFormat="1">
      <c r="A883" s="13"/>
      <c r="B883" s="199"/>
      <c r="C883" s="13"/>
      <c r="D883" s="194" t="s">
        <v>194</v>
      </c>
      <c r="E883" s="200" t="s">
        <v>1</v>
      </c>
      <c r="F883" s="201" t="s">
        <v>267</v>
      </c>
      <c r="G883" s="13"/>
      <c r="H883" s="202">
        <v>156.59999999999999</v>
      </c>
      <c r="I883" s="203"/>
      <c r="J883" s="13"/>
      <c r="K883" s="13"/>
      <c r="L883" s="199"/>
      <c r="M883" s="204"/>
      <c r="N883" s="205"/>
      <c r="O883" s="205"/>
      <c r="P883" s="205"/>
      <c r="Q883" s="205"/>
      <c r="R883" s="205"/>
      <c r="S883" s="205"/>
      <c r="T883" s="206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T883" s="200" t="s">
        <v>194</v>
      </c>
      <c r="AU883" s="200" t="s">
        <v>92</v>
      </c>
      <c r="AV883" s="13" t="s">
        <v>92</v>
      </c>
      <c r="AW883" s="13" t="s">
        <v>32</v>
      </c>
      <c r="AX883" s="13" t="s">
        <v>76</v>
      </c>
      <c r="AY883" s="200" t="s">
        <v>185</v>
      </c>
    </row>
    <row r="884" s="14" customFormat="1">
      <c r="A884" s="14"/>
      <c r="B884" s="219"/>
      <c r="C884" s="14"/>
      <c r="D884" s="194" t="s">
        <v>194</v>
      </c>
      <c r="E884" s="220" t="s">
        <v>1</v>
      </c>
      <c r="F884" s="221" t="s">
        <v>268</v>
      </c>
      <c r="G884" s="14"/>
      <c r="H884" s="220" t="s">
        <v>1</v>
      </c>
      <c r="I884" s="222"/>
      <c r="J884" s="14"/>
      <c r="K884" s="14"/>
      <c r="L884" s="219"/>
      <c r="M884" s="223"/>
      <c r="N884" s="224"/>
      <c r="O884" s="224"/>
      <c r="P884" s="224"/>
      <c r="Q884" s="224"/>
      <c r="R884" s="224"/>
      <c r="S884" s="224"/>
      <c r="T884" s="225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T884" s="220" t="s">
        <v>194</v>
      </c>
      <c r="AU884" s="220" t="s">
        <v>92</v>
      </c>
      <c r="AV884" s="14" t="s">
        <v>84</v>
      </c>
      <c r="AW884" s="14" t="s">
        <v>32</v>
      </c>
      <c r="AX884" s="14" t="s">
        <v>76</v>
      </c>
      <c r="AY884" s="220" t="s">
        <v>185</v>
      </c>
    </row>
    <row r="885" s="13" customFormat="1">
      <c r="A885" s="13"/>
      <c r="B885" s="199"/>
      <c r="C885" s="13"/>
      <c r="D885" s="194" t="s">
        <v>194</v>
      </c>
      <c r="E885" s="200" t="s">
        <v>1</v>
      </c>
      <c r="F885" s="201" t="s">
        <v>269</v>
      </c>
      <c r="G885" s="13"/>
      <c r="H885" s="202">
        <v>21.800000000000001</v>
      </c>
      <c r="I885" s="203"/>
      <c r="J885" s="13"/>
      <c r="K885" s="13"/>
      <c r="L885" s="199"/>
      <c r="M885" s="204"/>
      <c r="N885" s="205"/>
      <c r="O885" s="205"/>
      <c r="P885" s="205"/>
      <c r="Q885" s="205"/>
      <c r="R885" s="205"/>
      <c r="S885" s="205"/>
      <c r="T885" s="206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T885" s="200" t="s">
        <v>194</v>
      </c>
      <c r="AU885" s="200" t="s">
        <v>92</v>
      </c>
      <c r="AV885" s="13" t="s">
        <v>92</v>
      </c>
      <c r="AW885" s="13" t="s">
        <v>32</v>
      </c>
      <c r="AX885" s="13" t="s">
        <v>76</v>
      </c>
      <c r="AY885" s="200" t="s">
        <v>185</v>
      </c>
    </row>
    <row r="886" s="14" customFormat="1">
      <c r="A886" s="14"/>
      <c r="B886" s="219"/>
      <c r="C886" s="14"/>
      <c r="D886" s="194" t="s">
        <v>194</v>
      </c>
      <c r="E886" s="220" t="s">
        <v>1</v>
      </c>
      <c r="F886" s="221" t="s">
        <v>270</v>
      </c>
      <c r="G886" s="14"/>
      <c r="H886" s="220" t="s">
        <v>1</v>
      </c>
      <c r="I886" s="222"/>
      <c r="J886" s="14"/>
      <c r="K886" s="14"/>
      <c r="L886" s="219"/>
      <c r="M886" s="223"/>
      <c r="N886" s="224"/>
      <c r="O886" s="224"/>
      <c r="P886" s="224"/>
      <c r="Q886" s="224"/>
      <c r="R886" s="224"/>
      <c r="S886" s="224"/>
      <c r="T886" s="225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T886" s="220" t="s">
        <v>194</v>
      </c>
      <c r="AU886" s="220" t="s">
        <v>92</v>
      </c>
      <c r="AV886" s="14" t="s">
        <v>84</v>
      </c>
      <c r="AW886" s="14" t="s">
        <v>32</v>
      </c>
      <c r="AX886" s="14" t="s">
        <v>76</v>
      </c>
      <c r="AY886" s="220" t="s">
        <v>185</v>
      </c>
    </row>
    <row r="887" s="13" customFormat="1">
      <c r="A887" s="13"/>
      <c r="B887" s="199"/>
      <c r="C887" s="13"/>
      <c r="D887" s="194" t="s">
        <v>194</v>
      </c>
      <c r="E887" s="200" t="s">
        <v>1</v>
      </c>
      <c r="F887" s="201" t="s">
        <v>271</v>
      </c>
      <c r="G887" s="13"/>
      <c r="H887" s="202">
        <v>3.7829999999999999</v>
      </c>
      <c r="I887" s="203"/>
      <c r="J887" s="13"/>
      <c r="K887" s="13"/>
      <c r="L887" s="199"/>
      <c r="M887" s="204"/>
      <c r="N887" s="205"/>
      <c r="O887" s="205"/>
      <c r="P887" s="205"/>
      <c r="Q887" s="205"/>
      <c r="R887" s="205"/>
      <c r="S887" s="205"/>
      <c r="T887" s="206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T887" s="200" t="s">
        <v>194</v>
      </c>
      <c r="AU887" s="200" t="s">
        <v>92</v>
      </c>
      <c r="AV887" s="13" t="s">
        <v>92</v>
      </c>
      <c r="AW887" s="13" t="s">
        <v>32</v>
      </c>
      <c r="AX887" s="13" t="s">
        <v>76</v>
      </c>
      <c r="AY887" s="200" t="s">
        <v>185</v>
      </c>
    </row>
    <row r="888" s="14" customFormat="1">
      <c r="A888" s="14"/>
      <c r="B888" s="219"/>
      <c r="C888" s="14"/>
      <c r="D888" s="194" t="s">
        <v>194</v>
      </c>
      <c r="E888" s="220" t="s">
        <v>1</v>
      </c>
      <c r="F888" s="221" t="s">
        <v>272</v>
      </c>
      <c r="G888" s="14"/>
      <c r="H888" s="220" t="s">
        <v>1</v>
      </c>
      <c r="I888" s="222"/>
      <c r="J888" s="14"/>
      <c r="K888" s="14"/>
      <c r="L888" s="219"/>
      <c r="M888" s="223"/>
      <c r="N888" s="224"/>
      <c r="O888" s="224"/>
      <c r="P888" s="224"/>
      <c r="Q888" s="224"/>
      <c r="R888" s="224"/>
      <c r="S888" s="224"/>
      <c r="T888" s="225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T888" s="220" t="s">
        <v>194</v>
      </c>
      <c r="AU888" s="220" t="s">
        <v>92</v>
      </c>
      <c r="AV888" s="14" t="s">
        <v>84</v>
      </c>
      <c r="AW888" s="14" t="s">
        <v>32</v>
      </c>
      <c r="AX888" s="14" t="s">
        <v>76</v>
      </c>
      <c r="AY888" s="220" t="s">
        <v>185</v>
      </c>
    </row>
    <row r="889" s="13" customFormat="1">
      <c r="A889" s="13"/>
      <c r="B889" s="199"/>
      <c r="C889" s="13"/>
      <c r="D889" s="194" t="s">
        <v>194</v>
      </c>
      <c r="E889" s="200" t="s">
        <v>1</v>
      </c>
      <c r="F889" s="201" t="s">
        <v>273</v>
      </c>
      <c r="G889" s="13"/>
      <c r="H889" s="202">
        <v>19.016999999999999</v>
      </c>
      <c r="I889" s="203"/>
      <c r="J889" s="13"/>
      <c r="K889" s="13"/>
      <c r="L889" s="199"/>
      <c r="M889" s="204"/>
      <c r="N889" s="205"/>
      <c r="O889" s="205"/>
      <c r="P889" s="205"/>
      <c r="Q889" s="205"/>
      <c r="R889" s="205"/>
      <c r="S889" s="205"/>
      <c r="T889" s="206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T889" s="200" t="s">
        <v>194</v>
      </c>
      <c r="AU889" s="200" t="s">
        <v>92</v>
      </c>
      <c r="AV889" s="13" t="s">
        <v>92</v>
      </c>
      <c r="AW889" s="13" t="s">
        <v>32</v>
      </c>
      <c r="AX889" s="13" t="s">
        <v>76</v>
      </c>
      <c r="AY889" s="200" t="s">
        <v>185</v>
      </c>
    </row>
    <row r="890" s="15" customFormat="1">
      <c r="A890" s="15"/>
      <c r="B890" s="226"/>
      <c r="C890" s="15"/>
      <c r="D890" s="194" t="s">
        <v>194</v>
      </c>
      <c r="E890" s="227" t="s">
        <v>1</v>
      </c>
      <c r="F890" s="228" t="s">
        <v>276</v>
      </c>
      <c r="G890" s="15"/>
      <c r="H890" s="229">
        <v>326.55400000000003</v>
      </c>
      <c r="I890" s="230"/>
      <c r="J890" s="15"/>
      <c r="K890" s="15"/>
      <c r="L890" s="226"/>
      <c r="M890" s="231"/>
      <c r="N890" s="232"/>
      <c r="O890" s="232"/>
      <c r="P890" s="232"/>
      <c r="Q890" s="232"/>
      <c r="R890" s="232"/>
      <c r="S890" s="232"/>
      <c r="T890" s="233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T890" s="227" t="s">
        <v>194</v>
      </c>
      <c r="AU890" s="227" t="s">
        <v>92</v>
      </c>
      <c r="AV890" s="15" t="s">
        <v>191</v>
      </c>
      <c r="AW890" s="15" t="s">
        <v>32</v>
      </c>
      <c r="AX890" s="15" t="s">
        <v>84</v>
      </c>
      <c r="AY890" s="227" t="s">
        <v>185</v>
      </c>
    </row>
    <row r="891" s="2" customFormat="1" ht="24.15" customHeight="1">
      <c r="A891" s="38"/>
      <c r="B891" s="180"/>
      <c r="C891" s="181" t="s">
        <v>981</v>
      </c>
      <c r="D891" s="181" t="s">
        <v>187</v>
      </c>
      <c r="E891" s="182" t="s">
        <v>982</v>
      </c>
      <c r="F891" s="183" t="s">
        <v>983</v>
      </c>
      <c r="G891" s="184" t="s">
        <v>198</v>
      </c>
      <c r="H891" s="185">
        <v>0.31</v>
      </c>
      <c r="I891" s="186"/>
      <c r="J891" s="187">
        <f>ROUND(I891*H891,2)</f>
        <v>0</v>
      </c>
      <c r="K891" s="183" t="s">
        <v>199</v>
      </c>
      <c r="L891" s="39"/>
      <c r="M891" s="188" t="s">
        <v>1</v>
      </c>
      <c r="N891" s="189" t="s">
        <v>42</v>
      </c>
      <c r="O891" s="77"/>
      <c r="P891" s="190">
        <f>O891*H891</f>
        <v>0</v>
      </c>
      <c r="Q891" s="190">
        <v>2.1600000000000001</v>
      </c>
      <c r="R891" s="190">
        <f>Q891*H891</f>
        <v>0.66960000000000008</v>
      </c>
      <c r="S891" s="190">
        <v>0</v>
      </c>
      <c r="T891" s="191">
        <f>S891*H891</f>
        <v>0</v>
      </c>
      <c r="U891" s="38"/>
      <c r="V891" s="38"/>
      <c r="W891" s="38"/>
      <c r="X891" s="38"/>
      <c r="Y891" s="38"/>
      <c r="Z891" s="38"/>
      <c r="AA891" s="38"/>
      <c r="AB891" s="38"/>
      <c r="AC891" s="38"/>
      <c r="AD891" s="38"/>
      <c r="AE891" s="38"/>
      <c r="AR891" s="192" t="s">
        <v>191</v>
      </c>
      <c r="AT891" s="192" t="s">
        <v>187</v>
      </c>
      <c r="AU891" s="192" t="s">
        <v>92</v>
      </c>
      <c r="AY891" s="19" t="s">
        <v>185</v>
      </c>
      <c r="BE891" s="193">
        <f>IF(N891="základní",J891,0)</f>
        <v>0</v>
      </c>
      <c r="BF891" s="193">
        <f>IF(N891="snížená",J891,0)</f>
        <v>0</v>
      </c>
      <c r="BG891" s="193">
        <f>IF(N891="zákl. přenesená",J891,0)</f>
        <v>0</v>
      </c>
      <c r="BH891" s="193">
        <f>IF(N891="sníž. přenesená",J891,0)</f>
        <v>0</v>
      </c>
      <c r="BI891" s="193">
        <f>IF(N891="nulová",J891,0)</f>
        <v>0</v>
      </c>
      <c r="BJ891" s="19" t="s">
        <v>92</v>
      </c>
      <c r="BK891" s="193">
        <f>ROUND(I891*H891,2)</f>
        <v>0</v>
      </c>
      <c r="BL891" s="19" t="s">
        <v>191</v>
      </c>
      <c r="BM891" s="192" t="s">
        <v>984</v>
      </c>
    </row>
    <row r="892" s="2" customFormat="1">
      <c r="A892" s="38"/>
      <c r="B892" s="39"/>
      <c r="C892" s="38"/>
      <c r="D892" s="194" t="s">
        <v>193</v>
      </c>
      <c r="E892" s="38"/>
      <c r="F892" s="195" t="s">
        <v>983</v>
      </c>
      <c r="G892" s="38"/>
      <c r="H892" s="38"/>
      <c r="I892" s="196"/>
      <c r="J892" s="38"/>
      <c r="K892" s="38"/>
      <c r="L892" s="39"/>
      <c r="M892" s="197"/>
      <c r="N892" s="198"/>
      <c r="O892" s="77"/>
      <c r="P892" s="77"/>
      <c r="Q892" s="77"/>
      <c r="R892" s="77"/>
      <c r="S892" s="77"/>
      <c r="T892" s="78"/>
      <c r="U892" s="38"/>
      <c r="V892" s="38"/>
      <c r="W892" s="38"/>
      <c r="X892" s="38"/>
      <c r="Y892" s="38"/>
      <c r="Z892" s="38"/>
      <c r="AA892" s="38"/>
      <c r="AB892" s="38"/>
      <c r="AC892" s="38"/>
      <c r="AD892" s="38"/>
      <c r="AE892" s="38"/>
      <c r="AT892" s="19" t="s">
        <v>193</v>
      </c>
      <c r="AU892" s="19" t="s">
        <v>92</v>
      </c>
    </row>
    <row r="893" s="2" customFormat="1">
      <c r="A893" s="38"/>
      <c r="B893" s="39"/>
      <c r="C893" s="38"/>
      <c r="D893" s="207" t="s">
        <v>201</v>
      </c>
      <c r="E893" s="38"/>
      <c r="F893" s="208" t="s">
        <v>985</v>
      </c>
      <c r="G893" s="38"/>
      <c r="H893" s="38"/>
      <c r="I893" s="196"/>
      <c r="J893" s="38"/>
      <c r="K893" s="38"/>
      <c r="L893" s="39"/>
      <c r="M893" s="197"/>
      <c r="N893" s="198"/>
      <c r="O893" s="77"/>
      <c r="P893" s="77"/>
      <c r="Q893" s="77"/>
      <c r="R893" s="77"/>
      <c r="S893" s="77"/>
      <c r="T893" s="78"/>
      <c r="U893" s="38"/>
      <c r="V893" s="38"/>
      <c r="W893" s="38"/>
      <c r="X893" s="38"/>
      <c r="Y893" s="38"/>
      <c r="Z893" s="38"/>
      <c r="AA893" s="38"/>
      <c r="AB893" s="38"/>
      <c r="AC893" s="38"/>
      <c r="AD893" s="38"/>
      <c r="AE893" s="38"/>
      <c r="AT893" s="19" t="s">
        <v>201</v>
      </c>
      <c r="AU893" s="19" t="s">
        <v>92</v>
      </c>
    </row>
    <row r="894" s="14" customFormat="1">
      <c r="A894" s="14"/>
      <c r="B894" s="219"/>
      <c r="C894" s="14"/>
      <c r="D894" s="194" t="s">
        <v>194</v>
      </c>
      <c r="E894" s="220" t="s">
        <v>1</v>
      </c>
      <c r="F894" s="221" t="s">
        <v>285</v>
      </c>
      <c r="G894" s="14"/>
      <c r="H894" s="220" t="s">
        <v>1</v>
      </c>
      <c r="I894" s="222"/>
      <c r="J894" s="14"/>
      <c r="K894" s="14"/>
      <c r="L894" s="219"/>
      <c r="M894" s="223"/>
      <c r="N894" s="224"/>
      <c r="O894" s="224"/>
      <c r="P894" s="224"/>
      <c r="Q894" s="224"/>
      <c r="R894" s="224"/>
      <c r="S894" s="224"/>
      <c r="T894" s="225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T894" s="220" t="s">
        <v>194</v>
      </c>
      <c r="AU894" s="220" t="s">
        <v>92</v>
      </c>
      <c r="AV894" s="14" t="s">
        <v>84</v>
      </c>
      <c r="AW894" s="14" t="s">
        <v>32</v>
      </c>
      <c r="AX894" s="14" t="s">
        <v>76</v>
      </c>
      <c r="AY894" s="220" t="s">
        <v>185</v>
      </c>
    </row>
    <row r="895" s="13" customFormat="1">
      <c r="A895" s="13"/>
      <c r="B895" s="199"/>
      <c r="C895" s="13"/>
      <c r="D895" s="194" t="s">
        <v>194</v>
      </c>
      <c r="E895" s="200" t="s">
        <v>1</v>
      </c>
      <c r="F895" s="201" t="s">
        <v>986</v>
      </c>
      <c r="G895" s="13"/>
      <c r="H895" s="202">
        <v>0.31</v>
      </c>
      <c r="I895" s="203"/>
      <c r="J895" s="13"/>
      <c r="K895" s="13"/>
      <c r="L895" s="199"/>
      <c r="M895" s="204"/>
      <c r="N895" s="205"/>
      <c r="O895" s="205"/>
      <c r="P895" s="205"/>
      <c r="Q895" s="205"/>
      <c r="R895" s="205"/>
      <c r="S895" s="205"/>
      <c r="T895" s="206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T895" s="200" t="s">
        <v>194</v>
      </c>
      <c r="AU895" s="200" t="s">
        <v>92</v>
      </c>
      <c r="AV895" s="13" t="s">
        <v>92</v>
      </c>
      <c r="AW895" s="13" t="s">
        <v>32</v>
      </c>
      <c r="AX895" s="13" t="s">
        <v>84</v>
      </c>
      <c r="AY895" s="200" t="s">
        <v>185</v>
      </c>
    </row>
    <row r="896" s="2" customFormat="1" ht="16.5" customHeight="1">
      <c r="A896" s="38"/>
      <c r="B896" s="180"/>
      <c r="C896" s="181" t="s">
        <v>987</v>
      </c>
      <c r="D896" s="181" t="s">
        <v>187</v>
      </c>
      <c r="E896" s="182" t="s">
        <v>988</v>
      </c>
      <c r="F896" s="183" t="s">
        <v>989</v>
      </c>
      <c r="G896" s="184" t="s">
        <v>198</v>
      </c>
      <c r="H896" s="185">
        <v>42.451999999999998</v>
      </c>
      <c r="I896" s="186"/>
      <c r="J896" s="187">
        <f>ROUND(I896*H896,2)</f>
        <v>0</v>
      </c>
      <c r="K896" s="183" t="s">
        <v>1</v>
      </c>
      <c r="L896" s="39"/>
      <c r="M896" s="188" t="s">
        <v>1</v>
      </c>
      <c r="N896" s="189" t="s">
        <v>42</v>
      </c>
      <c r="O896" s="77"/>
      <c r="P896" s="190">
        <f>O896*H896</f>
        <v>0</v>
      </c>
      <c r="Q896" s="190">
        <v>2.1600000000000001</v>
      </c>
      <c r="R896" s="190">
        <f>Q896*H896</f>
        <v>91.69632</v>
      </c>
      <c r="S896" s="190">
        <v>0</v>
      </c>
      <c r="T896" s="191">
        <f>S896*H896</f>
        <v>0</v>
      </c>
      <c r="U896" s="38"/>
      <c r="V896" s="38"/>
      <c r="W896" s="38"/>
      <c r="X896" s="38"/>
      <c r="Y896" s="38"/>
      <c r="Z896" s="38"/>
      <c r="AA896" s="38"/>
      <c r="AB896" s="38"/>
      <c r="AC896" s="38"/>
      <c r="AD896" s="38"/>
      <c r="AE896" s="38"/>
      <c r="AR896" s="192" t="s">
        <v>191</v>
      </c>
      <c r="AT896" s="192" t="s">
        <v>187</v>
      </c>
      <c r="AU896" s="192" t="s">
        <v>92</v>
      </c>
      <c r="AY896" s="19" t="s">
        <v>185</v>
      </c>
      <c r="BE896" s="193">
        <f>IF(N896="základní",J896,0)</f>
        <v>0</v>
      </c>
      <c r="BF896" s="193">
        <f>IF(N896="snížená",J896,0)</f>
        <v>0</v>
      </c>
      <c r="BG896" s="193">
        <f>IF(N896="zákl. přenesená",J896,0)</f>
        <v>0</v>
      </c>
      <c r="BH896" s="193">
        <f>IF(N896="sníž. přenesená",J896,0)</f>
        <v>0</v>
      </c>
      <c r="BI896" s="193">
        <f>IF(N896="nulová",J896,0)</f>
        <v>0</v>
      </c>
      <c r="BJ896" s="19" t="s">
        <v>92</v>
      </c>
      <c r="BK896" s="193">
        <f>ROUND(I896*H896,2)</f>
        <v>0</v>
      </c>
      <c r="BL896" s="19" t="s">
        <v>191</v>
      </c>
      <c r="BM896" s="192" t="s">
        <v>990</v>
      </c>
    </row>
    <row r="897" s="2" customFormat="1">
      <c r="A897" s="38"/>
      <c r="B897" s="39"/>
      <c r="C897" s="38"/>
      <c r="D897" s="194" t="s">
        <v>193</v>
      </c>
      <c r="E897" s="38"/>
      <c r="F897" s="195" t="s">
        <v>989</v>
      </c>
      <c r="G897" s="38"/>
      <c r="H897" s="38"/>
      <c r="I897" s="196"/>
      <c r="J897" s="38"/>
      <c r="K897" s="38"/>
      <c r="L897" s="39"/>
      <c r="M897" s="197"/>
      <c r="N897" s="198"/>
      <c r="O897" s="77"/>
      <c r="P897" s="77"/>
      <c r="Q897" s="77"/>
      <c r="R897" s="77"/>
      <c r="S897" s="77"/>
      <c r="T897" s="78"/>
      <c r="U897" s="38"/>
      <c r="V897" s="38"/>
      <c r="W897" s="38"/>
      <c r="X897" s="38"/>
      <c r="Y897" s="38"/>
      <c r="Z897" s="38"/>
      <c r="AA897" s="38"/>
      <c r="AB897" s="38"/>
      <c r="AC897" s="38"/>
      <c r="AD897" s="38"/>
      <c r="AE897" s="38"/>
      <c r="AT897" s="19" t="s">
        <v>193</v>
      </c>
      <c r="AU897" s="19" t="s">
        <v>92</v>
      </c>
    </row>
    <row r="898" s="14" customFormat="1">
      <c r="A898" s="14"/>
      <c r="B898" s="219"/>
      <c r="C898" s="14"/>
      <c r="D898" s="194" t="s">
        <v>194</v>
      </c>
      <c r="E898" s="220" t="s">
        <v>1</v>
      </c>
      <c r="F898" s="221" t="s">
        <v>260</v>
      </c>
      <c r="G898" s="14"/>
      <c r="H898" s="220" t="s">
        <v>1</v>
      </c>
      <c r="I898" s="222"/>
      <c r="J898" s="14"/>
      <c r="K898" s="14"/>
      <c r="L898" s="219"/>
      <c r="M898" s="223"/>
      <c r="N898" s="224"/>
      <c r="O898" s="224"/>
      <c r="P898" s="224"/>
      <c r="Q898" s="224"/>
      <c r="R898" s="224"/>
      <c r="S898" s="224"/>
      <c r="T898" s="225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T898" s="220" t="s">
        <v>194</v>
      </c>
      <c r="AU898" s="220" t="s">
        <v>92</v>
      </c>
      <c r="AV898" s="14" t="s">
        <v>84</v>
      </c>
      <c r="AW898" s="14" t="s">
        <v>32</v>
      </c>
      <c r="AX898" s="14" t="s">
        <v>76</v>
      </c>
      <c r="AY898" s="220" t="s">
        <v>185</v>
      </c>
    </row>
    <row r="899" s="13" customFormat="1">
      <c r="A899" s="13"/>
      <c r="B899" s="199"/>
      <c r="C899" s="13"/>
      <c r="D899" s="194" t="s">
        <v>194</v>
      </c>
      <c r="E899" s="200" t="s">
        <v>1</v>
      </c>
      <c r="F899" s="201" t="s">
        <v>991</v>
      </c>
      <c r="G899" s="13"/>
      <c r="H899" s="202">
        <v>0.93600000000000005</v>
      </c>
      <c r="I899" s="203"/>
      <c r="J899" s="13"/>
      <c r="K899" s="13"/>
      <c r="L899" s="199"/>
      <c r="M899" s="204"/>
      <c r="N899" s="205"/>
      <c r="O899" s="205"/>
      <c r="P899" s="205"/>
      <c r="Q899" s="205"/>
      <c r="R899" s="205"/>
      <c r="S899" s="205"/>
      <c r="T899" s="206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T899" s="200" t="s">
        <v>194</v>
      </c>
      <c r="AU899" s="200" t="s">
        <v>92</v>
      </c>
      <c r="AV899" s="13" t="s">
        <v>92</v>
      </c>
      <c r="AW899" s="13" t="s">
        <v>32</v>
      </c>
      <c r="AX899" s="13" t="s">
        <v>76</v>
      </c>
      <c r="AY899" s="200" t="s">
        <v>185</v>
      </c>
    </row>
    <row r="900" s="14" customFormat="1">
      <c r="A900" s="14"/>
      <c r="B900" s="219"/>
      <c r="C900" s="14"/>
      <c r="D900" s="194" t="s">
        <v>194</v>
      </c>
      <c r="E900" s="220" t="s">
        <v>1</v>
      </c>
      <c r="F900" s="221" t="s">
        <v>262</v>
      </c>
      <c r="G900" s="14"/>
      <c r="H900" s="220" t="s">
        <v>1</v>
      </c>
      <c r="I900" s="222"/>
      <c r="J900" s="14"/>
      <c r="K900" s="14"/>
      <c r="L900" s="219"/>
      <c r="M900" s="223"/>
      <c r="N900" s="224"/>
      <c r="O900" s="224"/>
      <c r="P900" s="224"/>
      <c r="Q900" s="224"/>
      <c r="R900" s="224"/>
      <c r="S900" s="224"/>
      <c r="T900" s="225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T900" s="220" t="s">
        <v>194</v>
      </c>
      <c r="AU900" s="220" t="s">
        <v>92</v>
      </c>
      <c r="AV900" s="14" t="s">
        <v>84</v>
      </c>
      <c r="AW900" s="14" t="s">
        <v>32</v>
      </c>
      <c r="AX900" s="14" t="s">
        <v>76</v>
      </c>
      <c r="AY900" s="220" t="s">
        <v>185</v>
      </c>
    </row>
    <row r="901" s="13" customFormat="1">
      <c r="A901" s="13"/>
      <c r="B901" s="199"/>
      <c r="C901" s="13"/>
      <c r="D901" s="194" t="s">
        <v>194</v>
      </c>
      <c r="E901" s="200" t="s">
        <v>1</v>
      </c>
      <c r="F901" s="201" t="s">
        <v>992</v>
      </c>
      <c r="G901" s="13"/>
      <c r="H901" s="202">
        <v>0.57199999999999995</v>
      </c>
      <c r="I901" s="203"/>
      <c r="J901" s="13"/>
      <c r="K901" s="13"/>
      <c r="L901" s="199"/>
      <c r="M901" s="204"/>
      <c r="N901" s="205"/>
      <c r="O901" s="205"/>
      <c r="P901" s="205"/>
      <c r="Q901" s="205"/>
      <c r="R901" s="205"/>
      <c r="S901" s="205"/>
      <c r="T901" s="206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T901" s="200" t="s">
        <v>194</v>
      </c>
      <c r="AU901" s="200" t="s">
        <v>92</v>
      </c>
      <c r="AV901" s="13" t="s">
        <v>92</v>
      </c>
      <c r="AW901" s="13" t="s">
        <v>32</v>
      </c>
      <c r="AX901" s="13" t="s">
        <v>76</v>
      </c>
      <c r="AY901" s="200" t="s">
        <v>185</v>
      </c>
    </row>
    <row r="902" s="14" customFormat="1">
      <c r="A902" s="14"/>
      <c r="B902" s="219"/>
      <c r="C902" s="14"/>
      <c r="D902" s="194" t="s">
        <v>194</v>
      </c>
      <c r="E902" s="220" t="s">
        <v>1</v>
      </c>
      <c r="F902" s="221" t="s">
        <v>264</v>
      </c>
      <c r="G902" s="14"/>
      <c r="H902" s="220" t="s">
        <v>1</v>
      </c>
      <c r="I902" s="222"/>
      <c r="J902" s="14"/>
      <c r="K902" s="14"/>
      <c r="L902" s="219"/>
      <c r="M902" s="223"/>
      <c r="N902" s="224"/>
      <c r="O902" s="224"/>
      <c r="P902" s="224"/>
      <c r="Q902" s="224"/>
      <c r="R902" s="224"/>
      <c r="S902" s="224"/>
      <c r="T902" s="225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T902" s="220" t="s">
        <v>194</v>
      </c>
      <c r="AU902" s="220" t="s">
        <v>92</v>
      </c>
      <c r="AV902" s="14" t="s">
        <v>84</v>
      </c>
      <c r="AW902" s="14" t="s">
        <v>32</v>
      </c>
      <c r="AX902" s="14" t="s">
        <v>76</v>
      </c>
      <c r="AY902" s="220" t="s">
        <v>185</v>
      </c>
    </row>
    <row r="903" s="13" customFormat="1">
      <c r="A903" s="13"/>
      <c r="B903" s="199"/>
      <c r="C903" s="13"/>
      <c r="D903" s="194" t="s">
        <v>194</v>
      </c>
      <c r="E903" s="200" t="s">
        <v>1</v>
      </c>
      <c r="F903" s="201" t="s">
        <v>993</v>
      </c>
      <c r="G903" s="13"/>
      <c r="H903" s="202">
        <v>14.788</v>
      </c>
      <c r="I903" s="203"/>
      <c r="J903" s="13"/>
      <c r="K903" s="13"/>
      <c r="L903" s="199"/>
      <c r="M903" s="204"/>
      <c r="N903" s="205"/>
      <c r="O903" s="205"/>
      <c r="P903" s="205"/>
      <c r="Q903" s="205"/>
      <c r="R903" s="205"/>
      <c r="S903" s="205"/>
      <c r="T903" s="206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T903" s="200" t="s">
        <v>194</v>
      </c>
      <c r="AU903" s="200" t="s">
        <v>92</v>
      </c>
      <c r="AV903" s="13" t="s">
        <v>92</v>
      </c>
      <c r="AW903" s="13" t="s">
        <v>32</v>
      </c>
      <c r="AX903" s="13" t="s">
        <v>76</v>
      </c>
      <c r="AY903" s="200" t="s">
        <v>185</v>
      </c>
    </row>
    <row r="904" s="14" customFormat="1">
      <c r="A904" s="14"/>
      <c r="B904" s="219"/>
      <c r="C904" s="14"/>
      <c r="D904" s="194" t="s">
        <v>194</v>
      </c>
      <c r="E904" s="220" t="s">
        <v>1</v>
      </c>
      <c r="F904" s="221" t="s">
        <v>266</v>
      </c>
      <c r="G904" s="14"/>
      <c r="H904" s="220" t="s">
        <v>1</v>
      </c>
      <c r="I904" s="222"/>
      <c r="J904" s="14"/>
      <c r="K904" s="14"/>
      <c r="L904" s="219"/>
      <c r="M904" s="223"/>
      <c r="N904" s="224"/>
      <c r="O904" s="224"/>
      <c r="P904" s="224"/>
      <c r="Q904" s="224"/>
      <c r="R904" s="224"/>
      <c r="S904" s="224"/>
      <c r="T904" s="225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T904" s="220" t="s">
        <v>194</v>
      </c>
      <c r="AU904" s="220" t="s">
        <v>92</v>
      </c>
      <c r="AV904" s="14" t="s">
        <v>84</v>
      </c>
      <c r="AW904" s="14" t="s">
        <v>32</v>
      </c>
      <c r="AX904" s="14" t="s">
        <v>76</v>
      </c>
      <c r="AY904" s="220" t="s">
        <v>185</v>
      </c>
    </row>
    <row r="905" s="13" customFormat="1">
      <c r="A905" s="13"/>
      <c r="B905" s="199"/>
      <c r="C905" s="13"/>
      <c r="D905" s="194" t="s">
        <v>194</v>
      </c>
      <c r="E905" s="200" t="s">
        <v>1</v>
      </c>
      <c r="F905" s="201" t="s">
        <v>994</v>
      </c>
      <c r="G905" s="13"/>
      <c r="H905" s="202">
        <v>20.358000000000001</v>
      </c>
      <c r="I905" s="203"/>
      <c r="J905" s="13"/>
      <c r="K905" s="13"/>
      <c r="L905" s="199"/>
      <c r="M905" s="204"/>
      <c r="N905" s="205"/>
      <c r="O905" s="205"/>
      <c r="P905" s="205"/>
      <c r="Q905" s="205"/>
      <c r="R905" s="205"/>
      <c r="S905" s="205"/>
      <c r="T905" s="206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T905" s="200" t="s">
        <v>194</v>
      </c>
      <c r="AU905" s="200" t="s">
        <v>92</v>
      </c>
      <c r="AV905" s="13" t="s">
        <v>92</v>
      </c>
      <c r="AW905" s="13" t="s">
        <v>32</v>
      </c>
      <c r="AX905" s="13" t="s">
        <v>76</v>
      </c>
      <c r="AY905" s="200" t="s">
        <v>185</v>
      </c>
    </row>
    <row r="906" s="14" customFormat="1">
      <c r="A906" s="14"/>
      <c r="B906" s="219"/>
      <c r="C906" s="14"/>
      <c r="D906" s="194" t="s">
        <v>194</v>
      </c>
      <c r="E906" s="220" t="s">
        <v>1</v>
      </c>
      <c r="F906" s="221" t="s">
        <v>268</v>
      </c>
      <c r="G906" s="14"/>
      <c r="H906" s="220" t="s">
        <v>1</v>
      </c>
      <c r="I906" s="222"/>
      <c r="J906" s="14"/>
      <c r="K906" s="14"/>
      <c r="L906" s="219"/>
      <c r="M906" s="223"/>
      <c r="N906" s="224"/>
      <c r="O906" s="224"/>
      <c r="P906" s="224"/>
      <c r="Q906" s="224"/>
      <c r="R906" s="224"/>
      <c r="S906" s="224"/>
      <c r="T906" s="225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T906" s="220" t="s">
        <v>194</v>
      </c>
      <c r="AU906" s="220" t="s">
        <v>92</v>
      </c>
      <c r="AV906" s="14" t="s">
        <v>84</v>
      </c>
      <c r="AW906" s="14" t="s">
        <v>32</v>
      </c>
      <c r="AX906" s="14" t="s">
        <v>76</v>
      </c>
      <c r="AY906" s="220" t="s">
        <v>185</v>
      </c>
    </row>
    <row r="907" s="13" customFormat="1">
      <c r="A907" s="13"/>
      <c r="B907" s="199"/>
      <c r="C907" s="13"/>
      <c r="D907" s="194" t="s">
        <v>194</v>
      </c>
      <c r="E907" s="200" t="s">
        <v>1</v>
      </c>
      <c r="F907" s="201" t="s">
        <v>995</v>
      </c>
      <c r="G907" s="13"/>
      <c r="H907" s="202">
        <v>2.8340000000000001</v>
      </c>
      <c r="I907" s="203"/>
      <c r="J907" s="13"/>
      <c r="K907" s="13"/>
      <c r="L907" s="199"/>
      <c r="M907" s="204"/>
      <c r="N907" s="205"/>
      <c r="O907" s="205"/>
      <c r="P907" s="205"/>
      <c r="Q907" s="205"/>
      <c r="R907" s="205"/>
      <c r="S907" s="205"/>
      <c r="T907" s="206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T907" s="200" t="s">
        <v>194</v>
      </c>
      <c r="AU907" s="200" t="s">
        <v>92</v>
      </c>
      <c r="AV907" s="13" t="s">
        <v>92</v>
      </c>
      <c r="AW907" s="13" t="s">
        <v>32</v>
      </c>
      <c r="AX907" s="13" t="s">
        <v>76</v>
      </c>
      <c r="AY907" s="200" t="s">
        <v>185</v>
      </c>
    </row>
    <row r="908" s="14" customFormat="1">
      <c r="A908" s="14"/>
      <c r="B908" s="219"/>
      <c r="C908" s="14"/>
      <c r="D908" s="194" t="s">
        <v>194</v>
      </c>
      <c r="E908" s="220" t="s">
        <v>1</v>
      </c>
      <c r="F908" s="221" t="s">
        <v>270</v>
      </c>
      <c r="G908" s="14"/>
      <c r="H908" s="220" t="s">
        <v>1</v>
      </c>
      <c r="I908" s="222"/>
      <c r="J908" s="14"/>
      <c r="K908" s="14"/>
      <c r="L908" s="219"/>
      <c r="M908" s="223"/>
      <c r="N908" s="224"/>
      <c r="O908" s="224"/>
      <c r="P908" s="224"/>
      <c r="Q908" s="224"/>
      <c r="R908" s="224"/>
      <c r="S908" s="224"/>
      <c r="T908" s="225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T908" s="220" t="s">
        <v>194</v>
      </c>
      <c r="AU908" s="220" t="s">
        <v>92</v>
      </c>
      <c r="AV908" s="14" t="s">
        <v>84</v>
      </c>
      <c r="AW908" s="14" t="s">
        <v>32</v>
      </c>
      <c r="AX908" s="14" t="s">
        <v>76</v>
      </c>
      <c r="AY908" s="220" t="s">
        <v>185</v>
      </c>
    </row>
    <row r="909" s="13" customFormat="1">
      <c r="A909" s="13"/>
      <c r="B909" s="199"/>
      <c r="C909" s="13"/>
      <c r="D909" s="194" t="s">
        <v>194</v>
      </c>
      <c r="E909" s="200" t="s">
        <v>1</v>
      </c>
      <c r="F909" s="201" t="s">
        <v>996</v>
      </c>
      <c r="G909" s="13"/>
      <c r="H909" s="202">
        <v>0.49199999999999999</v>
      </c>
      <c r="I909" s="203"/>
      <c r="J909" s="13"/>
      <c r="K909" s="13"/>
      <c r="L909" s="199"/>
      <c r="M909" s="204"/>
      <c r="N909" s="205"/>
      <c r="O909" s="205"/>
      <c r="P909" s="205"/>
      <c r="Q909" s="205"/>
      <c r="R909" s="205"/>
      <c r="S909" s="205"/>
      <c r="T909" s="206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T909" s="200" t="s">
        <v>194</v>
      </c>
      <c r="AU909" s="200" t="s">
        <v>92</v>
      </c>
      <c r="AV909" s="13" t="s">
        <v>92</v>
      </c>
      <c r="AW909" s="13" t="s">
        <v>32</v>
      </c>
      <c r="AX909" s="13" t="s">
        <v>76</v>
      </c>
      <c r="AY909" s="200" t="s">
        <v>185</v>
      </c>
    </row>
    <row r="910" s="14" customFormat="1">
      <c r="A910" s="14"/>
      <c r="B910" s="219"/>
      <c r="C910" s="14"/>
      <c r="D910" s="194" t="s">
        <v>194</v>
      </c>
      <c r="E910" s="220" t="s">
        <v>1</v>
      </c>
      <c r="F910" s="221" t="s">
        <v>272</v>
      </c>
      <c r="G910" s="14"/>
      <c r="H910" s="220" t="s">
        <v>1</v>
      </c>
      <c r="I910" s="222"/>
      <c r="J910" s="14"/>
      <c r="K910" s="14"/>
      <c r="L910" s="219"/>
      <c r="M910" s="223"/>
      <c r="N910" s="224"/>
      <c r="O910" s="224"/>
      <c r="P910" s="224"/>
      <c r="Q910" s="224"/>
      <c r="R910" s="224"/>
      <c r="S910" s="224"/>
      <c r="T910" s="225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T910" s="220" t="s">
        <v>194</v>
      </c>
      <c r="AU910" s="220" t="s">
        <v>92</v>
      </c>
      <c r="AV910" s="14" t="s">
        <v>84</v>
      </c>
      <c r="AW910" s="14" t="s">
        <v>32</v>
      </c>
      <c r="AX910" s="14" t="s">
        <v>76</v>
      </c>
      <c r="AY910" s="220" t="s">
        <v>185</v>
      </c>
    </row>
    <row r="911" s="13" customFormat="1">
      <c r="A911" s="13"/>
      <c r="B911" s="199"/>
      <c r="C911" s="13"/>
      <c r="D911" s="194" t="s">
        <v>194</v>
      </c>
      <c r="E911" s="200" t="s">
        <v>1</v>
      </c>
      <c r="F911" s="201" t="s">
        <v>997</v>
      </c>
      <c r="G911" s="13"/>
      <c r="H911" s="202">
        <v>2.472</v>
      </c>
      <c r="I911" s="203"/>
      <c r="J911" s="13"/>
      <c r="K911" s="13"/>
      <c r="L911" s="199"/>
      <c r="M911" s="204"/>
      <c r="N911" s="205"/>
      <c r="O911" s="205"/>
      <c r="P911" s="205"/>
      <c r="Q911" s="205"/>
      <c r="R911" s="205"/>
      <c r="S911" s="205"/>
      <c r="T911" s="206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T911" s="200" t="s">
        <v>194</v>
      </c>
      <c r="AU911" s="200" t="s">
        <v>92</v>
      </c>
      <c r="AV911" s="13" t="s">
        <v>92</v>
      </c>
      <c r="AW911" s="13" t="s">
        <v>32</v>
      </c>
      <c r="AX911" s="13" t="s">
        <v>76</v>
      </c>
      <c r="AY911" s="200" t="s">
        <v>185</v>
      </c>
    </row>
    <row r="912" s="15" customFormat="1">
      <c r="A912" s="15"/>
      <c r="B912" s="226"/>
      <c r="C912" s="15"/>
      <c r="D912" s="194" t="s">
        <v>194</v>
      </c>
      <c r="E912" s="227" t="s">
        <v>1</v>
      </c>
      <c r="F912" s="228" t="s">
        <v>276</v>
      </c>
      <c r="G912" s="15"/>
      <c r="H912" s="229">
        <v>42.451999999999998</v>
      </c>
      <c r="I912" s="230"/>
      <c r="J912" s="15"/>
      <c r="K912" s="15"/>
      <c r="L912" s="226"/>
      <c r="M912" s="231"/>
      <c r="N912" s="232"/>
      <c r="O912" s="232"/>
      <c r="P912" s="232"/>
      <c r="Q912" s="232"/>
      <c r="R912" s="232"/>
      <c r="S912" s="232"/>
      <c r="T912" s="233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T912" s="227" t="s">
        <v>194</v>
      </c>
      <c r="AU912" s="227" t="s">
        <v>92</v>
      </c>
      <c r="AV912" s="15" t="s">
        <v>191</v>
      </c>
      <c r="AW912" s="15" t="s">
        <v>32</v>
      </c>
      <c r="AX912" s="15" t="s">
        <v>84</v>
      </c>
      <c r="AY912" s="227" t="s">
        <v>185</v>
      </c>
    </row>
    <row r="913" s="2" customFormat="1" ht="24.15" customHeight="1">
      <c r="A913" s="38"/>
      <c r="B913" s="180"/>
      <c r="C913" s="181" t="s">
        <v>998</v>
      </c>
      <c r="D913" s="181" t="s">
        <v>187</v>
      </c>
      <c r="E913" s="182" t="s">
        <v>999</v>
      </c>
      <c r="F913" s="183" t="s">
        <v>1000</v>
      </c>
      <c r="G913" s="184" t="s">
        <v>198</v>
      </c>
      <c r="H913" s="185">
        <v>0.62</v>
      </c>
      <c r="I913" s="186"/>
      <c r="J913" s="187">
        <f>ROUND(I913*H913,2)</f>
        <v>0</v>
      </c>
      <c r="K913" s="183" t="s">
        <v>199</v>
      </c>
      <c r="L913" s="39"/>
      <c r="M913" s="188" t="s">
        <v>1</v>
      </c>
      <c r="N913" s="189" t="s">
        <v>42</v>
      </c>
      <c r="O913" s="77"/>
      <c r="P913" s="190">
        <f>O913*H913</f>
        <v>0</v>
      </c>
      <c r="Q913" s="190">
        <v>2.1600000000000001</v>
      </c>
      <c r="R913" s="190">
        <f>Q913*H913</f>
        <v>1.3392000000000002</v>
      </c>
      <c r="S913" s="190">
        <v>0</v>
      </c>
      <c r="T913" s="191">
        <f>S913*H913</f>
        <v>0</v>
      </c>
      <c r="U913" s="38"/>
      <c r="V913" s="38"/>
      <c r="W913" s="38"/>
      <c r="X913" s="38"/>
      <c r="Y913" s="38"/>
      <c r="Z913" s="38"/>
      <c r="AA913" s="38"/>
      <c r="AB913" s="38"/>
      <c r="AC913" s="38"/>
      <c r="AD913" s="38"/>
      <c r="AE913" s="38"/>
      <c r="AR913" s="192" t="s">
        <v>191</v>
      </c>
      <c r="AT913" s="192" t="s">
        <v>187</v>
      </c>
      <c r="AU913" s="192" t="s">
        <v>92</v>
      </c>
      <c r="AY913" s="19" t="s">
        <v>185</v>
      </c>
      <c r="BE913" s="193">
        <f>IF(N913="základní",J913,0)</f>
        <v>0</v>
      </c>
      <c r="BF913" s="193">
        <f>IF(N913="snížená",J913,0)</f>
        <v>0</v>
      </c>
      <c r="BG913" s="193">
        <f>IF(N913="zákl. přenesená",J913,0)</f>
        <v>0</v>
      </c>
      <c r="BH913" s="193">
        <f>IF(N913="sníž. přenesená",J913,0)</f>
        <v>0</v>
      </c>
      <c r="BI913" s="193">
        <f>IF(N913="nulová",J913,0)</f>
        <v>0</v>
      </c>
      <c r="BJ913" s="19" t="s">
        <v>92</v>
      </c>
      <c r="BK913" s="193">
        <f>ROUND(I913*H913,2)</f>
        <v>0</v>
      </c>
      <c r="BL913" s="19" t="s">
        <v>191</v>
      </c>
      <c r="BM913" s="192" t="s">
        <v>1001</v>
      </c>
    </row>
    <row r="914" s="2" customFormat="1">
      <c r="A914" s="38"/>
      <c r="B914" s="39"/>
      <c r="C914" s="38"/>
      <c r="D914" s="194" t="s">
        <v>193</v>
      </c>
      <c r="E914" s="38"/>
      <c r="F914" s="195" t="s">
        <v>1000</v>
      </c>
      <c r="G914" s="38"/>
      <c r="H914" s="38"/>
      <c r="I914" s="196"/>
      <c r="J914" s="38"/>
      <c r="K914" s="38"/>
      <c r="L914" s="39"/>
      <c r="M914" s="197"/>
      <c r="N914" s="198"/>
      <c r="O914" s="77"/>
      <c r="P914" s="77"/>
      <c r="Q914" s="77"/>
      <c r="R914" s="77"/>
      <c r="S914" s="77"/>
      <c r="T914" s="78"/>
      <c r="U914" s="38"/>
      <c r="V914" s="38"/>
      <c r="W914" s="38"/>
      <c r="X914" s="38"/>
      <c r="Y914" s="38"/>
      <c r="Z914" s="38"/>
      <c r="AA914" s="38"/>
      <c r="AB914" s="38"/>
      <c r="AC914" s="38"/>
      <c r="AD914" s="38"/>
      <c r="AE914" s="38"/>
      <c r="AT914" s="19" t="s">
        <v>193</v>
      </c>
      <c r="AU914" s="19" t="s">
        <v>92</v>
      </c>
    </row>
    <row r="915" s="2" customFormat="1">
      <c r="A915" s="38"/>
      <c r="B915" s="39"/>
      <c r="C915" s="38"/>
      <c r="D915" s="207" t="s">
        <v>201</v>
      </c>
      <c r="E915" s="38"/>
      <c r="F915" s="208" t="s">
        <v>1002</v>
      </c>
      <c r="G915" s="38"/>
      <c r="H915" s="38"/>
      <c r="I915" s="196"/>
      <c r="J915" s="38"/>
      <c r="K915" s="38"/>
      <c r="L915" s="39"/>
      <c r="M915" s="197"/>
      <c r="N915" s="198"/>
      <c r="O915" s="77"/>
      <c r="P915" s="77"/>
      <c r="Q915" s="77"/>
      <c r="R915" s="77"/>
      <c r="S915" s="77"/>
      <c r="T915" s="78"/>
      <c r="U915" s="38"/>
      <c r="V915" s="38"/>
      <c r="W915" s="38"/>
      <c r="X915" s="38"/>
      <c r="Y915" s="38"/>
      <c r="Z915" s="38"/>
      <c r="AA915" s="38"/>
      <c r="AB915" s="38"/>
      <c r="AC915" s="38"/>
      <c r="AD915" s="38"/>
      <c r="AE915" s="38"/>
      <c r="AT915" s="19" t="s">
        <v>201</v>
      </c>
      <c r="AU915" s="19" t="s">
        <v>92</v>
      </c>
    </row>
    <row r="916" s="14" customFormat="1">
      <c r="A916" s="14"/>
      <c r="B916" s="219"/>
      <c r="C916" s="14"/>
      <c r="D916" s="194" t="s">
        <v>194</v>
      </c>
      <c r="E916" s="220" t="s">
        <v>1</v>
      </c>
      <c r="F916" s="221" t="s">
        <v>285</v>
      </c>
      <c r="G916" s="14"/>
      <c r="H916" s="220" t="s">
        <v>1</v>
      </c>
      <c r="I916" s="222"/>
      <c r="J916" s="14"/>
      <c r="K916" s="14"/>
      <c r="L916" s="219"/>
      <c r="M916" s="223"/>
      <c r="N916" s="224"/>
      <c r="O916" s="224"/>
      <c r="P916" s="224"/>
      <c r="Q916" s="224"/>
      <c r="R916" s="224"/>
      <c r="S916" s="224"/>
      <c r="T916" s="225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T916" s="220" t="s">
        <v>194</v>
      </c>
      <c r="AU916" s="220" t="s">
        <v>92</v>
      </c>
      <c r="AV916" s="14" t="s">
        <v>84</v>
      </c>
      <c r="AW916" s="14" t="s">
        <v>32</v>
      </c>
      <c r="AX916" s="14" t="s">
        <v>76</v>
      </c>
      <c r="AY916" s="220" t="s">
        <v>185</v>
      </c>
    </row>
    <row r="917" s="13" customFormat="1">
      <c r="A917" s="13"/>
      <c r="B917" s="199"/>
      <c r="C917" s="13"/>
      <c r="D917" s="194" t="s">
        <v>194</v>
      </c>
      <c r="E917" s="200" t="s">
        <v>1</v>
      </c>
      <c r="F917" s="201" t="s">
        <v>1003</v>
      </c>
      <c r="G917" s="13"/>
      <c r="H917" s="202">
        <v>0.62</v>
      </c>
      <c r="I917" s="203"/>
      <c r="J917" s="13"/>
      <c r="K917" s="13"/>
      <c r="L917" s="199"/>
      <c r="M917" s="204"/>
      <c r="N917" s="205"/>
      <c r="O917" s="205"/>
      <c r="P917" s="205"/>
      <c r="Q917" s="205"/>
      <c r="R917" s="205"/>
      <c r="S917" s="205"/>
      <c r="T917" s="206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T917" s="200" t="s">
        <v>194</v>
      </c>
      <c r="AU917" s="200" t="s">
        <v>92</v>
      </c>
      <c r="AV917" s="13" t="s">
        <v>92</v>
      </c>
      <c r="AW917" s="13" t="s">
        <v>32</v>
      </c>
      <c r="AX917" s="13" t="s">
        <v>84</v>
      </c>
      <c r="AY917" s="200" t="s">
        <v>185</v>
      </c>
    </row>
    <row r="918" s="12" customFormat="1" ht="22.8" customHeight="1">
      <c r="A918" s="12"/>
      <c r="B918" s="167"/>
      <c r="C918" s="12"/>
      <c r="D918" s="168" t="s">
        <v>75</v>
      </c>
      <c r="E918" s="178" t="s">
        <v>234</v>
      </c>
      <c r="F918" s="178" t="s">
        <v>1004</v>
      </c>
      <c r="G918" s="12"/>
      <c r="H918" s="12"/>
      <c r="I918" s="170"/>
      <c r="J918" s="179">
        <f>BK918</f>
        <v>0</v>
      </c>
      <c r="K918" s="12"/>
      <c r="L918" s="167"/>
      <c r="M918" s="172"/>
      <c r="N918" s="173"/>
      <c r="O918" s="173"/>
      <c r="P918" s="174">
        <f>SUM(P919:P1471)</f>
        <v>0</v>
      </c>
      <c r="Q918" s="173"/>
      <c r="R918" s="174">
        <f>SUM(R919:R1471)</f>
        <v>1.1759298800000004</v>
      </c>
      <c r="S918" s="173"/>
      <c r="T918" s="175">
        <f>SUM(T919:T1471)</f>
        <v>1196.7947399999994</v>
      </c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R918" s="168" t="s">
        <v>84</v>
      </c>
      <c r="AT918" s="176" t="s">
        <v>75</v>
      </c>
      <c r="AU918" s="176" t="s">
        <v>84</v>
      </c>
      <c r="AY918" s="168" t="s">
        <v>185</v>
      </c>
      <c r="BK918" s="177">
        <f>SUM(BK919:BK1471)</f>
        <v>0</v>
      </c>
    </row>
    <row r="919" s="2" customFormat="1" ht="37.8" customHeight="1">
      <c r="A919" s="38"/>
      <c r="B919" s="180"/>
      <c r="C919" s="181" t="s">
        <v>1005</v>
      </c>
      <c r="D919" s="181" t="s">
        <v>187</v>
      </c>
      <c r="E919" s="182" t="s">
        <v>1006</v>
      </c>
      <c r="F919" s="183" t="s">
        <v>1007</v>
      </c>
      <c r="G919" s="184" t="s">
        <v>190</v>
      </c>
      <c r="H919" s="185">
        <v>1404.634</v>
      </c>
      <c r="I919" s="186"/>
      <c r="J919" s="187">
        <f>ROUND(I919*H919,2)</f>
        <v>0</v>
      </c>
      <c r="K919" s="183" t="s">
        <v>199</v>
      </c>
      <c r="L919" s="39"/>
      <c r="M919" s="188" t="s">
        <v>1</v>
      </c>
      <c r="N919" s="189" t="s">
        <v>42</v>
      </c>
      <c r="O919" s="77"/>
      <c r="P919" s="190">
        <f>O919*H919</f>
        <v>0</v>
      </c>
      <c r="Q919" s="190">
        <v>0</v>
      </c>
      <c r="R919" s="190">
        <f>Q919*H919</f>
        <v>0</v>
      </c>
      <c r="S919" s="190">
        <v>0</v>
      </c>
      <c r="T919" s="191">
        <f>S919*H919</f>
        <v>0</v>
      </c>
      <c r="U919" s="38"/>
      <c r="V919" s="38"/>
      <c r="W919" s="38"/>
      <c r="X919" s="38"/>
      <c r="Y919" s="38"/>
      <c r="Z919" s="38"/>
      <c r="AA919" s="38"/>
      <c r="AB919" s="38"/>
      <c r="AC919" s="38"/>
      <c r="AD919" s="38"/>
      <c r="AE919" s="38"/>
      <c r="AR919" s="192" t="s">
        <v>191</v>
      </c>
      <c r="AT919" s="192" t="s">
        <v>187</v>
      </c>
      <c r="AU919" s="192" t="s">
        <v>92</v>
      </c>
      <c r="AY919" s="19" t="s">
        <v>185</v>
      </c>
      <c r="BE919" s="193">
        <f>IF(N919="základní",J919,0)</f>
        <v>0</v>
      </c>
      <c r="BF919" s="193">
        <f>IF(N919="snížená",J919,0)</f>
        <v>0</v>
      </c>
      <c r="BG919" s="193">
        <f>IF(N919="zákl. přenesená",J919,0)</f>
        <v>0</v>
      </c>
      <c r="BH919" s="193">
        <f>IF(N919="sníž. přenesená",J919,0)</f>
        <v>0</v>
      </c>
      <c r="BI919" s="193">
        <f>IF(N919="nulová",J919,0)</f>
        <v>0</v>
      </c>
      <c r="BJ919" s="19" t="s">
        <v>92</v>
      </c>
      <c r="BK919" s="193">
        <f>ROUND(I919*H919,2)</f>
        <v>0</v>
      </c>
      <c r="BL919" s="19" t="s">
        <v>191</v>
      </c>
      <c r="BM919" s="192" t="s">
        <v>1008</v>
      </c>
    </row>
    <row r="920" s="2" customFormat="1">
      <c r="A920" s="38"/>
      <c r="B920" s="39"/>
      <c r="C920" s="38"/>
      <c r="D920" s="194" t="s">
        <v>193</v>
      </c>
      <c r="E920" s="38"/>
      <c r="F920" s="195" t="s">
        <v>1007</v>
      </c>
      <c r="G920" s="38"/>
      <c r="H920" s="38"/>
      <c r="I920" s="196"/>
      <c r="J920" s="38"/>
      <c r="K920" s="38"/>
      <c r="L920" s="39"/>
      <c r="M920" s="197"/>
      <c r="N920" s="198"/>
      <c r="O920" s="77"/>
      <c r="P920" s="77"/>
      <c r="Q920" s="77"/>
      <c r="R920" s="77"/>
      <c r="S920" s="77"/>
      <c r="T920" s="78"/>
      <c r="U920" s="38"/>
      <c r="V920" s="38"/>
      <c r="W920" s="38"/>
      <c r="X920" s="38"/>
      <c r="Y920" s="38"/>
      <c r="Z920" s="38"/>
      <c r="AA920" s="38"/>
      <c r="AB920" s="38"/>
      <c r="AC920" s="38"/>
      <c r="AD920" s="38"/>
      <c r="AE920" s="38"/>
      <c r="AT920" s="19" t="s">
        <v>193</v>
      </c>
      <c r="AU920" s="19" t="s">
        <v>92</v>
      </c>
    </row>
    <row r="921" s="2" customFormat="1">
      <c r="A921" s="38"/>
      <c r="B921" s="39"/>
      <c r="C921" s="38"/>
      <c r="D921" s="207" t="s">
        <v>201</v>
      </c>
      <c r="E921" s="38"/>
      <c r="F921" s="208" t="s">
        <v>1009</v>
      </c>
      <c r="G921" s="38"/>
      <c r="H921" s="38"/>
      <c r="I921" s="196"/>
      <c r="J921" s="38"/>
      <c r="K921" s="38"/>
      <c r="L921" s="39"/>
      <c r="M921" s="197"/>
      <c r="N921" s="198"/>
      <c r="O921" s="77"/>
      <c r="P921" s="77"/>
      <c r="Q921" s="77"/>
      <c r="R921" s="77"/>
      <c r="S921" s="77"/>
      <c r="T921" s="78"/>
      <c r="U921" s="38"/>
      <c r="V921" s="38"/>
      <c r="W921" s="38"/>
      <c r="X921" s="38"/>
      <c r="Y921" s="38"/>
      <c r="Z921" s="38"/>
      <c r="AA921" s="38"/>
      <c r="AB921" s="38"/>
      <c r="AC921" s="38"/>
      <c r="AD921" s="38"/>
      <c r="AE921" s="38"/>
      <c r="AT921" s="19" t="s">
        <v>201</v>
      </c>
      <c r="AU921" s="19" t="s">
        <v>92</v>
      </c>
    </row>
    <row r="922" s="13" customFormat="1">
      <c r="A922" s="13"/>
      <c r="B922" s="199"/>
      <c r="C922" s="13"/>
      <c r="D922" s="194" t="s">
        <v>194</v>
      </c>
      <c r="E922" s="200" t="s">
        <v>1</v>
      </c>
      <c r="F922" s="201" t="s">
        <v>1010</v>
      </c>
      <c r="G922" s="13"/>
      <c r="H922" s="202">
        <v>394.02699999999999</v>
      </c>
      <c r="I922" s="203"/>
      <c r="J922" s="13"/>
      <c r="K922" s="13"/>
      <c r="L922" s="199"/>
      <c r="M922" s="204"/>
      <c r="N922" s="205"/>
      <c r="O922" s="205"/>
      <c r="P922" s="205"/>
      <c r="Q922" s="205"/>
      <c r="R922" s="205"/>
      <c r="S922" s="205"/>
      <c r="T922" s="206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T922" s="200" t="s">
        <v>194</v>
      </c>
      <c r="AU922" s="200" t="s">
        <v>92</v>
      </c>
      <c r="AV922" s="13" t="s">
        <v>92</v>
      </c>
      <c r="AW922" s="13" t="s">
        <v>32</v>
      </c>
      <c r="AX922" s="13" t="s">
        <v>76</v>
      </c>
      <c r="AY922" s="200" t="s">
        <v>185</v>
      </c>
    </row>
    <row r="923" s="13" customFormat="1">
      <c r="A923" s="13"/>
      <c r="B923" s="199"/>
      <c r="C923" s="13"/>
      <c r="D923" s="194" t="s">
        <v>194</v>
      </c>
      <c r="E923" s="200" t="s">
        <v>1</v>
      </c>
      <c r="F923" s="201" t="s">
        <v>1011</v>
      </c>
      <c r="G923" s="13"/>
      <c r="H923" s="202">
        <v>487.49200000000002</v>
      </c>
      <c r="I923" s="203"/>
      <c r="J923" s="13"/>
      <c r="K923" s="13"/>
      <c r="L923" s="199"/>
      <c r="M923" s="204"/>
      <c r="N923" s="205"/>
      <c r="O923" s="205"/>
      <c r="P923" s="205"/>
      <c r="Q923" s="205"/>
      <c r="R923" s="205"/>
      <c r="S923" s="205"/>
      <c r="T923" s="206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T923" s="200" t="s">
        <v>194</v>
      </c>
      <c r="AU923" s="200" t="s">
        <v>92</v>
      </c>
      <c r="AV923" s="13" t="s">
        <v>92</v>
      </c>
      <c r="AW923" s="13" t="s">
        <v>32</v>
      </c>
      <c r="AX923" s="13" t="s">
        <v>76</v>
      </c>
      <c r="AY923" s="200" t="s">
        <v>185</v>
      </c>
    </row>
    <row r="924" s="13" customFormat="1">
      <c r="A924" s="13"/>
      <c r="B924" s="199"/>
      <c r="C924" s="13"/>
      <c r="D924" s="194" t="s">
        <v>194</v>
      </c>
      <c r="E924" s="200" t="s">
        <v>1</v>
      </c>
      <c r="F924" s="201" t="s">
        <v>1012</v>
      </c>
      <c r="G924" s="13"/>
      <c r="H924" s="202">
        <v>523.11500000000001</v>
      </c>
      <c r="I924" s="203"/>
      <c r="J924" s="13"/>
      <c r="K924" s="13"/>
      <c r="L924" s="199"/>
      <c r="M924" s="204"/>
      <c r="N924" s="205"/>
      <c r="O924" s="205"/>
      <c r="P924" s="205"/>
      <c r="Q924" s="205"/>
      <c r="R924" s="205"/>
      <c r="S924" s="205"/>
      <c r="T924" s="206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T924" s="200" t="s">
        <v>194</v>
      </c>
      <c r="AU924" s="200" t="s">
        <v>92</v>
      </c>
      <c r="AV924" s="13" t="s">
        <v>92</v>
      </c>
      <c r="AW924" s="13" t="s">
        <v>32</v>
      </c>
      <c r="AX924" s="13" t="s">
        <v>76</v>
      </c>
      <c r="AY924" s="200" t="s">
        <v>185</v>
      </c>
    </row>
    <row r="925" s="15" customFormat="1">
      <c r="A925" s="15"/>
      <c r="B925" s="226"/>
      <c r="C925" s="15"/>
      <c r="D925" s="194" t="s">
        <v>194</v>
      </c>
      <c r="E925" s="227" t="s">
        <v>1</v>
      </c>
      <c r="F925" s="228" t="s">
        <v>276</v>
      </c>
      <c r="G925" s="15"/>
      <c r="H925" s="229">
        <v>1404.634</v>
      </c>
      <c r="I925" s="230"/>
      <c r="J925" s="15"/>
      <c r="K925" s="15"/>
      <c r="L925" s="226"/>
      <c r="M925" s="231"/>
      <c r="N925" s="232"/>
      <c r="O925" s="232"/>
      <c r="P925" s="232"/>
      <c r="Q925" s="232"/>
      <c r="R925" s="232"/>
      <c r="S925" s="232"/>
      <c r="T925" s="233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T925" s="227" t="s">
        <v>194</v>
      </c>
      <c r="AU925" s="227" t="s">
        <v>92</v>
      </c>
      <c r="AV925" s="15" t="s">
        <v>191</v>
      </c>
      <c r="AW925" s="15" t="s">
        <v>32</v>
      </c>
      <c r="AX925" s="15" t="s">
        <v>84</v>
      </c>
      <c r="AY925" s="227" t="s">
        <v>185</v>
      </c>
    </row>
    <row r="926" s="2" customFormat="1" ht="37.8" customHeight="1">
      <c r="A926" s="38"/>
      <c r="B926" s="180"/>
      <c r="C926" s="181" t="s">
        <v>1013</v>
      </c>
      <c r="D926" s="181" t="s">
        <v>187</v>
      </c>
      <c r="E926" s="182" t="s">
        <v>1014</v>
      </c>
      <c r="F926" s="183" t="s">
        <v>1015</v>
      </c>
      <c r="G926" s="184" t="s">
        <v>190</v>
      </c>
      <c r="H926" s="185">
        <v>171365.348</v>
      </c>
      <c r="I926" s="186"/>
      <c r="J926" s="187">
        <f>ROUND(I926*H926,2)</f>
        <v>0</v>
      </c>
      <c r="K926" s="183" t="s">
        <v>199</v>
      </c>
      <c r="L926" s="39"/>
      <c r="M926" s="188" t="s">
        <v>1</v>
      </c>
      <c r="N926" s="189" t="s">
        <v>42</v>
      </c>
      <c r="O926" s="77"/>
      <c r="P926" s="190">
        <f>O926*H926</f>
        <v>0</v>
      </c>
      <c r="Q926" s="190">
        <v>0</v>
      </c>
      <c r="R926" s="190">
        <f>Q926*H926</f>
        <v>0</v>
      </c>
      <c r="S926" s="190">
        <v>0</v>
      </c>
      <c r="T926" s="191">
        <f>S926*H926</f>
        <v>0</v>
      </c>
      <c r="U926" s="38"/>
      <c r="V926" s="38"/>
      <c r="W926" s="38"/>
      <c r="X926" s="38"/>
      <c r="Y926" s="38"/>
      <c r="Z926" s="38"/>
      <c r="AA926" s="38"/>
      <c r="AB926" s="38"/>
      <c r="AC926" s="38"/>
      <c r="AD926" s="38"/>
      <c r="AE926" s="38"/>
      <c r="AR926" s="192" t="s">
        <v>191</v>
      </c>
      <c r="AT926" s="192" t="s">
        <v>187</v>
      </c>
      <c r="AU926" s="192" t="s">
        <v>92</v>
      </c>
      <c r="AY926" s="19" t="s">
        <v>185</v>
      </c>
      <c r="BE926" s="193">
        <f>IF(N926="základní",J926,0)</f>
        <v>0</v>
      </c>
      <c r="BF926" s="193">
        <f>IF(N926="snížená",J926,0)</f>
        <v>0</v>
      </c>
      <c r="BG926" s="193">
        <f>IF(N926="zákl. přenesená",J926,0)</f>
        <v>0</v>
      </c>
      <c r="BH926" s="193">
        <f>IF(N926="sníž. přenesená",J926,0)</f>
        <v>0</v>
      </c>
      <c r="BI926" s="193">
        <f>IF(N926="nulová",J926,0)</f>
        <v>0</v>
      </c>
      <c r="BJ926" s="19" t="s">
        <v>92</v>
      </c>
      <c r="BK926" s="193">
        <f>ROUND(I926*H926,2)</f>
        <v>0</v>
      </c>
      <c r="BL926" s="19" t="s">
        <v>191</v>
      </c>
      <c r="BM926" s="192" t="s">
        <v>1016</v>
      </c>
    </row>
    <row r="927" s="2" customFormat="1">
      <c r="A927" s="38"/>
      <c r="B927" s="39"/>
      <c r="C927" s="38"/>
      <c r="D927" s="194" t="s">
        <v>193</v>
      </c>
      <c r="E927" s="38"/>
      <c r="F927" s="195" t="s">
        <v>1015</v>
      </c>
      <c r="G927" s="38"/>
      <c r="H927" s="38"/>
      <c r="I927" s="196"/>
      <c r="J927" s="38"/>
      <c r="K927" s="38"/>
      <c r="L927" s="39"/>
      <c r="M927" s="197"/>
      <c r="N927" s="198"/>
      <c r="O927" s="77"/>
      <c r="P927" s="77"/>
      <c r="Q927" s="77"/>
      <c r="R927" s="77"/>
      <c r="S927" s="77"/>
      <c r="T927" s="78"/>
      <c r="U927" s="38"/>
      <c r="V927" s="38"/>
      <c r="W927" s="38"/>
      <c r="X927" s="38"/>
      <c r="Y927" s="38"/>
      <c r="Z927" s="38"/>
      <c r="AA927" s="38"/>
      <c r="AB927" s="38"/>
      <c r="AC927" s="38"/>
      <c r="AD927" s="38"/>
      <c r="AE927" s="38"/>
      <c r="AT927" s="19" t="s">
        <v>193</v>
      </c>
      <c r="AU927" s="19" t="s">
        <v>92</v>
      </c>
    </row>
    <row r="928" s="2" customFormat="1">
      <c r="A928" s="38"/>
      <c r="B928" s="39"/>
      <c r="C928" s="38"/>
      <c r="D928" s="207" t="s">
        <v>201</v>
      </c>
      <c r="E928" s="38"/>
      <c r="F928" s="208" t="s">
        <v>1017</v>
      </c>
      <c r="G928" s="38"/>
      <c r="H928" s="38"/>
      <c r="I928" s="196"/>
      <c r="J928" s="38"/>
      <c r="K928" s="38"/>
      <c r="L928" s="39"/>
      <c r="M928" s="197"/>
      <c r="N928" s="198"/>
      <c r="O928" s="77"/>
      <c r="P928" s="77"/>
      <c r="Q928" s="77"/>
      <c r="R928" s="77"/>
      <c r="S928" s="77"/>
      <c r="T928" s="78"/>
      <c r="U928" s="38"/>
      <c r="V928" s="38"/>
      <c r="W928" s="38"/>
      <c r="X928" s="38"/>
      <c r="Y928" s="38"/>
      <c r="Z928" s="38"/>
      <c r="AA928" s="38"/>
      <c r="AB928" s="38"/>
      <c r="AC928" s="38"/>
      <c r="AD928" s="38"/>
      <c r="AE928" s="38"/>
      <c r="AT928" s="19" t="s">
        <v>201</v>
      </c>
      <c r="AU928" s="19" t="s">
        <v>92</v>
      </c>
    </row>
    <row r="929" s="13" customFormat="1">
      <c r="A929" s="13"/>
      <c r="B929" s="199"/>
      <c r="C929" s="13"/>
      <c r="D929" s="194" t="s">
        <v>194</v>
      </c>
      <c r="E929" s="200" t="s">
        <v>1</v>
      </c>
      <c r="F929" s="201" t="s">
        <v>1018</v>
      </c>
      <c r="G929" s="13"/>
      <c r="H929" s="202">
        <v>171365.348</v>
      </c>
      <c r="I929" s="203"/>
      <c r="J929" s="13"/>
      <c r="K929" s="13"/>
      <c r="L929" s="199"/>
      <c r="M929" s="204"/>
      <c r="N929" s="205"/>
      <c r="O929" s="205"/>
      <c r="P929" s="205"/>
      <c r="Q929" s="205"/>
      <c r="R929" s="205"/>
      <c r="S929" s="205"/>
      <c r="T929" s="206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T929" s="200" t="s">
        <v>194</v>
      </c>
      <c r="AU929" s="200" t="s">
        <v>92</v>
      </c>
      <c r="AV929" s="13" t="s">
        <v>92</v>
      </c>
      <c r="AW929" s="13" t="s">
        <v>32</v>
      </c>
      <c r="AX929" s="13" t="s">
        <v>84</v>
      </c>
      <c r="AY929" s="200" t="s">
        <v>185</v>
      </c>
    </row>
    <row r="930" s="2" customFormat="1" ht="37.8" customHeight="1">
      <c r="A930" s="38"/>
      <c r="B930" s="180"/>
      <c r="C930" s="181" t="s">
        <v>1019</v>
      </c>
      <c r="D930" s="181" t="s">
        <v>187</v>
      </c>
      <c r="E930" s="182" t="s">
        <v>1020</v>
      </c>
      <c r="F930" s="183" t="s">
        <v>1021</v>
      </c>
      <c r="G930" s="184" t="s">
        <v>190</v>
      </c>
      <c r="H930" s="185">
        <v>1404.634</v>
      </c>
      <c r="I930" s="186"/>
      <c r="J930" s="187">
        <f>ROUND(I930*H930,2)</f>
        <v>0</v>
      </c>
      <c r="K930" s="183" t="s">
        <v>199</v>
      </c>
      <c r="L930" s="39"/>
      <c r="M930" s="188" t="s">
        <v>1</v>
      </c>
      <c r="N930" s="189" t="s">
        <v>42</v>
      </c>
      <c r="O930" s="77"/>
      <c r="P930" s="190">
        <f>O930*H930</f>
        <v>0</v>
      </c>
      <c r="Q930" s="190">
        <v>0</v>
      </c>
      <c r="R930" s="190">
        <f>Q930*H930</f>
        <v>0</v>
      </c>
      <c r="S930" s="190">
        <v>0</v>
      </c>
      <c r="T930" s="191">
        <f>S930*H930</f>
        <v>0</v>
      </c>
      <c r="U930" s="38"/>
      <c r="V930" s="38"/>
      <c r="W930" s="38"/>
      <c r="X930" s="38"/>
      <c r="Y930" s="38"/>
      <c r="Z930" s="38"/>
      <c r="AA930" s="38"/>
      <c r="AB930" s="38"/>
      <c r="AC930" s="38"/>
      <c r="AD930" s="38"/>
      <c r="AE930" s="38"/>
      <c r="AR930" s="192" t="s">
        <v>191</v>
      </c>
      <c r="AT930" s="192" t="s">
        <v>187</v>
      </c>
      <c r="AU930" s="192" t="s">
        <v>92</v>
      </c>
      <c r="AY930" s="19" t="s">
        <v>185</v>
      </c>
      <c r="BE930" s="193">
        <f>IF(N930="základní",J930,0)</f>
        <v>0</v>
      </c>
      <c r="BF930" s="193">
        <f>IF(N930="snížená",J930,0)</f>
        <v>0</v>
      </c>
      <c r="BG930" s="193">
        <f>IF(N930="zákl. přenesená",J930,0)</f>
        <v>0</v>
      </c>
      <c r="BH930" s="193">
        <f>IF(N930="sníž. přenesená",J930,0)</f>
        <v>0</v>
      </c>
      <c r="BI930" s="193">
        <f>IF(N930="nulová",J930,0)</f>
        <v>0</v>
      </c>
      <c r="BJ930" s="19" t="s">
        <v>92</v>
      </c>
      <c r="BK930" s="193">
        <f>ROUND(I930*H930,2)</f>
        <v>0</v>
      </c>
      <c r="BL930" s="19" t="s">
        <v>191</v>
      </c>
      <c r="BM930" s="192" t="s">
        <v>1022</v>
      </c>
    </row>
    <row r="931" s="2" customFormat="1">
      <c r="A931" s="38"/>
      <c r="B931" s="39"/>
      <c r="C931" s="38"/>
      <c r="D931" s="194" t="s">
        <v>193</v>
      </c>
      <c r="E931" s="38"/>
      <c r="F931" s="195" t="s">
        <v>1021</v>
      </c>
      <c r="G931" s="38"/>
      <c r="H931" s="38"/>
      <c r="I931" s="196"/>
      <c r="J931" s="38"/>
      <c r="K931" s="38"/>
      <c r="L931" s="39"/>
      <c r="M931" s="197"/>
      <c r="N931" s="198"/>
      <c r="O931" s="77"/>
      <c r="P931" s="77"/>
      <c r="Q931" s="77"/>
      <c r="R931" s="77"/>
      <c r="S931" s="77"/>
      <c r="T931" s="78"/>
      <c r="U931" s="38"/>
      <c r="V931" s="38"/>
      <c r="W931" s="38"/>
      <c r="X931" s="38"/>
      <c r="Y931" s="38"/>
      <c r="Z931" s="38"/>
      <c r="AA931" s="38"/>
      <c r="AB931" s="38"/>
      <c r="AC931" s="38"/>
      <c r="AD931" s="38"/>
      <c r="AE931" s="38"/>
      <c r="AT931" s="19" t="s">
        <v>193</v>
      </c>
      <c r="AU931" s="19" t="s">
        <v>92</v>
      </c>
    </row>
    <row r="932" s="2" customFormat="1">
      <c r="A932" s="38"/>
      <c r="B932" s="39"/>
      <c r="C932" s="38"/>
      <c r="D932" s="207" t="s">
        <v>201</v>
      </c>
      <c r="E932" s="38"/>
      <c r="F932" s="208" t="s">
        <v>1023</v>
      </c>
      <c r="G932" s="38"/>
      <c r="H932" s="38"/>
      <c r="I932" s="196"/>
      <c r="J932" s="38"/>
      <c r="K932" s="38"/>
      <c r="L932" s="39"/>
      <c r="M932" s="197"/>
      <c r="N932" s="198"/>
      <c r="O932" s="77"/>
      <c r="P932" s="77"/>
      <c r="Q932" s="77"/>
      <c r="R932" s="77"/>
      <c r="S932" s="77"/>
      <c r="T932" s="78"/>
      <c r="U932" s="38"/>
      <c r="V932" s="38"/>
      <c r="W932" s="38"/>
      <c r="X932" s="38"/>
      <c r="Y932" s="38"/>
      <c r="Z932" s="38"/>
      <c r="AA932" s="38"/>
      <c r="AB932" s="38"/>
      <c r="AC932" s="38"/>
      <c r="AD932" s="38"/>
      <c r="AE932" s="38"/>
      <c r="AT932" s="19" t="s">
        <v>201</v>
      </c>
      <c r="AU932" s="19" t="s">
        <v>92</v>
      </c>
    </row>
    <row r="933" s="2" customFormat="1" ht="44.25" customHeight="1">
      <c r="A933" s="38"/>
      <c r="B933" s="180"/>
      <c r="C933" s="181" t="s">
        <v>1024</v>
      </c>
      <c r="D933" s="181" t="s">
        <v>187</v>
      </c>
      <c r="E933" s="182" t="s">
        <v>1025</v>
      </c>
      <c r="F933" s="183" t="s">
        <v>1026</v>
      </c>
      <c r="G933" s="184" t="s">
        <v>190</v>
      </c>
      <c r="H933" s="185">
        <v>286.38099999999997</v>
      </c>
      <c r="I933" s="186"/>
      <c r="J933" s="187">
        <f>ROUND(I933*H933,2)</f>
        <v>0</v>
      </c>
      <c r="K933" s="183" t="s">
        <v>199</v>
      </c>
      <c r="L933" s="39"/>
      <c r="M933" s="188" t="s">
        <v>1</v>
      </c>
      <c r="N933" s="189" t="s">
        <v>42</v>
      </c>
      <c r="O933" s="77"/>
      <c r="P933" s="190">
        <f>O933*H933</f>
        <v>0</v>
      </c>
      <c r="Q933" s="190">
        <v>0</v>
      </c>
      <c r="R933" s="190">
        <f>Q933*H933</f>
        <v>0</v>
      </c>
      <c r="S933" s="190">
        <v>0</v>
      </c>
      <c r="T933" s="191">
        <f>S933*H933</f>
        <v>0</v>
      </c>
      <c r="U933" s="38"/>
      <c r="V933" s="38"/>
      <c r="W933" s="38"/>
      <c r="X933" s="38"/>
      <c r="Y933" s="38"/>
      <c r="Z933" s="38"/>
      <c r="AA933" s="38"/>
      <c r="AB933" s="38"/>
      <c r="AC933" s="38"/>
      <c r="AD933" s="38"/>
      <c r="AE933" s="38"/>
      <c r="AR933" s="192" t="s">
        <v>191</v>
      </c>
      <c r="AT933" s="192" t="s">
        <v>187</v>
      </c>
      <c r="AU933" s="192" t="s">
        <v>92</v>
      </c>
      <c r="AY933" s="19" t="s">
        <v>185</v>
      </c>
      <c r="BE933" s="193">
        <f>IF(N933="základní",J933,0)</f>
        <v>0</v>
      </c>
      <c r="BF933" s="193">
        <f>IF(N933="snížená",J933,0)</f>
        <v>0</v>
      </c>
      <c r="BG933" s="193">
        <f>IF(N933="zákl. přenesená",J933,0)</f>
        <v>0</v>
      </c>
      <c r="BH933" s="193">
        <f>IF(N933="sníž. přenesená",J933,0)</f>
        <v>0</v>
      </c>
      <c r="BI933" s="193">
        <f>IF(N933="nulová",J933,0)</f>
        <v>0</v>
      </c>
      <c r="BJ933" s="19" t="s">
        <v>92</v>
      </c>
      <c r="BK933" s="193">
        <f>ROUND(I933*H933,2)</f>
        <v>0</v>
      </c>
      <c r="BL933" s="19" t="s">
        <v>191</v>
      </c>
      <c r="BM933" s="192" t="s">
        <v>1027</v>
      </c>
    </row>
    <row r="934" s="2" customFormat="1">
      <c r="A934" s="38"/>
      <c r="B934" s="39"/>
      <c r="C934" s="38"/>
      <c r="D934" s="194" t="s">
        <v>193</v>
      </c>
      <c r="E934" s="38"/>
      <c r="F934" s="195" t="s">
        <v>1026</v>
      </c>
      <c r="G934" s="38"/>
      <c r="H934" s="38"/>
      <c r="I934" s="196"/>
      <c r="J934" s="38"/>
      <c r="K934" s="38"/>
      <c r="L934" s="39"/>
      <c r="M934" s="197"/>
      <c r="N934" s="198"/>
      <c r="O934" s="77"/>
      <c r="P934" s="77"/>
      <c r="Q934" s="77"/>
      <c r="R934" s="77"/>
      <c r="S934" s="77"/>
      <c r="T934" s="78"/>
      <c r="U934" s="38"/>
      <c r="V934" s="38"/>
      <c r="W934" s="38"/>
      <c r="X934" s="38"/>
      <c r="Y934" s="38"/>
      <c r="Z934" s="38"/>
      <c r="AA934" s="38"/>
      <c r="AB934" s="38"/>
      <c r="AC934" s="38"/>
      <c r="AD934" s="38"/>
      <c r="AE934" s="38"/>
      <c r="AT934" s="19" t="s">
        <v>193</v>
      </c>
      <c r="AU934" s="19" t="s">
        <v>92</v>
      </c>
    </row>
    <row r="935" s="2" customFormat="1">
      <c r="A935" s="38"/>
      <c r="B935" s="39"/>
      <c r="C935" s="38"/>
      <c r="D935" s="207" t="s">
        <v>201</v>
      </c>
      <c r="E935" s="38"/>
      <c r="F935" s="208" t="s">
        <v>1028</v>
      </c>
      <c r="G935" s="38"/>
      <c r="H935" s="38"/>
      <c r="I935" s="196"/>
      <c r="J935" s="38"/>
      <c r="K935" s="38"/>
      <c r="L935" s="39"/>
      <c r="M935" s="197"/>
      <c r="N935" s="198"/>
      <c r="O935" s="77"/>
      <c r="P935" s="77"/>
      <c r="Q935" s="77"/>
      <c r="R935" s="77"/>
      <c r="S935" s="77"/>
      <c r="T935" s="78"/>
      <c r="U935" s="38"/>
      <c r="V935" s="38"/>
      <c r="W935" s="38"/>
      <c r="X935" s="38"/>
      <c r="Y935" s="38"/>
      <c r="Z935" s="38"/>
      <c r="AA935" s="38"/>
      <c r="AB935" s="38"/>
      <c r="AC935" s="38"/>
      <c r="AD935" s="38"/>
      <c r="AE935" s="38"/>
      <c r="AT935" s="19" t="s">
        <v>201</v>
      </c>
      <c r="AU935" s="19" t="s">
        <v>92</v>
      </c>
    </row>
    <row r="936" s="13" customFormat="1">
      <c r="A936" s="13"/>
      <c r="B936" s="199"/>
      <c r="C936" s="13"/>
      <c r="D936" s="194" t="s">
        <v>194</v>
      </c>
      <c r="E936" s="200" t="s">
        <v>1</v>
      </c>
      <c r="F936" s="201" t="s">
        <v>1029</v>
      </c>
      <c r="G936" s="13"/>
      <c r="H936" s="202">
        <v>135.87600000000001</v>
      </c>
      <c r="I936" s="203"/>
      <c r="J936" s="13"/>
      <c r="K936" s="13"/>
      <c r="L936" s="199"/>
      <c r="M936" s="204"/>
      <c r="N936" s="205"/>
      <c r="O936" s="205"/>
      <c r="P936" s="205"/>
      <c r="Q936" s="205"/>
      <c r="R936" s="205"/>
      <c r="S936" s="205"/>
      <c r="T936" s="206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T936" s="200" t="s">
        <v>194</v>
      </c>
      <c r="AU936" s="200" t="s">
        <v>92</v>
      </c>
      <c r="AV936" s="13" t="s">
        <v>92</v>
      </c>
      <c r="AW936" s="13" t="s">
        <v>32</v>
      </c>
      <c r="AX936" s="13" t="s">
        <v>76</v>
      </c>
      <c r="AY936" s="200" t="s">
        <v>185</v>
      </c>
    </row>
    <row r="937" s="13" customFormat="1">
      <c r="A937" s="13"/>
      <c r="B937" s="199"/>
      <c r="C937" s="13"/>
      <c r="D937" s="194" t="s">
        <v>194</v>
      </c>
      <c r="E937" s="200" t="s">
        <v>1</v>
      </c>
      <c r="F937" s="201" t="s">
        <v>1030</v>
      </c>
      <c r="G937" s="13"/>
      <c r="H937" s="202">
        <v>150.505</v>
      </c>
      <c r="I937" s="203"/>
      <c r="J937" s="13"/>
      <c r="K937" s="13"/>
      <c r="L937" s="199"/>
      <c r="M937" s="204"/>
      <c r="N937" s="205"/>
      <c r="O937" s="205"/>
      <c r="P937" s="205"/>
      <c r="Q937" s="205"/>
      <c r="R937" s="205"/>
      <c r="S937" s="205"/>
      <c r="T937" s="206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T937" s="200" t="s">
        <v>194</v>
      </c>
      <c r="AU937" s="200" t="s">
        <v>92</v>
      </c>
      <c r="AV937" s="13" t="s">
        <v>92</v>
      </c>
      <c r="AW937" s="13" t="s">
        <v>32</v>
      </c>
      <c r="AX937" s="13" t="s">
        <v>76</v>
      </c>
      <c r="AY937" s="200" t="s">
        <v>185</v>
      </c>
    </row>
    <row r="938" s="15" customFormat="1">
      <c r="A938" s="15"/>
      <c r="B938" s="226"/>
      <c r="C938" s="15"/>
      <c r="D938" s="194" t="s">
        <v>194</v>
      </c>
      <c r="E938" s="227" t="s">
        <v>1</v>
      </c>
      <c r="F938" s="228" t="s">
        <v>276</v>
      </c>
      <c r="G938" s="15"/>
      <c r="H938" s="229">
        <v>286.38099999999997</v>
      </c>
      <c r="I938" s="230"/>
      <c r="J938" s="15"/>
      <c r="K938" s="15"/>
      <c r="L938" s="226"/>
      <c r="M938" s="231"/>
      <c r="N938" s="232"/>
      <c r="O938" s="232"/>
      <c r="P938" s="232"/>
      <c r="Q938" s="232"/>
      <c r="R938" s="232"/>
      <c r="S938" s="232"/>
      <c r="T938" s="233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T938" s="227" t="s">
        <v>194</v>
      </c>
      <c r="AU938" s="227" t="s">
        <v>92</v>
      </c>
      <c r="AV938" s="15" t="s">
        <v>191</v>
      </c>
      <c r="AW938" s="15" t="s">
        <v>32</v>
      </c>
      <c r="AX938" s="15" t="s">
        <v>84</v>
      </c>
      <c r="AY938" s="227" t="s">
        <v>185</v>
      </c>
    </row>
    <row r="939" s="2" customFormat="1" ht="37.8" customHeight="1">
      <c r="A939" s="38"/>
      <c r="B939" s="180"/>
      <c r="C939" s="181" t="s">
        <v>1031</v>
      </c>
      <c r="D939" s="181" t="s">
        <v>187</v>
      </c>
      <c r="E939" s="182" t="s">
        <v>1032</v>
      </c>
      <c r="F939" s="183" t="s">
        <v>1033</v>
      </c>
      <c r="G939" s="184" t="s">
        <v>190</v>
      </c>
      <c r="H939" s="185">
        <v>8591.4300000000003</v>
      </c>
      <c r="I939" s="186"/>
      <c r="J939" s="187">
        <f>ROUND(I939*H939,2)</f>
        <v>0</v>
      </c>
      <c r="K939" s="183" t="s">
        <v>199</v>
      </c>
      <c r="L939" s="39"/>
      <c r="M939" s="188" t="s">
        <v>1</v>
      </c>
      <c r="N939" s="189" t="s">
        <v>42</v>
      </c>
      <c r="O939" s="77"/>
      <c r="P939" s="190">
        <f>O939*H939</f>
        <v>0</v>
      </c>
      <c r="Q939" s="190">
        <v>0</v>
      </c>
      <c r="R939" s="190">
        <f>Q939*H939</f>
        <v>0</v>
      </c>
      <c r="S939" s="190">
        <v>0</v>
      </c>
      <c r="T939" s="191">
        <f>S939*H939</f>
        <v>0</v>
      </c>
      <c r="U939" s="38"/>
      <c r="V939" s="38"/>
      <c r="W939" s="38"/>
      <c r="X939" s="38"/>
      <c r="Y939" s="38"/>
      <c r="Z939" s="38"/>
      <c r="AA939" s="38"/>
      <c r="AB939" s="38"/>
      <c r="AC939" s="38"/>
      <c r="AD939" s="38"/>
      <c r="AE939" s="38"/>
      <c r="AR939" s="192" t="s">
        <v>191</v>
      </c>
      <c r="AT939" s="192" t="s">
        <v>187</v>
      </c>
      <c r="AU939" s="192" t="s">
        <v>92</v>
      </c>
      <c r="AY939" s="19" t="s">
        <v>185</v>
      </c>
      <c r="BE939" s="193">
        <f>IF(N939="základní",J939,0)</f>
        <v>0</v>
      </c>
      <c r="BF939" s="193">
        <f>IF(N939="snížená",J939,0)</f>
        <v>0</v>
      </c>
      <c r="BG939" s="193">
        <f>IF(N939="zákl. přenesená",J939,0)</f>
        <v>0</v>
      </c>
      <c r="BH939" s="193">
        <f>IF(N939="sníž. přenesená",J939,0)</f>
        <v>0</v>
      </c>
      <c r="BI939" s="193">
        <f>IF(N939="nulová",J939,0)</f>
        <v>0</v>
      </c>
      <c r="BJ939" s="19" t="s">
        <v>92</v>
      </c>
      <c r="BK939" s="193">
        <f>ROUND(I939*H939,2)</f>
        <v>0</v>
      </c>
      <c r="BL939" s="19" t="s">
        <v>191</v>
      </c>
      <c r="BM939" s="192" t="s">
        <v>1034</v>
      </c>
    </row>
    <row r="940" s="2" customFormat="1">
      <c r="A940" s="38"/>
      <c r="B940" s="39"/>
      <c r="C940" s="38"/>
      <c r="D940" s="194" t="s">
        <v>193</v>
      </c>
      <c r="E940" s="38"/>
      <c r="F940" s="195" t="s">
        <v>1033</v>
      </c>
      <c r="G940" s="38"/>
      <c r="H940" s="38"/>
      <c r="I940" s="196"/>
      <c r="J940" s="38"/>
      <c r="K940" s="38"/>
      <c r="L940" s="39"/>
      <c r="M940" s="197"/>
      <c r="N940" s="198"/>
      <c r="O940" s="77"/>
      <c r="P940" s="77"/>
      <c r="Q940" s="77"/>
      <c r="R940" s="77"/>
      <c r="S940" s="77"/>
      <c r="T940" s="78"/>
      <c r="U940" s="38"/>
      <c r="V940" s="38"/>
      <c r="W940" s="38"/>
      <c r="X940" s="38"/>
      <c r="Y940" s="38"/>
      <c r="Z940" s="38"/>
      <c r="AA940" s="38"/>
      <c r="AB940" s="38"/>
      <c r="AC940" s="38"/>
      <c r="AD940" s="38"/>
      <c r="AE940" s="38"/>
      <c r="AT940" s="19" t="s">
        <v>193</v>
      </c>
      <c r="AU940" s="19" t="s">
        <v>92</v>
      </c>
    </row>
    <row r="941" s="2" customFormat="1">
      <c r="A941" s="38"/>
      <c r="B941" s="39"/>
      <c r="C941" s="38"/>
      <c r="D941" s="207" t="s">
        <v>201</v>
      </c>
      <c r="E941" s="38"/>
      <c r="F941" s="208" t="s">
        <v>1035</v>
      </c>
      <c r="G941" s="38"/>
      <c r="H941" s="38"/>
      <c r="I941" s="196"/>
      <c r="J941" s="38"/>
      <c r="K941" s="38"/>
      <c r="L941" s="39"/>
      <c r="M941" s="197"/>
      <c r="N941" s="198"/>
      <c r="O941" s="77"/>
      <c r="P941" s="77"/>
      <c r="Q941" s="77"/>
      <c r="R941" s="77"/>
      <c r="S941" s="77"/>
      <c r="T941" s="78"/>
      <c r="U941" s="38"/>
      <c r="V941" s="38"/>
      <c r="W941" s="38"/>
      <c r="X941" s="38"/>
      <c r="Y941" s="38"/>
      <c r="Z941" s="38"/>
      <c r="AA941" s="38"/>
      <c r="AB941" s="38"/>
      <c r="AC941" s="38"/>
      <c r="AD941" s="38"/>
      <c r="AE941" s="38"/>
      <c r="AT941" s="19" t="s">
        <v>201</v>
      </c>
      <c r="AU941" s="19" t="s">
        <v>92</v>
      </c>
    </row>
    <row r="942" s="13" customFormat="1">
      <c r="A942" s="13"/>
      <c r="B942" s="199"/>
      <c r="C942" s="13"/>
      <c r="D942" s="194" t="s">
        <v>194</v>
      </c>
      <c r="E942" s="200" t="s">
        <v>1</v>
      </c>
      <c r="F942" s="201" t="s">
        <v>1036</v>
      </c>
      <c r="G942" s="13"/>
      <c r="H942" s="202">
        <v>8591.4300000000003</v>
      </c>
      <c r="I942" s="203"/>
      <c r="J942" s="13"/>
      <c r="K942" s="13"/>
      <c r="L942" s="199"/>
      <c r="M942" s="204"/>
      <c r="N942" s="205"/>
      <c r="O942" s="205"/>
      <c r="P942" s="205"/>
      <c r="Q942" s="205"/>
      <c r="R942" s="205"/>
      <c r="S942" s="205"/>
      <c r="T942" s="206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T942" s="200" t="s">
        <v>194</v>
      </c>
      <c r="AU942" s="200" t="s">
        <v>92</v>
      </c>
      <c r="AV942" s="13" t="s">
        <v>92</v>
      </c>
      <c r="AW942" s="13" t="s">
        <v>32</v>
      </c>
      <c r="AX942" s="13" t="s">
        <v>84</v>
      </c>
      <c r="AY942" s="200" t="s">
        <v>185</v>
      </c>
    </row>
    <row r="943" s="2" customFormat="1" ht="37.8" customHeight="1">
      <c r="A943" s="38"/>
      <c r="B943" s="180"/>
      <c r="C943" s="181" t="s">
        <v>1037</v>
      </c>
      <c r="D943" s="181" t="s">
        <v>187</v>
      </c>
      <c r="E943" s="182" t="s">
        <v>1038</v>
      </c>
      <c r="F943" s="183" t="s">
        <v>1039</v>
      </c>
      <c r="G943" s="184" t="s">
        <v>190</v>
      </c>
      <c r="H943" s="185">
        <v>286.38099999999997</v>
      </c>
      <c r="I943" s="186"/>
      <c r="J943" s="187">
        <f>ROUND(I943*H943,2)</f>
        <v>0</v>
      </c>
      <c r="K943" s="183" t="s">
        <v>199</v>
      </c>
      <c r="L943" s="39"/>
      <c r="M943" s="188" t="s">
        <v>1</v>
      </c>
      <c r="N943" s="189" t="s">
        <v>42</v>
      </c>
      <c r="O943" s="77"/>
      <c r="P943" s="190">
        <f>O943*H943</f>
        <v>0</v>
      </c>
      <c r="Q943" s="190">
        <v>0</v>
      </c>
      <c r="R943" s="190">
        <f>Q943*H943</f>
        <v>0</v>
      </c>
      <c r="S943" s="190">
        <v>0</v>
      </c>
      <c r="T943" s="191">
        <f>S943*H943</f>
        <v>0</v>
      </c>
      <c r="U943" s="38"/>
      <c r="V943" s="38"/>
      <c r="W943" s="38"/>
      <c r="X943" s="38"/>
      <c r="Y943" s="38"/>
      <c r="Z943" s="38"/>
      <c r="AA943" s="38"/>
      <c r="AB943" s="38"/>
      <c r="AC943" s="38"/>
      <c r="AD943" s="38"/>
      <c r="AE943" s="38"/>
      <c r="AR943" s="192" t="s">
        <v>191</v>
      </c>
      <c r="AT943" s="192" t="s">
        <v>187</v>
      </c>
      <c r="AU943" s="192" t="s">
        <v>92</v>
      </c>
      <c r="AY943" s="19" t="s">
        <v>185</v>
      </c>
      <c r="BE943" s="193">
        <f>IF(N943="základní",J943,0)</f>
        <v>0</v>
      </c>
      <c r="BF943" s="193">
        <f>IF(N943="snížená",J943,0)</f>
        <v>0</v>
      </c>
      <c r="BG943" s="193">
        <f>IF(N943="zákl. přenesená",J943,0)</f>
        <v>0</v>
      </c>
      <c r="BH943" s="193">
        <f>IF(N943="sníž. přenesená",J943,0)</f>
        <v>0</v>
      </c>
      <c r="BI943" s="193">
        <f>IF(N943="nulová",J943,0)</f>
        <v>0</v>
      </c>
      <c r="BJ943" s="19" t="s">
        <v>92</v>
      </c>
      <c r="BK943" s="193">
        <f>ROUND(I943*H943,2)</f>
        <v>0</v>
      </c>
      <c r="BL943" s="19" t="s">
        <v>191</v>
      </c>
      <c r="BM943" s="192" t="s">
        <v>1040</v>
      </c>
    </row>
    <row r="944" s="2" customFormat="1">
      <c r="A944" s="38"/>
      <c r="B944" s="39"/>
      <c r="C944" s="38"/>
      <c r="D944" s="194" t="s">
        <v>193</v>
      </c>
      <c r="E944" s="38"/>
      <c r="F944" s="195" t="s">
        <v>1039</v>
      </c>
      <c r="G944" s="38"/>
      <c r="H944" s="38"/>
      <c r="I944" s="196"/>
      <c r="J944" s="38"/>
      <c r="K944" s="38"/>
      <c r="L944" s="39"/>
      <c r="M944" s="197"/>
      <c r="N944" s="198"/>
      <c r="O944" s="77"/>
      <c r="P944" s="77"/>
      <c r="Q944" s="77"/>
      <c r="R944" s="77"/>
      <c r="S944" s="77"/>
      <c r="T944" s="78"/>
      <c r="U944" s="38"/>
      <c r="V944" s="38"/>
      <c r="W944" s="38"/>
      <c r="X944" s="38"/>
      <c r="Y944" s="38"/>
      <c r="Z944" s="38"/>
      <c r="AA944" s="38"/>
      <c r="AB944" s="38"/>
      <c r="AC944" s="38"/>
      <c r="AD944" s="38"/>
      <c r="AE944" s="38"/>
      <c r="AT944" s="19" t="s">
        <v>193</v>
      </c>
      <c r="AU944" s="19" t="s">
        <v>92</v>
      </c>
    </row>
    <row r="945" s="2" customFormat="1">
      <c r="A945" s="38"/>
      <c r="B945" s="39"/>
      <c r="C945" s="38"/>
      <c r="D945" s="207" t="s">
        <v>201</v>
      </c>
      <c r="E945" s="38"/>
      <c r="F945" s="208" t="s">
        <v>1041</v>
      </c>
      <c r="G945" s="38"/>
      <c r="H945" s="38"/>
      <c r="I945" s="196"/>
      <c r="J945" s="38"/>
      <c r="K945" s="38"/>
      <c r="L945" s="39"/>
      <c r="M945" s="197"/>
      <c r="N945" s="198"/>
      <c r="O945" s="77"/>
      <c r="P945" s="77"/>
      <c r="Q945" s="77"/>
      <c r="R945" s="77"/>
      <c r="S945" s="77"/>
      <c r="T945" s="78"/>
      <c r="U945" s="38"/>
      <c r="V945" s="38"/>
      <c r="W945" s="38"/>
      <c r="X945" s="38"/>
      <c r="Y945" s="38"/>
      <c r="Z945" s="38"/>
      <c r="AA945" s="38"/>
      <c r="AB945" s="38"/>
      <c r="AC945" s="38"/>
      <c r="AD945" s="38"/>
      <c r="AE945" s="38"/>
      <c r="AT945" s="19" t="s">
        <v>201</v>
      </c>
      <c r="AU945" s="19" t="s">
        <v>92</v>
      </c>
    </row>
    <row r="946" s="2" customFormat="1" ht="16.5" customHeight="1">
      <c r="A946" s="38"/>
      <c r="B946" s="180"/>
      <c r="C946" s="181" t="s">
        <v>1042</v>
      </c>
      <c r="D946" s="181" t="s">
        <v>187</v>
      </c>
      <c r="E946" s="182" t="s">
        <v>1043</v>
      </c>
      <c r="F946" s="183" t="s">
        <v>1044</v>
      </c>
      <c r="G946" s="184" t="s">
        <v>190</v>
      </c>
      <c r="H946" s="185">
        <v>1404.634</v>
      </c>
      <c r="I946" s="186"/>
      <c r="J946" s="187">
        <f>ROUND(I946*H946,2)</f>
        <v>0</v>
      </c>
      <c r="K946" s="183" t="s">
        <v>199</v>
      </c>
      <c r="L946" s="39"/>
      <c r="M946" s="188" t="s">
        <v>1</v>
      </c>
      <c r="N946" s="189" t="s">
        <v>42</v>
      </c>
      <c r="O946" s="77"/>
      <c r="P946" s="190">
        <f>O946*H946</f>
        <v>0</v>
      </c>
      <c r="Q946" s="190">
        <v>0</v>
      </c>
      <c r="R946" s="190">
        <f>Q946*H946</f>
        <v>0</v>
      </c>
      <c r="S946" s="190">
        <v>0</v>
      </c>
      <c r="T946" s="191">
        <f>S946*H946</f>
        <v>0</v>
      </c>
      <c r="U946" s="38"/>
      <c r="V946" s="38"/>
      <c r="W946" s="38"/>
      <c r="X946" s="38"/>
      <c r="Y946" s="38"/>
      <c r="Z946" s="38"/>
      <c r="AA946" s="38"/>
      <c r="AB946" s="38"/>
      <c r="AC946" s="38"/>
      <c r="AD946" s="38"/>
      <c r="AE946" s="38"/>
      <c r="AR946" s="192" t="s">
        <v>191</v>
      </c>
      <c r="AT946" s="192" t="s">
        <v>187</v>
      </c>
      <c r="AU946" s="192" t="s">
        <v>92</v>
      </c>
      <c r="AY946" s="19" t="s">
        <v>185</v>
      </c>
      <c r="BE946" s="193">
        <f>IF(N946="základní",J946,0)</f>
        <v>0</v>
      </c>
      <c r="BF946" s="193">
        <f>IF(N946="snížená",J946,0)</f>
        <v>0</v>
      </c>
      <c r="BG946" s="193">
        <f>IF(N946="zákl. přenesená",J946,0)</f>
        <v>0</v>
      </c>
      <c r="BH946" s="193">
        <f>IF(N946="sníž. přenesená",J946,0)</f>
        <v>0</v>
      </c>
      <c r="BI946" s="193">
        <f>IF(N946="nulová",J946,0)</f>
        <v>0</v>
      </c>
      <c r="BJ946" s="19" t="s">
        <v>92</v>
      </c>
      <c r="BK946" s="193">
        <f>ROUND(I946*H946,2)</f>
        <v>0</v>
      </c>
      <c r="BL946" s="19" t="s">
        <v>191</v>
      </c>
      <c r="BM946" s="192" t="s">
        <v>1045</v>
      </c>
    </row>
    <row r="947" s="2" customFormat="1">
      <c r="A947" s="38"/>
      <c r="B947" s="39"/>
      <c r="C947" s="38"/>
      <c r="D947" s="194" t="s">
        <v>193</v>
      </c>
      <c r="E947" s="38"/>
      <c r="F947" s="195" t="s">
        <v>1044</v>
      </c>
      <c r="G947" s="38"/>
      <c r="H947" s="38"/>
      <c r="I947" s="196"/>
      <c r="J947" s="38"/>
      <c r="K947" s="38"/>
      <c r="L947" s="39"/>
      <c r="M947" s="197"/>
      <c r="N947" s="198"/>
      <c r="O947" s="77"/>
      <c r="P947" s="77"/>
      <c r="Q947" s="77"/>
      <c r="R947" s="77"/>
      <c r="S947" s="77"/>
      <c r="T947" s="78"/>
      <c r="U947" s="38"/>
      <c r="V947" s="38"/>
      <c r="W947" s="38"/>
      <c r="X947" s="38"/>
      <c r="Y947" s="38"/>
      <c r="Z947" s="38"/>
      <c r="AA947" s="38"/>
      <c r="AB947" s="38"/>
      <c r="AC947" s="38"/>
      <c r="AD947" s="38"/>
      <c r="AE947" s="38"/>
      <c r="AT947" s="19" t="s">
        <v>193</v>
      </c>
      <c r="AU947" s="19" t="s">
        <v>92</v>
      </c>
    </row>
    <row r="948" s="2" customFormat="1">
      <c r="A948" s="38"/>
      <c r="B948" s="39"/>
      <c r="C948" s="38"/>
      <c r="D948" s="207" t="s">
        <v>201</v>
      </c>
      <c r="E948" s="38"/>
      <c r="F948" s="208" t="s">
        <v>1046</v>
      </c>
      <c r="G948" s="38"/>
      <c r="H948" s="38"/>
      <c r="I948" s="196"/>
      <c r="J948" s="38"/>
      <c r="K948" s="38"/>
      <c r="L948" s="39"/>
      <c r="M948" s="197"/>
      <c r="N948" s="198"/>
      <c r="O948" s="77"/>
      <c r="P948" s="77"/>
      <c r="Q948" s="77"/>
      <c r="R948" s="77"/>
      <c r="S948" s="77"/>
      <c r="T948" s="78"/>
      <c r="U948" s="38"/>
      <c r="V948" s="38"/>
      <c r="W948" s="38"/>
      <c r="X948" s="38"/>
      <c r="Y948" s="38"/>
      <c r="Z948" s="38"/>
      <c r="AA948" s="38"/>
      <c r="AB948" s="38"/>
      <c r="AC948" s="38"/>
      <c r="AD948" s="38"/>
      <c r="AE948" s="38"/>
      <c r="AT948" s="19" t="s">
        <v>201</v>
      </c>
      <c r="AU948" s="19" t="s">
        <v>92</v>
      </c>
    </row>
    <row r="949" s="2" customFormat="1" ht="16.5" customHeight="1">
      <c r="A949" s="38"/>
      <c r="B949" s="180"/>
      <c r="C949" s="181" t="s">
        <v>1047</v>
      </c>
      <c r="D949" s="181" t="s">
        <v>187</v>
      </c>
      <c r="E949" s="182" t="s">
        <v>1048</v>
      </c>
      <c r="F949" s="183" t="s">
        <v>1049</v>
      </c>
      <c r="G949" s="184" t="s">
        <v>190</v>
      </c>
      <c r="H949" s="185">
        <v>171365.348</v>
      </c>
      <c r="I949" s="186"/>
      <c r="J949" s="187">
        <f>ROUND(I949*H949,2)</f>
        <v>0</v>
      </c>
      <c r="K949" s="183" t="s">
        <v>199</v>
      </c>
      <c r="L949" s="39"/>
      <c r="M949" s="188" t="s">
        <v>1</v>
      </c>
      <c r="N949" s="189" t="s">
        <v>42</v>
      </c>
      <c r="O949" s="77"/>
      <c r="P949" s="190">
        <f>O949*H949</f>
        <v>0</v>
      </c>
      <c r="Q949" s="190">
        <v>0</v>
      </c>
      <c r="R949" s="190">
        <f>Q949*H949</f>
        <v>0</v>
      </c>
      <c r="S949" s="190">
        <v>0</v>
      </c>
      <c r="T949" s="191">
        <f>S949*H949</f>
        <v>0</v>
      </c>
      <c r="U949" s="38"/>
      <c r="V949" s="38"/>
      <c r="W949" s="38"/>
      <c r="X949" s="38"/>
      <c r="Y949" s="38"/>
      <c r="Z949" s="38"/>
      <c r="AA949" s="38"/>
      <c r="AB949" s="38"/>
      <c r="AC949" s="38"/>
      <c r="AD949" s="38"/>
      <c r="AE949" s="38"/>
      <c r="AR949" s="192" t="s">
        <v>191</v>
      </c>
      <c r="AT949" s="192" t="s">
        <v>187</v>
      </c>
      <c r="AU949" s="192" t="s">
        <v>92</v>
      </c>
      <c r="AY949" s="19" t="s">
        <v>185</v>
      </c>
      <c r="BE949" s="193">
        <f>IF(N949="základní",J949,0)</f>
        <v>0</v>
      </c>
      <c r="BF949" s="193">
        <f>IF(N949="snížená",J949,0)</f>
        <v>0</v>
      </c>
      <c r="BG949" s="193">
        <f>IF(N949="zákl. přenesená",J949,0)</f>
        <v>0</v>
      </c>
      <c r="BH949" s="193">
        <f>IF(N949="sníž. přenesená",J949,0)</f>
        <v>0</v>
      </c>
      <c r="BI949" s="193">
        <f>IF(N949="nulová",J949,0)</f>
        <v>0</v>
      </c>
      <c r="BJ949" s="19" t="s">
        <v>92</v>
      </c>
      <c r="BK949" s="193">
        <f>ROUND(I949*H949,2)</f>
        <v>0</v>
      </c>
      <c r="BL949" s="19" t="s">
        <v>191</v>
      </c>
      <c r="BM949" s="192" t="s">
        <v>1050</v>
      </c>
    </row>
    <row r="950" s="2" customFormat="1">
      <c r="A950" s="38"/>
      <c r="B950" s="39"/>
      <c r="C950" s="38"/>
      <c r="D950" s="194" t="s">
        <v>193</v>
      </c>
      <c r="E950" s="38"/>
      <c r="F950" s="195" t="s">
        <v>1049</v>
      </c>
      <c r="G950" s="38"/>
      <c r="H950" s="38"/>
      <c r="I950" s="196"/>
      <c r="J950" s="38"/>
      <c r="K950" s="38"/>
      <c r="L950" s="39"/>
      <c r="M950" s="197"/>
      <c r="N950" s="198"/>
      <c r="O950" s="77"/>
      <c r="P950" s="77"/>
      <c r="Q950" s="77"/>
      <c r="R950" s="77"/>
      <c r="S950" s="77"/>
      <c r="T950" s="78"/>
      <c r="U950" s="38"/>
      <c r="V950" s="38"/>
      <c r="W950" s="38"/>
      <c r="X950" s="38"/>
      <c r="Y950" s="38"/>
      <c r="Z950" s="38"/>
      <c r="AA950" s="38"/>
      <c r="AB950" s="38"/>
      <c r="AC950" s="38"/>
      <c r="AD950" s="38"/>
      <c r="AE950" s="38"/>
      <c r="AT950" s="19" t="s">
        <v>193</v>
      </c>
      <c r="AU950" s="19" t="s">
        <v>92</v>
      </c>
    </row>
    <row r="951" s="2" customFormat="1">
      <c r="A951" s="38"/>
      <c r="B951" s="39"/>
      <c r="C951" s="38"/>
      <c r="D951" s="207" t="s">
        <v>201</v>
      </c>
      <c r="E951" s="38"/>
      <c r="F951" s="208" t="s">
        <v>1051</v>
      </c>
      <c r="G951" s="38"/>
      <c r="H951" s="38"/>
      <c r="I951" s="196"/>
      <c r="J951" s="38"/>
      <c r="K951" s="38"/>
      <c r="L951" s="39"/>
      <c r="M951" s="197"/>
      <c r="N951" s="198"/>
      <c r="O951" s="77"/>
      <c r="P951" s="77"/>
      <c r="Q951" s="77"/>
      <c r="R951" s="77"/>
      <c r="S951" s="77"/>
      <c r="T951" s="78"/>
      <c r="U951" s="38"/>
      <c r="V951" s="38"/>
      <c r="W951" s="38"/>
      <c r="X951" s="38"/>
      <c r="Y951" s="38"/>
      <c r="Z951" s="38"/>
      <c r="AA951" s="38"/>
      <c r="AB951" s="38"/>
      <c r="AC951" s="38"/>
      <c r="AD951" s="38"/>
      <c r="AE951" s="38"/>
      <c r="AT951" s="19" t="s">
        <v>201</v>
      </c>
      <c r="AU951" s="19" t="s">
        <v>92</v>
      </c>
    </row>
    <row r="952" s="2" customFormat="1" ht="21.75" customHeight="1">
      <c r="A952" s="38"/>
      <c r="B952" s="180"/>
      <c r="C952" s="181" t="s">
        <v>1052</v>
      </c>
      <c r="D952" s="181" t="s">
        <v>187</v>
      </c>
      <c r="E952" s="182" t="s">
        <v>1053</v>
      </c>
      <c r="F952" s="183" t="s">
        <v>1054</v>
      </c>
      <c r="G952" s="184" t="s">
        <v>190</v>
      </c>
      <c r="H952" s="185">
        <v>1404.634</v>
      </c>
      <c r="I952" s="186"/>
      <c r="J952" s="187">
        <f>ROUND(I952*H952,2)</f>
        <v>0</v>
      </c>
      <c r="K952" s="183" t="s">
        <v>199</v>
      </c>
      <c r="L952" s="39"/>
      <c r="M952" s="188" t="s">
        <v>1</v>
      </c>
      <c r="N952" s="189" t="s">
        <v>42</v>
      </c>
      <c r="O952" s="77"/>
      <c r="P952" s="190">
        <f>O952*H952</f>
        <v>0</v>
      </c>
      <c r="Q952" s="190">
        <v>0</v>
      </c>
      <c r="R952" s="190">
        <f>Q952*H952</f>
        <v>0</v>
      </c>
      <c r="S952" s="190">
        <v>0</v>
      </c>
      <c r="T952" s="191">
        <f>S952*H952</f>
        <v>0</v>
      </c>
      <c r="U952" s="38"/>
      <c r="V952" s="38"/>
      <c r="W952" s="38"/>
      <c r="X952" s="38"/>
      <c r="Y952" s="38"/>
      <c r="Z952" s="38"/>
      <c r="AA952" s="38"/>
      <c r="AB952" s="38"/>
      <c r="AC952" s="38"/>
      <c r="AD952" s="38"/>
      <c r="AE952" s="38"/>
      <c r="AR952" s="192" t="s">
        <v>191</v>
      </c>
      <c r="AT952" s="192" t="s">
        <v>187</v>
      </c>
      <c r="AU952" s="192" t="s">
        <v>92</v>
      </c>
      <c r="AY952" s="19" t="s">
        <v>185</v>
      </c>
      <c r="BE952" s="193">
        <f>IF(N952="základní",J952,0)</f>
        <v>0</v>
      </c>
      <c r="BF952" s="193">
        <f>IF(N952="snížená",J952,0)</f>
        <v>0</v>
      </c>
      <c r="BG952" s="193">
        <f>IF(N952="zákl. přenesená",J952,0)</f>
        <v>0</v>
      </c>
      <c r="BH952" s="193">
        <f>IF(N952="sníž. přenesená",J952,0)</f>
        <v>0</v>
      </c>
      <c r="BI952" s="193">
        <f>IF(N952="nulová",J952,0)</f>
        <v>0</v>
      </c>
      <c r="BJ952" s="19" t="s">
        <v>92</v>
      </c>
      <c r="BK952" s="193">
        <f>ROUND(I952*H952,2)</f>
        <v>0</v>
      </c>
      <c r="BL952" s="19" t="s">
        <v>191</v>
      </c>
      <c r="BM952" s="192" t="s">
        <v>1055</v>
      </c>
    </row>
    <row r="953" s="2" customFormat="1">
      <c r="A953" s="38"/>
      <c r="B953" s="39"/>
      <c r="C953" s="38"/>
      <c r="D953" s="194" t="s">
        <v>193</v>
      </c>
      <c r="E953" s="38"/>
      <c r="F953" s="195" t="s">
        <v>1054</v>
      </c>
      <c r="G953" s="38"/>
      <c r="H953" s="38"/>
      <c r="I953" s="196"/>
      <c r="J953" s="38"/>
      <c r="K953" s="38"/>
      <c r="L953" s="39"/>
      <c r="M953" s="197"/>
      <c r="N953" s="198"/>
      <c r="O953" s="77"/>
      <c r="P953" s="77"/>
      <c r="Q953" s="77"/>
      <c r="R953" s="77"/>
      <c r="S953" s="77"/>
      <c r="T953" s="78"/>
      <c r="U953" s="38"/>
      <c r="V953" s="38"/>
      <c r="W953" s="38"/>
      <c r="X953" s="38"/>
      <c r="Y953" s="38"/>
      <c r="Z953" s="38"/>
      <c r="AA953" s="38"/>
      <c r="AB953" s="38"/>
      <c r="AC953" s="38"/>
      <c r="AD953" s="38"/>
      <c r="AE953" s="38"/>
      <c r="AT953" s="19" t="s">
        <v>193</v>
      </c>
      <c r="AU953" s="19" t="s">
        <v>92</v>
      </c>
    </row>
    <row r="954" s="2" customFormat="1">
      <c r="A954" s="38"/>
      <c r="B954" s="39"/>
      <c r="C954" s="38"/>
      <c r="D954" s="207" t="s">
        <v>201</v>
      </c>
      <c r="E954" s="38"/>
      <c r="F954" s="208" t="s">
        <v>1056</v>
      </c>
      <c r="G954" s="38"/>
      <c r="H954" s="38"/>
      <c r="I954" s="196"/>
      <c r="J954" s="38"/>
      <c r="K954" s="38"/>
      <c r="L954" s="39"/>
      <c r="M954" s="197"/>
      <c r="N954" s="198"/>
      <c r="O954" s="77"/>
      <c r="P954" s="77"/>
      <c r="Q954" s="77"/>
      <c r="R954" s="77"/>
      <c r="S954" s="77"/>
      <c r="T954" s="78"/>
      <c r="U954" s="38"/>
      <c r="V954" s="38"/>
      <c r="W954" s="38"/>
      <c r="X954" s="38"/>
      <c r="Y954" s="38"/>
      <c r="Z954" s="38"/>
      <c r="AA954" s="38"/>
      <c r="AB954" s="38"/>
      <c r="AC954" s="38"/>
      <c r="AD954" s="38"/>
      <c r="AE954" s="38"/>
      <c r="AT954" s="19" t="s">
        <v>201</v>
      </c>
      <c r="AU954" s="19" t="s">
        <v>92</v>
      </c>
    </row>
    <row r="955" s="2" customFormat="1" ht="16.5" customHeight="1">
      <c r="A955" s="38"/>
      <c r="B955" s="180"/>
      <c r="C955" s="181" t="s">
        <v>1057</v>
      </c>
      <c r="D955" s="181" t="s">
        <v>187</v>
      </c>
      <c r="E955" s="182" t="s">
        <v>1058</v>
      </c>
      <c r="F955" s="183" t="s">
        <v>1059</v>
      </c>
      <c r="G955" s="184" t="s">
        <v>584</v>
      </c>
      <c r="H955" s="185">
        <v>6</v>
      </c>
      <c r="I955" s="186"/>
      <c r="J955" s="187">
        <f>ROUND(I955*H955,2)</f>
        <v>0</v>
      </c>
      <c r="K955" s="183" t="s">
        <v>199</v>
      </c>
      <c r="L955" s="39"/>
      <c r="M955" s="188" t="s">
        <v>1</v>
      </c>
      <c r="N955" s="189" t="s">
        <v>42</v>
      </c>
      <c r="O955" s="77"/>
      <c r="P955" s="190">
        <f>O955*H955</f>
        <v>0</v>
      </c>
      <c r="Q955" s="190">
        <v>0</v>
      </c>
      <c r="R955" s="190">
        <f>Q955*H955</f>
        <v>0</v>
      </c>
      <c r="S955" s="190">
        <v>0</v>
      </c>
      <c r="T955" s="191">
        <f>S955*H955</f>
        <v>0</v>
      </c>
      <c r="U955" s="38"/>
      <c r="V955" s="38"/>
      <c r="W955" s="38"/>
      <c r="X955" s="38"/>
      <c r="Y955" s="38"/>
      <c r="Z955" s="38"/>
      <c r="AA955" s="38"/>
      <c r="AB955" s="38"/>
      <c r="AC955" s="38"/>
      <c r="AD955" s="38"/>
      <c r="AE955" s="38"/>
      <c r="AR955" s="192" t="s">
        <v>191</v>
      </c>
      <c r="AT955" s="192" t="s">
        <v>187</v>
      </c>
      <c r="AU955" s="192" t="s">
        <v>92</v>
      </c>
      <c r="AY955" s="19" t="s">
        <v>185</v>
      </c>
      <c r="BE955" s="193">
        <f>IF(N955="základní",J955,0)</f>
        <v>0</v>
      </c>
      <c r="BF955" s="193">
        <f>IF(N955="snížená",J955,0)</f>
        <v>0</v>
      </c>
      <c r="BG955" s="193">
        <f>IF(N955="zákl. přenesená",J955,0)</f>
        <v>0</v>
      </c>
      <c r="BH955" s="193">
        <f>IF(N955="sníž. přenesená",J955,0)</f>
        <v>0</v>
      </c>
      <c r="BI955" s="193">
        <f>IF(N955="nulová",J955,0)</f>
        <v>0</v>
      </c>
      <c r="BJ955" s="19" t="s">
        <v>92</v>
      </c>
      <c r="BK955" s="193">
        <f>ROUND(I955*H955,2)</f>
        <v>0</v>
      </c>
      <c r="BL955" s="19" t="s">
        <v>191</v>
      </c>
      <c r="BM955" s="192" t="s">
        <v>1060</v>
      </c>
    </row>
    <row r="956" s="2" customFormat="1">
      <c r="A956" s="38"/>
      <c r="B956" s="39"/>
      <c r="C956" s="38"/>
      <c r="D956" s="194" t="s">
        <v>193</v>
      </c>
      <c r="E956" s="38"/>
      <c r="F956" s="195" t="s">
        <v>1059</v>
      </c>
      <c r="G956" s="38"/>
      <c r="H956" s="38"/>
      <c r="I956" s="196"/>
      <c r="J956" s="38"/>
      <c r="K956" s="38"/>
      <c r="L956" s="39"/>
      <c r="M956" s="197"/>
      <c r="N956" s="198"/>
      <c r="O956" s="77"/>
      <c r="P956" s="77"/>
      <c r="Q956" s="77"/>
      <c r="R956" s="77"/>
      <c r="S956" s="77"/>
      <c r="T956" s="78"/>
      <c r="U956" s="38"/>
      <c r="V956" s="38"/>
      <c r="W956" s="38"/>
      <c r="X956" s="38"/>
      <c r="Y956" s="38"/>
      <c r="Z956" s="38"/>
      <c r="AA956" s="38"/>
      <c r="AB956" s="38"/>
      <c r="AC956" s="38"/>
      <c r="AD956" s="38"/>
      <c r="AE956" s="38"/>
      <c r="AT956" s="19" t="s">
        <v>193</v>
      </c>
      <c r="AU956" s="19" t="s">
        <v>92</v>
      </c>
    </row>
    <row r="957" s="2" customFormat="1">
      <c r="A957" s="38"/>
      <c r="B957" s="39"/>
      <c r="C957" s="38"/>
      <c r="D957" s="207" t="s">
        <v>201</v>
      </c>
      <c r="E957" s="38"/>
      <c r="F957" s="208" t="s">
        <v>1061</v>
      </c>
      <c r="G957" s="38"/>
      <c r="H957" s="38"/>
      <c r="I957" s="196"/>
      <c r="J957" s="38"/>
      <c r="K957" s="38"/>
      <c r="L957" s="39"/>
      <c r="M957" s="197"/>
      <c r="N957" s="198"/>
      <c r="O957" s="77"/>
      <c r="P957" s="77"/>
      <c r="Q957" s="77"/>
      <c r="R957" s="77"/>
      <c r="S957" s="77"/>
      <c r="T957" s="78"/>
      <c r="U957" s="38"/>
      <c r="V957" s="38"/>
      <c r="W957" s="38"/>
      <c r="X957" s="38"/>
      <c r="Y957" s="38"/>
      <c r="Z957" s="38"/>
      <c r="AA957" s="38"/>
      <c r="AB957" s="38"/>
      <c r="AC957" s="38"/>
      <c r="AD957" s="38"/>
      <c r="AE957" s="38"/>
      <c r="AT957" s="19" t="s">
        <v>201</v>
      </c>
      <c r="AU957" s="19" t="s">
        <v>92</v>
      </c>
    </row>
    <row r="958" s="13" customFormat="1">
      <c r="A958" s="13"/>
      <c r="B958" s="199"/>
      <c r="C958" s="13"/>
      <c r="D958" s="194" t="s">
        <v>194</v>
      </c>
      <c r="E958" s="200" t="s">
        <v>1</v>
      </c>
      <c r="F958" s="201" t="s">
        <v>1062</v>
      </c>
      <c r="G958" s="13"/>
      <c r="H958" s="202">
        <v>6</v>
      </c>
      <c r="I958" s="203"/>
      <c r="J958" s="13"/>
      <c r="K958" s="13"/>
      <c r="L958" s="199"/>
      <c r="M958" s="204"/>
      <c r="N958" s="205"/>
      <c r="O958" s="205"/>
      <c r="P958" s="205"/>
      <c r="Q958" s="205"/>
      <c r="R958" s="205"/>
      <c r="S958" s="205"/>
      <c r="T958" s="206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T958" s="200" t="s">
        <v>194</v>
      </c>
      <c r="AU958" s="200" t="s">
        <v>92</v>
      </c>
      <c r="AV958" s="13" t="s">
        <v>92</v>
      </c>
      <c r="AW958" s="13" t="s">
        <v>32</v>
      </c>
      <c r="AX958" s="13" t="s">
        <v>84</v>
      </c>
      <c r="AY958" s="200" t="s">
        <v>185</v>
      </c>
    </row>
    <row r="959" s="2" customFormat="1" ht="24.15" customHeight="1">
      <c r="A959" s="38"/>
      <c r="B959" s="180"/>
      <c r="C959" s="181" t="s">
        <v>1063</v>
      </c>
      <c r="D959" s="181" t="s">
        <v>187</v>
      </c>
      <c r="E959" s="182" t="s">
        <v>1064</v>
      </c>
      <c r="F959" s="183" t="s">
        <v>1065</v>
      </c>
      <c r="G959" s="184" t="s">
        <v>584</v>
      </c>
      <c r="H959" s="185">
        <v>128</v>
      </c>
      <c r="I959" s="186"/>
      <c r="J959" s="187">
        <f>ROUND(I959*H959,2)</f>
        <v>0</v>
      </c>
      <c r="K959" s="183" t="s">
        <v>199</v>
      </c>
      <c r="L959" s="39"/>
      <c r="M959" s="188" t="s">
        <v>1</v>
      </c>
      <c r="N959" s="189" t="s">
        <v>42</v>
      </c>
      <c r="O959" s="77"/>
      <c r="P959" s="190">
        <f>O959*H959</f>
        <v>0</v>
      </c>
      <c r="Q959" s="190">
        <v>0</v>
      </c>
      <c r="R959" s="190">
        <f>Q959*H959</f>
        <v>0</v>
      </c>
      <c r="S959" s="190">
        <v>0</v>
      </c>
      <c r="T959" s="191">
        <f>S959*H959</f>
        <v>0</v>
      </c>
      <c r="U959" s="38"/>
      <c r="V959" s="38"/>
      <c r="W959" s="38"/>
      <c r="X959" s="38"/>
      <c r="Y959" s="38"/>
      <c r="Z959" s="38"/>
      <c r="AA959" s="38"/>
      <c r="AB959" s="38"/>
      <c r="AC959" s="38"/>
      <c r="AD959" s="38"/>
      <c r="AE959" s="38"/>
      <c r="AR959" s="192" t="s">
        <v>191</v>
      </c>
      <c r="AT959" s="192" t="s">
        <v>187</v>
      </c>
      <c r="AU959" s="192" t="s">
        <v>92</v>
      </c>
      <c r="AY959" s="19" t="s">
        <v>185</v>
      </c>
      <c r="BE959" s="193">
        <f>IF(N959="základní",J959,0)</f>
        <v>0</v>
      </c>
      <c r="BF959" s="193">
        <f>IF(N959="snížená",J959,0)</f>
        <v>0</v>
      </c>
      <c r="BG959" s="193">
        <f>IF(N959="zákl. přenesená",J959,0)</f>
        <v>0</v>
      </c>
      <c r="BH959" s="193">
        <f>IF(N959="sníž. přenesená",J959,0)</f>
        <v>0</v>
      </c>
      <c r="BI959" s="193">
        <f>IF(N959="nulová",J959,0)</f>
        <v>0</v>
      </c>
      <c r="BJ959" s="19" t="s">
        <v>92</v>
      </c>
      <c r="BK959" s="193">
        <f>ROUND(I959*H959,2)</f>
        <v>0</v>
      </c>
      <c r="BL959" s="19" t="s">
        <v>191</v>
      </c>
      <c r="BM959" s="192" t="s">
        <v>1066</v>
      </c>
    </row>
    <row r="960" s="2" customFormat="1">
      <c r="A960" s="38"/>
      <c r="B960" s="39"/>
      <c r="C960" s="38"/>
      <c r="D960" s="194" t="s">
        <v>193</v>
      </c>
      <c r="E960" s="38"/>
      <c r="F960" s="195" t="s">
        <v>1065</v>
      </c>
      <c r="G960" s="38"/>
      <c r="H960" s="38"/>
      <c r="I960" s="196"/>
      <c r="J960" s="38"/>
      <c r="K960" s="38"/>
      <c r="L960" s="39"/>
      <c r="M960" s="197"/>
      <c r="N960" s="198"/>
      <c r="O960" s="77"/>
      <c r="P960" s="77"/>
      <c r="Q960" s="77"/>
      <c r="R960" s="77"/>
      <c r="S960" s="77"/>
      <c r="T960" s="78"/>
      <c r="U960" s="38"/>
      <c r="V960" s="38"/>
      <c r="W960" s="38"/>
      <c r="X960" s="38"/>
      <c r="Y960" s="38"/>
      <c r="Z960" s="38"/>
      <c r="AA960" s="38"/>
      <c r="AB960" s="38"/>
      <c r="AC960" s="38"/>
      <c r="AD960" s="38"/>
      <c r="AE960" s="38"/>
      <c r="AT960" s="19" t="s">
        <v>193</v>
      </c>
      <c r="AU960" s="19" t="s">
        <v>92</v>
      </c>
    </row>
    <row r="961" s="2" customFormat="1">
      <c r="A961" s="38"/>
      <c r="B961" s="39"/>
      <c r="C961" s="38"/>
      <c r="D961" s="207" t="s">
        <v>201</v>
      </c>
      <c r="E961" s="38"/>
      <c r="F961" s="208" t="s">
        <v>1067</v>
      </c>
      <c r="G961" s="38"/>
      <c r="H961" s="38"/>
      <c r="I961" s="196"/>
      <c r="J961" s="38"/>
      <c r="K961" s="38"/>
      <c r="L961" s="39"/>
      <c r="M961" s="197"/>
      <c r="N961" s="198"/>
      <c r="O961" s="77"/>
      <c r="P961" s="77"/>
      <c r="Q961" s="77"/>
      <c r="R961" s="77"/>
      <c r="S961" s="77"/>
      <c r="T961" s="78"/>
      <c r="U961" s="38"/>
      <c r="V961" s="38"/>
      <c r="W961" s="38"/>
      <c r="X961" s="38"/>
      <c r="Y961" s="38"/>
      <c r="Z961" s="38"/>
      <c r="AA961" s="38"/>
      <c r="AB961" s="38"/>
      <c r="AC961" s="38"/>
      <c r="AD961" s="38"/>
      <c r="AE961" s="38"/>
      <c r="AT961" s="19" t="s">
        <v>201</v>
      </c>
      <c r="AU961" s="19" t="s">
        <v>92</v>
      </c>
    </row>
    <row r="962" s="13" customFormat="1">
      <c r="A962" s="13"/>
      <c r="B962" s="199"/>
      <c r="C962" s="13"/>
      <c r="D962" s="194" t="s">
        <v>194</v>
      </c>
      <c r="E962" s="200" t="s">
        <v>1</v>
      </c>
      <c r="F962" s="201" t="s">
        <v>1068</v>
      </c>
      <c r="G962" s="13"/>
      <c r="H962" s="202">
        <v>128</v>
      </c>
      <c r="I962" s="203"/>
      <c r="J962" s="13"/>
      <c r="K962" s="13"/>
      <c r="L962" s="199"/>
      <c r="M962" s="204"/>
      <c r="N962" s="205"/>
      <c r="O962" s="205"/>
      <c r="P962" s="205"/>
      <c r="Q962" s="205"/>
      <c r="R962" s="205"/>
      <c r="S962" s="205"/>
      <c r="T962" s="206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T962" s="200" t="s">
        <v>194</v>
      </c>
      <c r="AU962" s="200" t="s">
        <v>92</v>
      </c>
      <c r="AV962" s="13" t="s">
        <v>92</v>
      </c>
      <c r="AW962" s="13" t="s">
        <v>32</v>
      </c>
      <c r="AX962" s="13" t="s">
        <v>84</v>
      </c>
      <c r="AY962" s="200" t="s">
        <v>185</v>
      </c>
    </row>
    <row r="963" s="2" customFormat="1" ht="16.5" customHeight="1">
      <c r="A963" s="38"/>
      <c r="B963" s="180"/>
      <c r="C963" s="181" t="s">
        <v>1069</v>
      </c>
      <c r="D963" s="181" t="s">
        <v>187</v>
      </c>
      <c r="E963" s="182" t="s">
        <v>1070</v>
      </c>
      <c r="F963" s="183" t="s">
        <v>1071</v>
      </c>
      <c r="G963" s="184" t="s">
        <v>584</v>
      </c>
      <c r="H963" s="185">
        <v>6</v>
      </c>
      <c r="I963" s="186"/>
      <c r="J963" s="187">
        <f>ROUND(I963*H963,2)</f>
        <v>0</v>
      </c>
      <c r="K963" s="183" t="s">
        <v>199</v>
      </c>
      <c r="L963" s="39"/>
      <c r="M963" s="188" t="s">
        <v>1</v>
      </c>
      <c r="N963" s="189" t="s">
        <v>42</v>
      </c>
      <c r="O963" s="77"/>
      <c r="P963" s="190">
        <f>O963*H963</f>
        <v>0</v>
      </c>
      <c r="Q963" s="190">
        <v>0</v>
      </c>
      <c r="R963" s="190">
        <f>Q963*H963</f>
        <v>0</v>
      </c>
      <c r="S963" s="190">
        <v>0</v>
      </c>
      <c r="T963" s="191">
        <f>S963*H963</f>
        <v>0</v>
      </c>
      <c r="U963" s="38"/>
      <c r="V963" s="38"/>
      <c r="W963" s="38"/>
      <c r="X963" s="38"/>
      <c r="Y963" s="38"/>
      <c r="Z963" s="38"/>
      <c r="AA963" s="38"/>
      <c r="AB963" s="38"/>
      <c r="AC963" s="38"/>
      <c r="AD963" s="38"/>
      <c r="AE963" s="38"/>
      <c r="AR963" s="192" t="s">
        <v>191</v>
      </c>
      <c r="AT963" s="192" t="s">
        <v>187</v>
      </c>
      <c r="AU963" s="192" t="s">
        <v>92</v>
      </c>
      <c r="AY963" s="19" t="s">
        <v>185</v>
      </c>
      <c r="BE963" s="193">
        <f>IF(N963="základní",J963,0)</f>
        <v>0</v>
      </c>
      <c r="BF963" s="193">
        <f>IF(N963="snížená",J963,0)</f>
        <v>0</v>
      </c>
      <c r="BG963" s="193">
        <f>IF(N963="zákl. přenesená",J963,0)</f>
        <v>0</v>
      </c>
      <c r="BH963" s="193">
        <f>IF(N963="sníž. přenesená",J963,0)</f>
        <v>0</v>
      </c>
      <c r="BI963" s="193">
        <f>IF(N963="nulová",J963,0)</f>
        <v>0</v>
      </c>
      <c r="BJ963" s="19" t="s">
        <v>92</v>
      </c>
      <c r="BK963" s="193">
        <f>ROUND(I963*H963,2)</f>
        <v>0</v>
      </c>
      <c r="BL963" s="19" t="s">
        <v>191</v>
      </c>
      <c r="BM963" s="192" t="s">
        <v>1072</v>
      </c>
    </row>
    <row r="964" s="2" customFormat="1">
      <c r="A964" s="38"/>
      <c r="B964" s="39"/>
      <c r="C964" s="38"/>
      <c r="D964" s="194" t="s">
        <v>193</v>
      </c>
      <c r="E964" s="38"/>
      <c r="F964" s="195" t="s">
        <v>1071</v>
      </c>
      <c r="G964" s="38"/>
      <c r="H964" s="38"/>
      <c r="I964" s="196"/>
      <c r="J964" s="38"/>
      <c r="K964" s="38"/>
      <c r="L964" s="39"/>
      <c r="M964" s="197"/>
      <c r="N964" s="198"/>
      <c r="O964" s="77"/>
      <c r="P964" s="77"/>
      <c r="Q964" s="77"/>
      <c r="R964" s="77"/>
      <c r="S964" s="77"/>
      <c r="T964" s="78"/>
      <c r="U964" s="38"/>
      <c r="V964" s="38"/>
      <c r="W964" s="38"/>
      <c r="X964" s="38"/>
      <c r="Y964" s="38"/>
      <c r="Z964" s="38"/>
      <c r="AA964" s="38"/>
      <c r="AB964" s="38"/>
      <c r="AC964" s="38"/>
      <c r="AD964" s="38"/>
      <c r="AE964" s="38"/>
      <c r="AT964" s="19" t="s">
        <v>193</v>
      </c>
      <c r="AU964" s="19" t="s">
        <v>92</v>
      </c>
    </row>
    <row r="965" s="2" customFormat="1">
      <c r="A965" s="38"/>
      <c r="B965" s="39"/>
      <c r="C965" s="38"/>
      <c r="D965" s="207" t="s">
        <v>201</v>
      </c>
      <c r="E965" s="38"/>
      <c r="F965" s="208" t="s">
        <v>1073</v>
      </c>
      <c r="G965" s="38"/>
      <c r="H965" s="38"/>
      <c r="I965" s="196"/>
      <c r="J965" s="38"/>
      <c r="K965" s="38"/>
      <c r="L965" s="39"/>
      <c r="M965" s="197"/>
      <c r="N965" s="198"/>
      <c r="O965" s="77"/>
      <c r="P965" s="77"/>
      <c r="Q965" s="77"/>
      <c r="R965" s="77"/>
      <c r="S965" s="77"/>
      <c r="T965" s="78"/>
      <c r="U965" s="38"/>
      <c r="V965" s="38"/>
      <c r="W965" s="38"/>
      <c r="X965" s="38"/>
      <c r="Y965" s="38"/>
      <c r="Z965" s="38"/>
      <c r="AA965" s="38"/>
      <c r="AB965" s="38"/>
      <c r="AC965" s="38"/>
      <c r="AD965" s="38"/>
      <c r="AE965" s="38"/>
      <c r="AT965" s="19" t="s">
        <v>201</v>
      </c>
      <c r="AU965" s="19" t="s">
        <v>92</v>
      </c>
    </row>
    <row r="966" s="2" customFormat="1" ht="24.15" customHeight="1">
      <c r="A966" s="38"/>
      <c r="B966" s="180"/>
      <c r="C966" s="181" t="s">
        <v>1074</v>
      </c>
      <c r="D966" s="181" t="s">
        <v>187</v>
      </c>
      <c r="E966" s="182" t="s">
        <v>1075</v>
      </c>
      <c r="F966" s="183" t="s">
        <v>1076</v>
      </c>
      <c r="G966" s="184" t="s">
        <v>190</v>
      </c>
      <c r="H966" s="185">
        <v>1805.087</v>
      </c>
      <c r="I966" s="186"/>
      <c r="J966" s="187">
        <f>ROUND(I966*H966,2)</f>
        <v>0</v>
      </c>
      <c r="K966" s="183" t="s">
        <v>199</v>
      </c>
      <c r="L966" s="39"/>
      <c r="M966" s="188" t="s">
        <v>1</v>
      </c>
      <c r="N966" s="189" t="s">
        <v>42</v>
      </c>
      <c r="O966" s="77"/>
      <c r="P966" s="190">
        <f>O966*H966</f>
        <v>0</v>
      </c>
      <c r="Q966" s="190">
        <v>4.0000000000000003E-05</v>
      </c>
      <c r="R966" s="190">
        <f>Q966*H966</f>
        <v>0.07220348</v>
      </c>
      <c r="S966" s="190">
        <v>0</v>
      </c>
      <c r="T966" s="191">
        <f>S966*H966</f>
        <v>0</v>
      </c>
      <c r="U966" s="38"/>
      <c r="V966" s="38"/>
      <c r="W966" s="38"/>
      <c r="X966" s="38"/>
      <c r="Y966" s="38"/>
      <c r="Z966" s="38"/>
      <c r="AA966" s="38"/>
      <c r="AB966" s="38"/>
      <c r="AC966" s="38"/>
      <c r="AD966" s="38"/>
      <c r="AE966" s="38"/>
      <c r="AR966" s="192" t="s">
        <v>191</v>
      </c>
      <c r="AT966" s="192" t="s">
        <v>187</v>
      </c>
      <c r="AU966" s="192" t="s">
        <v>92</v>
      </c>
      <c r="AY966" s="19" t="s">
        <v>185</v>
      </c>
      <c r="BE966" s="193">
        <f>IF(N966="základní",J966,0)</f>
        <v>0</v>
      </c>
      <c r="BF966" s="193">
        <f>IF(N966="snížená",J966,0)</f>
        <v>0</v>
      </c>
      <c r="BG966" s="193">
        <f>IF(N966="zákl. přenesená",J966,0)</f>
        <v>0</v>
      </c>
      <c r="BH966" s="193">
        <f>IF(N966="sníž. přenesená",J966,0)</f>
        <v>0</v>
      </c>
      <c r="BI966" s="193">
        <f>IF(N966="nulová",J966,0)</f>
        <v>0</v>
      </c>
      <c r="BJ966" s="19" t="s">
        <v>92</v>
      </c>
      <c r="BK966" s="193">
        <f>ROUND(I966*H966,2)</f>
        <v>0</v>
      </c>
      <c r="BL966" s="19" t="s">
        <v>191</v>
      </c>
      <c r="BM966" s="192" t="s">
        <v>1077</v>
      </c>
    </row>
    <row r="967" s="2" customFormat="1">
      <c r="A967" s="38"/>
      <c r="B967" s="39"/>
      <c r="C967" s="38"/>
      <c r="D967" s="194" t="s">
        <v>193</v>
      </c>
      <c r="E967" s="38"/>
      <c r="F967" s="195" t="s">
        <v>1076</v>
      </c>
      <c r="G967" s="38"/>
      <c r="H967" s="38"/>
      <c r="I967" s="196"/>
      <c r="J967" s="38"/>
      <c r="K967" s="38"/>
      <c r="L967" s="39"/>
      <c r="M967" s="197"/>
      <c r="N967" s="198"/>
      <c r="O967" s="77"/>
      <c r="P967" s="77"/>
      <c r="Q967" s="77"/>
      <c r="R967" s="77"/>
      <c r="S967" s="77"/>
      <c r="T967" s="78"/>
      <c r="U967" s="38"/>
      <c r="V967" s="38"/>
      <c r="W967" s="38"/>
      <c r="X967" s="38"/>
      <c r="Y967" s="38"/>
      <c r="Z967" s="38"/>
      <c r="AA967" s="38"/>
      <c r="AB967" s="38"/>
      <c r="AC967" s="38"/>
      <c r="AD967" s="38"/>
      <c r="AE967" s="38"/>
      <c r="AT967" s="19" t="s">
        <v>193</v>
      </c>
      <c r="AU967" s="19" t="s">
        <v>92</v>
      </c>
    </row>
    <row r="968" s="2" customFormat="1">
      <c r="A968" s="38"/>
      <c r="B968" s="39"/>
      <c r="C968" s="38"/>
      <c r="D968" s="207" t="s">
        <v>201</v>
      </c>
      <c r="E968" s="38"/>
      <c r="F968" s="208" t="s">
        <v>1078</v>
      </c>
      <c r="G968" s="38"/>
      <c r="H968" s="38"/>
      <c r="I968" s="196"/>
      <c r="J968" s="38"/>
      <c r="K968" s="38"/>
      <c r="L968" s="39"/>
      <c r="M968" s="197"/>
      <c r="N968" s="198"/>
      <c r="O968" s="77"/>
      <c r="P968" s="77"/>
      <c r="Q968" s="77"/>
      <c r="R968" s="77"/>
      <c r="S968" s="77"/>
      <c r="T968" s="78"/>
      <c r="U968" s="38"/>
      <c r="V968" s="38"/>
      <c r="W968" s="38"/>
      <c r="X968" s="38"/>
      <c r="Y968" s="38"/>
      <c r="Z968" s="38"/>
      <c r="AA968" s="38"/>
      <c r="AB968" s="38"/>
      <c r="AC968" s="38"/>
      <c r="AD968" s="38"/>
      <c r="AE968" s="38"/>
      <c r="AT968" s="19" t="s">
        <v>201</v>
      </c>
      <c r="AU968" s="19" t="s">
        <v>92</v>
      </c>
    </row>
    <row r="969" s="13" customFormat="1">
      <c r="A969" s="13"/>
      <c r="B969" s="199"/>
      <c r="C969" s="13"/>
      <c r="D969" s="194" t="s">
        <v>194</v>
      </c>
      <c r="E969" s="200" t="s">
        <v>1</v>
      </c>
      <c r="F969" s="201" t="s">
        <v>1079</v>
      </c>
      <c r="G969" s="13"/>
      <c r="H969" s="202">
        <v>1805.087</v>
      </c>
      <c r="I969" s="203"/>
      <c r="J969" s="13"/>
      <c r="K969" s="13"/>
      <c r="L969" s="199"/>
      <c r="M969" s="204"/>
      <c r="N969" s="205"/>
      <c r="O969" s="205"/>
      <c r="P969" s="205"/>
      <c r="Q969" s="205"/>
      <c r="R969" s="205"/>
      <c r="S969" s="205"/>
      <c r="T969" s="206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T969" s="200" t="s">
        <v>194</v>
      </c>
      <c r="AU969" s="200" t="s">
        <v>92</v>
      </c>
      <c r="AV969" s="13" t="s">
        <v>92</v>
      </c>
      <c r="AW969" s="13" t="s">
        <v>32</v>
      </c>
      <c r="AX969" s="13" t="s">
        <v>84</v>
      </c>
      <c r="AY969" s="200" t="s">
        <v>185</v>
      </c>
    </row>
    <row r="970" s="2" customFormat="1" ht="24.15" customHeight="1">
      <c r="A970" s="38"/>
      <c r="B970" s="180"/>
      <c r="C970" s="181" t="s">
        <v>1080</v>
      </c>
      <c r="D970" s="181" t="s">
        <v>187</v>
      </c>
      <c r="E970" s="182" t="s">
        <v>1081</v>
      </c>
      <c r="F970" s="183" t="s">
        <v>1082</v>
      </c>
      <c r="G970" s="184" t="s">
        <v>584</v>
      </c>
      <c r="H970" s="185">
        <v>37.200000000000003</v>
      </c>
      <c r="I970" s="186"/>
      <c r="J970" s="187">
        <f>ROUND(I970*H970,2)</f>
        <v>0</v>
      </c>
      <c r="K970" s="183" t="s">
        <v>199</v>
      </c>
      <c r="L970" s="39"/>
      <c r="M970" s="188" t="s">
        <v>1</v>
      </c>
      <c r="N970" s="189" t="s">
        <v>42</v>
      </c>
      <c r="O970" s="77"/>
      <c r="P970" s="190">
        <f>O970*H970</f>
        <v>0</v>
      </c>
      <c r="Q970" s="190">
        <v>0.0051999999999999998</v>
      </c>
      <c r="R970" s="190">
        <f>Q970*H970</f>
        <v>0.19344</v>
      </c>
      <c r="S970" s="190">
        <v>0</v>
      </c>
      <c r="T970" s="191">
        <f>S970*H970</f>
        <v>0</v>
      </c>
      <c r="U970" s="38"/>
      <c r="V970" s="38"/>
      <c r="W970" s="38"/>
      <c r="X970" s="38"/>
      <c r="Y970" s="38"/>
      <c r="Z970" s="38"/>
      <c r="AA970" s="38"/>
      <c r="AB970" s="38"/>
      <c r="AC970" s="38"/>
      <c r="AD970" s="38"/>
      <c r="AE970" s="38"/>
      <c r="AR970" s="192" t="s">
        <v>191</v>
      </c>
      <c r="AT970" s="192" t="s">
        <v>187</v>
      </c>
      <c r="AU970" s="192" t="s">
        <v>92</v>
      </c>
      <c r="AY970" s="19" t="s">
        <v>185</v>
      </c>
      <c r="BE970" s="193">
        <f>IF(N970="základní",J970,0)</f>
        <v>0</v>
      </c>
      <c r="BF970" s="193">
        <f>IF(N970="snížená",J970,0)</f>
        <v>0</v>
      </c>
      <c r="BG970" s="193">
        <f>IF(N970="zákl. přenesená",J970,0)</f>
        <v>0</v>
      </c>
      <c r="BH970" s="193">
        <f>IF(N970="sníž. přenesená",J970,0)</f>
        <v>0</v>
      </c>
      <c r="BI970" s="193">
        <f>IF(N970="nulová",J970,0)</f>
        <v>0</v>
      </c>
      <c r="BJ970" s="19" t="s">
        <v>92</v>
      </c>
      <c r="BK970" s="193">
        <f>ROUND(I970*H970,2)</f>
        <v>0</v>
      </c>
      <c r="BL970" s="19" t="s">
        <v>191</v>
      </c>
      <c r="BM970" s="192" t="s">
        <v>1083</v>
      </c>
    </row>
    <row r="971" s="2" customFormat="1">
      <c r="A971" s="38"/>
      <c r="B971" s="39"/>
      <c r="C971" s="38"/>
      <c r="D971" s="194" t="s">
        <v>193</v>
      </c>
      <c r="E971" s="38"/>
      <c r="F971" s="195" t="s">
        <v>1082</v>
      </c>
      <c r="G971" s="38"/>
      <c r="H971" s="38"/>
      <c r="I971" s="196"/>
      <c r="J971" s="38"/>
      <c r="K971" s="38"/>
      <c r="L971" s="39"/>
      <c r="M971" s="197"/>
      <c r="N971" s="198"/>
      <c r="O971" s="77"/>
      <c r="P971" s="77"/>
      <c r="Q971" s="77"/>
      <c r="R971" s="77"/>
      <c r="S971" s="77"/>
      <c r="T971" s="78"/>
      <c r="U971" s="38"/>
      <c r="V971" s="38"/>
      <c r="W971" s="38"/>
      <c r="X971" s="38"/>
      <c r="Y971" s="38"/>
      <c r="Z971" s="38"/>
      <c r="AA971" s="38"/>
      <c r="AB971" s="38"/>
      <c r="AC971" s="38"/>
      <c r="AD971" s="38"/>
      <c r="AE971" s="38"/>
      <c r="AT971" s="19" t="s">
        <v>193</v>
      </c>
      <c r="AU971" s="19" t="s">
        <v>92</v>
      </c>
    </row>
    <row r="972" s="2" customFormat="1">
      <c r="A972" s="38"/>
      <c r="B972" s="39"/>
      <c r="C972" s="38"/>
      <c r="D972" s="207" t="s">
        <v>201</v>
      </c>
      <c r="E972" s="38"/>
      <c r="F972" s="208" t="s">
        <v>1084</v>
      </c>
      <c r="G972" s="38"/>
      <c r="H972" s="38"/>
      <c r="I972" s="196"/>
      <c r="J972" s="38"/>
      <c r="K972" s="38"/>
      <c r="L972" s="39"/>
      <c r="M972" s="197"/>
      <c r="N972" s="198"/>
      <c r="O972" s="77"/>
      <c r="P972" s="77"/>
      <c r="Q972" s="77"/>
      <c r="R972" s="77"/>
      <c r="S972" s="77"/>
      <c r="T972" s="78"/>
      <c r="U972" s="38"/>
      <c r="V972" s="38"/>
      <c r="W972" s="38"/>
      <c r="X972" s="38"/>
      <c r="Y972" s="38"/>
      <c r="Z972" s="38"/>
      <c r="AA972" s="38"/>
      <c r="AB972" s="38"/>
      <c r="AC972" s="38"/>
      <c r="AD972" s="38"/>
      <c r="AE972" s="38"/>
      <c r="AT972" s="19" t="s">
        <v>201</v>
      </c>
      <c r="AU972" s="19" t="s">
        <v>92</v>
      </c>
    </row>
    <row r="973" s="13" customFormat="1">
      <c r="A973" s="13"/>
      <c r="B973" s="199"/>
      <c r="C973" s="13"/>
      <c r="D973" s="194" t="s">
        <v>194</v>
      </c>
      <c r="E973" s="200" t="s">
        <v>1</v>
      </c>
      <c r="F973" s="201" t="s">
        <v>1085</v>
      </c>
      <c r="G973" s="13"/>
      <c r="H973" s="202">
        <v>37.200000000000003</v>
      </c>
      <c r="I973" s="203"/>
      <c r="J973" s="13"/>
      <c r="K973" s="13"/>
      <c r="L973" s="199"/>
      <c r="M973" s="204"/>
      <c r="N973" s="205"/>
      <c r="O973" s="205"/>
      <c r="P973" s="205"/>
      <c r="Q973" s="205"/>
      <c r="R973" s="205"/>
      <c r="S973" s="205"/>
      <c r="T973" s="206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T973" s="200" t="s">
        <v>194</v>
      </c>
      <c r="AU973" s="200" t="s">
        <v>92</v>
      </c>
      <c r="AV973" s="13" t="s">
        <v>92</v>
      </c>
      <c r="AW973" s="13" t="s">
        <v>32</v>
      </c>
      <c r="AX973" s="13" t="s">
        <v>84</v>
      </c>
      <c r="AY973" s="200" t="s">
        <v>185</v>
      </c>
    </row>
    <row r="974" s="2" customFormat="1" ht="16.5" customHeight="1">
      <c r="A974" s="38"/>
      <c r="B974" s="180"/>
      <c r="C974" s="209" t="s">
        <v>1086</v>
      </c>
      <c r="D974" s="209" t="s">
        <v>240</v>
      </c>
      <c r="E974" s="210" t="s">
        <v>1087</v>
      </c>
      <c r="F974" s="211" t="s">
        <v>1088</v>
      </c>
      <c r="G974" s="212" t="s">
        <v>584</v>
      </c>
      <c r="H974" s="213">
        <v>37.200000000000003</v>
      </c>
      <c r="I974" s="214"/>
      <c r="J974" s="215">
        <f>ROUND(I974*H974,2)</f>
        <v>0</v>
      </c>
      <c r="K974" s="211" t="s">
        <v>199</v>
      </c>
      <c r="L974" s="216"/>
      <c r="M974" s="217" t="s">
        <v>1</v>
      </c>
      <c r="N974" s="218" t="s">
        <v>42</v>
      </c>
      <c r="O974" s="77"/>
      <c r="P974" s="190">
        <f>O974*H974</f>
        <v>0</v>
      </c>
      <c r="Q974" s="190">
        <v>0.00182</v>
      </c>
      <c r="R974" s="190">
        <f>Q974*H974</f>
        <v>0.067704</v>
      </c>
      <c r="S974" s="190">
        <v>0</v>
      </c>
      <c r="T974" s="191">
        <f>S974*H974</f>
        <v>0</v>
      </c>
      <c r="U974" s="38"/>
      <c r="V974" s="38"/>
      <c r="W974" s="38"/>
      <c r="X974" s="38"/>
      <c r="Y974" s="38"/>
      <c r="Z974" s="38"/>
      <c r="AA974" s="38"/>
      <c r="AB974" s="38"/>
      <c r="AC974" s="38"/>
      <c r="AD974" s="38"/>
      <c r="AE974" s="38"/>
      <c r="AR974" s="192" t="s">
        <v>229</v>
      </c>
      <c r="AT974" s="192" t="s">
        <v>240</v>
      </c>
      <c r="AU974" s="192" t="s">
        <v>92</v>
      </c>
      <c r="AY974" s="19" t="s">
        <v>185</v>
      </c>
      <c r="BE974" s="193">
        <f>IF(N974="základní",J974,0)</f>
        <v>0</v>
      </c>
      <c r="BF974" s="193">
        <f>IF(N974="snížená",J974,0)</f>
        <v>0</v>
      </c>
      <c r="BG974" s="193">
        <f>IF(N974="zákl. přenesená",J974,0)</f>
        <v>0</v>
      </c>
      <c r="BH974" s="193">
        <f>IF(N974="sníž. přenesená",J974,0)</f>
        <v>0</v>
      </c>
      <c r="BI974" s="193">
        <f>IF(N974="nulová",J974,0)</f>
        <v>0</v>
      </c>
      <c r="BJ974" s="19" t="s">
        <v>92</v>
      </c>
      <c r="BK974" s="193">
        <f>ROUND(I974*H974,2)</f>
        <v>0</v>
      </c>
      <c r="BL974" s="19" t="s">
        <v>191</v>
      </c>
      <c r="BM974" s="192" t="s">
        <v>1089</v>
      </c>
    </row>
    <row r="975" s="2" customFormat="1">
      <c r="A975" s="38"/>
      <c r="B975" s="39"/>
      <c r="C975" s="38"/>
      <c r="D975" s="194" t="s">
        <v>193</v>
      </c>
      <c r="E975" s="38"/>
      <c r="F975" s="195" t="s">
        <v>1088</v>
      </c>
      <c r="G975" s="38"/>
      <c r="H975" s="38"/>
      <c r="I975" s="196"/>
      <c r="J975" s="38"/>
      <c r="K975" s="38"/>
      <c r="L975" s="39"/>
      <c r="M975" s="197"/>
      <c r="N975" s="198"/>
      <c r="O975" s="77"/>
      <c r="P975" s="77"/>
      <c r="Q975" s="77"/>
      <c r="R975" s="77"/>
      <c r="S975" s="77"/>
      <c r="T975" s="78"/>
      <c r="U975" s="38"/>
      <c r="V975" s="38"/>
      <c r="W975" s="38"/>
      <c r="X975" s="38"/>
      <c r="Y975" s="38"/>
      <c r="Z975" s="38"/>
      <c r="AA975" s="38"/>
      <c r="AB975" s="38"/>
      <c r="AC975" s="38"/>
      <c r="AD975" s="38"/>
      <c r="AE975" s="38"/>
      <c r="AT975" s="19" t="s">
        <v>193</v>
      </c>
      <c r="AU975" s="19" t="s">
        <v>92</v>
      </c>
    </row>
    <row r="976" s="2" customFormat="1" ht="16.5" customHeight="1">
      <c r="A976" s="38"/>
      <c r="B976" s="180"/>
      <c r="C976" s="181" t="s">
        <v>1090</v>
      </c>
      <c r="D976" s="181" t="s">
        <v>187</v>
      </c>
      <c r="E976" s="182" t="s">
        <v>1091</v>
      </c>
      <c r="F976" s="183" t="s">
        <v>1092</v>
      </c>
      <c r="G976" s="184" t="s">
        <v>383</v>
      </c>
      <c r="H976" s="185">
        <v>6</v>
      </c>
      <c r="I976" s="186"/>
      <c r="J976" s="187">
        <f>ROUND(I976*H976,2)</f>
        <v>0</v>
      </c>
      <c r="K976" s="183" t="s">
        <v>199</v>
      </c>
      <c r="L976" s="39"/>
      <c r="M976" s="188" t="s">
        <v>1</v>
      </c>
      <c r="N976" s="189" t="s">
        <v>42</v>
      </c>
      <c r="O976" s="77"/>
      <c r="P976" s="190">
        <f>O976*H976</f>
        <v>0</v>
      </c>
      <c r="Q976" s="190">
        <v>0.00011</v>
      </c>
      <c r="R976" s="190">
        <f>Q976*H976</f>
        <v>0.00066</v>
      </c>
      <c r="S976" s="190">
        <v>0</v>
      </c>
      <c r="T976" s="191">
        <f>S976*H976</f>
        <v>0</v>
      </c>
      <c r="U976" s="38"/>
      <c r="V976" s="38"/>
      <c r="W976" s="38"/>
      <c r="X976" s="38"/>
      <c r="Y976" s="38"/>
      <c r="Z976" s="38"/>
      <c r="AA976" s="38"/>
      <c r="AB976" s="38"/>
      <c r="AC976" s="38"/>
      <c r="AD976" s="38"/>
      <c r="AE976" s="38"/>
      <c r="AR976" s="192" t="s">
        <v>191</v>
      </c>
      <c r="AT976" s="192" t="s">
        <v>187</v>
      </c>
      <c r="AU976" s="192" t="s">
        <v>92</v>
      </c>
      <c r="AY976" s="19" t="s">
        <v>185</v>
      </c>
      <c r="BE976" s="193">
        <f>IF(N976="základní",J976,0)</f>
        <v>0</v>
      </c>
      <c r="BF976" s="193">
        <f>IF(N976="snížená",J976,0)</f>
        <v>0</v>
      </c>
      <c r="BG976" s="193">
        <f>IF(N976="zákl. přenesená",J976,0)</f>
        <v>0</v>
      </c>
      <c r="BH976" s="193">
        <f>IF(N976="sníž. přenesená",J976,0)</f>
        <v>0</v>
      </c>
      <c r="BI976" s="193">
        <f>IF(N976="nulová",J976,0)</f>
        <v>0</v>
      </c>
      <c r="BJ976" s="19" t="s">
        <v>92</v>
      </c>
      <c r="BK976" s="193">
        <f>ROUND(I976*H976,2)</f>
        <v>0</v>
      </c>
      <c r="BL976" s="19" t="s">
        <v>191</v>
      </c>
      <c r="BM976" s="192" t="s">
        <v>1093</v>
      </c>
    </row>
    <row r="977" s="2" customFormat="1">
      <c r="A977" s="38"/>
      <c r="B977" s="39"/>
      <c r="C977" s="38"/>
      <c r="D977" s="194" t="s">
        <v>193</v>
      </c>
      <c r="E977" s="38"/>
      <c r="F977" s="195" t="s">
        <v>1092</v>
      </c>
      <c r="G977" s="38"/>
      <c r="H977" s="38"/>
      <c r="I977" s="196"/>
      <c r="J977" s="38"/>
      <c r="K977" s="38"/>
      <c r="L977" s="39"/>
      <c r="M977" s="197"/>
      <c r="N977" s="198"/>
      <c r="O977" s="77"/>
      <c r="P977" s="77"/>
      <c r="Q977" s="77"/>
      <c r="R977" s="77"/>
      <c r="S977" s="77"/>
      <c r="T977" s="78"/>
      <c r="U977" s="38"/>
      <c r="V977" s="38"/>
      <c r="W977" s="38"/>
      <c r="X977" s="38"/>
      <c r="Y977" s="38"/>
      <c r="Z977" s="38"/>
      <c r="AA977" s="38"/>
      <c r="AB977" s="38"/>
      <c r="AC977" s="38"/>
      <c r="AD977" s="38"/>
      <c r="AE977" s="38"/>
      <c r="AT977" s="19" t="s">
        <v>193</v>
      </c>
      <c r="AU977" s="19" t="s">
        <v>92</v>
      </c>
    </row>
    <row r="978" s="2" customFormat="1">
      <c r="A978" s="38"/>
      <c r="B978" s="39"/>
      <c r="C978" s="38"/>
      <c r="D978" s="207" t="s">
        <v>201</v>
      </c>
      <c r="E978" s="38"/>
      <c r="F978" s="208" t="s">
        <v>1094</v>
      </c>
      <c r="G978" s="38"/>
      <c r="H978" s="38"/>
      <c r="I978" s="196"/>
      <c r="J978" s="38"/>
      <c r="K978" s="38"/>
      <c r="L978" s="39"/>
      <c r="M978" s="197"/>
      <c r="N978" s="198"/>
      <c r="O978" s="77"/>
      <c r="P978" s="77"/>
      <c r="Q978" s="77"/>
      <c r="R978" s="77"/>
      <c r="S978" s="77"/>
      <c r="T978" s="78"/>
      <c r="U978" s="38"/>
      <c r="V978" s="38"/>
      <c r="W978" s="38"/>
      <c r="X978" s="38"/>
      <c r="Y978" s="38"/>
      <c r="Z978" s="38"/>
      <c r="AA978" s="38"/>
      <c r="AB978" s="38"/>
      <c r="AC978" s="38"/>
      <c r="AD978" s="38"/>
      <c r="AE978" s="38"/>
      <c r="AT978" s="19" t="s">
        <v>201</v>
      </c>
      <c r="AU978" s="19" t="s">
        <v>92</v>
      </c>
    </row>
    <row r="979" s="13" customFormat="1">
      <c r="A979" s="13"/>
      <c r="B979" s="199"/>
      <c r="C979" s="13"/>
      <c r="D979" s="194" t="s">
        <v>194</v>
      </c>
      <c r="E979" s="200" t="s">
        <v>1</v>
      </c>
      <c r="F979" s="201" t="s">
        <v>1095</v>
      </c>
      <c r="G979" s="13"/>
      <c r="H979" s="202">
        <v>6</v>
      </c>
      <c r="I979" s="203"/>
      <c r="J979" s="13"/>
      <c r="K979" s="13"/>
      <c r="L979" s="199"/>
      <c r="M979" s="204"/>
      <c r="N979" s="205"/>
      <c r="O979" s="205"/>
      <c r="P979" s="205"/>
      <c r="Q979" s="205"/>
      <c r="R979" s="205"/>
      <c r="S979" s="205"/>
      <c r="T979" s="206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T979" s="200" t="s">
        <v>194</v>
      </c>
      <c r="AU979" s="200" t="s">
        <v>92</v>
      </c>
      <c r="AV979" s="13" t="s">
        <v>92</v>
      </c>
      <c r="AW979" s="13" t="s">
        <v>32</v>
      </c>
      <c r="AX979" s="13" t="s">
        <v>84</v>
      </c>
      <c r="AY979" s="200" t="s">
        <v>185</v>
      </c>
    </row>
    <row r="980" s="2" customFormat="1" ht="21.75" customHeight="1">
      <c r="A980" s="38"/>
      <c r="B980" s="180"/>
      <c r="C980" s="209" t="s">
        <v>1096</v>
      </c>
      <c r="D980" s="209" t="s">
        <v>240</v>
      </c>
      <c r="E980" s="210" t="s">
        <v>1097</v>
      </c>
      <c r="F980" s="211" t="s">
        <v>1098</v>
      </c>
      <c r="G980" s="212" t="s">
        <v>383</v>
      </c>
      <c r="H980" s="213">
        <v>4</v>
      </c>
      <c r="I980" s="214"/>
      <c r="J980" s="215">
        <f>ROUND(I980*H980,2)</f>
        <v>0</v>
      </c>
      <c r="K980" s="211" t="s">
        <v>199</v>
      </c>
      <c r="L980" s="216"/>
      <c r="M980" s="217" t="s">
        <v>1</v>
      </c>
      <c r="N980" s="218" t="s">
        <v>42</v>
      </c>
      <c r="O980" s="77"/>
      <c r="P980" s="190">
        <f>O980*H980</f>
        <v>0</v>
      </c>
      <c r="Q980" s="190">
        <v>0.010699999999999999</v>
      </c>
      <c r="R980" s="190">
        <f>Q980*H980</f>
        <v>0.042799999999999998</v>
      </c>
      <c r="S980" s="190">
        <v>0</v>
      </c>
      <c r="T980" s="191">
        <f>S980*H980</f>
        <v>0</v>
      </c>
      <c r="U980" s="38"/>
      <c r="V980" s="38"/>
      <c r="W980" s="38"/>
      <c r="X980" s="38"/>
      <c r="Y980" s="38"/>
      <c r="Z980" s="38"/>
      <c r="AA980" s="38"/>
      <c r="AB980" s="38"/>
      <c r="AC980" s="38"/>
      <c r="AD980" s="38"/>
      <c r="AE980" s="38"/>
      <c r="AR980" s="192" t="s">
        <v>229</v>
      </c>
      <c r="AT980" s="192" t="s">
        <v>240</v>
      </c>
      <c r="AU980" s="192" t="s">
        <v>92</v>
      </c>
      <c r="AY980" s="19" t="s">
        <v>185</v>
      </c>
      <c r="BE980" s="193">
        <f>IF(N980="základní",J980,0)</f>
        <v>0</v>
      </c>
      <c r="BF980" s="193">
        <f>IF(N980="snížená",J980,0)</f>
        <v>0</v>
      </c>
      <c r="BG980" s="193">
        <f>IF(N980="zákl. přenesená",J980,0)</f>
        <v>0</v>
      </c>
      <c r="BH980" s="193">
        <f>IF(N980="sníž. přenesená",J980,0)</f>
        <v>0</v>
      </c>
      <c r="BI980" s="193">
        <f>IF(N980="nulová",J980,0)</f>
        <v>0</v>
      </c>
      <c r="BJ980" s="19" t="s">
        <v>92</v>
      </c>
      <c r="BK980" s="193">
        <f>ROUND(I980*H980,2)</f>
        <v>0</v>
      </c>
      <c r="BL980" s="19" t="s">
        <v>191</v>
      </c>
      <c r="BM980" s="192" t="s">
        <v>1099</v>
      </c>
    </row>
    <row r="981" s="2" customFormat="1">
      <c r="A981" s="38"/>
      <c r="B981" s="39"/>
      <c r="C981" s="38"/>
      <c r="D981" s="194" t="s">
        <v>193</v>
      </c>
      <c r="E981" s="38"/>
      <c r="F981" s="195" t="s">
        <v>1098</v>
      </c>
      <c r="G981" s="38"/>
      <c r="H981" s="38"/>
      <c r="I981" s="196"/>
      <c r="J981" s="38"/>
      <c r="K981" s="38"/>
      <c r="L981" s="39"/>
      <c r="M981" s="197"/>
      <c r="N981" s="198"/>
      <c r="O981" s="77"/>
      <c r="P981" s="77"/>
      <c r="Q981" s="77"/>
      <c r="R981" s="77"/>
      <c r="S981" s="77"/>
      <c r="T981" s="78"/>
      <c r="U981" s="38"/>
      <c r="V981" s="38"/>
      <c r="W981" s="38"/>
      <c r="X981" s="38"/>
      <c r="Y981" s="38"/>
      <c r="Z981" s="38"/>
      <c r="AA981" s="38"/>
      <c r="AB981" s="38"/>
      <c r="AC981" s="38"/>
      <c r="AD981" s="38"/>
      <c r="AE981" s="38"/>
      <c r="AT981" s="19" t="s">
        <v>193</v>
      </c>
      <c r="AU981" s="19" t="s">
        <v>92</v>
      </c>
    </row>
    <row r="982" s="2" customFormat="1" ht="21.75" customHeight="1">
      <c r="A982" s="38"/>
      <c r="B982" s="180"/>
      <c r="C982" s="209" t="s">
        <v>1100</v>
      </c>
      <c r="D982" s="209" t="s">
        <v>240</v>
      </c>
      <c r="E982" s="210" t="s">
        <v>1101</v>
      </c>
      <c r="F982" s="211" t="s">
        <v>1102</v>
      </c>
      <c r="G982" s="212" t="s">
        <v>383</v>
      </c>
      <c r="H982" s="213">
        <v>2</v>
      </c>
      <c r="I982" s="214"/>
      <c r="J982" s="215">
        <f>ROUND(I982*H982,2)</f>
        <v>0</v>
      </c>
      <c r="K982" s="211" t="s">
        <v>199</v>
      </c>
      <c r="L982" s="216"/>
      <c r="M982" s="217" t="s">
        <v>1</v>
      </c>
      <c r="N982" s="218" t="s">
        <v>42</v>
      </c>
      <c r="O982" s="77"/>
      <c r="P982" s="190">
        <f>O982*H982</f>
        <v>0</v>
      </c>
      <c r="Q982" s="190">
        <v>0.012500000000000001</v>
      </c>
      <c r="R982" s="190">
        <f>Q982*H982</f>
        <v>0.025000000000000001</v>
      </c>
      <c r="S982" s="190">
        <v>0</v>
      </c>
      <c r="T982" s="191">
        <f>S982*H982</f>
        <v>0</v>
      </c>
      <c r="U982" s="38"/>
      <c r="V982" s="38"/>
      <c r="W982" s="38"/>
      <c r="X982" s="38"/>
      <c r="Y982" s="38"/>
      <c r="Z982" s="38"/>
      <c r="AA982" s="38"/>
      <c r="AB982" s="38"/>
      <c r="AC982" s="38"/>
      <c r="AD982" s="38"/>
      <c r="AE982" s="38"/>
      <c r="AR982" s="192" t="s">
        <v>229</v>
      </c>
      <c r="AT982" s="192" t="s">
        <v>240</v>
      </c>
      <c r="AU982" s="192" t="s">
        <v>92</v>
      </c>
      <c r="AY982" s="19" t="s">
        <v>185</v>
      </c>
      <c r="BE982" s="193">
        <f>IF(N982="základní",J982,0)</f>
        <v>0</v>
      </c>
      <c r="BF982" s="193">
        <f>IF(N982="snížená",J982,0)</f>
        <v>0</v>
      </c>
      <c r="BG982" s="193">
        <f>IF(N982="zákl. přenesená",J982,0)</f>
        <v>0</v>
      </c>
      <c r="BH982" s="193">
        <f>IF(N982="sníž. přenesená",J982,0)</f>
        <v>0</v>
      </c>
      <c r="BI982" s="193">
        <f>IF(N982="nulová",J982,0)</f>
        <v>0</v>
      </c>
      <c r="BJ982" s="19" t="s">
        <v>92</v>
      </c>
      <c r="BK982" s="193">
        <f>ROUND(I982*H982,2)</f>
        <v>0</v>
      </c>
      <c r="BL982" s="19" t="s">
        <v>191</v>
      </c>
      <c r="BM982" s="192" t="s">
        <v>1103</v>
      </c>
    </row>
    <row r="983" s="2" customFormat="1">
      <c r="A983" s="38"/>
      <c r="B983" s="39"/>
      <c r="C983" s="38"/>
      <c r="D983" s="194" t="s">
        <v>193</v>
      </c>
      <c r="E983" s="38"/>
      <c r="F983" s="195" t="s">
        <v>1102</v>
      </c>
      <c r="G983" s="38"/>
      <c r="H983" s="38"/>
      <c r="I983" s="196"/>
      <c r="J983" s="38"/>
      <c r="K983" s="38"/>
      <c r="L983" s="39"/>
      <c r="M983" s="197"/>
      <c r="N983" s="198"/>
      <c r="O983" s="77"/>
      <c r="P983" s="77"/>
      <c r="Q983" s="77"/>
      <c r="R983" s="77"/>
      <c r="S983" s="77"/>
      <c r="T983" s="78"/>
      <c r="U983" s="38"/>
      <c r="V983" s="38"/>
      <c r="W983" s="38"/>
      <c r="X983" s="38"/>
      <c r="Y983" s="38"/>
      <c r="Z983" s="38"/>
      <c r="AA983" s="38"/>
      <c r="AB983" s="38"/>
      <c r="AC983" s="38"/>
      <c r="AD983" s="38"/>
      <c r="AE983" s="38"/>
      <c r="AT983" s="19" t="s">
        <v>193</v>
      </c>
      <c r="AU983" s="19" t="s">
        <v>92</v>
      </c>
    </row>
    <row r="984" s="2" customFormat="1" ht="24.15" customHeight="1">
      <c r="A984" s="38"/>
      <c r="B984" s="180"/>
      <c r="C984" s="181" t="s">
        <v>1104</v>
      </c>
      <c r="D984" s="181" t="s">
        <v>187</v>
      </c>
      <c r="E984" s="182" t="s">
        <v>1105</v>
      </c>
      <c r="F984" s="183" t="s">
        <v>1106</v>
      </c>
      <c r="G984" s="184" t="s">
        <v>190</v>
      </c>
      <c r="H984" s="185">
        <v>667.85299999999995</v>
      </c>
      <c r="I984" s="186"/>
      <c r="J984" s="187">
        <f>ROUND(I984*H984,2)</f>
        <v>0</v>
      </c>
      <c r="K984" s="183" t="s">
        <v>199</v>
      </c>
      <c r="L984" s="39"/>
      <c r="M984" s="188" t="s">
        <v>1</v>
      </c>
      <c r="N984" s="189" t="s">
        <v>42</v>
      </c>
      <c r="O984" s="77"/>
      <c r="P984" s="190">
        <f>O984*H984</f>
        <v>0</v>
      </c>
      <c r="Q984" s="190">
        <v>0</v>
      </c>
      <c r="R984" s="190">
        <f>Q984*H984</f>
        <v>0</v>
      </c>
      <c r="S984" s="190">
        <v>0.20799999999999999</v>
      </c>
      <c r="T984" s="191">
        <f>S984*H984</f>
        <v>138.91342399999999</v>
      </c>
      <c r="U984" s="38"/>
      <c r="V984" s="38"/>
      <c r="W984" s="38"/>
      <c r="X984" s="38"/>
      <c r="Y984" s="38"/>
      <c r="Z984" s="38"/>
      <c r="AA984" s="38"/>
      <c r="AB984" s="38"/>
      <c r="AC984" s="38"/>
      <c r="AD984" s="38"/>
      <c r="AE984" s="38"/>
      <c r="AR984" s="192" t="s">
        <v>191</v>
      </c>
      <c r="AT984" s="192" t="s">
        <v>187</v>
      </c>
      <c r="AU984" s="192" t="s">
        <v>92</v>
      </c>
      <c r="AY984" s="19" t="s">
        <v>185</v>
      </c>
      <c r="BE984" s="193">
        <f>IF(N984="základní",J984,0)</f>
        <v>0</v>
      </c>
      <c r="BF984" s="193">
        <f>IF(N984="snížená",J984,0)</f>
        <v>0</v>
      </c>
      <c r="BG984" s="193">
        <f>IF(N984="zákl. přenesená",J984,0)</f>
        <v>0</v>
      </c>
      <c r="BH984" s="193">
        <f>IF(N984="sníž. přenesená",J984,0)</f>
        <v>0</v>
      </c>
      <c r="BI984" s="193">
        <f>IF(N984="nulová",J984,0)</f>
        <v>0</v>
      </c>
      <c r="BJ984" s="19" t="s">
        <v>92</v>
      </c>
      <c r="BK984" s="193">
        <f>ROUND(I984*H984,2)</f>
        <v>0</v>
      </c>
      <c r="BL984" s="19" t="s">
        <v>191</v>
      </c>
      <c r="BM984" s="192" t="s">
        <v>1107</v>
      </c>
    </row>
    <row r="985" s="2" customFormat="1">
      <c r="A985" s="38"/>
      <c r="B985" s="39"/>
      <c r="C985" s="38"/>
      <c r="D985" s="194" t="s">
        <v>193</v>
      </c>
      <c r="E985" s="38"/>
      <c r="F985" s="195" t="s">
        <v>1106</v>
      </c>
      <c r="G985" s="38"/>
      <c r="H985" s="38"/>
      <c r="I985" s="196"/>
      <c r="J985" s="38"/>
      <c r="K985" s="38"/>
      <c r="L985" s="39"/>
      <c r="M985" s="197"/>
      <c r="N985" s="198"/>
      <c r="O985" s="77"/>
      <c r="P985" s="77"/>
      <c r="Q985" s="77"/>
      <c r="R985" s="77"/>
      <c r="S985" s="77"/>
      <c r="T985" s="78"/>
      <c r="U985" s="38"/>
      <c r="V985" s="38"/>
      <c r="W985" s="38"/>
      <c r="X985" s="38"/>
      <c r="Y985" s="38"/>
      <c r="Z985" s="38"/>
      <c r="AA985" s="38"/>
      <c r="AB985" s="38"/>
      <c r="AC985" s="38"/>
      <c r="AD985" s="38"/>
      <c r="AE985" s="38"/>
      <c r="AT985" s="19" t="s">
        <v>193</v>
      </c>
      <c r="AU985" s="19" t="s">
        <v>92</v>
      </c>
    </row>
    <row r="986" s="2" customFormat="1">
      <c r="A986" s="38"/>
      <c r="B986" s="39"/>
      <c r="C986" s="38"/>
      <c r="D986" s="207" t="s">
        <v>201</v>
      </c>
      <c r="E986" s="38"/>
      <c r="F986" s="208" t="s">
        <v>1108</v>
      </c>
      <c r="G986" s="38"/>
      <c r="H986" s="38"/>
      <c r="I986" s="196"/>
      <c r="J986" s="38"/>
      <c r="K986" s="38"/>
      <c r="L986" s="39"/>
      <c r="M986" s="197"/>
      <c r="N986" s="198"/>
      <c r="O986" s="77"/>
      <c r="P986" s="77"/>
      <c r="Q986" s="77"/>
      <c r="R986" s="77"/>
      <c r="S986" s="77"/>
      <c r="T986" s="78"/>
      <c r="U986" s="38"/>
      <c r="V986" s="38"/>
      <c r="W986" s="38"/>
      <c r="X986" s="38"/>
      <c r="Y986" s="38"/>
      <c r="Z986" s="38"/>
      <c r="AA986" s="38"/>
      <c r="AB986" s="38"/>
      <c r="AC986" s="38"/>
      <c r="AD986" s="38"/>
      <c r="AE986" s="38"/>
      <c r="AT986" s="19" t="s">
        <v>201</v>
      </c>
      <c r="AU986" s="19" t="s">
        <v>92</v>
      </c>
    </row>
    <row r="987" s="14" customFormat="1">
      <c r="A987" s="14"/>
      <c r="B987" s="219"/>
      <c r="C987" s="14"/>
      <c r="D987" s="194" t="s">
        <v>194</v>
      </c>
      <c r="E987" s="220" t="s">
        <v>1</v>
      </c>
      <c r="F987" s="221" t="s">
        <v>323</v>
      </c>
      <c r="G987" s="14"/>
      <c r="H987" s="220" t="s">
        <v>1</v>
      </c>
      <c r="I987" s="222"/>
      <c r="J987" s="14"/>
      <c r="K987" s="14"/>
      <c r="L987" s="219"/>
      <c r="M987" s="223"/>
      <c r="N987" s="224"/>
      <c r="O987" s="224"/>
      <c r="P987" s="224"/>
      <c r="Q987" s="224"/>
      <c r="R987" s="224"/>
      <c r="S987" s="224"/>
      <c r="T987" s="225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T987" s="220" t="s">
        <v>194</v>
      </c>
      <c r="AU987" s="220" t="s">
        <v>92</v>
      </c>
      <c r="AV987" s="14" t="s">
        <v>84</v>
      </c>
      <c r="AW987" s="14" t="s">
        <v>32</v>
      </c>
      <c r="AX987" s="14" t="s">
        <v>76</v>
      </c>
      <c r="AY987" s="220" t="s">
        <v>185</v>
      </c>
    </row>
    <row r="988" s="13" customFormat="1">
      <c r="A988" s="13"/>
      <c r="B988" s="199"/>
      <c r="C988" s="13"/>
      <c r="D988" s="194" t="s">
        <v>194</v>
      </c>
      <c r="E988" s="200" t="s">
        <v>1</v>
      </c>
      <c r="F988" s="201" t="s">
        <v>1109</v>
      </c>
      <c r="G988" s="13"/>
      <c r="H988" s="202">
        <v>51.716999999999999</v>
      </c>
      <c r="I988" s="203"/>
      <c r="J988" s="13"/>
      <c r="K988" s="13"/>
      <c r="L988" s="199"/>
      <c r="M988" s="204"/>
      <c r="N988" s="205"/>
      <c r="O988" s="205"/>
      <c r="P988" s="205"/>
      <c r="Q988" s="205"/>
      <c r="R988" s="205"/>
      <c r="S988" s="205"/>
      <c r="T988" s="206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T988" s="200" t="s">
        <v>194</v>
      </c>
      <c r="AU988" s="200" t="s">
        <v>92</v>
      </c>
      <c r="AV988" s="13" t="s">
        <v>92</v>
      </c>
      <c r="AW988" s="13" t="s">
        <v>32</v>
      </c>
      <c r="AX988" s="13" t="s">
        <v>76</v>
      </c>
      <c r="AY988" s="200" t="s">
        <v>185</v>
      </c>
    </row>
    <row r="989" s="14" customFormat="1">
      <c r="A989" s="14"/>
      <c r="B989" s="219"/>
      <c r="C989" s="14"/>
      <c r="D989" s="194" t="s">
        <v>194</v>
      </c>
      <c r="E989" s="220" t="s">
        <v>1</v>
      </c>
      <c r="F989" s="221" t="s">
        <v>403</v>
      </c>
      <c r="G989" s="14"/>
      <c r="H989" s="220" t="s">
        <v>1</v>
      </c>
      <c r="I989" s="222"/>
      <c r="J989" s="14"/>
      <c r="K989" s="14"/>
      <c r="L989" s="219"/>
      <c r="M989" s="223"/>
      <c r="N989" s="224"/>
      <c r="O989" s="224"/>
      <c r="P989" s="224"/>
      <c r="Q989" s="224"/>
      <c r="R989" s="224"/>
      <c r="S989" s="224"/>
      <c r="T989" s="225"/>
      <c r="U989" s="14"/>
      <c r="V989" s="14"/>
      <c r="W989" s="14"/>
      <c r="X989" s="14"/>
      <c r="Y989" s="14"/>
      <c r="Z989" s="14"/>
      <c r="AA989" s="14"/>
      <c r="AB989" s="14"/>
      <c r="AC989" s="14"/>
      <c r="AD989" s="14"/>
      <c r="AE989" s="14"/>
      <c r="AT989" s="220" t="s">
        <v>194</v>
      </c>
      <c r="AU989" s="220" t="s">
        <v>92</v>
      </c>
      <c r="AV989" s="14" t="s">
        <v>84</v>
      </c>
      <c r="AW989" s="14" t="s">
        <v>32</v>
      </c>
      <c r="AX989" s="14" t="s">
        <v>76</v>
      </c>
      <c r="AY989" s="220" t="s">
        <v>185</v>
      </c>
    </row>
    <row r="990" s="13" customFormat="1">
      <c r="A990" s="13"/>
      <c r="B990" s="199"/>
      <c r="C990" s="13"/>
      <c r="D990" s="194" t="s">
        <v>194</v>
      </c>
      <c r="E990" s="200" t="s">
        <v>1</v>
      </c>
      <c r="F990" s="201" t="s">
        <v>1110</v>
      </c>
      <c r="G990" s="13"/>
      <c r="H990" s="202">
        <v>282.08800000000002</v>
      </c>
      <c r="I990" s="203"/>
      <c r="J990" s="13"/>
      <c r="K990" s="13"/>
      <c r="L990" s="199"/>
      <c r="M990" s="204"/>
      <c r="N990" s="205"/>
      <c r="O990" s="205"/>
      <c r="P990" s="205"/>
      <c r="Q990" s="205"/>
      <c r="R990" s="205"/>
      <c r="S990" s="205"/>
      <c r="T990" s="206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T990" s="200" t="s">
        <v>194</v>
      </c>
      <c r="AU990" s="200" t="s">
        <v>92</v>
      </c>
      <c r="AV990" s="13" t="s">
        <v>92</v>
      </c>
      <c r="AW990" s="13" t="s">
        <v>32</v>
      </c>
      <c r="AX990" s="13" t="s">
        <v>76</v>
      </c>
      <c r="AY990" s="200" t="s">
        <v>185</v>
      </c>
    </row>
    <row r="991" s="13" customFormat="1">
      <c r="A991" s="13"/>
      <c r="B991" s="199"/>
      <c r="C991" s="13"/>
      <c r="D991" s="194" t="s">
        <v>194</v>
      </c>
      <c r="E991" s="200" t="s">
        <v>1</v>
      </c>
      <c r="F991" s="201" t="s">
        <v>1111</v>
      </c>
      <c r="G991" s="13"/>
      <c r="H991" s="202">
        <v>-14.199</v>
      </c>
      <c r="I991" s="203"/>
      <c r="J991" s="13"/>
      <c r="K991" s="13"/>
      <c r="L991" s="199"/>
      <c r="M991" s="204"/>
      <c r="N991" s="205"/>
      <c r="O991" s="205"/>
      <c r="P991" s="205"/>
      <c r="Q991" s="205"/>
      <c r="R991" s="205"/>
      <c r="S991" s="205"/>
      <c r="T991" s="206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T991" s="200" t="s">
        <v>194</v>
      </c>
      <c r="AU991" s="200" t="s">
        <v>92</v>
      </c>
      <c r="AV991" s="13" t="s">
        <v>92</v>
      </c>
      <c r="AW991" s="13" t="s">
        <v>32</v>
      </c>
      <c r="AX991" s="13" t="s">
        <v>76</v>
      </c>
      <c r="AY991" s="200" t="s">
        <v>185</v>
      </c>
    </row>
    <row r="992" s="14" customFormat="1">
      <c r="A992" s="14"/>
      <c r="B992" s="219"/>
      <c r="C992" s="14"/>
      <c r="D992" s="194" t="s">
        <v>194</v>
      </c>
      <c r="E992" s="220" t="s">
        <v>1</v>
      </c>
      <c r="F992" s="221" t="s">
        <v>405</v>
      </c>
      <c r="G992" s="14"/>
      <c r="H992" s="220" t="s">
        <v>1</v>
      </c>
      <c r="I992" s="222"/>
      <c r="J992" s="14"/>
      <c r="K992" s="14"/>
      <c r="L992" s="219"/>
      <c r="M992" s="223"/>
      <c r="N992" s="224"/>
      <c r="O992" s="224"/>
      <c r="P992" s="224"/>
      <c r="Q992" s="224"/>
      <c r="R992" s="224"/>
      <c r="S992" s="224"/>
      <c r="T992" s="225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T992" s="220" t="s">
        <v>194</v>
      </c>
      <c r="AU992" s="220" t="s">
        <v>92</v>
      </c>
      <c r="AV992" s="14" t="s">
        <v>84</v>
      </c>
      <c r="AW992" s="14" t="s">
        <v>32</v>
      </c>
      <c r="AX992" s="14" t="s">
        <v>76</v>
      </c>
      <c r="AY992" s="220" t="s">
        <v>185</v>
      </c>
    </row>
    <row r="993" s="13" customFormat="1">
      <c r="A993" s="13"/>
      <c r="B993" s="199"/>
      <c r="C993" s="13"/>
      <c r="D993" s="194" t="s">
        <v>194</v>
      </c>
      <c r="E993" s="200" t="s">
        <v>1</v>
      </c>
      <c r="F993" s="201" t="s">
        <v>1112</v>
      </c>
      <c r="G993" s="13"/>
      <c r="H993" s="202">
        <v>290.38499999999999</v>
      </c>
      <c r="I993" s="203"/>
      <c r="J993" s="13"/>
      <c r="K993" s="13"/>
      <c r="L993" s="199"/>
      <c r="M993" s="204"/>
      <c r="N993" s="205"/>
      <c r="O993" s="205"/>
      <c r="P993" s="205"/>
      <c r="Q993" s="205"/>
      <c r="R993" s="205"/>
      <c r="S993" s="205"/>
      <c r="T993" s="206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T993" s="200" t="s">
        <v>194</v>
      </c>
      <c r="AU993" s="200" t="s">
        <v>92</v>
      </c>
      <c r="AV993" s="13" t="s">
        <v>92</v>
      </c>
      <c r="AW993" s="13" t="s">
        <v>32</v>
      </c>
      <c r="AX993" s="13" t="s">
        <v>76</v>
      </c>
      <c r="AY993" s="200" t="s">
        <v>185</v>
      </c>
    </row>
    <row r="994" s="13" customFormat="1">
      <c r="A994" s="13"/>
      <c r="B994" s="199"/>
      <c r="C994" s="13"/>
      <c r="D994" s="194" t="s">
        <v>194</v>
      </c>
      <c r="E994" s="200" t="s">
        <v>1</v>
      </c>
      <c r="F994" s="201" t="s">
        <v>1113</v>
      </c>
      <c r="G994" s="13"/>
      <c r="H994" s="202">
        <v>-13.683999999999999</v>
      </c>
      <c r="I994" s="203"/>
      <c r="J994" s="13"/>
      <c r="K994" s="13"/>
      <c r="L994" s="199"/>
      <c r="M994" s="204"/>
      <c r="N994" s="205"/>
      <c r="O994" s="205"/>
      <c r="P994" s="205"/>
      <c r="Q994" s="205"/>
      <c r="R994" s="205"/>
      <c r="S994" s="205"/>
      <c r="T994" s="206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T994" s="200" t="s">
        <v>194</v>
      </c>
      <c r="AU994" s="200" t="s">
        <v>92</v>
      </c>
      <c r="AV994" s="13" t="s">
        <v>92</v>
      </c>
      <c r="AW994" s="13" t="s">
        <v>32</v>
      </c>
      <c r="AX994" s="13" t="s">
        <v>76</v>
      </c>
      <c r="AY994" s="200" t="s">
        <v>185</v>
      </c>
    </row>
    <row r="995" s="14" customFormat="1">
      <c r="A995" s="14"/>
      <c r="B995" s="219"/>
      <c r="C995" s="14"/>
      <c r="D995" s="194" t="s">
        <v>194</v>
      </c>
      <c r="E995" s="220" t="s">
        <v>1</v>
      </c>
      <c r="F995" s="221" t="s">
        <v>1114</v>
      </c>
      <c r="G995" s="14"/>
      <c r="H995" s="220" t="s">
        <v>1</v>
      </c>
      <c r="I995" s="222"/>
      <c r="J995" s="14"/>
      <c r="K995" s="14"/>
      <c r="L995" s="219"/>
      <c r="M995" s="223"/>
      <c r="N995" s="224"/>
      <c r="O995" s="224"/>
      <c r="P995" s="224"/>
      <c r="Q995" s="224"/>
      <c r="R995" s="224"/>
      <c r="S995" s="224"/>
      <c r="T995" s="225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T995" s="220" t="s">
        <v>194</v>
      </c>
      <c r="AU995" s="220" t="s">
        <v>92</v>
      </c>
      <c r="AV995" s="14" t="s">
        <v>84</v>
      </c>
      <c r="AW995" s="14" t="s">
        <v>32</v>
      </c>
      <c r="AX995" s="14" t="s">
        <v>76</v>
      </c>
      <c r="AY995" s="220" t="s">
        <v>185</v>
      </c>
    </row>
    <row r="996" s="13" customFormat="1">
      <c r="A996" s="13"/>
      <c r="B996" s="199"/>
      <c r="C996" s="13"/>
      <c r="D996" s="194" t="s">
        <v>194</v>
      </c>
      <c r="E996" s="200" t="s">
        <v>1</v>
      </c>
      <c r="F996" s="201" t="s">
        <v>1115</v>
      </c>
      <c r="G996" s="13"/>
      <c r="H996" s="202">
        <v>33.212000000000003</v>
      </c>
      <c r="I996" s="203"/>
      <c r="J996" s="13"/>
      <c r="K996" s="13"/>
      <c r="L996" s="199"/>
      <c r="M996" s="204"/>
      <c r="N996" s="205"/>
      <c r="O996" s="205"/>
      <c r="P996" s="205"/>
      <c r="Q996" s="205"/>
      <c r="R996" s="205"/>
      <c r="S996" s="205"/>
      <c r="T996" s="206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T996" s="200" t="s">
        <v>194</v>
      </c>
      <c r="AU996" s="200" t="s">
        <v>92</v>
      </c>
      <c r="AV996" s="13" t="s">
        <v>92</v>
      </c>
      <c r="AW996" s="13" t="s">
        <v>32</v>
      </c>
      <c r="AX996" s="13" t="s">
        <v>76</v>
      </c>
      <c r="AY996" s="200" t="s">
        <v>185</v>
      </c>
    </row>
    <row r="997" s="14" customFormat="1">
      <c r="A997" s="14"/>
      <c r="B997" s="219"/>
      <c r="C997" s="14"/>
      <c r="D997" s="194" t="s">
        <v>194</v>
      </c>
      <c r="E997" s="220" t="s">
        <v>1</v>
      </c>
      <c r="F997" s="221" t="s">
        <v>1116</v>
      </c>
      <c r="G997" s="14"/>
      <c r="H997" s="220" t="s">
        <v>1</v>
      </c>
      <c r="I997" s="222"/>
      <c r="J997" s="14"/>
      <c r="K997" s="14"/>
      <c r="L997" s="219"/>
      <c r="M997" s="223"/>
      <c r="N997" s="224"/>
      <c r="O997" s="224"/>
      <c r="P997" s="224"/>
      <c r="Q997" s="224"/>
      <c r="R997" s="224"/>
      <c r="S997" s="224"/>
      <c r="T997" s="225"/>
      <c r="U997" s="14"/>
      <c r="V997" s="14"/>
      <c r="W997" s="14"/>
      <c r="X997" s="14"/>
      <c r="Y997" s="14"/>
      <c r="Z997" s="14"/>
      <c r="AA997" s="14"/>
      <c r="AB997" s="14"/>
      <c r="AC997" s="14"/>
      <c r="AD997" s="14"/>
      <c r="AE997" s="14"/>
      <c r="AT997" s="220" t="s">
        <v>194</v>
      </c>
      <c r="AU997" s="220" t="s">
        <v>92</v>
      </c>
      <c r="AV997" s="14" t="s">
        <v>84</v>
      </c>
      <c r="AW997" s="14" t="s">
        <v>32</v>
      </c>
      <c r="AX997" s="14" t="s">
        <v>76</v>
      </c>
      <c r="AY997" s="220" t="s">
        <v>185</v>
      </c>
    </row>
    <row r="998" s="13" customFormat="1">
      <c r="A998" s="13"/>
      <c r="B998" s="199"/>
      <c r="C998" s="13"/>
      <c r="D998" s="194" t="s">
        <v>194</v>
      </c>
      <c r="E998" s="200" t="s">
        <v>1</v>
      </c>
      <c r="F998" s="201" t="s">
        <v>1117</v>
      </c>
      <c r="G998" s="13"/>
      <c r="H998" s="202">
        <v>16.742999999999999</v>
      </c>
      <c r="I998" s="203"/>
      <c r="J998" s="13"/>
      <c r="K998" s="13"/>
      <c r="L998" s="199"/>
      <c r="M998" s="204"/>
      <c r="N998" s="205"/>
      <c r="O998" s="205"/>
      <c r="P998" s="205"/>
      <c r="Q998" s="205"/>
      <c r="R998" s="205"/>
      <c r="S998" s="205"/>
      <c r="T998" s="206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T998" s="200" t="s">
        <v>194</v>
      </c>
      <c r="AU998" s="200" t="s">
        <v>92</v>
      </c>
      <c r="AV998" s="13" t="s">
        <v>92</v>
      </c>
      <c r="AW998" s="13" t="s">
        <v>32</v>
      </c>
      <c r="AX998" s="13" t="s">
        <v>76</v>
      </c>
      <c r="AY998" s="200" t="s">
        <v>185</v>
      </c>
    </row>
    <row r="999" s="13" customFormat="1">
      <c r="A999" s="13"/>
      <c r="B999" s="199"/>
      <c r="C999" s="13"/>
      <c r="D999" s="194" t="s">
        <v>194</v>
      </c>
      <c r="E999" s="200" t="s">
        <v>1</v>
      </c>
      <c r="F999" s="201" t="s">
        <v>1118</v>
      </c>
      <c r="G999" s="13"/>
      <c r="H999" s="202">
        <v>21.591000000000001</v>
      </c>
      <c r="I999" s="203"/>
      <c r="J999" s="13"/>
      <c r="K999" s="13"/>
      <c r="L999" s="199"/>
      <c r="M999" s="204"/>
      <c r="N999" s="205"/>
      <c r="O999" s="205"/>
      <c r="P999" s="205"/>
      <c r="Q999" s="205"/>
      <c r="R999" s="205"/>
      <c r="S999" s="205"/>
      <c r="T999" s="206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T999" s="200" t="s">
        <v>194</v>
      </c>
      <c r="AU999" s="200" t="s">
        <v>92</v>
      </c>
      <c r="AV999" s="13" t="s">
        <v>92</v>
      </c>
      <c r="AW999" s="13" t="s">
        <v>32</v>
      </c>
      <c r="AX999" s="13" t="s">
        <v>76</v>
      </c>
      <c r="AY999" s="200" t="s">
        <v>185</v>
      </c>
    </row>
    <row r="1000" s="15" customFormat="1">
      <c r="A1000" s="15"/>
      <c r="B1000" s="226"/>
      <c r="C1000" s="15"/>
      <c r="D1000" s="194" t="s">
        <v>194</v>
      </c>
      <c r="E1000" s="227" t="s">
        <v>1</v>
      </c>
      <c r="F1000" s="228" t="s">
        <v>276</v>
      </c>
      <c r="G1000" s="15"/>
      <c r="H1000" s="229">
        <v>667.85300000000007</v>
      </c>
      <c r="I1000" s="230"/>
      <c r="J1000" s="15"/>
      <c r="K1000" s="15"/>
      <c r="L1000" s="226"/>
      <c r="M1000" s="231"/>
      <c r="N1000" s="232"/>
      <c r="O1000" s="232"/>
      <c r="P1000" s="232"/>
      <c r="Q1000" s="232"/>
      <c r="R1000" s="232"/>
      <c r="S1000" s="232"/>
      <c r="T1000" s="233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T1000" s="227" t="s">
        <v>194</v>
      </c>
      <c r="AU1000" s="227" t="s">
        <v>92</v>
      </c>
      <c r="AV1000" s="15" t="s">
        <v>191</v>
      </c>
      <c r="AW1000" s="15" t="s">
        <v>32</v>
      </c>
      <c r="AX1000" s="15" t="s">
        <v>84</v>
      </c>
      <c r="AY1000" s="227" t="s">
        <v>185</v>
      </c>
    </row>
    <row r="1001" s="2" customFormat="1" ht="24.15" customHeight="1">
      <c r="A1001" s="38"/>
      <c r="B1001" s="180"/>
      <c r="C1001" s="181" t="s">
        <v>1119</v>
      </c>
      <c r="D1001" s="181" t="s">
        <v>187</v>
      </c>
      <c r="E1001" s="182" t="s">
        <v>1120</v>
      </c>
      <c r="F1001" s="183" t="s">
        <v>1121</v>
      </c>
      <c r="G1001" s="184" t="s">
        <v>190</v>
      </c>
      <c r="H1001" s="185">
        <v>230.404</v>
      </c>
      <c r="I1001" s="186"/>
      <c r="J1001" s="187">
        <f>ROUND(I1001*H1001,2)</f>
        <v>0</v>
      </c>
      <c r="K1001" s="183" t="s">
        <v>199</v>
      </c>
      <c r="L1001" s="39"/>
      <c r="M1001" s="188" t="s">
        <v>1</v>
      </c>
      <c r="N1001" s="189" t="s">
        <v>42</v>
      </c>
      <c r="O1001" s="77"/>
      <c r="P1001" s="190">
        <f>O1001*H1001</f>
        <v>0</v>
      </c>
      <c r="Q1001" s="190">
        <v>0</v>
      </c>
      <c r="R1001" s="190">
        <f>Q1001*H1001</f>
        <v>0</v>
      </c>
      <c r="S1001" s="190">
        <v>0.308</v>
      </c>
      <c r="T1001" s="191">
        <f>S1001*H1001</f>
        <v>70.964432000000002</v>
      </c>
      <c r="U1001" s="38"/>
      <c r="V1001" s="38"/>
      <c r="W1001" s="38"/>
      <c r="X1001" s="38"/>
      <c r="Y1001" s="38"/>
      <c r="Z1001" s="38"/>
      <c r="AA1001" s="38"/>
      <c r="AB1001" s="38"/>
      <c r="AC1001" s="38"/>
      <c r="AD1001" s="38"/>
      <c r="AE1001" s="38"/>
      <c r="AR1001" s="192" t="s">
        <v>191</v>
      </c>
      <c r="AT1001" s="192" t="s">
        <v>187</v>
      </c>
      <c r="AU1001" s="192" t="s">
        <v>92</v>
      </c>
      <c r="AY1001" s="19" t="s">
        <v>185</v>
      </c>
      <c r="BE1001" s="193">
        <f>IF(N1001="základní",J1001,0)</f>
        <v>0</v>
      </c>
      <c r="BF1001" s="193">
        <f>IF(N1001="snížená",J1001,0)</f>
        <v>0</v>
      </c>
      <c r="BG1001" s="193">
        <f>IF(N1001="zákl. přenesená",J1001,0)</f>
        <v>0</v>
      </c>
      <c r="BH1001" s="193">
        <f>IF(N1001="sníž. přenesená",J1001,0)</f>
        <v>0</v>
      </c>
      <c r="BI1001" s="193">
        <f>IF(N1001="nulová",J1001,0)</f>
        <v>0</v>
      </c>
      <c r="BJ1001" s="19" t="s">
        <v>92</v>
      </c>
      <c r="BK1001" s="193">
        <f>ROUND(I1001*H1001,2)</f>
        <v>0</v>
      </c>
      <c r="BL1001" s="19" t="s">
        <v>191</v>
      </c>
      <c r="BM1001" s="192" t="s">
        <v>1122</v>
      </c>
    </row>
    <row r="1002" s="2" customFormat="1">
      <c r="A1002" s="38"/>
      <c r="B1002" s="39"/>
      <c r="C1002" s="38"/>
      <c r="D1002" s="194" t="s">
        <v>193</v>
      </c>
      <c r="E1002" s="38"/>
      <c r="F1002" s="195" t="s">
        <v>1121</v>
      </c>
      <c r="G1002" s="38"/>
      <c r="H1002" s="38"/>
      <c r="I1002" s="196"/>
      <c r="J1002" s="38"/>
      <c r="K1002" s="38"/>
      <c r="L1002" s="39"/>
      <c r="M1002" s="197"/>
      <c r="N1002" s="198"/>
      <c r="O1002" s="77"/>
      <c r="P1002" s="77"/>
      <c r="Q1002" s="77"/>
      <c r="R1002" s="77"/>
      <c r="S1002" s="77"/>
      <c r="T1002" s="78"/>
      <c r="U1002" s="38"/>
      <c r="V1002" s="38"/>
      <c r="W1002" s="38"/>
      <c r="X1002" s="38"/>
      <c r="Y1002" s="38"/>
      <c r="Z1002" s="38"/>
      <c r="AA1002" s="38"/>
      <c r="AB1002" s="38"/>
      <c r="AC1002" s="38"/>
      <c r="AD1002" s="38"/>
      <c r="AE1002" s="38"/>
      <c r="AT1002" s="19" t="s">
        <v>193</v>
      </c>
      <c r="AU1002" s="19" t="s">
        <v>92</v>
      </c>
    </row>
    <row r="1003" s="2" customFormat="1">
      <c r="A1003" s="38"/>
      <c r="B1003" s="39"/>
      <c r="C1003" s="38"/>
      <c r="D1003" s="207" t="s">
        <v>201</v>
      </c>
      <c r="E1003" s="38"/>
      <c r="F1003" s="208" t="s">
        <v>1123</v>
      </c>
      <c r="G1003" s="38"/>
      <c r="H1003" s="38"/>
      <c r="I1003" s="196"/>
      <c r="J1003" s="38"/>
      <c r="K1003" s="38"/>
      <c r="L1003" s="39"/>
      <c r="M1003" s="197"/>
      <c r="N1003" s="198"/>
      <c r="O1003" s="77"/>
      <c r="P1003" s="77"/>
      <c r="Q1003" s="77"/>
      <c r="R1003" s="77"/>
      <c r="S1003" s="77"/>
      <c r="T1003" s="78"/>
      <c r="U1003" s="38"/>
      <c r="V1003" s="38"/>
      <c r="W1003" s="38"/>
      <c r="X1003" s="38"/>
      <c r="Y1003" s="38"/>
      <c r="Z1003" s="38"/>
      <c r="AA1003" s="38"/>
      <c r="AB1003" s="38"/>
      <c r="AC1003" s="38"/>
      <c r="AD1003" s="38"/>
      <c r="AE1003" s="38"/>
      <c r="AT1003" s="19" t="s">
        <v>201</v>
      </c>
      <c r="AU1003" s="19" t="s">
        <v>92</v>
      </c>
    </row>
    <row r="1004" s="14" customFormat="1">
      <c r="A1004" s="14"/>
      <c r="B1004" s="219"/>
      <c r="C1004" s="14"/>
      <c r="D1004" s="194" t="s">
        <v>194</v>
      </c>
      <c r="E1004" s="220" t="s">
        <v>1</v>
      </c>
      <c r="F1004" s="221" t="s">
        <v>323</v>
      </c>
      <c r="G1004" s="14"/>
      <c r="H1004" s="220" t="s">
        <v>1</v>
      </c>
      <c r="I1004" s="222"/>
      <c r="J1004" s="14"/>
      <c r="K1004" s="14"/>
      <c r="L1004" s="219"/>
      <c r="M1004" s="223"/>
      <c r="N1004" s="224"/>
      <c r="O1004" s="224"/>
      <c r="P1004" s="224"/>
      <c r="Q1004" s="224"/>
      <c r="R1004" s="224"/>
      <c r="S1004" s="224"/>
      <c r="T1004" s="225"/>
      <c r="U1004" s="14"/>
      <c r="V1004" s="14"/>
      <c r="W1004" s="14"/>
      <c r="X1004" s="14"/>
      <c r="Y1004" s="14"/>
      <c r="Z1004" s="14"/>
      <c r="AA1004" s="14"/>
      <c r="AB1004" s="14"/>
      <c r="AC1004" s="14"/>
      <c r="AD1004" s="14"/>
      <c r="AE1004" s="14"/>
      <c r="AT1004" s="220" t="s">
        <v>194</v>
      </c>
      <c r="AU1004" s="220" t="s">
        <v>92</v>
      </c>
      <c r="AV1004" s="14" t="s">
        <v>84</v>
      </c>
      <c r="AW1004" s="14" t="s">
        <v>32</v>
      </c>
      <c r="AX1004" s="14" t="s">
        <v>76</v>
      </c>
      <c r="AY1004" s="220" t="s">
        <v>185</v>
      </c>
    </row>
    <row r="1005" s="13" customFormat="1">
      <c r="A1005" s="13"/>
      <c r="B1005" s="199"/>
      <c r="C1005" s="13"/>
      <c r="D1005" s="194" t="s">
        <v>194</v>
      </c>
      <c r="E1005" s="200" t="s">
        <v>1</v>
      </c>
      <c r="F1005" s="201" t="s">
        <v>1124</v>
      </c>
      <c r="G1005" s="13"/>
      <c r="H1005" s="202">
        <v>138.88999999999999</v>
      </c>
      <c r="I1005" s="203"/>
      <c r="J1005" s="13"/>
      <c r="K1005" s="13"/>
      <c r="L1005" s="199"/>
      <c r="M1005" s="204"/>
      <c r="N1005" s="205"/>
      <c r="O1005" s="205"/>
      <c r="P1005" s="205"/>
      <c r="Q1005" s="205"/>
      <c r="R1005" s="205"/>
      <c r="S1005" s="205"/>
      <c r="T1005" s="206"/>
      <c r="U1005" s="13"/>
      <c r="V1005" s="13"/>
      <c r="W1005" s="13"/>
      <c r="X1005" s="13"/>
      <c r="Y1005" s="13"/>
      <c r="Z1005" s="13"/>
      <c r="AA1005" s="13"/>
      <c r="AB1005" s="13"/>
      <c r="AC1005" s="13"/>
      <c r="AD1005" s="13"/>
      <c r="AE1005" s="13"/>
      <c r="AT1005" s="200" t="s">
        <v>194</v>
      </c>
      <c r="AU1005" s="200" t="s">
        <v>92</v>
      </c>
      <c r="AV1005" s="13" t="s">
        <v>92</v>
      </c>
      <c r="AW1005" s="13" t="s">
        <v>32</v>
      </c>
      <c r="AX1005" s="13" t="s">
        <v>76</v>
      </c>
      <c r="AY1005" s="200" t="s">
        <v>185</v>
      </c>
    </row>
    <row r="1006" s="13" customFormat="1">
      <c r="A1006" s="13"/>
      <c r="B1006" s="199"/>
      <c r="C1006" s="13"/>
      <c r="D1006" s="194" t="s">
        <v>194</v>
      </c>
      <c r="E1006" s="200" t="s">
        <v>1</v>
      </c>
      <c r="F1006" s="201" t="s">
        <v>1125</v>
      </c>
      <c r="G1006" s="13"/>
      <c r="H1006" s="202">
        <v>0.50700000000000001</v>
      </c>
      <c r="I1006" s="203"/>
      <c r="J1006" s="13"/>
      <c r="K1006" s="13"/>
      <c r="L1006" s="199"/>
      <c r="M1006" s="204"/>
      <c r="N1006" s="205"/>
      <c r="O1006" s="205"/>
      <c r="P1006" s="205"/>
      <c r="Q1006" s="205"/>
      <c r="R1006" s="205"/>
      <c r="S1006" s="205"/>
      <c r="T1006" s="206"/>
      <c r="U1006" s="13"/>
      <c r="V1006" s="13"/>
      <c r="W1006" s="13"/>
      <c r="X1006" s="13"/>
      <c r="Y1006" s="13"/>
      <c r="Z1006" s="13"/>
      <c r="AA1006" s="13"/>
      <c r="AB1006" s="13"/>
      <c r="AC1006" s="13"/>
      <c r="AD1006" s="13"/>
      <c r="AE1006" s="13"/>
      <c r="AT1006" s="200" t="s">
        <v>194</v>
      </c>
      <c r="AU1006" s="200" t="s">
        <v>92</v>
      </c>
      <c r="AV1006" s="13" t="s">
        <v>92</v>
      </c>
      <c r="AW1006" s="13" t="s">
        <v>32</v>
      </c>
      <c r="AX1006" s="13" t="s">
        <v>76</v>
      </c>
      <c r="AY1006" s="200" t="s">
        <v>185</v>
      </c>
    </row>
    <row r="1007" s="13" customFormat="1">
      <c r="A1007" s="13"/>
      <c r="B1007" s="199"/>
      <c r="C1007" s="13"/>
      <c r="D1007" s="194" t="s">
        <v>194</v>
      </c>
      <c r="E1007" s="200" t="s">
        <v>1</v>
      </c>
      <c r="F1007" s="201" t="s">
        <v>1126</v>
      </c>
      <c r="G1007" s="13"/>
      <c r="H1007" s="202">
        <v>-8.6799999999999997</v>
      </c>
      <c r="I1007" s="203"/>
      <c r="J1007" s="13"/>
      <c r="K1007" s="13"/>
      <c r="L1007" s="199"/>
      <c r="M1007" s="204"/>
      <c r="N1007" s="205"/>
      <c r="O1007" s="205"/>
      <c r="P1007" s="205"/>
      <c r="Q1007" s="205"/>
      <c r="R1007" s="205"/>
      <c r="S1007" s="205"/>
      <c r="T1007" s="206"/>
      <c r="U1007" s="13"/>
      <c r="V1007" s="13"/>
      <c r="W1007" s="13"/>
      <c r="X1007" s="13"/>
      <c r="Y1007" s="13"/>
      <c r="Z1007" s="13"/>
      <c r="AA1007" s="13"/>
      <c r="AB1007" s="13"/>
      <c r="AC1007" s="13"/>
      <c r="AD1007" s="13"/>
      <c r="AE1007" s="13"/>
      <c r="AT1007" s="200" t="s">
        <v>194</v>
      </c>
      <c r="AU1007" s="200" t="s">
        <v>92</v>
      </c>
      <c r="AV1007" s="13" t="s">
        <v>92</v>
      </c>
      <c r="AW1007" s="13" t="s">
        <v>32</v>
      </c>
      <c r="AX1007" s="13" t="s">
        <v>76</v>
      </c>
      <c r="AY1007" s="200" t="s">
        <v>185</v>
      </c>
    </row>
    <row r="1008" s="13" customFormat="1">
      <c r="A1008" s="13"/>
      <c r="B1008" s="199"/>
      <c r="C1008" s="13"/>
      <c r="D1008" s="194" t="s">
        <v>194</v>
      </c>
      <c r="E1008" s="200" t="s">
        <v>1</v>
      </c>
      <c r="F1008" s="201" t="s">
        <v>1127</v>
      </c>
      <c r="G1008" s="13"/>
      <c r="H1008" s="202">
        <v>28.577000000000002</v>
      </c>
      <c r="I1008" s="203"/>
      <c r="J1008" s="13"/>
      <c r="K1008" s="13"/>
      <c r="L1008" s="199"/>
      <c r="M1008" s="204"/>
      <c r="N1008" s="205"/>
      <c r="O1008" s="205"/>
      <c r="P1008" s="205"/>
      <c r="Q1008" s="205"/>
      <c r="R1008" s="205"/>
      <c r="S1008" s="205"/>
      <c r="T1008" s="206"/>
      <c r="U1008" s="13"/>
      <c r="V1008" s="13"/>
      <c r="W1008" s="13"/>
      <c r="X1008" s="13"/>
      <c r="Y1008" s="13"/>
      <c r="Z1008" s="13"/>
      <c r="AA1008" s="13"/>
      <c r="AB1008" s="13"/>
      <c r="AC1008" s="13"/>
      <c r="AD1008" s="13"/>
      <c r="AE1008" s="13"/>
      <c r="AT1008" s="200" t="s">
        <v>194</v>
      </c>
      <c r="AU1008" s="200" t="s">
        <v>92</v>
      </c>
      <c r="AV1008" s="13" t="s">
        <v>92</v>
      </c>
      <c r="AW1008" s="13" t="s">
        <v>32</v>
      </c>
      <c r="AX1008" s="13" t="s">
        <v>76</v>
      </c>
      <c r="AY1008" s="200" t="s">
        <v>185</v>
      </c>
    </row>
    <row r="1009" s="13" customFormat="1">
      <c r="A1009" s="13"/>
      <c r="B1009" s="199"/>
      <c r="C1009" s="13"/>
      <c r="D1009" s="194" t="s">
        <v>194</v>
      </c>
      <c r="E1009" s="200" t="s">
        <v>1</v>
      </c>
      <c r="F1009" s="201" t="s">
        <v>1128</v>
      </c>
      <c r="G1009" s="13"/>
      <c r="H1009" s="202">
        <v>25.956</v>
      </c>
      <c r="I1009" s="203"/>
      <c r="J1009" s="13"/>
      <c r="K1009" s="13"/>
      <c r="L1009" s="199"/>
      <c r="M1009" s="204"/>
      <c r="N1009" s="205"/>
      <c r="O1009" s="205"/>
      <c r="P1009" s="205"/>
      <c r="Q1009" s="205"/>
      <c r="R1009" s="205"/>
      <c r="S1009" s="205"/>
      <c r="T1009" s="206"/>
      <c r="U1009" s="13"/>
      <c r="V1009" s="13"/>
      <c r="W1009" s="13"/>
      <c r="X1009" s="13"/>
      <c r="Y1009" s="13"/>
      <c r="Z1009" s="13"/>
      <c r="AA1009" s="13"/>
      <c r="AB1009" s="13"/>
      <c r="AC1009" s="13"/>
      <c r="AD1009" s="13"/>
      <c r="AE1009" s="13"/>
      <c r="AT1009" s="200" t="s">
        <v>194</v>
      </c>
      <c r="AU1009" s="200" t="s">
        <v>92</v>
      </c>
      <c r="AV1009" s="13" t="s">
        <v>92</v>
      </c>
      <c r="AW1009" s="13" t="s">
        <v>32</v>
      </c>
      <c r="AX1009" s="13" t="s">
        <v>76</v>
      </c>
      <c r="AY1009" s="200" t="s">
        <v>185</v>
      </c>
    </row>
    <row r="1010" s="14" customFormat="1">
      <c r="A1010" s="14"/>
      <c r="B1010" s="219"/>
      <c r="C1010" s="14"/>
      <c r="D1010" s="194" t="s">
        <v>194</v>
      </c>
      <c r="E1010" s="220" t="s">
        <v>1</v>
      </c>
      <c r="F1010" s="221" t="s">
        <v>403</v>
      </c>
      <c r="G1010" s="14"/>
      <c r="H1010" s="220" t="s">
        <v>1</v>
      </c>
      <c r="I1010" s="222"/>
      <c r="J1010" s="14"/>
      <c r="K1010" s="14"/>
      <c r="L1010" s="219"/>
      <c r="M1010" s="223"/>
      <c r="N1010" s="224"/>
      <c r="O1010" s="224"/>
      <c r="P1010" s="224"/>
      <c r="Q1010" s="224"/>
      <c r="R1010" s="224"/>
      <c r="S1010" s="224"/>
      <c r="T1010" s="225"/>
      <c r="U1010" s="14"/>
      <c r="V1010" s="14"/>
      <c r="W1010" s="14"/>
      <c r="X1010" s="14"/>
      <c r="Y1010" s="14"/>
      <c r="Z1010" s="14"/>
      <c r="AA1010" s="14"/>
      <c r="AB1010" s="14"/>
      <c r="AC1010" s="14"/>
      <c r="AD1010" s="14"/>
      <c r="AE1010" s="14"/>
      <c r="AT1010" s="220" t="s">
        <v>194</v>
      </c>
      <c r="AU1010" s="220" t="s">
        <v>92</v>
      </c>
      <c r="AV1010" s="14" t="s">
        <v>84</v>
      </c>
      <c r="AW1010" s="14" t="s">
        <v>32</v>
      </c>
      <c r="AX1010" s="14" t="s">
        <v>76</v>
      </c>
      <c r="AY1010" s="220" t="s">
        <v>185</v>
      </c>
    </row>
    <row r="1011" s="13" customFormat="1">
      <c r="A1011" s="13"/>
      <c r="B1011" s="199"/>
      <c r="C1011" s="13"/>
      <c r="D1011" s="194" t="s">
        <v>194</v>
      </c>
      <c r="E1011" s="200" t="s">
        <v>1</v>
      </c>
      <c r="F1011" s="201" t="s">
        <v>1129</v>
      </c>
      <c r="G1011" s="13"/>
      <c r="H1011" s="202">
        <v>22.25</v>
      </c>
      <c r="I1011" s="203"/>
      <c r="J1011" s="13"/>
      <c r="K1011" s="13"/>
      <c r="L1011" s="199"/>
      <c r="M1011" s="204"/>
      <c r="N1011" s="205"/>
      <c r="O1011" s="205"/>
      <c r="P1011" s="205"/>
      <c r="Q1011" s="205"/>
      <c r="R1011" s="205"/>
      <c r="S1011" s="205"/>
      <c r="T1011" s="206"/>
      <c r="U1011" s="13"/>
      <c r="V1011" s="13"/>
      <c r="W1011" s="13"/>
      <c r="X1011" s="13"/>
      <c r="Y1011" s="13"/>
      <c r="Z1011" s="13"/>
      <c r="AA1011" s="13"/>
      <c r="AB1011" s="13"/>
      <c r="AC1011" s="13"/>
      <c r="AD1011" s="13"/>
      <c r="AE1011" s="13"/>
      <c r="AT1011" s="200" t="s">
        <v>194</v>
      </c>
      <c r="AU1011" s="200" t="s">
        <v>92</v>
      </c>
      <c r="AV1011" s="13" t="s">
        <v>92</v>
      </c>
      <c r="AW1011" s="13" t="s">
        <v>32</v>
      </c>
      <c r="AX1011" s="13" t="s">
        <v>76</v>
      </c>
      <c r="AY1011" s="200" t="s">
        <v>185</v>
      </c>
    </row>
    <row r="1012" s="14" customFormat="1">
      <c r="A1012" s="14"/>
      <c r="B1012" s="219"/>
      <c r="C1012" s="14"/>
      <c r="D1012" s="194" t="s">
        <v>194</v>
      </c>
      <c r="E1012" s="220" t="s">
        <v>1</v>
      </c>
      <c r="F1012" s="221" t="s">
        <v>405</v>
      </c>
      <c r="G1012" s="14"/>
      <c r="H1012" s="220" t="s">
        <v>1</v>
      </c>
      <c r="I1012" s="222"/>
      <c r="J1012" s="14"/>
      <c r="K1012" s="14"/>
      <c r="L1012" s="219"/>
      <c r="M1012" s="223"/>
      <c r="N1012" s="224"/>
      <c r="O1012" s="224"/>
      <c r="P1012" s="224"/>
      <c r="Q1012" s="224"/>
      <c r="R1012" s="224"/>
      <c r="S1012" s="224"/>
      <c r="T1012" s="225"/>
      <c r="U1012" s="14"/>
      <c r="V1012" s="14"/>
      <c r="W1012" s="14"/>
      <c r="X1012" s="14"/>
      <c r="Y1012" s="14"/>
      <c r="Z1012" s="14"/>
      <c r="AA1012" s="14"/>
      <c r="AB1012" s="14"/>
      <c r="AC1012" s="14"/>
      <c r="AD1012" s="14"/>
      <c r="AE1012" s="14"/>
      <c r="AT1012" s="220" t="s">
        <v>194</v>
      </c>
      <c r="AU1012" s="220" t="s">
        <v>92</v>
      </c>
      <c r="AV1012" s="14" t="s">
        <v>84</v>
      </c>
      <c r="AW1012" s="14" t="s">
        <v>32</v>
      </c>
      <c r="AX1012" s="14" t="s">
        <v>76</v>
      </c>
      <c r="AY1012" s="220" t="s">
        <v>185</v>
      </c>
    </row>
    <row r="1013" s="13" customFormat="1">
      <c r="A1013" s="13"/>
      <c r="B1013" s="199"/>
      <c r="C1013" s="13"/>
      <c r="D1013" s="194" t="s">
        <v>194</v>
      </c>
      <c r="E1013" s="200" t="s">
        <v>1</v>
      </c>
      <c r="F1013" s="201" t="s">
        <v>1130</v>
      </c>
      <c r="G1013" s="13"/>
      <c r="H1013" s="202">
        <v>22.904</v>
      </c>
      <c r="I1013" s="203"/>
      <c r="J1013" s="13"/>
      <c r="K1013" s="13"/>
      <c r="L1013" s="199"/>
      <c r="M1013" s="204"/>
      <c r="N1013" s="205"/>
      <c r="O1013" s="205"/>
      <c r="P1013" s="205"/>
      <c r="Q1013" s="205"/>
      <c r="R1013" s="205"/>
      <c r="S1013" s="205"/>
      <c r="T1013" s="206"/>
      <c r="U1013" s="13"/>
      <c r="V1013" s="13"/>
      <c r="W1013" s="13"/>
      <c r="X1013" s="13"/>
      <c r="Y1013" s="13"/>
      <c r="Z1013" s="13"/>
      <c r="AA1013" s="13"/>
      <c r="AB1013" s="13"/>
      <c r="AC1013" s="13"/>
      <c r="AD1013" s="13"/>
      <c r="AE1013" s="13"/>
      <c r="AT1013" s="200" t="s">
        <v>194</v>
      </c>
      <c r="AU1013" s="200" t="s">
        <v>92</v>
      </c>
      <c r="AV1013" s="13" t="s">
        <v>92</v>
      </c>
      <c r="AW1013" s="13" t="s">
        <v>32</v>
      </c>
      <c r="AX1013" s="13" t="s">
        <v>76</v>
      </c>
      <c r="AY1013" s="200" t="s">
        <v>185</v>
      </c>
    </row>
    <row r="1014" s="15" customFormat="1">
      <c r="A1014" s="15"/>
      <c r="B1014" s="226"/>
      <c r="C1014" s="15"/>
      <c r="D1014" s="194" t="s">
        <v>194</v>
      </c>
      <c r="E1014" s="227" t="s">
        <v>1</v>
      </c>
      <c r="F1014" s="228" t="s">
        <v>276</v>
      </c>
      <c r="G1014" s="15"/>
      <c r="H1014" s="229">
        <v>230.40399999999997</v>
      </c>
      <c r="I1014" s="230"/>
      <c r="J1014" s="15"/>
      <c r="K1014" s="15"/>
      <c r="L1014" s="226"/>
      <c r="M1014" s="231"/>
      <c r="N1014" s="232"/>
      <c r="O1014" s="232"/>
      <c r="P1014" s="232"/>
      <c r="Q1014" s="232"/>
      <c r="R1014" s="232"/>
      <c r="S1014" s="232"/>
      <c r="T1014" s="233"/>
      <c r="U1014" s="15"/>
      <c r="V1014" s="15"/>
      <c r="W1014" s="15"/>
      <c r="X1014" s="15"/>
      <c r="Y1014" s="15"/>
      <c r="Z1014" s="15"/>
      <c r="AA1014" s="15"/>
      <c r="AB1014" s="15"/>
      <c r="AC1014" s="15"/>
      <c r="AD1014" s="15"/>
      <c r="AE1014" s="15"/>
      <c r="AT1014" s="227" t="s">
        <v>194</v>
      </c>
      <c r="AU1014" s="227" t="s">
        <v>92</v>
      </c>
      <c r="AV1014" s="15" t="s">
        <v>191</v>
      </c>
      <c r="AW1014" s="15" t="s">
        <v>32</v>
      </c>
      <c r="AX1014" s="15" t="s">
        <v>84</v>
      </c>
      <c r="AY1014" s="227" t="s">
        <v>185</v>
      </c>
    </row>
    <row r="1015" s="2" customFormat="1" ht="33" customHeight="1">
      <c r="A1015" s="38"/>
      <c r="B1015" s="180"/>
      <c r="C1015" s="181" t="s">
        <v>1131</v>
      </c>
      <c r="D1015" s="181" t="s">
        <v>187</v>
      </c>
      <c r="E1015" s="182" t="s">
        <v>1132</v>
      </c>
      <c r="F1015" s="183" t="s">
        <v>1133</v>
      </c>
      <c r="G1015" s="184" t="s">
        <v>198</v>
      </c>
      <c r="H1015" s="185">
        <v>17.513000000000002</v>
      </c>
      <c r="I1015" s="186"/>
      <c r="J1015" s="187">
        <f>ROUND(I1015*H1015,2)</f>
        <v>0</v>
      </c>
      <c r="K1015" s="183" t="s">
        <v>199</v>
      </c>
      <c r="L1015" s="39"/>
      <c r="M1015" s="188" t="s">
        <v>1</v>
      </c>
      <c r="N1015" s="189" t="s">
        <v>42</v>
      </c>
      <c r="O1015" s="77"/>
      <c r="P1015" s="190">
        <f>O1015*H1015</f>
        <v>0</v>
      </c>
      <c r="Q1015" s="190">
        <v>0</v>
      </c>
      <c r="R1015" s="190">
        <f>Q1015*H1015</f>
        <v>0</v>
      </c>
      <c r="S1015" s="190">
        <v>1.5940000000000001</v>
      </c>
      <c r="T1015" s="191">
        <f>S1015*H1015</f>
        <v>27.915722000000002</v>
      </c>
      <c r="U1015" s="38"/>
      <c r="V1015" s="38"/>
      <c r="W1015" s="38"/>
      <c r="X1015" s="38"/>
      <c r="Y1015" s="38"/>
      <c r="Z1015" s="38"/>
      <c r="AA1015" s="38"/>
      <c r="AB1015" s="38"/>
      <c r="AC1015" s="38"/>
      <c r="AD1015" s="38"/>
      <c r="AE1015" s="38"/>
      <c r="AR1015" s="192" t="s">
        <v>191</v>
      </c>
      <c r="AT1015" s="192" t="s">
        <v>187</v>
      </c>
      <c r="AU1015" s="192" t="s">
        <v>92</v>
      </c>
      <c r="AY1015" s="19" t="s">
        <v>185</v>
      </c>
      <c r="BE1015" s="193">
        <f>IF(N1015="základní",J1015,0)</f>
        <v>0</v>
      </c>
      <c r="BF1015" s="193">
        <f>IF(N1015="snížená",J1015,0)</f>
        <v>0</v>
      </c>
      <c r="BG1015" s="193">
        <f>IF(N1015="zákl. přenesená",J1015,0)</f>
        <v>0</v>
      </c>
      <c r="BH1015" s="193">
        <f>IF(N1015="sníž. přenesená",J1015,0)</f>
        <v>0</v>
      </c>
      <c r="BI1015" s="193">
        <f>IF(N1015="nulová",J1015,0)</f>
        <v>0</v>
      </c>
      <c r="BJ1015" s="19" t="s">
        <v>92</v>
      </c>
      <c r="BK1015" s="193">
        <f>ROUND(I1015*H1015,2)</f>
        <v>0</v>
      </c>
      <c r="BL1015" s="19" t="s">
        <v>191</v>
      </c>
      <c r="BM1015" s="192" t="s">
        <v>1134</v>
      </c>
    </row>
    <row r="1016" s="2" customFormat="1">
      <c r="A1016" s="38"/>
      <c r="B1016" s="39"/>
      <c r="C1016" s="38"/>
      <c r="D1016" s="194" t="s">
        <v>193</v>
      </c>
      <c r="E1016" s="38"/>
      <c r="F1016" s="195" t="s">
        <v>1133</v>
      </c>
      <c r="G1016" s="38"/>
      <c r="H1016" s="38"/>
      <c r="I1016" s="196"/>
      <c r="J1016" s="38"/>
      <c r="K1016" s="38"/>
      <c r="L1016" s="39"/>
      <c r="M1016" s="197"/>
      <c r="N1016" s="198"/>
      <c r="O1016" s="77"/>
      <c r="P1016" s="77"/>
      <c r="Q1016" s="77"/>
      <c r="R1016" s="77"/>
      <c r="S1016" s="77"/>
      <c r="T1016" s="78"/>
      <c r="U1016" s="38"/>
      <c r="V1016" s="38"/>
      <c r="W1016" s="38"/>
      <c r="X1016" s="38"/>
      <c r="Y1016" s="38"/>
      <c r="Z1016" s="38"/>
      <c r="AA1016" s="38"/>
      <c r="AB1016" s="38"/>
      <c r="AC1016" s="38"/>
      <c r="AD1016" s="38"/>
      <c r="AE1016" s="38"/>
      <c r="AT1016" s="19" t="s">
        <v>193</v>
      </c>
      <c r="AU1016" s="19" t="s">
        <v>92</v>
      </c>
    </row>
    <row r="1017" s="2" customFormat="1">
      <c r="A1017" s="38"/>
      <c r="B1017" s="39"/>
      <c r="C1017" s="38"/>
      <c r="D1017" s="207" t="s">
        <v>201</v>
      </c>
      <c r="E1017" s="38"/>
      <c r="F1017" s="208" t="s">
        <v>1135</v>
      </c>
      <c r="G1017" s="38"/>
      <c r="H1017" s="38"/>
      <c r="I1017" s="196"/>
      <c r="J1017" s="38"/>
      <c r="K1017" s="38"/>
      <c r="L1017" s="39"/>
      <c r="M1017" s="197"/>
      <c r="N1017" s="198"/>
      <c r="O1017" s="77"/>
      <c r="P1017" s="77"/>
      <c r="Q1017" s="77"/>
      <c r="R1017" s="77"/>
      <c r="S1017" s="77"/>
      <c r="T1017" s="78"/>
      <c r="U1017" s="38"/>
      <c r="V1017" s="38"/>
      <c r="W1017" s="38"/>
      <c r="X1017" s="38"/>
      <c r="Y1017" s="38"/>
      <c r="Z1017" s="38"/>
      <c r="AA1017" s="38"/>
      <c r="AB1017" s="38"/>
      <c r="AC1017" s="38"/>
      <c r="AD1017" s="38"/>
      <c r="AE1017" s="38"/>
      <c r="AT1017" s="19" t="s">
        <v>201</v>
      </c>
      <c r="AU1017" s="19" t="s">
        <v>92</v>
      </c>
    </row>
    <row r="1018" s="13" customFormat="1">
      <c r="A1018" s="13"/>
      <c r="B1018" s="199"/>
      <c r="C1018" s="13"/>
      <c r="D1018" s="194" t="s">
        <v>194</v>
      </c>
      <c r="E1018" s="200" t="s">
        <v>1</v>
      </c>
      <c r="F1018" s="201" t="s">
        <v>1136</v>
      </c>
      <c r="G1018" s="13"/>
      <c r="H1018" s="202">
        <v>2.2770000000000001</v>
      </c>
      <c r="I1018" s="203"/>
      <c r="J1018" s="13"/>
      <c r="K1018" s="13"/>
      <c r="L1018" s="199"/>
      <c r="M1018" s="204"/>
      <c r="N1018" s="205"/>
      <c r="O1018" s="205"/>
      <c r="P1018" s="205"/>
      <c r="Q1018" s="205"/>
      <c r="R1018" s="205"/>
      <c r="S1018" s="205"/>
      <c r="T1018" s="206"/>
      <c r="U1018" s="13"/>
      <c r="V1018" s="13"/>
      <c r="W1018" s="13"/>
      <c r="X1018" s="13"/>
      <c r="Y1018" s="13"/>
      <c r="Z1018" s="13"/>
      <c r="AA1018" s="13"/>
      <c r="AB1018" s="13"/>
      <c r="AC1018" s="13"/>
      <c r="AD1018" s="13"/>
      <c r="AE1018" s="13"/>
      <c r="AT1018" s="200" t="s">
        <v>194</v>
      </c>
      <c r="AU1018" s="200" t="s">
        <v>92</v>
      </c>
      <c r="AV1018" s="13" t="s">
        <v>92</v>
      </c>
      <c r="AW1018" s="13" t="s">
        <v>32</v>
      </c>
      <c r="AX1018" s="13" t="s">
        <v>76</v>
      </c>
      <c r="AY1018" s="200" t="s">
        <v>185</v>
      </c>
    </row>
    <row r="1019" s="13" customFormat="1">
      <c r="A1019" s="13"/>
      <c r="B1019" s="199"/>
      <c r="C1019" s="13"/>
      <c r="D1019" s="194" t="s">
        <v>194</v>
      </c>
      <c r="E1019" s="200" t="s">
        <v>1</v>
      </c>
      <c r="F1019" s="201" t="s">
        <v>1137</v>
      </c>
      <c r="G1019" s="13"/>
      <c r="H1019" s="202">
        <v>1.8400000000000001</v>
      </c>
      <c r="I1019" s="203"/>
      <c r="J1019" s="13"/>
      <c r="K1019" s="13"/>
      <c r="L1019" s="199"/>
      <c r="M1019" s="204"/>
      <c r="N1019" s="205"/>
      <c r="O1019" s="205"/>
      <c r="P1019" s="205"/>
      <c r="Q1019" s="205"/>
      <c r="R1019" s="205"/>
      <c r="S1019" s="205"/>
      <c r="T1019" s="206"/>
      <c r="U1019" s="13"/>
      <c r="V1019" s="13"/>
      <c r="W1019" s="13"/>
      <c r="X1019" s="13"/>
      <c r="Y1019" s="13"/>
      <c r="Z1019" s="13"/>
      <c r="AA1019" s="13"/>
      <c r="AB1019" s="13"/>
      <c r="AC1019" s="13"/>
      <c r="AD1019" s="13"/>
      <c r="AE1019" s="13"/>
      <c r="AT1019" s="200" t="s">
        <v>194</v>
      </c>
      <c r="AU1019" s="200" t="s">
        <v>92</v>
      </c>
      <c r="AV1019" s="13" t="s">
        <v>92</v>
      </c>
      <c r="AW1019" s="13" t="s">
        <v>32</v>
      </c>
      <c r="AX1019" s="13" t="s">
        <v>76</v>
      </c>
      <c r="AY1019" s="200" t="s">
        <v>185</v>
      </c>
    </row>
    <row r="1020" s="13" customFormat="1">
      <c r="A1020" s="13"/>
      <c r="B1020" s="199"/>
      <c r="C1020" s="13"/>
      <c r="D1020" s="194" t="s">
        <v>194</v>
      </c>
      <c r="E1020" s="200" t="s">
        <v>1</v>
      </c>
      <c r="F1020" s="201" t="s">
        <v>1138</v>
      </c>
      <c r="G1020" s="13"/>
      <c r="H1020" s="202">
        <v>6.6159999999999997</v>
      </c>
      <c r="I1020" s="203"/>
      <c r="J1020" s="13"/>
      <c r="K1020" s="13"/>
      <c r="L1020" s="199"/>
      <c r="M1020" s="204"/>
      <c r="N1020" s="205"/>
      <c r="O1020" s="205"/>
      <c r="P1020" s="205"/>
      <c r="Q1020" s="205"/>
      <c r="R1020" s="205"/>
      <c r="S1020" s="205"/>
      <c r="T1020" s="206"/>
      <c r="U1020" s="13"/>
      <c r="V1020" s="13"/>
      <c r="W1020" s="13"/>
      <c r="X1020" s="13"/>
      <c r="Y1020" s="13"/>
      <c r="Z1020" s="13"/>
      <c r="AA1020" s="13"/>
      <c r="AB1020" s="13"/>
      <c r="AC1020" s="13"/>
      <c r="AD1020" s="13"/>
      <c r="AE1020" s="13"/>
      <c r="AT1020" s="200" t="s">
        <v>194</v>
      </c>
      <c r="AU1020" s="200" t="s">
        <v>92</v>
      </c>
      <c r="AV1020" s="13" t="s">
        <v>92</v>
      </c>
      <c r="AW1020" s="13" t="s">
        <v>32</v>
      </c>
      <c r="AX1020" s="13" t="s">
        <v>76</v>
      </c>
      <c r="AY1020" s="200" t="s">
        <v>185</v>
      </c>
    </row>
    <row r="1021" s="13" customFormat="1">
      <c r="A1021" s="13"/>
      <c r="B1021" s="199"/>
      <c r="C1021" s="13"/>
      <c r="D1021" s="194" t="s">
        <v>194</v>
      </c>
      <c r="E1021" s="200" t="s">
        <v>1</v>
      </c>
      <c r="F1021" s="201" t="s">
        <v>1139</v>
      </c>
      <c r="G1021" s="13"/>
      <c r="H1021" s="202">
        <v>2.73</v>
      </c>
      <c r="I1021" s="203"/>
      <c r="J1021" s="13"/>
      <c r="K1021" s="13"/>
      <c r="L1021" s="199"/>
      <c r="M1021" s="204"/>
      <c r="N1021" s="205"/>
      <c r="O1021" s="205"/>
      <c r="P1021" s="205"/>
      <c r="Q1021" s="205"/>
      <c r="R1021" s="205"/>
      <c r="S1021" s="205"/>
      <c r="T1021" s="206"/>
      <c r="U1021" s="13"/>
      <c r="V1021" s="13"/>
      <c r="W1021" s="13"/>
      <c r="X1021" s="13"/>
      <c r="Y1021" s="13"/>
      <c r="Z1021" s="13"/>
      <c r="AA1021" s="13"/>
      <c r="AB1021" s="13"/>
      <c r="AC1021" s="13"/>
      <c r="AD1021" s="13"/>
      <c r="AE1021" s="13"/>
      <c r="AT1021" s="200" t="s">
        <v>194</v>
      </c>
      <c r="AU1021" s="200" t="s">
        <v>92</v>
      </c>
      <c r="AV1021" s="13" t="s">
        <v>92</v>
      </c>
      <c r="AW1021" s="13" t="s">
        <v>32</v>
      </c>
      <c r="AX1021" s="13" t="s">
        <v>76</v>
      </c>
      <c r="AY1021" s="200" t="s">
        <v>185</v>
      </c>
    </row>
    <row r="1022" s="13" customFormat="1">
      <c r="A1022" s="13"/>
      <c r="B1022" s="199"/>
      <c r="C1022" s="13"/>
      <c r="D1022" s="194" t="s">
        <v>194</v>
      </c>
      <c r="E1022" s="200" t="s">
        <v>1</v>
      </c>
      <c r="F1022" s="201" t="s">
        <v>1140</v>
      </c>
      <c r="G1022" s="13"/>
      <c r="H1022" s="202">
        <v>4.0499999999999998</v>
      </c>
      <c r="I1022" s="203"/>
      <c r="J1022" s="13"/>
      <c r="K1022" s="13"/>
      <c r="L1022" s="199"/>
      <c r="M1022" s="204"/>
      <c r="N1022" s="205"/>
      <c r="O1022" s="205"/>
      <c r="P1022" s="205"/>
      <c r="Q1022" s="205"/>
      <c r="R1022" s="205"/>
      <c r="S1022" s="205"/>
      <c r="T1022" s="206"/>
      <c r="U1022" s="13"/>
      <c r="V1022" s="13"/>
      <c r="W1022" s="13"/>
      <c r="X1022" s="13"/>
      <c r="Y1022" s="13"/>
      <c r="Z1022" s="13"/>
      <c r="AA1022" s="13"/>
      <c r="AB1022" s="13"/>
      <c r="AC1022" s="13"/>
      <c r="AD1022" s="13"/>
      <c r="AE1022" s="13"/>
      <c r="AT1022" s="200" t="s">
        <v>194</v>
      </c>
      <c r="AU1022" s="200" t="s">
        <v>92</v>
      </c>
      <c r="AV1022" s="13" t="s">
        <v>92</v>
      </c>
      <c r="AW1022" s="13" t="s">
        <v>32</v>
      </c>
      <c r="AX1022" s="13" t="s">
        <v>76</v>
      </c>
      <c r="AY1022" s="200" t="s">
        <v>185</v>
      </c>
    </row>
    <row r="1023" s="15" customFormat="1">
      <c r="A1023" s="15"/>
      <c r="B1023" s="226"/>
      <c r="C1023" s="15"/>
      <c r="D1023" s="194" t="s">
        <v>194</v>
      </c>
      <c r="E1023" s="227" t="s">
        <v>1</v>
      </c>
      <c r="F1023" s="228" t="s">
        <v>276</v>
      </c>
      <c r="G1023" s="15"/>
      <c r="H1023" s="229">
        <v>17.513000000000002</v>
      </c>
      <c r="I1023" s="230"/>
      <c r="J1023" s="15"/>
      <c r="K1023" s="15"/>
      <c r="L1023" s="226"/>
      <c r="M1023" s="231"/>
      <c r="N1023" s="232"/>
      <c r="O1023" s="232"/>
      <c r="P1023" s="232"/>
      <c r="Q1023" s="232"/>
      <c r="R1023" s="232"/>
      <c r="S1023" s="232"/>
      <c r="T1023" s="233"/>
      <c r="U1023" s="15"/>
      <c r="V1023" s="15"/>
      <c r="W1023" s="15"/>
      <c r="X1023" s="15"/>
      <c r="Y1023" s="15"/>
      <c r="Z1023" s="15"/>
      <c r="AA1023" s="15"/>
      <c r="AB1023" s="15"/>
      <c r="AC1023" s="15"/>
      <c r="AD1023" s="15"/>
      <c r="AE1023" s="15"/>
      <c r="AT1023" s="227" t="s">
        <v>194</v>
      </c>
      <c r="AU1023" s="227" t="s">
        <v>92</v>
      </c>
      <c r="AV1023" s="15" t="s">
        <v>191</v>
      </c>
      <c r="AW1023" s="15" t="s">
        <v>32</v>
      </c>
      <c r="AX1023" s="15" t="s">
        <v>84</v>
      </c>
      <c r="AY1023" s="227" t="s">
        <v>185</v>
      </c>
    </row>
    <row r="1024" s="2" customFormat="1" ht="24.15" customHeight="1">
      <c r="A1024" s="38"/>
      <c r="B1024" s="180"/>
      <c r="C1024" s="181" t="s">
        <v>1141</v>
      </c>
      <c r="D1024" s="181" t="s">
        <v>187</v>
      </c>
      <c r="E1024" s="182" t="s">
        <v>1142</v>
      </c>
      <c r="F1024" s="183" t="s">
        <v>1143</v>
      </c>
      <c r="G1024" s="184" t="s">
        <v>198</v>
      </c>
      <c r="H1024" s="185">
        <v>5.3799999999999999</v>
      </c>
      <c r="I1024" s="186"/>
      <c r="J1024" s="187">
        <f>ROUND(I1024*H1024,2)</f>
        <v>0</v>
      </c>
      <c r="K1024" s="183" t="s">
        <v>199</v>
      </c>
      <c r="L1024" s="39"/>
      <c r="M1024" s="188" t="s">
        <v>1</v>
      </c>
      <c r="N1024" s="189" t="s">
        <v>42</v>
      </c>
      <c r="O1024" s="77"/>
      <c r="P1024" s="190">
        <f>O1024*H1024</f>
        <v>0</v>
      </c>
      <c r="Q1024" s="190">
        <v>0</v>
      </c>
      <c r="R1024" s="190">
        <f>Q1024*H1024</f>
        <v>0</v>
      </c>
      <c r="S1024" s="190">
        <v>2.2000000000000002</v>
      </c>
      <c r="T1024" s="191">
        <f>S1024*H1024</f>
        <v>11.836</v>
      </c>
      <c r="U1024" s="38"/>
      <c r="V1024" s="38"/>
      <c r="W1024" s="38"/>
      <c r="X1024" s="38"/>
      <c r="Y1024" s="38"/>
      <c r="Z1024" s="38"/>
      <c r="AA1024" s="38"/>
      <c r="AB1024" s="38"/>
      <c r="AC1024" s="38"/>
      <c r="AD1024" s="38"/>
      <c r="AE1024" s="38"/>
      <c r="AR1024" s="192" t="s">
        <v>191</v>
      </c>
      <c r="AT1024" s="192" t="s">
        <v>187</v>
      </c>
      <c r="AU1024" s="192" t="s">
        <v>92</v>
      </c>
      <c r="AY1024" s="19" t="s">
        <v>185</v>
      </c>
      <c r="BE1024" s="193">
        <f>IF(N1024="základní",J1024,0)</f>
        <v>0</v>
      </c>
      <c r="BF1024" s="193">
        <f>IF(N1024="snížená",J1024,0)</f>
        <v>0</v>
      </c>
      <c r="BG1024" s="193">
        <f>IF(N1024="zákl. přenesená",J1024,0)</f>
        <v>0</v>
      </c>
      <c r="BH1024" s="193">
        <f>IF(N1024="sníž. přenesená",J1024,0)</f>
        <v>0</v>
      </c>
      <c r="BI1024" s="193">
        <f>IF(N1024="nulová",J1024,0)</f>
        <v>0</v>
      </c>
      <c r="BJ1024" s="19" t="s">
        <v>92</v>
      </c>
      <c r="BK1024" s="193">
        <f>ROUND(I1024*H1024,2)</f>
        <v>0</v>
      </c>
      <c r="BL1024" s="19" t="s">
        <v>191</v>
      </c>
      <c r="BM1024" s="192" t="s">
        <v>1144</v>
      </c>
    </row>
    <row r="1025" s="2" customFormat="1">
      <c r="A1025" s="38"/>
      <c r="B1025" s="39"/>
      <c r="C1025" s="38"/>
      <c r="D1025" s="194" t="s">
        <v>193</v>
      </c>
      <c r="E1025" s="38"/>
      <c r="F1025" s="195" t="s">
        <v>1143</v>
      </c>
      <c r="G1025" s="38"/>
      <c r="H1025" s="38"/>
      <c r="I1025" s="196"/>
      <c r="J1025" s="38"/>
      <c r="K1025" s="38"/>
      <c r="L1025" s="39"/>
      <c r="M1025" s="197"/>
      <c r="N1025" s="198"/>
      <c r="O1025" s="77"/>
      <c r="P1025" s="77"/>
      <c r="Q1025" s="77"/>
      <c r="R1025" s="77"/>
      <c r="S1025" s="77"/>
      <c r="T1025" s="78"/>
      <c r="U1025" s="38"/>
      <c r="V1025" s="38"/>
      <c r="W1025" s="38"/>
      <c r="X1025" s="38"/>
      <c r="Y1025" s="38"/>
      <c r="Z1025" s="38"/>
      <c r="AA1025" s="38"/>
      <c r="AB1025" s="38"/>
      <c r="AC1025" s="38"/>
      <c r="AD1025" s="38"/>
      <c r="AE1025" s="38"/>
      <c r="AT1025" s="19" t="s">
        <v>193</v>
      </c>
      <c r="AU1025" s="19" t="s">
        <v>92</v>
      </c>
    </row>
    <row r="1026" s="2" customFormat="1">
      <c r="A1026" s="38"/>
      <c r="B1026" s="39"/>
      <c r="C1026" s="38"/>
      <c r="D1026" s="207" t="s">
        <v>201</v>
      </c>
      <c r="E1026" s="38"/>
      <c r="F1026" s="208" t="s">
        <v>1145</v>
      </c>
      <c r="G1026" s="38"/>
      <c r="H1026" s="38"/>
      <c r="I1026" s="196"/>
      <c r="J1026" s="38"/>
      <c r="K1026" s="38"/>
      <c r="L1026" s="39"/>
      <c r="M1026" s="197"/>
      <c r="N1026" s="198"/>
      <c r="O1026" s="77"/>
      <c r="P1026" s="77"/>
      <c r="Q1026" s="77"/>
      <c r="R1026" s="77"/>
      <c r="S1026" s="77"/>
      <c r="T1026" s="78"/>
      <c r="U1026" s="38"/>
      <c r="V1026" s="38"/>
      <c r="W1026" s="38"/>
      <c r="X1026" s="38"/>
      <c r="Y1026" s="38"/>
      <c r="Z1026" s="38"/>
      <c r="AA1026" s="38"/>
      <c r="AB1026" s="38"/>
      <c r="AC1026" s="38"/>
      <c r="AD1026" s="38"/>
      <c r="AE1026" s="38"/>
      <c r="AT1026" s="19" t="s">
        <v>201</v>
      </c>
      <c r="AU1026" s="19" t="s">
        <v>92</v>
      </c>
    </row>
    <row r="1027" s="13" customFormat="1">
      <c r="A1027" s="13"/>
      <c r="B1027" s="199"/>
      <c r="C1027" s="13"/>
      <c r="D1027" s="194" t="s">
        <v>194</v>
      </c>
      <c r="E1027" s="200" t="s">
        <v>1</v>
      </c>
      <c r="F1027" s="201" t="s">
        <v>1146</v>
      </c>
      <c r="G1027" s="13"/>
      <c r="H1027" s="202">
        <v>5.3799999999999999</v>
      </c>
      <c r="I1027" s="203"/>
      <c r="J1027" s="13"/>
      <c r="K1027" s="13"/>
      <c r="L1027" s="199"/>
      <c r="M1027" s="204"/>
      <c r="N1027" s="205"/>
      <c r="O1027" s="205"/>
      <c r="P1027" s="205"/>
      <c r="Q1027" s="205"/>
      <c r="R1027" s="205"/>
      <c r="S1027" s="205"/>
      <c r="T1027" s="206"/>
      <c r="U1027" s="13"/>
      <c r="V1027" s="13"/>
      <c r="W1027" s="13"/>
      <c r="X1027" s="13"/>
      <c r="Y1027" s="13"/>
      <c r="Z1027" s="13"/>
      <c r="AA1027" s="13"/>
      <c r="AB1027" s="13"/>
      <c r="AC1027" s="13"/>
      <c r="AD1027" s="13"/>
      <c r="AE1027" s="13"/>
      <c r="AT1027" s="200" t="s">
        <v>194</v>
      </c>
      <c r="AU1027" s="200" t="s">
        <v>92</v>
      </c>
      <c r="AV1027" s="13" t="s">
        <v>92</v>
      </c>
      <c r="AW1027" s="13" t="s">
        <v>32</v>
      </c>
      <c r="AX1027" s="13" t="s">
        <v>84</v>
      </c>
      <c r="AY1027" s="200" t="s">
        <v>185</v>
      </c>
    </row>
    <row r="1028" s="2" customFormat="1" ht="24.15" customHeight="1">
      <c r="A1028" s="38"/>
      <c r="B1028" s="180"/>
      <c r="C1028" s="181" t="s">
        <v>1147</v>
      </c>
      <c r="D1028" s="181" t="s">
        <v>187</v>
      </c>
      <c r="E1028" s="182" t="s">
        <v>1148</v>
      </c>
      <c r="F1028" s="183" t="s">
        <v>1149</v>
      </c>
      <c r="G1028" s="184" t="s">
        <v>198</v>
      </c>
      <c r="H1028" s="185">
        <v>5.3799999999999999</v>
      </c>
      <c r="I1028" s="186"/>
      <c r="J1028" s="187">
        <f>ROUND(I1028*H1028,2)</f>
        <v>0</v>
      </c>
      <c r="K1028" s="183" t="s">
        <v>199</v>
      </c>
      <c r="L1028" s="39"/>
      <c r="M1028" s="188" t="s">
        <v>1</v>
      </c>
      <c r="N1028" s="189" t="s">
        <v>42</v>
      </c>
      <c r="O1028" s="77"/>
      <c r="P1028" s="190">
        <f>O1028*H1028</f>
        <v>0</v>
      </c>
      <c r="Q1028" s="190">
        <v>0</v>
      </c>
      <c r="R1028" s="190">
        <f>Q1028*H1028</f>
        <v>0</v>
      </c>
      <c r="S1028" s="190">
        <v>2.2000000000000002</v>
      </c>
      <c r="T1028" s="191">
        <f>S1028*H1028</f>
        <v>11.836</v>
      </c>
      <c r="U1028" s="38"/>
      <c r="V1028" s="38"/>
      <c r="W1028" s="38"/>
      <c r="X1028" s="38"/>
      <c r="Y1028" s="38"/>
      <c r="Z1028" s="38"/>
      <c r="AA1028" s="38"/>
      <c r="AB1028" s="38"/>
      <c r="AC1028" s="38"/>
      <c r="AD1028" s="38"/>
      <c r="AE1028" s="38"/>
      <c r="AR1028" s="192" t="s">
        <v>191</v>
      </c>
      <c r="AT1028" s="192" t="s">
        <v>187</v>
      </c>
      <c r="AU1028" s="192" t="s">
        <v>92</v>
      </c>
      <c r="AY1028" s="19" t="s">
        <v>185</v>
      </c>
      <c r="BE1028" s="193">
        <f>IF(N1028="základní",J1028,0)</f>
        <v>0</v>
      </c>
      <c r="BF1028" s="193">
        <f>IF(N1028="snížená",J1028,0)</f>
        <v>0</v>
      </c>
      <c r="BG1028" s="193">
        <f>IF(N1028="zákl. přenesená",J1028,0)</f>
        <v>0</v>
      </c>
      <c r="BH1028" s="193">
        <f>IF(N1028="sníž. přenesená",J1028,0)</f>
        <v>0</v>
      </c>
      <c r="BI1028" s="193">
        <f>IF(N1028="nulová",J1028,0)</f>
        <v>0</v>
      </c>
      <c r="BJ1028" s="19" t="s">
        <v>92</v>
      </c>
      <c r="BK1028" s="193">
        <f>ROUND(I1028*H1028,2)</f>
        <v>0</v>
      </c>
      <c r="BL1028" s="19" t="s">
        <v>191</v>
      </c>
      <c r="BM1028" s="192" t="s">
        <v>1150</v>
      </c>
    </row>
    <row r="1029" s="2" customFormat="1">
      <c r="A1029" s="38"/>
      <c r="B1029" s="39"/>
      <c r="C1029" s="38"/>
      <c r="D1029" s="194" t="s">
        <v>193</v>
      </c>
      <c r="E1029" s="38"/>
      <c r="F1029" s="195" t="s">
        <v>1149</v>
      </c>
      <c r="G1029" s="38"/>
      <c r="H1029" s="38"/>
      <c r="I1029" s="196"/>
      <c r="J1029" s="38"/>
      <c r="K1029" s="38"/>
      <c r="L1029" s="39"/>
      <c r="M1029" s="197"/>
      <c r="N1029" s="198"/>
      <c r="O1029" s="77"/>
      <c r="P1029" s="77"/>
      <c r="Q1029" s="77"/>
      <c r="R1029" s="77"/>
      <c r="S1029" s="77"/>
      <c r="T1029" s="78"/>
      <c r="U1029" s="38"/>
      <c r="V1029" s="38"/>
      <c r="W1029" s="38"/>
      <c r="X1029" s="38"/>
      <c r="Y1029" s="38"/>
      <c r="Z1029" s="38"/>
      <c r="AA1029" s="38"/>
      <c r="AB1029" s="38"/>
      <c r="AC1029" s="38"/>
      <c r="AD1029" s="38"/>
      <c r="AE1029" s="38"/>
      <c r="AT1029" s="19" t="s">
        <v>193</v>
      </c>
      <c r="AU1029" s="19" t="s">
        <v>92</v>
      </c>
    </row>
    <row r="1030" s="2" customFormat="1">
      <c r="A1030" s="38"/>
      <c r="B1030" s="39"/>
      <c r="C1030" s="38"/>
      <c r="D1030" s="207" t="s">
        <v>201</v>
      </c>
      <c r="E1030" s="38"/>
      <c r="F1030" s="208" t="s">
        <v>1151</v>
      </c>
      <c r="G1030" s="38"/>
      <c r="H1030" s="38"/>
      <c r="I1030" s="196"/>
      <c r="J1030" s="38"/>
      <c r="K1030" s="38"/>
      <c r="L1030" s="39"/>
      <c r="M1030" s="197"/>
      <c r="N1030" s="198"/>
      <c r="O1030" s="77"/>
      <c r="P1030" s="77"/>
      <c r="Q1030" s="77"/>
      <c r="R1030" s="77"/>
      <c r="S1030" s="77"/>
      <c r="T1030" s="78"/>
      <c r="U1030" s="38"/>
      <c r="V1030" s="38"/>
      <c r="W1030" s="38"/>
      <c r="X1030" s="38"/>
      <c r="Y1030" s="38"/>
      <c r="Z1030" s="38"/>
      <c r="AA1030" s="38"/>
      <c r="AB1030" s="38"/>
      <c r="AC1030" s="38"/>
      <c r="AD1030" s="38"/>
      <c r="AE1030" s="38"/>
      <c r="AT1030" s="19" t="s">
        <v>201</v>
      </c>
      <c r="AU1030" s="19" t="s">
        <v>92</v>
      </c>
    </row>
    <row r="1031" s="13" customFormat="1">
      <c r="A1031" s="13"/>
      <c r="B1031" s="199"/>
      <c r="C1031" s="13"/>
      <c r="D1031" s="194" t="s">
        <v>194</v>
      </c>
      <c r="E1031" s="200" t="s">
        <v>1</v>
      </c>
      <c r="F1031" s="201" t="s">
        <v>1146</v>
      </c>
      <c r="G1031" s="13"/>
      <c r="H1031" s="202">
        <v>5.3799999999999999</v>
      </c>
      <c r="I1031" s="203"/>
      <c r="J1031" s="13"/>
      <c r="K1031" s="13"/>
      <c r="L1031" s="199"/>
      <c r="M1031" s="204"/>
      <c r="N1031" s="205"/>
      <c r="O1031" s="205"/>
      <c r="P1031" s="205"/>
      <c r="Q1031" s="205"/>
      <c r="R1031" s="205"/>
      <c r="S1031" s="205"/>
      <c r="T1031" s="206"/>
      <c r="U1031" s="13"/>
      <c r="V1031" s="13"/>
      <c r="W1031" s="13"/>
      <c r="X1031" s="13"/>
      <c r="Y1031" s="13"/>
      <c r="Z1031" s="13"/>
      <c r="AA1031" s="13"/>
      <c r="AB1031" s="13"/>
      <c r="AC1031" s="13"/>
      <c r="AD1031" s="13"/>
      <c r="AE1031" s="13"/>
      <c r="AT1031" s="200" t="s">
        <v>194</v>
      </c>
      <c r="AU1031" s="200" t="s">
        <v>92</v>
      </c>
      <c r="AV1031" s="13" t="s">
        <v>92</v>
      </c>
      <c r="AW1031" s="13" t="s">
        <v>32</v>
      </c>
      <c r="AX1031" s="13" t="s">
        <v>84</v>
      </c>
      <c r="AY1031" s="200" t="s">
        <v>185</v>
      </c>
    </row>
    <row r="1032" s="2" customFormat="1" ht="24.15" customHeight="1">
      <c r="A1032" s="38"/>
      <c r="B1032" s="180"/>
      <c r="C1032" s="181" t="s">
        <v>1152</v>
      </c>
      <c r="D1032" s="181" t="s">
        <v>187</v>
      </c>
      <c r="E1032" s="182" t="s">
        <v>1153</v>
      </c>
      <c r="F1032" s="183" t="s">
        <v>1154</v>
      </c>
      <c r="G1032" s="184" t="s">
        <v>584</v>
      </c>
      <c r="H1032" s="185">
        <v>153</v>
      </c>
      <c r="I1032" s="186"/>
      <c r="J1032" s="187">
        <f>ROUND(I1032*H1032,2)</f>
        <v>0</v>
      </c>
      <c r="K1032" s="183" t="s">
        <v>1</v>
      </c>
      <c r="L1032" s="39"/>
      <c r="M1032" s="188" t="s">
        <v>1</v>
      </c>
      <c r="N1032" s="189" t="s">
        <v>42</v>
      </c>
      <c r="O1032" s="77"/>
      <c r="P1032" s="190">
        <f>O1032*H1032</f>
        <v>0</v>
      </c>
      <c r="Q1032" s="190">
        <v>0</v>
      </c>
      <c r="R1032" s="190">
        <f>Q1032*H1032</f>
        <v>0</v>
      </c>
      <c r="S1032" s="190">
        <v>0.16900000000000001</v>
      </c>
      <c r="T1032" s="191">
        <f>S1032*H1032</f>
        <v>25.857000000000003</v>
      </c>
      <c r="U1032" s="38"/>
      <c r="V1032" s="38"/>
      <c r="W1032" s="38"/>
      <c r="X1032" s="38"/>
      <c r="Y1032" s="38"/>
      <c r="Z1032" s="38"/>
      <c r="AA1032" s="38"/>
      <c r="AB1032" s="38"/>
      <c r="AC1032" s="38"/>
      <c r="AD1032" s="38"/>
      <c r="AE1032" s="38"/>
      <c r="AR1032" s="192" t="s">
        <v>191</v>
      </c>
      <c r="AT1032" s="192" t="s">
        <v>187</v>
      </c>
      <c r="AU1032" s="192" t="s">
        <v>92</v>
      </c>
      <c r="AY1032" s="19" t="s">
        <v>185</v>
      </c>
      <c r="BE1032" s="193">
        <f>IF(N1032="základní",J1032,0)</f>
        <v>0</v>
      </c>
      <c r="BF1032" s="193">
        <f>IF(N1032="snížená",J1032,0)</f>
        <v>0</v>
      </c>
      <c r="BG1032" s="193">
        <f>IF(N1032="zákl. přenesená",J1032,0)</f>
        <v>0</v>
      </c>
      <c r="BH1032" s="193">
        <f>IF(N1032="sníž. přenesená",J1032,0)</f>
        <v>0</v>
      </c>
      <c r="BI1032" s="193">
        <f>IF(N1032="nulová",J1032,0)</f>
        <v>0</v>
      </c>
      <c r="BJ1032" s="19" t="s">
        <v>92</v>
      </c>
      <c r="BK1032" s="193">
        <f>ROUND(I1032*H1032,2)</f>
        <v>0</v>
      </c>
      <c r="BL1032" s="19" t="s">
        <v>191</v>
      </c>
      <c r="BM1032" s="192" t="s">
        <v>1155</v>
      </c>
    </row>
    <row r="1033" s="2" customFormat="1">
      <c r="A1033" s="38"/>
      <c r="B1033" s="39"/>
      <c r="C1033" s="38"/>
      <c r="D1033" s="194" t="s">
        <v>193</v>
      </c>
      <c r="E1033" s="38"/>
      <c r="F1033" s="195" t="s">
        <v>1154</v>
      </c>
      <c r="G1033" s="38"/>
      <c r="H1033" s="38"/>
      <c r="I1033" s="196"/>
      <c r="J1033" s="38"/>
      <c r="K1033" s="38"/>
      <c r="L1033" s="39"/>
      <c r="M1033" s="197"/>
      <c r="N1033" s="198"/>
      <c r="O1033" s="77"/>
      <c r="P1033" s="77"/>
      <c r="Q1033" s="77"/>
      <c r="R1033" s="77"/>
      <c r="S1033" s="77"/>
      <c r="T1033" s="78"/>
      <c r="U1033" s="38"/>
      <c r="V1033" s="38"/>
      <c r="W1033" s="38"/>
      <c r="X1033" s="38"/>
      <c r="Y1033" s="38"/>
      <c r="Z1033" s="38"/>
      <c r="AA1033" s="38"/>
      <c r="AB1033" s="38"/>
      <c r="AC1033" s="38"/>
      <c r="AD1033" s="38"/>
      <c r="AE1033" s="38"/>
      <c r="AT1033" s="19" t="s">
        <v>193</v>
      </c>
      <c r="AU1033" s="19" t="s">
        <v>92</v>
      </c>
    </row>
    <row r="1034" s="13" customFormat="1">
      <c r="A1034" s="13"/>
      <c r="B1034" s="199"/>
      <c r="C1034" s="13"/>
      <c r="D1034" s="194" t="s">
        <v>194</v>
      </c>
      <c r="E1034" s="200" t="s">
        <v>1</v>
      </c>
      <c r="F1034" s="201" t="s">
        <v>1156</v>
      </c>
      <c r="G1034" s="13"/>
      <c r="H1034" s="202">
        <v>153</v>
      </c>
      <c r="I1034" s="203"/>
      <c r="J1034" s="13"/>
      <c r="K1034" s="13"/>
      <c r="L1034" s="199"/>
      <c r="M1034" s="204"/>
      <c r="N1034" s="205"/>
      <c r="O1034" s="205"/>
      <c r="P1034" s="205"/>
      <c r="Q1034" s="205"/>
      <c r="R1034" s="205"/>
      <c r="S1034" s="205"/>
      <c r="T1034" s="206"/>
      <c r="U1034" s="13"/>
      <c r="V1034" s="13"/>
      <c r="W1034" s="13"/>
      <c r="X1034" s="13"/>
      <c r="Y1034" s="13"/>
      <c r="Z1034" s="13"/>
      <c r="AA1034" s="13"/>
      <c r="AB1034" s="13"/>
      <c r="AC1034" s="13"/>
      <c r="AD1034" s="13"/>
      <c r="AE1034" s="13"/>
      <c r="AT1034" s="200" t="s">
        <v>194</v>
      </c>
      <c r="AU1034" s="200" t="s">
        <v>92</v>
      </c>
      <c r="AV1034" s="13" t="s">
        <v>92</v>
      </c>
      <c r="AW1034" s="13" t="s">
        <v>32</v>
      </c>
      <c r="AX1034" s="13" t="s">
        <v>84</v>
      </c>
      <c r="AY1034" s="200" t="s">
        <v>185</v>
      </c>
    </row>
    <row r="1035" s="2" customFormat="1" ht="24.15" customHeight="1">
      <c r="A1035" s="38"/>
      <c r="B1035" s="180"/>
      <c r="C1035" s="181" t="s">
        <v>1157</v>
      </c>
      <c r="D1035" s="181" t="s">
        <v>187</v>
      </c>
      <c r="E1035" s="182" t="s">
        <v>1158</v>
      </c>
      <c r="F1035" s="183" t="s">
        <v>1159</v>
      </c>
      <c r="G1035" s="184" t="s">
        <v>584</v>
      </c>
      <c r="H1035" s="185">
        <v>7.8840000000000003</v>
      </c>
      <c r="I1035" s="186"/>
      <c r="J1035" s="187">
        <f>ROUND(I1035*H1035,2)</f>
        <v>0</v>
      </c>
      <c r="K1035" s="183" t="s">
        <v>199</v>
      </c>
      <c r="L1035" s="39"/>
      <c r="M1035" s="188" t="s">
        <v>1</v>
      </c>
      <c r="N1035" s="189" t="s">
        <v>42</v>
      </c>
      <c r="O1035" s="77"/>
      <c r="P1035" s="190">
        <f>O1035*H1035</f>
        <v>0</v>
      </c>
      <c r="Q1035" s="190">
        <v>0</v>
      </c>
      <c r="R1035" s="190">
        <f>Q1035*H1035</f>
        <v>0</v>
      </c>
      <c r="S1035" s="190">
        <v>0.070000000000000007</v>
      </c>
      <c r="T1035" s="191">
        <f>S1035*H1035</f>
        <v>0.55188000000000004</v>
      </c>
      <c r="U1035" s="38"/>
      <c r="V1035" s="38"/>
      <c r="W1035" s="38"/>
      <c r="X1035" s="38"/>
      <c r="Y1035" s="38"/>
      <c r="Z1035" s="38"/>
      <c r="AA1035" s="38"/>
      <c r="AB1035" s="38"/>
      <c r="AC1035" s="38"/>
      <c r="AD1035" s="38"/>
      <c r="AE1035" s="38"/>
      <c r="AR1035" s="192" t="s">
        <v>191</v>
      </c>
      <c r="AT1035" s="192" t="s">
        <v>187</v>
      </c>
      <c r="AU1035" s="192" t="s">
        <v>92</v>
      </c>
      <c r="AY1035" s="19" t="s">
        <v>185</v>
      </c>
      <c r="BE1035" s="193">
        <f>IF(N1035="základní",J1035,0)</f>
        <v>0</v>
      </c>
      <c r="BF1035" s="193">
        <f>IF(N1035="snížená",J1035,0)</f>
        <v>0</v>
      </c>
      <c r="BG1035" s="193">
        <f>IF(N1035="zákl. přenesená",J1035,0)</f>
        <v>0</v>
      </c>
      <c r="BH1035" s="193">
        <f>IF(N1035="sníž. přenesená",J1035,0)</f>
        <v>0</v>
      </c>
      <c r="BI1035" s="193">
        <f>IF(N1035="nulová",J1035,0)</f>
        <v>0</v>
      </c>
      <c r="BJ1035" s="19" t="s">
        <v>92</v>
      </c>
      <c r="BK1035" s="193">
        <f>ROUND(I1035*H1035,2)</f>
        <v>0</v>
      </c>
      <c r="BL1035" s="19" t="s">
        <v>191</v>
      </c>
      <c r="BM1035" s="192" t="s">
        <v>1160</v>
      </c>
    </row>
    <row r="1036" s="2" customFormat="1">
      <c r="A1036" s="38"/>
      <c r="B1036" s="39"/>
      <c r="C1036" s="38"/>
      <c r="D1036" s="194" t="s">
        <v>193</v>
      </c>
      <c r="E1036" s="38"/>
      <c r="F1036" s="195" t="s">
        <v>1159</v>
      </c>
      <c r="G1036" s="38"/>
      <c r="H1036" s="38"/>
      <c r="I1036" s="196"/>
      <c r="J1036" s="38"/>
      <c r="K1036" s="38"/>
      <c r="L1036" s="39"/>
      <c r="M1036" s="197"/>
      <c r="N1036" s="198"/>
      <c r="O1036" s="77"/>
      <c r="P1036" s="77"/>
      <c r="Q1036" s="77"/>
      <c r="R1036" s="77"/>
      <c r="S1036" s="77"/>
      <c r="T1036" s="78"/>
      <c r="U1036" s="38"/>
      <c r="V1036" s="38"/>
      <c r="W1036" s="38"/>
      <c r="X1036" s="38"/>
      <c r="Y1036" s="38"/>
      <c r="Z1036" s="38"/>
      <c r="AA1036" s="38"/>
      <c r="AB1036" s="38"/>
      <c r="AC1036" s="38"/>
      <c r="AD1036" s="38"/>
      <c r="AE1036" s="38"/>
      <c r="AT1036" s="19" t="s">
        <v>193</v>
      </c>
      <c r="AU1036" s="19" t="s">
        <v>92</v>
      </c>
    </row>
    <row r="1037" s="2" customFormat="1">
      <c r="A1037" s="38"/>
      <c r="B1037" s="39"/>
      <c r="C1037" s="38"/>
      <c r="D1037" s="207" t="s">
        <v>201</v>
      </c>
      <c r="E1037" s="38"/>
      <c r="F1037" s="208" t="s">
        <v>1161</v>
      </c>
      <c r="G1037" s="38"/>
      <c r="H1037" s="38"/>
      <c r="I1037" s="196"/>
      <c r="J1037" s="38"/>
      <c r="K1037" s="38"/>
      <c r="L1037" s="39"/>
      <c r="M1037" s="197"/>
      <c r="N1037" s="198"/>
      <c r="O1037" s="77"/>
      <c r="P1037" s="77"/>
      <c r="Q1037" s="77"/>
      <c r="R1037" s="77"/>
      <c r="S1037" s="77"/>
      <c r="T1037" s="78"/>
      <c r="U1037" s="38"/>
      <c r="V1037" s="38"/>
      <c r="W1037" s="38"/>
      <c r="X1037" s="38"/>
      <c r="Y1037" s="38"/>
      <c r="Z1037" s="38"/>
      <c r="AA1037" s="38"/>
      <c r="AB1037" s="38"/>
      <c r="AC1037" s="38"/>
      <c r="AD1037" s="38"/>
      <c r="AE1037" s="38"/>
      <c r="AT1037" s="19" t="s">
        <v>201</v>
      </c>
      <c r="AU1037" s="19" t="s">
        <v>92</v>
      </c>
    </row>
    <row r="1038" s="14" customFormat="1">
      <c r="A1038" s="14"/>
      <c r="B1038" s="219"/>
      <c r="C1038" s="14"/>
      <c r="D1038" s="194" t="s">
        <v>194</v>
      </c>
      <c r="E1038" s="220" t="s">
        <v>1</v>
      </c>
      <c r="F1038" s="221" t="s">
        <v>1162</v>
      </c>
      <c r="G1038" s="14"/>
      <c r="H1038" s="220" t="s">
        <v>1</v>
      </c>
      <c r="I1038" s="222"/>
      <c r="J1038" s="14"/>
      <c r="K1038" s="14"/>
      <c r="L1038" s="219"/>
      <c r="M1038" s="223"/>
      <c r="N1038" s="224"/>
      <c r="O1038" s="224"/>
      <c r="P1038" s="224"/>
      <c r="Q1038" s="224"/>
      <c r="R1038" s="224"/>
      <c r="S1038" s="224"/>
      <c r="T1038" s="225"/>
      <c r="U1038" s="14"/>
      <c r="V1038" s="14"/>
      <c r="W1038" s="14"/>
      <c r="X1038" s="14"/>
      <c r="Y1038" s="14"/>
      <c r="Z1038" s="14"/>
      <c r="AA1038" s="14"/>
      <c r="AB1038" s="14"/>
      <c r="AC1038" s="14"/>
      <c r="AD1038" s="14"/>
      <c r="AE1038" s="14"/>
      <c r="AT1038" s="220" t="s">
        <v>194</v>
      </c>
      <c r="AU1038" s="220" t="s">
        <v>92</v>
      </c>
      <c r="AV1038" s="14" t="s">
        <v>84</v>
      </c>
      <c r="AW1038" s="14" t="s">
        <v>32</v>
      </c>
      <c r="AX1038" s="14" t="s">
        <v>76</v>
      </c>
      <c r="AY1038" s="220" t="s">
        <v>185</v>
      </c>
    </row>
    <row r="1039" s="13" customFormat="1">
      <c r="A1039" s="13"/>
      <c r="B1039" s="199"/>
      <c r="C1039" s="13"/>
      <c r="D1039" s="194" t="s">
        <v>194</v>
      </c>
      <c r="E1039" s="200" t="s">
        <v>1</v>
      </c>
      <c r="F1039" s="201" t="s">
        <v>1163</v>
      </c>
      <c r="G1039" s="13"/>
      <c r="H1039" s="202">
        <v>7.8840000000000003</v>
      </c>
      <c r="I1039" s="203"/>
      <c r="J1039" s="13"/>
      <c r="K1039" s="13"/>
      <c r="L1039" s="199"/>
      <c r="M1039" s="204"/>
      <c r="N1039" s="205"/>
      <c r="O1039" s="205"/>
      <c r="P1039" s="205"/>
      <c r="Q1039" s="205"/>
      <c r="R1039" s="205"/>
      <c r="S1039" s="205"/>
      <c r="T1039" s="206"/>
      <c r="U1039" s="13"/>
      <c r="V1039" s="13"/>
      <c r="W1039" s="13"/>
      <c r="X1039" s="13"/>
      <c r="Y1039" s="13"/>
      <c r="Z1039" s="13"/>
      <c r="AA1039" s="13"/>
      <c r="AB1039" s="13"/>
      <c r="AC1039" s="13"/>
      <c r="AD1039" s="13"/>
      <c r="AE1039" s="13"/>
      <c r="AT1039" s="200" t="s">
        <v>194</v>
      </c>
      <c r="AU1039" s="200" t="s">
        <v>92</v>
      </c>
      <c r="AV1039" s="13" t="s">
        <v>92</v>
      </c>
      <c r="AW1039" s="13" t="s">
        <v>32</v>
      </c>
      <c r="AX1039" s="13" t="s">
        <v>76</v>
      </c>
      <c r="AY1039" s="200" t="s">
        <v>185</v>
      </c>
    </row>
    <row r="1040" s="15" customFormat="1">
      <c r="A1040" s="15"/>
      <c r="B1040" s="226"/>
      <c r="C1040" s="15"/>
      <c r="D1040" s="194" t="s">
        <v>194</v>
      </c>
      <c r="E1040" s="227" t="s">
        <v>1</v>
      </c>
      <c r="F1040" s="228" t="s">
        <v>276</v>
      </c>
      <c r="G1040" s="15"/>
      <c r="H1040" s="229">
        <v>7.8840000000000003</v>
      </c>
      <c r="I1040" s="230"/>
      <c r="J1040" s="15"/>
      <c r="K1040" s="15"/>
      <c r="L1040" s="226"/>
      <c r="M1040" s="231"/>
      <c r="N1040" s="232"/>
      <c r="O1040" s="232"/>
      <c r="P1040" s="232"/>
      <c r="Q1040" s="232"/>
      <c r="R1040" s="232"/>
      <c r="S1040" s="232"/>
      <c r="T1040" s="233"/>
      <c r="U1040" s="15"/>
      <c r="V1040" s="15"/>
      <c r="W1040" s="15"/>
      <c r="X1040" s="15"/>
      <c r="Y1040" s="15"/>
      <c r="Z1040" s="15"/>
      <c r="AA1040" s="15"/>
      <c r="AB1040" s="15"/>
      <c r="AC1040" s="15"/>
      <c r="AD1040" s="15"/>
      <c r="AE1040" s="15"/>
      <c r="AT1040" s="227" t="s">
        <v>194</v>
      </c>
      <c r="AU1040" s="227" t="s">
        <v>92</v>
      </c>
      <c r="AV1040" s="15" t="s">
        <v>191</v>
      </c>
      <c r="AW1040" s="15" t="s">
        <v>32</v>
      </c>
      <c r="AX1040" s="15" t="s">
        <v>84</v>
      </c>
      <c r="AY1040" s="227" t="s">
        <v>185</v>
      </c>
    </row>
    <row r="1041" s="2" customFormat="1" ht="21.75" customHeight="1">
      <c r="A1041" s="38"/>
      <c r="B1041" s="180"/>
      <c r="C1041" s="181" t="s">
        <v>1164</v>
      </c>
      <c r="D1041" s="181" t="s">
        <v>187</v>
      </c>
      <c r="E1041" s="182" t="s">
        <v>1165</v>
      </c>
      <c r="F1041" s="183" t="s">
        <v>1166</v>
      </c>
      <c r="G1041" s="184" t="s">
        <v>198</v>
      </c>
      <c r="H1041" s="185">
        <v>8.4000000000000004</v>
      </c>
      <c r="I1041" s="186"/>
      <c r="J1041" s="187">
        <f>ROUND(I1041*H1041,2)</f>
        <v>0</v>
      </c>
      <c r="K1041" s="183" t="s">
        <v>199</v>
      </c>
      <c r="L1041" s="39"/>
      <c r="M1041" s="188" t="s">
        <v>1</v>
      </c>
      <c r="N1041" s="189" t="s">
        <v>42</v>
      </c>
      <c r="O1041" s="77"/>
      <c r="P1041" s="190">
        <f>O1041*H1041</f>
        <v>0</v>
      </c>
      <c r="Q1041" s="190">
        <v>0</v>
      </c>
      <c r="R1041" s="190">
        <f>Q1041*H1041</f>
        <v>0</v>
      </c>
      <c r="S1041" s="190">
        <v>2.3999999999999999</v>
      </c>
      <c r="T1041" s="191">
        <f>S1041*H1041</f>
        <v>20.16</v>
      </c>
      <c r="U1041" s="38"/>
      <c r="V1041" s="38"/>
      <c r="W1041" s="38"/>
      <c r="X1041" s="38"/>
      <c r="Y1041" s="38"/>
      <c r="Z1041" s="38"/>
      <c r="AA1041" s="38"/>
      <c r="AB1041" s="38"/>
      <c r="AC1041" s="38"/>
      <c r="AD1041" s="38"/>
      <c r="AE1041" s="38"/>
      <c r="AR1041" s="192" t="s">
        <v>191</v>
      </c>
      <c r="AT1041" s="192" t="s">
        <v>187</v>
      </c>
      <c r="AU1041" s="192" t="s">
        <v>92</v>
      </c>
      <c r="AY1041" s="19" t="s">
        <v>185</v>
      </c>
      <c r="BE1041" s="193">
        <f>IF(N1041="základní",J1041,0)</f>
        <v>0</v>
      </c>
      <c r="BF1041" s="193">
        <f>IF(N1041="snížená",J1041,0)</f>
        <v>0</v>
      </c>
      <c r="BG1041" s="193">
        <f>IF(N1041="zákl. přenesená",J1041,0)</f>
        <v>0</v>
      </c>
      <c r="BH1041" s="193">
        <f>IF(N1041="sníž. přenesená",J1041,0)</f>
        <v>0</v>
      </c>
      <c r="BI1041" s="193">
        <f>IF(N1041="nulová",J1041,0)</f>
        <v>0</v>
      </c>
      <c r="BJ1041" s="19" t="s">
        <v>92</v>
      </c>
      <c r="BK1041" s="193">
        <f>ROUND(I1041*H1041,2)</f>
        <v>0</v>
      </c>
      <c r="BL1041" s="19" t="s">
        <v>191</v>
      </c>
      <c r="BM1041" s="192" t="s">
        <v>1167</v>
      </c>
    </row>
    <row r="1042" s="2" customFormat="1">
      <c r="A1042" s="38"/>
      <c r="B1042" s="39"/>
      <c r="C1042" s="38"/>
      <c r="D1042" s="194" t="s">
        <v>193</v>
      </c>
      <c r="E1042" s="38"/>
      <c r="F1042" s="195" t="s">
        <v>1166</v>
      </c>
      <c r="G1042" s="38"/>
      <c r="H1042" s="38"/>
      <c r="I1042" s="196"/>
      <c r="J1042" s="38"/>
      <c r="K1042" s="38"/>
      <c r="L1042" s="39"/>
      <c r="M1042" s="197"/>
      <c r="N1042" s="198"/>
      <c r="O1042" s="77"/>
      <c r="P1042" s="77"/>
      <c r="Q1042" s="77"/>
      <c r="R1042" s="77"/>
      <c r="S1042" s="77"/>
      <c r="T1042" s="78"/>
      <c r="U1042" s="38"/>
      <c r="V1042" s="38"/>
      <c r="W1042" s="38"/>
      <c r="X1042" s="38"/>
      <c r="Y1042" s="38"/>
      <c r="Z1042" s="38"/>
      <c r="AA1042" s="38"/>
      <c r="AB1042" s="38"/>
      <c r="AC1042" s="38"/>
      <c r="AD1042" s="38"/>
      <c r="AE1042" s="38"/>
      <c r="AT1042" s="19" t="s">
        <v>193</v>
      </c>
      <c r="AU1042" s="19" t="s">
        <v>92</v>
      </c>
    </row>
    <row r="1043" s="2" customFormat="1">
      <c r="A1043" s="38"/>
      <c r="B1043" s="39"/>
      <c r="C1043" s="38"/>
      <c r="D1043" s="207" t="s">
        <v>201</v>
      </c>
      <c r="E1043" s="38"/>
      <c r="F1043" s="208" t="s">
        <v>1168</v>
      </c>
      <c r="G1043" s="38"/>
      <c r="H1043" s="38"/>
      <c r="I1043" s="196"/>
      <c r="J1043" s="38"/>
      <c r="K1043" s="38"/>
      <c r="L1043" s="39"/>
      <c r="M1043" s="197"/>
      <c r="N1043" s="198"/>
      <c r="O1043" s="77"/>
      <c r="P1043" s="77"/>
      <c r="Q1043" s="77"/>
      <c r="R1043" s="77"/>
      <c r="S1043" s="77"/>
      <c r="T1043" s="78"/>
      <c r="U1043" s="38"/>
      <c r="V1043" s="38"/>
      <c r="W1043" s="38"/>
      <c r="X1043" s="38"/>
      <c r="Y1043" s="38"/>
      <c r="Z1043" s="38"/>
      <c r="AA1043" s="38"/>
      <c r="AB1043" s="38"/>
      <c r="AC1043" s="38"/>
      <c r="AD1043" s="38"/>
      <c r="AE1043" s="38"/>
      <c r="AT1043" s="19" t="s">
        <v>201</v>
      </c>
      <c r="AU1043" s="19" t="s">
        <v>92</v>
      </c>
    </row>
    <row r="1044" s="2" customFormat="1" ht="24.15" customHeight="1">
      <c r="A1044" s="38"/>
      <c r="B1044" s="180"/>
      <c r="C1044" s="181" t="s">
        <v>1169</v>
      </c>
      <c r="D1044" s="181" t="s">
        <v>187</v>
      </c>
      <c r="E1044" s="182" t="s">
        <v>1170</v>
      </c>
      <c r="F1044" s="183" t="s">
        <v>1171</v>
      </c>
      <c r="G1044" s="184" t="s">
        <v>383</v>
      </c>
      <c r="H1044" s="185">
        <v>26</v>
      </c>
      <c r="I1044" s="186"/>
      <c r="J1044" s="187">
        <f>ROUND(I1044*H1044,2)</f>
        <v>0</v>
      </c>
      <c r="K1044" s="183" t="s">
        <v>199</v>
      </c>
      <c r="L1044" s="39"/>
      <c r="M1044" s="188" t="s">
        <v>1</v>
      </c>
      <c r="N1044" s="189" t="s">
        <v>42</v>
      </c>
      <c r="O1044" s="77"/>
      <c r="P1044" s="190">
        <f>O1044*H1044</f>
        <v>0</v>
      </c>
      <c r="Q1044" s="190">
        <v>0</v>
      </c>
      <c r="R1044" s="190">
        <f>Q1044*H1044</f>
        <v>0</v>
      </c>
      <c r="S1044" s="190">
        <v>0.048000000000000001</v>
      </c>
      <c r="T1044" s="191">
        <f>S1044*H1044</f>
        <v>1.248</v>
      </c>
      <c r="U1044" s="38"/>
      <c r="V1044" s="38"/>
      <c r="W1044" s="38"/>
      <c r="X1044" s="38"/>
      <c r="Y1044" s="38"/>
      <c r="Z1044" s="38"/>
      <c r="AA1044" s="38"/>
      <c r="AB1044" s="38"/>
      <c r="AC1044" s="38"/>
      <c r="AD1044" s="38"/>
      <c r="AE1044" s="38"/>
      <c r="AR1044" s="192" t="s">
        <v>191</v>
      </c>
      <c r="AT1044" s="192" t="s">
        <v>187</v>
      </c>
      <c r="AU1044" s="192" t="s">
        <v>92</v>
      </c>
      <c r="AY1044" s="19" t="s">
        <v>185</v>
      </c>
      <c r="BE1044" s="193">
        <f>IF(N1044="základní",J1044,0)</f>
        <v>0</v>
      </c>
      <c r="BF1044" s="193">
        <f>IF(N1044="snížená",J1044,0)</f>
        <v>0</v>
      </c>
      <c r="BG1044" s="193">
        <f>IF(N1044="zákl. přenesená",J1044,0)</f>
        <v>0</v>
      </c>
      <c r="BH1044" s="193">
        <f>IF(N1044="sníž. přenesená",J1044,0)</f>
        <v>0</v>
      </c>
      <c r="BI1044" s="193">
        <f>IF(N1044="nulová",J1044,0)</f>
        <v>0</v>
      </c>
      <c r="BJ1044" s="19" t="s">
        <v>92</v>
      </c>
      <c r="BK1044" s="193">
        <f>ROUND(I1044*H1044,2)</f>
        <v>0</v>
      </c>
      <c r="BL1044" s="19" t="s">
        <v>191</v>
      </c>
      <c r="BM1044" s="192" t="s">
        <v>1172</v>
      </c>
    </row>
    <row r="1045" s="2" customFormat="1">
      <c r="A1045" s="38"/>
      <c r="B1045" s="39"/>
      <c r="C1045" s="38"/>
      <c r="D1045" s="194" t="s">
        <v>193</v>
      </c>
      <c r="E1045" s="38"/>
      <c r="F1045" s="195" t="s">
        <v>1171</v>
      </c>
      <c r="G1045" s="38"/>
      <c r="H1045" s="38"/>
      <c r="I1045" s="196"/>
      <c r="J1045" s="38"/>
      <c r="K1045" s="38"/>
      <c r="L1045" s="39"/>
      <c r="M1045" s="197"/>
      <c r="N1045" s="198"/>
      <c r="O1045" s="77"/>
      <c r="P1045" s="77"/>
      <c r="Q1045" s="77"/>
      <c r="R1045" s="77"/>
      <c r="S1045" s="77"/>
      <c r="T1045" s="78"/>
      <c r="U1045" s="38"/>
      <c r="V1045" s="38"/>
      <c r="W1045" s="38"/>
      <c r="X1045" s="38"/>
      <c r="Y1045" s="38"/>
      <c r="Z1045" s="38"/>
      <c r="AA1045" s="38"/>
      <c r="AB1045" s="38"/>
      <c r="AC1045" s="38"/>
      <c r="AD1045" s="38"/>
      <c r="AE1045" s="38"/>
      <c r="AT1045" s="19" t="s">
        <v>193</v>
      </c>
      <c r="AU1045" s="19" t="s">
        <v>92</v>
      </c>
    </row>
    <row r="1046" s="2" customFormat="1">
      <c r="A1046" s="38"/>
      <c r="B1046" s="39"/>
      <c r="C1046" s="38"/>
      <c r="D1046" s="207" t="s">
        <v>201</v>
      </c>
      <c r="E1046" s="38"/>
      <c r="F1046" s="208" t="s">
        <v>1173</v>
      </c>
      <c r="G1046" s="38"/>
      <c r="H1046" s="38"/>
      <c r="I1046" s="196"/>
      <c r="J1046" s="38"/>
      <c r="K1046" s="38"/>
      <c r="L1046" s="39"/>
      <c r="M1046" s="197"/>
      <c r="N1046" s="198"/>
      <c r="O1046" s="77"/>
      <c r="P1046" s="77"/>
      <c r="Q1046" s="77"/>
      <c r="R1046" s="77"/>
      <c r="S1046" s="77"/>
      <c r="T1046" s="78"/>
      <c r="U1046" s="38"/>
      <c r="V1046" s="38"/>
      <c r="W1046" s="38"/>
      <c r="X1046" s="38"/>
      <c r="Y1046" s="38"/>
      <c r="Z1046" s="38"/>
      <c r="AA1046" s="38"/>
      <c r="AB1046" s="38"/>
      <c r="AC1046" s="38"/>
      <c r="AD1046" s="38"/>
      <c r="AE1046" s="38"/>
      <c r="AT1046" s="19" t="s">
        <v>201</v>
      </c>
      <c r="AU1046" s="19" t="s">
        <v>92</v>
      </c>
    </row>
    <row r="1047" s="13" customFormat="1">
      <c r="A1047" s="13"/>
      <c r="B1047" s="199"/>
      <c r="C1047" s="13"/>
      <c r="D1047" s="194" t="s">
        <v>194</v>
      </c>
      <c r="E1047" s="200" t="s">
        <v>1</v>
      </c>
      <c r="F1047" s="201" t="s">
        <v>1174</v>
      </c>
      <c r="G1047" s="13"/>
      <c r="H1047" s="202">
        <v>4</v>
      </c>
      <c r="I1047" s="203"/>
      <c r="J1047" s="13"/>
      <c r="K1047" s="13"/>
      <c r="L1047" s="199"/>
      <c r="M1047" s="204"/>
      <c r="N1047" s="205"/>
      <c r="O1047" s="205"/>
      <c r="P1047" s="205"/>
      <c r="Q1047" s="205"/>
      <c r="R1047" s="205"/>
      <c r="S1047" s="205"/>
      <c r="T1047" s="206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T1047" s="200" t="s">
        <v>194</v>
      </c>
      <c r="AU1047" s="200" t="s">
        <v>92</v>
      </c>
      <c r="AV1047" s="13" t="s">
        <v>92</v>
      </c>
      <c r="AW1047" s="13" t="s">
        <v>32</v>
      </c>
      <c r="AX1047" s="13" t="s">
        <v>76</v>
      </c>
      <c r="AY1047" s="200" t="s">
        <v>185</v>
      </c>
    </row>
    <row r="1048" s="13" customFormat="1">
      <c r="A1048" s="13"/>
      <c r="B1048" s="199"/>
      <c r="C1048" s="13"/>
      <c r="D1048" s="194" t="s">
        <v>194</v>
      </c>
      <c r="E1048" s="200" t="s">
        <v>1</v>
      </c>
      <c r="F1048" s="201" t="s">
        <v>1175</v>
      </c>
      <c r="G1048" s="13"/>
      <c r="H1048" s="202">
        <v>22</v>
      </c>
      <c r="I1048" s="203"/>
      <c r="J1048" s="13"/>
      <c r="K1048" s="13"/>
      <c r="L1048" s="199"/>
      <c r="M1048" s="204"/>
      <c r="N1048" s="205"/>
      <c r="O1048" s="205"/>
      <c r="P1048" s="205"/>
      <c r="Q1048" s="205"/>
      <c r="R1048" s="205"/>
      <c r="S1048" s="205"/>
      <c r="T1048" s="206"/>
      <c r="U1048" s="13"/>
      <c r="V1048" s="13"/>
      <c r="W1048" s="13"/>
      <c r="X1048" s="13"/>
      <c r="Y1048" s="13"/>
      <c r="Z1048" s="13"/>
      <c r="AA1048" s="13"/>
      <c r="AB1048" s="13"/>
      <c r="AC1048" s="13"/>
      <c r="AD1048" s="13"/>
      <c r="AE1048" s="13"/>
      <c r="AT1048" s="200" t="s">
        <v>194</v>
      </c>
      <c r="AU1048" s="200" t="s">
        <v>92</v>
      </c>
      <c r="AV1048" s="13" t="s">
        <v>92</v>
      </c>
      <c r="AW1048" s="13" t="s">
        <v>32</v>
      </c>
      <c r="AX1048" s="13" t="s">
        <v>76</v>
      </c>
      <c r="AY1048" s="200" t="s">
        <v>185</v>
      </c>
    </row>
    <row r="1049" s="15" customFormat="1">
      <c r="A1049" s="15"/>
      <c r="B1049" s="226"/>
      <c r="C1049" s="15"/>
      <c r="D1049" s="194" t="s">
        <v>194</v>
      </c>
      <c r="E1049" s="227" t="s">
        <v>1</v>
      </c>
      <c r="F1049" s="228" t="s">
        <v>276</v>
      </c>
      <c r="G1049" s="15"/>
      <c r="H1049" s="229">
        <v>26</v>
      </c>
      <c r="I1049" s="230"/>
      <c r="J1049" s="15"/>
      <c r="K1049" s="15"/>
      <c r="L1049" s="226"/>
      <c r="M1049" s="231"/>
      <c r="N1049" s="232"/>
      <c r="O1049" s="232"/>
      <c r="P1049" s="232"/>
      <c r="Q1049" s="232"/>
      <c r="R1049" s="232"/>
      <c r="S1049" s="232"/>
      <c r="T1049" s="233"/>
      <c r="U1049" s="15"/>
      <c r="V1049" s="15"/>
      <c r="W1049" s="15"/>
      <c r="X1049" s="15"/>
      <c r="Y1049" s="15"/>
      <c r="Z1049" s="15"/>
      <c r="AA1049" s="15"/>
      <c r="AB1049" s="15"/>
      <c r="AC1049" s="15"/>
      <c r="AD1049" s="15"/>
      <c r="AE1049" s="15"/>
      <c r="AT1049" s="227" t="s">
        <v>194</v>
      </c>
      <c r="AU1049" s="227" t="s">
        <v>92</v>
      </c>
      <c r="AV1049" s="15" t="s">
        <v>191</v>
      </c>
      <c r="AW1049" s="15" t="s">
        <v>32</v>
      </c>
      <c r="AX1049" s="15" t="s">
        <v>84</v>
      </c>
      <c r="AY1049" s="227" t="s">
        <v>185</v>
      </c>
    </row>
    <row r="1050" s="2" customFormat="1" ht="37.8" customHeight="1">
      <c r="A1050" s="38"/>
      <c r="B1050" s="180"/>
      <c r="C1050" s="181" t="s">
        <v>1176</v>
      </c>
      <c r="D1050" s="181" t="s">
        <v>187</v>
      </c>
      <c r="E1050" s="182" t="s">
        <v>1177</v>
      </c>
      <c r="F1050" s="183" t="s">
        <v>1178</v>
      </c>
      <c r="G1050" s="184" t="s">
        <v>198</v>
      </c>
      <c r="H1050" s="185">
        <v>3.3719999999999999</v>
      </c>
      <c r="I1050" s="186"/>
      <c r="J1050" s="187">
        <f>ROUND(I1050*H1050,2)</f>
        <v>0</v>
      </c>
      <c r="K1050" s="183" t="s">
        <v>199</v>
      </c>
      <c r="L1050" s="39"/>
      <c r="M1050" s="188" t="s">
        <v>1</v>
      </c>
      <c r="N1050" s="189" t="s">
        <v>42</v>
      </c>
      <c r="O1050" s="77"/>
      <c r="P1050" s="190">
        <f>O1050*H1050</f>
        <v>0</v>
      </c>
      <c r="Q1050" s="190">
        <v>0</v>
      </c>
      <c r="R1050" s="190">
        <f>Q1050*H1050</f>
        <v>0</v>
      </c>
      <c r="S1050" s="190">
        <v>2.2000000000000002</v>
      </c>
      <c r="T1050" s="191">
        <f>S1050*H1050</f>
        <v>7.4184000000000001</v>
      </c>
      <c r="U1050" s="38"/>
      <c r="V1050" s="38"/>
      <c r="W1050" s="38"/>
      <c r="X1050" s="38"/>
      <c r="Y1050" s="38"/>
      <c r="Z1050" s="38"/>
      <c r="AA1050" s="38"/>
      <c r="AB1050" s="38"/>
      <c r="AC1050" s="38"/>
      <c r="AD1050" s="38"/>
      <c r="AE1050" s="38"/>
      <c r="AR1050" s="192" t="s">
        <v>191</v>
      </c>
      <c r="AT1050" s="192" t="s">
        <v>187</v>
      </c>
      <c r="AU1050" s="192" t="s">
        <v>92</v>
      </c>
      <c r="AY1050" s="19" t="s">
        <v>185</v>
      </c>
      <c r="BE1050" s="193">
        <f>IF(N1050="základní",J1050,0)</f>
        <v>0</v>
      </c>
      <c r="BF1050" s="193">
        <f>IF(N1050="snížená",J1050,0)</f>
        <v>0</v>
      </c>
      <c r="BG1050" s="193">
        <f>IF(N1050="zákl. přenesená",J1050,0)</f>
        <v>0</v>
      </c>
      <c r="BH1050" s="193">
        <f>IF(N1050="sníž. přenesená",J1050,0)</f>
        <v>0</v>
      </c>
      <c r="BI1050" s="193">
        <f>IF(N1050="nulová",J1050,0)</f>
        <v>0</v>
      </c>
      <c r="BJ1050" s="19" t="s">
        <v>92</v>
      </c>
      <c r="BK1050" s="193">
        <f>ROUND(I1050*H1050,2)</f>
        <v>0</v>
      </c>
      <c r="BL1050" s="19" t="s">
        <v>191</v>
      </c>
      <c r="BM1050" s="192" t="s">
        <v>1179</v>
      </c>
    </row>
    <row r="1051" s="2" customFormat="1">
      <c r="A1051" s="38"/>
      <c r="B1051" s="39"/>
      <c r="C1051" s="38"/>
      <c r="D1051" s="194" t="s">
        <v>193</v>
      </c>
      <c r="E1051" s="38"/>
      <c r="F1051" s="195" t="s">
        <v>1178</v>
      </c>
      <c r="G1051" s="38"/>
      <c r="H1051" s="38"/>
      <c r="I1051" s="196"/>
      <c r="J1051" s="38"/>
      <c r="K1051" s="38"/>
      <c r="L1051" s="39"/>
      <c r="M1051" s="197"/>
      <c r="N1051" s="198"/>
      <c r="O1051" s="77"/>
      <c r="P1051" s="77"/>
      <c r="Q1051" s="77"/>
      <c r="R1051" s="77"/>
      <c r="S1051" s="77"/>
      <c r="T1051" s="78"/>
      <c r="U1051" s="38"/>
      <c r="V1051" s="38"/>
      <c r="W1051" s="38"/>
      <c r="X1051" s="38"/>
      <c r="Y1051" s="38"/>
      <c r="Z1051" s="38"/>
      <c r="AA1051" s="38"/>
      <c r="AB1051" s="38"/>
      <c r="AC1051" s="38"/>
      <c r="AD1051" s="38"/>
      <c r="AE1051" s="38"/>
      <c r="AT1051" s="19" t="s">
        <v>193</v>
      </c>
      <c r="AU1051" s="19" t="s">
        <v>92</v>
      </c>
    </row>
    <row r="1052" s="2" customFormat="1">
      <c r="A1052" s="38"/>
      <c r="B1052" s="39"/>
      <c r="C1052" s="38"/>
      <c r="D1052" s="207" t="s">
        <v>201</v>
      </c>
      <c r="E1052" s="38"/>
      <c r="F1052" s="208" t="s">
        <v>1180</v>
      </c>
      <c r="G1052" s="38"/>
      <c r="H1052" s="38"/>
      <c r="I1052" s="196"/>
      <c r="J1052" s="38"/>
      <c r="K1052" s="38"/>
      <c r="L1052" s="39"/>
      <c r="M1052" s="197"/>
      <c r="N1052" s="198"/>
      <c r="O1052" s="77"/>
      <c r="P1052" s="77"/>
      <c r="Q1052" s="77"/>
      <c r="R1052" s="77"/>
      <c r="S1052" s="77"/>
      <c r="T1052" s="78"/>
      <c r="U1052" s="38"/>
      <c r="V1052" s="38"/>
      <c r="W1052" s="38"/>
      <c r="X1052" s="38"/>
      <c r="Y1052" s="38"/>
      <c r="Z1052" s="38"/>
      <c r="AA1052" s="38"/>
      <c r="AB1052" s="38"/>
      <c r="AC1052" s="38"/>
      <c r="AD1052" s="38"/>
      <c r="AE1052" s="38"/>
      <c r="AT1052" s="19" t="s">
        <v>201</v>
      </c>
      <c r="AU1052" s="19" t="s">
        <v>92</v>
      </c>
    </row>
    <row r="1053" s="14" customFormat="1">
      <c r="A1053" s="14"/>
      <c r="B1053" s="219"/>
      <c r="C1053" s="14"/>
      <c r="D1053" s="194" t="s">
        <v>194</v>
      </c>
      <c r="E1053" s="220" t="s">
        <v>1</v>
      </c>
      <c r="F1053" s="221" t="s">
        <v>1181</v>
      </c>
      <c r="G1053" s="14"/>
      <c r="H1053" s="220" t="s">
        <v>1</v>
      </c>
      <c r="I1053" s="222"/>
      <c r="J1053" s="14"/>
      <c r="K1053" s="14"/>
      <c r="L1053" s="219"/>
      <c r="M1053" s="223"/>
      <c r="N1053" s="224"/>
      <c r="O1053" s="224"/>
      <c r="P1053" s="224"/>
      <c r="Q1053" s="224"/>
      <c r="R1053" s="224"/>
      <c r="S1053" s="224"/>
      <c r="T1053" s="225"/>
      <c r="U1053" s="14"/>
      <c r="V1053" s="14"/>
      <c r="W1053" s="14"/>
      <c r="X1053" s="14"/>
      <c r="Y1053" s="14"/>
      <c r="Z1053" s="14"/>
      <c r="AA1053" s="14"/>
      <c r="AB1053" s="14"/>
      <c r="AC1053" s="14"/>
      <c r="AD1053" s="14"/>
      <c r="AE1053" s="14"/>
      <c r="AT1053" s="220" t="s">
        <v>194</v>
      </c>
      <c r="AU1053" s="220" t="s">
        <v>92</v>
      </c>
      <c r="AV1053" s="14" t="s">
        <v>84</v>
      </c>
      <c r="AW1053" s="14" t="s">
        <v>32</v>
      </c>
      <c r="AX1053" s="14" t="s">
        <v>76</v>
      </c>
      <c r="AY1053" s="220" t="s">
        <v>185</v>
      </c>
    </row>
    <row r="1054" s="14" customFormat="1">
      <c r="A1054" s="14"/>
      <c r="B1054" s="219"/>
      <c r="C1054" s="14"/>
      <c r="D1054" s="194" t="s">
        <v>194</v>
      </c>
      <c r="E1054" s="220" t="s">
        <v>1</v>
      </c>
      <c r="F1054" s="221" t="s">
        <v>403</v>
      </c>
      <c r="G1054" s="14"/>
      <c r="H1054" s="220" t="s">
        <v>1</v>
      </c>
      <c r="I1054" s="222"/>
      <c r="J1054" s="14"/>
      <c r="K1054" s="14"/>
      <c r="L1054" s="219"/>
      <c r="M1054" s="223"/>
      <c r="N1054" s="224"/>
      <c r="O1054" s="224"/>
      <c r="P1054" s="224"/>
      <c r="Q1054" s="224"/>
      <c r="R1054" s="224"/>
      <c r="S1054" s="224"/>
      <c r="T1054" s="225"/>
      <c r="U1054" s="14"/>
      <c r="V1054" s="14"/>
      <c r="W1054" s="14"/>
      <c r="X1054" s="14"/>
      <c r="Y1054" s="14"/>
      <c r="Z1054" s="14"/>
      <c r="AA1054" s="14"/>
      <c r="AB1054" s="14"/>
      <c r="AC1054" s="14"/>
      <c r="AD1054" s="14"/>
      <c r="AE1054" s="14"/>
      <c r="AT1054" s="220" t="s">
        <v>194</v>
      </c>
      <c r="AU1054" s="220" t="s">
        <v>92</v>
      </c>
      <c r="AV1054" s="14" t="s">
        <v>84</v>
      </c>
      <c r="AW1054" s="14" t="s">
        <v>32</v>
      </c>
      <c r="AX1054" s="14" t="s">
        <v>76</v>
      </c>
      <c r="AY1054" s="220" t="s">
        <v>185</v>
      </c>
    </row>
    <row r="1055" s="13" customFormat="1">
      <c r="A1055" s="13"/>
      <c r="B1055" s="199"/>
      <c r="C1055" s="13"/>
      <c r="D1055" s="194" t="s">
        <v>194</v>
      </c>
      <c r="E1055" s="200" t="s">
        <v>1</v>
      </c>
      <c r="F1055" s="201" t="s">
        <v>1182</v>
      </c>
      <c r="G1055" s="13"/>
      <c r="H1055" s="202">
        <v>1.6799999999999999</v>
      </c>
      <c r="I1055" s="203"/>
      <c r="J1055" s="13"/>
      <c r="K1055" s="13"/>
      <c r="L1055" s="199"/>
      <c r="M1055" s="204"/>
      <c r="N1055" s="205"/>
      <c r="O1055" s="205"/>
      <c r="P1055" s="205"/>
      <c r="Q1055" s="205"/>
      <c r="R1055" s="205"/>
      <c r="S1055" s="205"/>
      <c r="T1055" s="206"/>
      <c r="U1055" s="13"/>
      <c r="V1055" s="13"/>
      <c r="W1055" s="13"/>
      <c r="X1055" s="13"/>
      <c r="Y1055" s="13"/>
      <c r="Z1055" s="13"/>
      <c r="AA1055" s="13"/>
      <c r="AB1055" s="13"/>
      <c r="AC1055" s="13"/>
      <c r="AD1055" s="13"/>
      <c r="AE1055" s="13"/>
      <c r="AT1055" s="200" t="s">
        <v>194</v>
      </c>
      <c r="AU1055" s="200" t="s">
        <v>92</v>
      </c>
      <c r="AV1055" s="13" t="s">
        <v>92</v>
      </c>
      <c r="AW1055" s="13" t="s">
        <v>32</v>
      </c>
      <c r="AX1055" s="13" t="s">
        <v>76</v>
      </c>
      <c r="AY1055" s="200" t="s">
        <v>185</v>
      </c>
    </row>
    <row r="1056" s="14" customFormat="1">
      <c r="A1056" s="14"/>
      <c r="B1056" s="219"/>
      <c r="C1056" s="14"/>
      <c r="D1056" s="194" t="s">
        <v>194</v>
      </c>
      <c r="E1056" s="220" t="s">
        <v>1</v>
      </c>
      <c r="F1056" s="221" t="s">
        <v>405</v>
      </c>
      <c r="G1056" s="14"/>
      <c r="H1056" s="220" t="s">
        <v>1</v>
      </c>
      <c r="I1056" s="222"/>
      <c r="J1056" s="14"/>
      <c r="K1056" s="14"/>
      <c r="L1056" s="219"/>
      <c r="M1056" s="223"/>
      <c r="N1056" s="224"/>
      <c r="O1056" s="224"/>
      <c r="P1056" s="224"/>
      <c r="Q1056" s="224"/>
      <c r="R1056" s="224"/>
      <c r="S1056" s="224"/>
      <c r="T1056" s="225"/>
      <c r="U1056" s="14"/>
      <c r="V1056" s="14"/>
      <c r="W1056" s="14"/>
      <c r="X1056" s="14"/>
      <c r="Y1056" s="14"/>
      <c r="Z1056" s="14"/>
      <c r="AA1056" s="14"/>
      <c r="AB1056" s="14"/>
      <c r="AC1056" s="14"/>
      <c r="AD1056" s="14"/>
      <c r="AE1056" s="14"/>
      <c r="AT1056" s="220" t="s">
        <v>194</v>
      </c>
      <c r="AU1056" s="220" t="s">
        <v>92</v>
      </c>
      <c r="AV1056" s="14" t="s">
        <v>84</v>
      </c>
      <c r="AW1056" s="14" t="s">
        <v>32</v>
      </c>
      <c r="AX1056" s="14" t="s">
        <v>76</v>
      </c>
      <c r="AY1056" s="220" t="s">
        <v>185</v>
      </c>
    </row>
    <row r="1057" s="13" customFormat="1">
      <c r="A1057" s="13"/>
      <c r="B1057" s="199"/>
      <c r="C1057" s="13"/>
      <c r="D1057" s="194" t="s">
        <v>194</v>
      </c>
      <c r="E1057" s="200" t="s">
        <v>1</v>
      </c>
      <c r="F1057" s="201" t="s">
        <v>1183</v>
      </c>
      <c r="G1057" s="13"/>
      <c r="H1057" s="202">
        <v>1.692</v>
      </c>
      <c r="I1057" s="203"/>
      <c r="J1057" s="13"/>
      <c r="K1057" s="13"/>
      <c r="L1057" s="199"/>
      <c r="M1057" s="204"/>
      <c r="N1057" s="205"/>
      <c r="O1057" s="205"/>
      <c r="P1057" s="205"/>
      <c r="Q1057" s="205"/>
      <c r="R1057" s="205"/>
      <c r="S1057" s="205"/>
      <c r="T1057" s="206"/>
      <c r="U1057" s="13"/>
      <c r="V1057" s="13"/>
      <c r="W1057" s="13"/>
      <c r="X1057" s="13"/>
      <c r="Y1057" s="13"/>
      <c r="Z1057" s="13"/>
      <c r="AA1057" s="13"/>
      <c r="AB1057" s="13"/>
      <c r="AC1057" s="13"/>
      <c r="AD1057" s="13"/>
      <c r="AE1057" s="13"/>
      <c r="AT1057" s="200" t="s">
        <v>194</v>
      </c>
      <c r="AU1057" s="200" t="s">
        <v>92</v>
      </c>
      <c r="AV1057" s="13" t="s">
        <v>92</v>
      </c>
      <c r="AW1057" s="13" t="s">
        <v>32</v>
      </c>
      <c r="AX1057" s="13" t="s">
        <v>76</v>
      </c>
      <c r="AY1057" s="200" t="s">
        <v>185</v>
      </c>
    </row>
    <row r="1058" s="15" customFormat="1">
      <c r="A1058" s="15"/>
      <c r="B1058" s="226"/>
      <c r="C1058" s="15"/>
      <c r="D1058" s="194" t="s">
        <v>194</v>
      </c>
      <c r="E1058" s="227" t="s">
        <v>1</v>
      </c>
      <c r="F1058" s="228" t="s">
        <v>276</v>
      </c>
      <c r="G1058" s="15"/>
      <c r="H1058" s="229">
        <v>3.3719999999999999</v>
      </c>
      <c r="I1058" s="230"/>
      <c r="J1058" s="15"/>
      <c r="K1058" s="15"/>
      <c r="L1058" s="226"/>
      <c r="M1058" s="231"/>
      <c r="N1058" s="232"/>
      <c r="O1058" s="232"/>
      <c r="P1058" s="232"/>
      <c r="Q1058" s="232"/>
      <c r="R1058" s="232"/>
      <c r="S1058" s="232"/>
      <c r="T1058" s="233"/>
      <c r="U1058" s="15"/>
      <c r="V1058" s="15"/>
      <c r="W1058" s="15"/>
      <c r="X1058" s="15"/>
      <c r="Y1058" s="15"/>
      <c r="Z1058" s="15"/>
      <c r="AA1058" s="15"/>
      <c r="AB1058" s="15"/>
      <c r="AC1058" s="15"/>
      <c r="AD1058" s="15"/>
      <c r="AE1058" s="15"/>
      <c r="AT1058" s="227" t="s">
        <v>194</v>
      </c>
      <c r="AU1058" s="227" t="s">
        <v>92</v>
      </c>
      <c r="AV1058" s="15" t="s">
        <v>191</v>
      </c>
      <c r="AW1058" s="15" t="s">
        <v>32</v>
      </c>
      <c r="AX1058" s="15" t="s">
        <v>84</v>
      </c>
      <c r="AY1058" s="227" t="s">
        <v>185</v>
      </c>
    </row>
    <row r="1059" s="2" customFormat="1" ht="37.8" customHeight="1">
      <c r="A1059" s="38"/>
      <c r="B1059" s="180"/>
      <c r="C1059" s="181" t="s">
        <v>1184</v>
      </c>
      <c r="D1059" s="181" t="s">
        <v>187</v>
      </c>
      <c r="E1059" s="182" t="s">
        <v>1185</v>
      </c>
      <c r="F1059" s="183" t="s">
        <v>1186</v>
      </c>
      <c r="G1059" s="184" t="s">
        <v>198</v>
      </c>
      <c r="H1059" s="185">
        <v>12.404999999999999</v>
      </c>
      <c r="I1059" s="186"/>
      <c r="J1059" s="187">
        <f>ROUND(I1059*H1059,2)</f>
        <v>0</v>
      </c>
      <c r="K1059" s="183" t="s">
        <v>199</v>
      </c>
      <c r="L1059" s="39"/>
      <c r="M1059" s="188" t="s">
        <v>1</v>
      </c>
      <c r="N1059" s="189" t="s">
        <v>42</v>
      </c>
      <c r="O1059" s="77"/>
      <c r="P1059" s="190">
        <f>O1059*H1059</f>
        <v>0</v>
      </c>
      <c r="Q1059" s="190">
        <v>0</v>
      </c>
      <c r="R1059" s="190">
        <f>Q1059*H1059</f>
        <v>0</v>
      </c>
      <c r="S1059" s="190">
        <v>2.2000000000000002</v>
      </c>
      <c r="T1059" s="191">
        <f>S1059*H1059</f>
        <v>27.291</v>
      </c>
      <c r="U1059" s="38"/>
      <c r="V1059" s="38"/>
      <c r="W1059" s="38"/>
      <c r="X1059" s="38"/>
      <c r="Y1059" s="38"/>
      <c r="Z1059" s="38"/>
      <c r="AA1059" s="38"/>
      <c r="AB1059" s="38"/>
      <c r="AC1059" s="38"/>
      <c r="AD1059" s="38"/>
      <c r="AE1059" s="38"/>
      <c r="AR1059" s="192" t="s">
        <v>191</v>
      </c>
      <c r="AT1059" s="192" t="s">
        <v>187</v>
      </c>
      <c r="AU1059" s="192" t="s">
        <v>92</v>
      </c>
      <c r="AY1059" s="19" t="s">
        <v>185</v>
      </c>
      <c r="BE1059" s="193">
        <f>IF(N1059="základní",J1059,0)</f>
        <v>0</v>
      </c>
      <c r="BF1059" s="193">
        <f>IF(N1059="snížená",J1059,0)</f>
        <v>0</v>
      </c>
      <c r="BG1059" s="193">
        <f>IF(N1059="zákl. přenesená",J1059,0)</f>
        <v>0</v>
      </c>
      <c r="BH1059" s="193">
        <f>IF(N1059="sníž. přenesená",J1059,0)</f>
        <v>0</v>
      </c>
      <c r="BI1059" s="193">
        <f>IF(N1059="nulová",J1059,0)</f>
        <v>0</v>
      </c>
      <c r="BJ1059" s="19" t="s">
        <v>92</v>
      </c>
      <c r="BK1059" s="193">
        <f>ROUND(I1059*H1059,2)</f>
        <v>0</v>
      </c>
      <c r="BL1059" s="19" t="s">
        <v>191</v>
      </c>
      <c r="BM1059" s="192" t="s">
        <v>1187</v>
      </c>
    </row>
    <row r="1060" s="2" customFormat="1">
      <c r="A1060" s="38"/>
      <c r="B1060" s="39"/>
      <c r="C1060" s="38"/>
      <c r="D1060" s="194" t="s">
        <v>193</v>
      </c>
      <c r="E1060" s="38"/>
      <c r="F1060" s="195" t="s">
        <v>1186</v>
      </c>
      <c r="G1060" s="38"/>
      <c r="H1060" s="38"/>
      <c r="I1060" s="196"/>
      <c r="J1060" s="38"/>
      <c r="K1060" s="38"/>
      <c r="L1060" s="39"/>
      <c r="M1060" s="197"/>
      <c r="N1060" s="198"/>
      <c r="O1060" s="77"/>
      <c r="P1060" s="77"/>
      <c r="Q1060" s="77"/>
      <c r="R1060" s="77"/>
      <c r="S1060" s="77"/>
      <c r="T1060" s="78"/>
      <c r="U1060" s="38"/>
      <c r="V1060" s="38"/>
      <c r="W1060" s="38"/>
      <c r="X1060" s="38"/>
      <c r="Y1060" s="38"/>
      <c r="Z1060" s="38"/>
      <c r="AA1060" s="38"/>
      <c r="AB1060" s="38"/>
      <c r="AC1060" s="38"/>
      <c r="AD1060" s="38"/>
      <c r="AE1060" s="38"/>
      <c r="AT1060" s="19" t="s">
        <v>193</v>
      </c>
      <c r="AU1060" s="19" t="s">
        <v>92</v>
      </c>
    </row>
    <row r="1061" s="2" customFormat="1">
      <c r="A1061" s="38"/>
      <c r="B1061" s="39"/>
      <c r="C1061" s="38"/>
      <c r="D1061" s="207" t="s">
        <v>201</v>
      </c>
      <c r="E1061" s="38"/>
      <c r="F1061" s="208" t="s">
        <v>1188</v>
      </c>
      <c r="G1061" s="38"/>
      <c r="H1061" s="38"/>
      <c r="I1061" s="196"/>
      <c r="J1061" s="38"/>
      <c r="K1061" s="38"/>
      <c r="L1061" s="39"/>
      <c r="M1061" s="197"/>
      <c r="N1061" s="198"/>
      <c r="O1061" s="77"/>
      <c r="P1061" s="77"/>
      <c r="Q1061" s="77"/>
      <c r="R1061" s="77"/>
      <c r="S1061" s="77"/>
      <c r="T1061" s="78"/>
      <c r="U1061" s="38"/>
      <c r="V1061" s="38"/>
      <c r="W1061" s="38"/>
      <c r="X1061" s="38"/>
      <c r="Y1061" s="38"/>
      <c r="Z1061" s="38"/>
      <c r="AA1061" s="38"/>
      <c r="AB1061" s="38"/>
      <c r="AC1061" s="38"/>
      <c r="AD1061" s="38"/>
      <c r="AE1061" s="38"/>
      <c r="AT1061" s="19" t="s">
        <v>201</v>
      </c>
      <c r="AU1061" s="19" t="s">
        <v>92</v>
      </c>
    </row>
    <row r="1062" s="14" customFormat="1">
      <c r="A1062" s="14"/>
      <c r="B1062" s="219"/>
      <c r="C1062" s="14"/>
      <c r="D1062" s="194" t="s">
        <v>194</v>
      </c>
      <c r="E1062" s="220" t="s">
        <v>1</v>
      </c>
      <c r="F1062" s="221" t="s">
        <v>1189</v>
      </c>
      <c r="G1062" s="14"/>
      <c r="H1062" s="220" t="s">
        <v>1</v>
      </c>
      <c r="I1062" s="222"/>
      <c r="J1062" s="14"/>
      <c r="K1062" s="14"/>
      <c r="L1062" s="219"/>
      <c r="M1062" s="223"/>
      <c r="N1062" s="224"/>
      <c r="O1062" s="224"/>
      <c r="P1062" s="224"/>
      <c r="Q1062" s="224"/>
      <c r="R1062" s="224"/>
      <c r="S1062" s="224"/>
      <c r="T1062" s="225"/>
      <c r="U1062" s="14"/>
      <c r="V1062" s="14"/>
      <c r="W1062" s="14"/>
      <c r="X1062" s="14"/>
      <c r="Y1062" s="14"/>
      <c r="Z1062" s="14"/>
      <c r="AA1062" s="14"/>
      <c r="AB1062" s="14"/>
      <c r="AC1062" s="14"/>
      <c r="AD1062" s="14"/>
      <c r="AE1062" s="14"/>
      <c r="AT1062" s="220" t="s">
        <v>194</v>
      </c>
      <c r="AU1062" s="220" t="s">
        <v>92</v>
      </c>
      <c r="AV1062" s="14" t="s">
        <v>84</v>
      </c>
      <c r="AW1062" s="14" t="s">
        <v>32</v>
      </c>
      <c r="AX1062" s="14" t="s">
        <v>76</v>
      </c>
      <c r="AY1062" s="220" t="s">
        <v>185</v>
      </c>
    </row>
    <row r="1063" s="14" customFormat="1">
      <c r="A1063" s="14"/>
      <c r="B1063" s="219"/>
      <c r="C1063" s="14"/>
      <c r="D1063" s="194" t="s">
        <v>194</v>
      </c>
      <c r="E1063" s="220" t="s">
        <v>1</v>
      </c>
      <c r="F1063" s="221" t="s">
        <v>323</v>
      </c>
      <c r="G1063" s="14"/>
      <c r="H1063" s="220" t="s">
        <v>1</v>
      </c>
      <c r="I1063" s="222"/>
      <c r="J1063" s="14"/>
      <c r="K1063" s="14"/>
      <c r="L1063" s="219"/>
      <c r="M1063" s="223"/>
      <c r="N1063" s="224"/>
      <c r="O1063" s="224"/>
      <c r="P1063" s="224"/>
      <c r="Q1063" s="224"/>
      <c r="R1063" s="224"/>
      <c r="S1063" s="224"/>
      <c r="T1063" s="225"/>
      <c r="U1063" s="14"/>
      <c r="V1063" s="14"/>
      <c r="W1063" s="14"/>
      <c r="X1063" s="14"/>
      <c r="Y1063" s="14"/>
      <c r="Z1063" s="14"/>
      <c r="AA1063" s="14"/>
      <c r="AB1063" s="14"/>
      <c r="AC1063" s="14"/>
      <c r="AD1063" s="14"/>
      <c r="AE1063" s="14"/>
      <c r="AT1063" s="220" t="s">
        <v>194</v>
      </c>
      <c r="AU1063" s="220" t="s">
        <v>92</v>
      </c>
      <c r="AV1063" s="14" t="s">
        <v>84</v>
      </c>
      <c r="AW1063" s="14" t="s">
        <v>32</v>
      </c>
      <c r="AX1063" s="14" t="s">
        <v>76</v>
      </c>
      <c r="AY1063" s="220" t="s">
        <v>185</v>
      </c>
    </row>
    <row r="1064" s="13" customFormat="1">
      <c r="A1064" s="13"/>
      <c r="B1064" s="199"/>
      <c r="C1064" s="13"/>
      <c r="D1064" s="194" t="s">
        <v>194</v>
      </c>
      <c r="E1064" s="200" t="s">
        <v>1</v>
      </c>
      <c r="F1064" s="201" t="s">
        <v>1190</v>
      </c>
      <c r="G1064" s="13"/>
      <c r="H1064" s="202">
        <v>5.1479999999999997</v>
      </c>
      <c r="I1064" s="203"/>
      <c r="J1064" s="13"/>
      <c r="K1064" s="13"/>
      <c r="L1064" s="199"/>
      <c r="M1064" s="204"/>
      <c r="N1064" s="205"/>
      <c r="O1064" s="205"/>
      <c r="P1064" s="205"/>
      <c r="Q1064" s="205"/>
      <c r="R1064" s="205"/>
      <c r="S1064" s="205"/>
      <c r="T1064" s="206"/>
      <c r="U1064" s="13"/>
      <c r="V1064" s="13"/>
      <c r="W1064" s="13"/>
      <c r="X1064" s="13"/>
      <c r="Y1064" s="13"/>
      <c r="Z1064" s="13"/>
      <c r="AA1064" s="13"/>
      <c r="AB1064" s="13"/>
      <c r="AC1064" s="13"/>
      <c r="AD1064" s="13"/>
      <c r="AE1064" s="13"/>
      <c r="AT1064" s="200" t="s">
        <v>194</v>
      </c>
      <c r="AU1064" s="200" t="s">
        <v>92</v>
      </c>
      <c r="AV1064" s="13" t="s">
        <v>92</v>
      </c>
      <c r="AW1064" s="13" t="s">
        <v>32</v>
      </c>
      <c r="AX1064" s="13" t="s">
        <v>76</v>
      </c>
      <c r="AY1064" s="200" t="s">
        <v>185</v>
      </c>
    </row>
    <row r="1065" s="14" customFormat="1">
      <c r="A1065" s="14"/>
      <c r="B1065" s="219"/>
      <c r="C1065" s="14"/>
      <c r="D1065" s="194" t="s">
        <v>194</v>
      </c>
      <c r="E1065" s="220" t="s">
        <v>1</v>
      </c>
      <c r="F1065" s="221" t="s">
        <v>331</v>
      </c>
      <c r="G1065" s="14"/>
      <c r="H1065" s="220" t="s">
        <v>1</v>
      </c>
      <c r="I1065" s="222"/>
      <c r="J1065" s="14"/>
      <c r="K1065" s="14"/>
      <c r="L1065" s="219"/>
      <c r="M1065" s="223"/>
      <c r="N1065" s="224"/>
      <c r="O1065" s="224"/>
      <c r="P1065" s="224"/>
      <c r="Q1065" s="224"/>
      <c r="R1065" s="224"/>
      <c r="S1065" s="224"/>
      <c r="T1065" s="225"/>
      <c r="U1065" s="14"/>
      <c r="V1065" s="14"/>
      <c r="W1065" s="14"/>
      <c r="X1065" s="14"/>
      <c r="Y1065" s="14"/>
      <c r="Z1065" s="14"/>
      <c r="AA1065" s="14"/>
      <c r="AB1065" s="14"/>
      <c r="AC1065" s="14"/>
      <c r="AD1065" s="14"/>
      <c r="AE1065" s="14"/>
      <c r="AT1065" s="220" t="s">
        <v>194</v>
      </c>
      <c r="AU1065" s="220" t="s">
        <v>92</v>
      </c>
      <c r="AV1065" s="14" t="s">
        <v>84</v>
      </c>
      <c r="AW1065" s="14" t="s">
        <v>32</v>
      </c>
      <c r="AX1065" s="14" t="s">
        <v>76</v>
      </c>
      <c r="AY1065" s="220" t="s">
        <v>185</v>
      </c>
    </row>
    <row r="1066" s="13" customFormat="1">
      <c r="A1066" s="13"/>
      <c r="B1066" s="199"/>
      <c r="C1066" s="13"/>
      <c r="D1066" s="194" t="s">
        <v>194</v>
      </c>
      <c r="E1066" s="200" t="s">
        <v>1</v>
      </c>
      <c r="F1066" s="201" t="s">
        <v>1191</v>
      </c>
      <c r="G1066" s="13"/>
      <c r="H1066" s="202">
        <v>5.6399999999999997</v>
      </c>
      <c r="I1066" s="203"/>
      <c r="J1066" s="13"/>
      <c r="K1066" s="13"/>
      <c r="L1066" s="199"/>
      <c r="M1066" s="204"/>
      <c r="N1066" s="205"/>
      <c r="O1066" s="205"/>
      <c r="P1066" s="205"/>
      <c r="Q1066" s="205"/>
      <c r="R1066" s="205"/>
      <c r="S1066" s="205"/>
      <c r="T1066" s="206"/>
      <c r="U1066" s="13"/>
      <c r="V1066" s="13"/>
      <c r="W1066" s="13"/>
      <c r="X1066" s="13"/>
      <c r="Y1066" s="13"/>
      <c r="Z1066" s="13"/>
      <c r="AA1066" s="13"/>
      <c r="AB1066" s="13"/>
      <c r="AC1066" s="13"/>
      <c r="AD1066" s="13"/>
      <c r="AE1066" s="13"/>
      <c r="AT1066" s="200" t="s">
        <v>194</v>
      </c>
      <c r="AU1066" s="200" t="s">
        <v>92</v>
      </c>
      <c r="AV1066" s="13" t="s">
        <v>92</v>
      </c>
      <c r="AW1066" s="13" t="s">
        <v>32</v>
      </c>
      <c r="AX1066" s="13" t="s">
        <v>76</v>
      </c>
      <c r="AY1066" s="200" t="s">
        <v>185</v>
      </c>
    </row>
    <row r="1067" s="14" customFormat="1">
      <c r="A1067" s="14"/>
      <c r="B1067" s="219"/>
      <c r="C1067" s="14"/>
      <c r="D1067" s="194" t="s">
        <v>194</v>
      </c>
      <c r="E1067" s="220" t="s">
        <v>1</v>
      </c>
      <c r="F1067" s="221" t="s">
        <v>1192</v>
      </c>
      <c r="G1067" s="14"/>
      <c r="H1067" s="220" t="s">
        <v>1</v>
      </c>
      <c r="I1067" s="222"/>
      <c r="J1067" s="14"/>
      <c r="K1067" s="14"/>
      <c r="L1067" s="219"/>
      <c r="M1067" s="223"/>
      <c r="N1067" s="224"/>
      <c r="O1067" s="224"/>
      <c r="P1067" s="224"/>
      <c r="Q1067" s="224"/>
      <c r="R1067" s="224"/>
      <c r="S1067" s="224"/>
      <c r="T1067" s="225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T1067" s="220" t="s">
        <v>194</v>
      </c>
      <c r="AU1067" s="220" t="s">
        <v>92</v>
      </c>
      <c r="AV1067" s="14" t="s">
        <v>84</v>
      </c>
      <c r="AW1067" s="14" t="s">
        <v>32</v>
      </c>
      <c r="AX1067" s="14" t="s">
        <v>76</v>
      </c>
      <c r="AY1067" s="220" t="s">
        <v>185</v>
      </c>
    </row>
    <row r="1068" s="14" customFormat="1">
      <c r="A1068" s="14"/>
      <c r="B1068" s="219"/>
      <c r="C1068" s="14"/>
      <c r="D1068" s="194" t="s">
        <v>194</v>
      </c>
      <c r="E1068" s="220" t="s">
        <v>1</v>
      </c>
      <c r="F1068" s="221" t="s">
        <v>1193</v>
      </c>
      <c r="G1068" s="14"/>
      <c r="H1068" s="220" t="s">
        <v>1</v>
      </c>
      <c r="I1068" s="222"/>
      <c r="J1068" s="14"/>
      <c r="K1068" s="14"/>
      <c r="L1068" s="219"/>
      <c r="M1068" s="223"/>
      <c r="N1068" s="224"/>
      <c r="O1068" s="224"/>
      <c r="P1068" s="224"/>
      <c r="Q1068" s="224"/>
      <c r="R1068" s="224"/>
      <c r="S1068" s="224"/>
      <c r="T1068" s="225"/>
      <c r="U1068" s="14"/>
      <c r="V1068" s="14"/>
      <c r="W1068" s="14"/>
      <c r="X1068" s="14"/>
      <c r="Y1068" s="14"/>
      <c r="Z1068" s="14"/>
      <c r="AA1068" s="14"/>
      <c r="AB1068" s="14"/>
      <c r="AC1068" s="14"/>
      <c r="AD1068" s="14"/>
      <c r="AE1068" s="14"/>
      <c r="AT1068" s="220" t="s">
        <v>194</v>
      </c>
      <c r="AU1068" s="220" t="s">
        <v>92</v>
      </c>
      <c r="AV1068" s="14" t="s">
        <v>84</v>
      </c>
      <c r="AW1068" s="14" t="s">
        <v>32</v>
      </c>
      <c r="AX1068" s="14" t="s">
        <v>76</v>
      </c>
      <c r="AY1068" s="220" t="s">
        <v>185</v>
      </c>
    </row>
    <row r="1069" s="13" customFormat="1">
      <c r="A1069" s="13"/>
      <c r="B1069" s="199"/>
      <c r="C1069" s="13"/>
      <c r="D1069" s="194" t="s">
        <v>194</v>
      </c>
      <c r="E1069" s="200" t="s">
        <v>1</v>
      </c>
      <c r="F1069" s="201" t="s">
        <v>1194</v>
      </c>
      <c r="G1069" s="13"/>
      <c r="H1069" s="202">
        <v>1.617</v>
      </c>
      <c r="I1069" s="203"/>
      <c r="J1069" s="13"/>
      <c r="K1069" s="13"/>
      <c r="L1069" s="199"/>
      <c r="M1069" s="204"/>
      <c r="N1069" s="205"/>
      <c r="O1069" s="205"/>
      <c r="P1069" s="205"/>
      <c r="Q1069" s="205"/>
      <c r="R1069" s="205"/>
      <c r="S1069" s="205"/>
      <c r="T1069" s="206"/>
      <c r="U1069" s="13"/>
      <c r="V1069" s="13"/>
      <c r="W1069" s="13"/>
      <c r="X1069" s="13"/>
      <c r="Y1069" s="13"/>
      <c r="Z1069" s="13"/>
      <c r="AA1069" s="13"/>
      <c r="AB1069" s="13"/>
      <c r="AC1069" s="13"/>
      <c r="AD1069" s="13"/>
      <c r="AE1069" s="13"/>
      <c r="AT1069" s="200" t="s">
        <v>194</v>
      </c>
      <c r="AU1069" s="200" t="s">
        <v>92</v>
      </c>
      <c r="AV1069" s="13" t="s">
        <v>92</v>
      </c>
      <c r="AW1069" s="13" t="s">
        <v>32</v>
      </c>
      <c r="AX1069" s="13" t="s">
        <v>76</v>
      </c>
      <c r="AY1069" s="200" t="s">
        <v>185</v>
      </c>
    </row>
    <row r="1070" s="15" customFormat="1">
      <c r="A1070" s="15"/>
      <c r="B1070" s="226"/>
      <c r="C1070" s="15"/>
      <c r="D1070" s="194" t="s">
        <v>194</v>
      </c>
      <c r="E1070" s="227" t="s">
        <v>1</v>
      </c>
      <c r="F1070" s="228" t="s">
        <v>276</v>
      </c>
      <c r="G1070" s="15"/>
      <c r="H1070" s="229">
        <v>12.405000000000001</v>
      </c>
      <c r="I1070" s="230"/>
      <c r="J1070" s="15"/>
      <c r="K1070" s="15"/>
      <c r="L1070" s="226"/>
      <c r="M1070" s="231"/>
      <c r="N1070" s="232"/>
      <c r="O1070" s="232"/>
      <c r="P1070" s="232"/>
      <c r="Q1070" s="232"/>
      <c r="R1070" s="232"/>
      <c r="S1070" s="232"/>
      <c r="T1070" s="233"/>
      <c r="U1070" s="15"/>
      <c r="V1070" s="15"/>
      <c r="W1070" s="15"/>
      <c r="X1070" s="15"/>
      <c r="Y1070" s="15"/>
      <c r="Z1070" s="15"/>
      <c r="AA1070" s="15"/>
      <c r="AB1070" s="15"/>
      <c r="AC1070" s="15"/>
      <c r="AD1070" s="15"/>
      <c r="AE1070" s="15"/>
      <c r="AT1070" s="227" t="s">
        <v>194</v>
      </c>
      <c r="AU1070" s="227" t="s">
        <v>92</v>
      </c>
      <c r="AV1070" s="15" t="s">
        <v>191</v>
      </c>
      <c r="AW1070" s="15" t="s">
        <v>32</v>
      </c>
      <c r="AX1070" s="15" t="s">
        <v>84</v>
      </c>
      <c r="AY1070" s="227" t="s">
        <v>185</v>
      </c>
    </row>
    <row r="1071" s="2" customFormat="1" ht="37.8" customHeight="1">
      <c r="A1071" s="38"/>
      <c r="B1071" s="180"/>
      <c r="C1071" s="181" t="s">
        <v>1195</v>
      </c>
      <c r="D1071" s="181" t="s">
        <v>187</v>
      </c>
      <c r="E1071" s="182" t="s">
        <v>1196</v>
      </c>
      <c r="F1071" s="183" t="s">
        <v>1197</v>
      </c>
      <c r="G1071" s="184" t="s">
        <v>198</v>
      </c>
      <c r="H1071" s="185">
        <v>47.340000000000003</v>
      </c>
      <c r="I1071" s="186"/>
      <c r="J1071" s="187">
        <f>ROUND(I1071*H1071,2)</f>
        <v>0</v>
      </c>
      <c r="K1071" s="183" t="s">
        <v>199</v>
      </c>
      <c r="L1071" s="39"/>
      <c r="M1071" s="188" t="s">
        <v>1</v>
      </c>
      <c r="N1071" s="189" t="s">
        <v>42</v>
      </c>
      <c r="O1071" s="77"/>
      <c r="P1071" s="190">
        <f>O1071*H1071</f>
        <v>0</v>
      </c>
      <c r="Q1071" s="190">
        <v>0</v>
      </c>
      <c r="R1071" s="190">
        <f>Q1071*H1071</f>
        <v>0</v>
      </c>
      <c r="S1071" s="190">
        <v>2.2000000000000002</v>
      </c>
      <c r="T1071" s="191">
        <f>S1071*H1071</f>
        <v>104.14800000000001</v>
      </c>
      <c r="U1071" s="38"/>
      <c r="V1071" s="38"/>
      <c r="W1071" s="38"/>
      <c r="X1071" s="38"/>
      <c r="Y1071" s="38"/>
      <c r="Z1071" s="38"/>
      <c r="AA1071" s="38"/>
      <c r="AB1071" s="38"/>
      <c r="AC1071" s="38"/>
      <c r="AD1071" s="38"/>
      <c r="AE1071" s="38"/>
      <c r="AR1071" s="192" t="s">
        <v>191</v>
      </c>
      <c r="AT1071" s="192" t="s">
        <v>187</v>
      </c>
      <c r="AU1071" s="192" t="s">
        <v>92</v>
      </c>
      <c r="AY1071" s="19" t="s">
        <v>185</v>
      </c>
      <c r="BE1071" s="193">
        <f>IF(N1071="základní",J1071,0)</f>
        <v>0</v>
      </c>
      <c r="BF1071" s="193">
        <f>IF(N1071="snížená",J1071,0)</f>
        <v>0</v>
      </c>
      <c r="BG1071" s="193">
        <f>IF(N1071="zákl. přenesená",J1071,0)</f>
        <v>0</v>
      </c>
      <c r="BH1071" s="193">
        <f>IF(N1071="sníž. přenesená",J1071,0)</f>
        <v>0</v>
      </c>
      <c r="BI1071" s="193">
        <f>IF(N1071="nulová",J1071,0)</f>
        <v>0</v>
      </c>
      <c r="BJ1071" s="19" t="s">
        <v>92</v>
      </c>
      <c r="BK1071" s="193">
        <f>ROUND(I1071*H1071,2)</f>
        <v>0</v>
      </c>
      <c r="BL1071" s="19" t="s">
        <v>191</v>
      </c>
      <c r="BM1071" s="192" t="s">
        <v>1198</v>
      </c>
    </row>
    <row r="1072" s="2" customFormat="1">
      <c r="A1072" s="38"/>
      <c r="B1072" s="39"/>
      <c r="C1072" s="38"/>
      <c r="D1072" s="194" t="s">
        <v>193</v>
      </c>
      <c r="E1072" s="38"/>
      <c r="F1072" s="195" t="s">
        <v>1197</v>
      </c>
      <c r="G1072" s="38"/>
      <c r="H1072" s="38"/>
      <c r="I1072" s="196"/>
      <c r="J1072" s="38"/>
      <c r="K1072" s="38"/>
      <c r="L1072" s="39"/>
      <c r="M1072" s="197"/>
      <c r="N1072" s="198"/>
      <c r="O1072" s="77"/>
      <c r="P1072" s="77"/>
      <c r="Q1072" s="77"/>
      <c r="R1072" s="77"/>
      <c r="S1072" s="77"/>
      <c r="T1072" s="78"/>
      <c r="U1072" s="38"/>
      <c r="V1072" s="38"/>
      <c r="W1072" s="38"/>
      <c r="X1072" s="38"/>
      <c r="Y1072" s="38"/>
      <c r="Z1072" s="38"/>
      <c r="AA1072" s="38"/>
      <c r="AB1072" s="38"/>
      <c r="AC1072" s="38"/>
      <c r="AD1072" s="38"/>
      <c r="AE1072" s="38"/>
      <c r="AT1072" s="19" t="s">
        <v>193</v>
      </c>
      <c r="AU1072" s="19" t="s">
        <v>92</v>
      </c>
    </row>
    <row r="1073" s="2" customFormat="1">
      <c r="A1073" s="38"/>
      <c r="B1073" s="39"/>
      <c r="C1073" s="38"/>
      <c r="D1073" s="207" t="s">
        <v>201</v>
      </c>
      <c r="E1073" s="38"/>
      <c r="F1073" s="208" t="s">
        <v>1199</v>
      </c>
      <c r="G1073" s="38"/>
      <c r="H1073" s="38"/>
      <c r="I1073" s="196"/>
      <c r="J1073" s="38"/>
      <c r="K1073" s="38"/>
      <c r="L1073" s="39"/>
      <c r="M1073" s="197"/>
      <c r="N1073" s="198"/>
      <c r="O1073" s="77"/>
      <c r="P1073" s="77"/>
      <c r="Q1073" s="77"/>
      <c r="R1073" s="77"/>
      <c r="S1073" s="77"/>
      <c r="T1073" s="78"/>
      <c r="U1073" s="38"/>
      <c r="V1073" s="38"/>
      <c r="W1073" s="38"/>
      <c r="X1073" s="38"/>
      <c r="Y1073" s="38"/>
      <c r="Z1073" s="38"/>
      <c r="AA1073" s="38"/>
      <c r="AB1073" s="38"/>
      <c r="AC1073" s="38"/>
      <c r="AD1073" s="38"/>
      <c r="AE1073" s="38"/>
      <c r="AT1073" s="19" t="s">
        <v>201</v>
      </c>
      <c r="AU1073" s="19" t="s">
        <v>92</v>
      </c>
    </row>
    <row r="1074" s="14" customFormat="1">
      <c r="A1074" s="14"/>
      <c r="B1074" s="219"/>
      <c r="C1074" s="14"/>
      <c r="D1074" s="194" t="s">
        <v>194</v>
      </c>
      <c r="E1074" s="220" t="s">
        <v>1</v>
      </c>
      <c r="F1074" s="221" t="s">
        <v>1200</v>
      </c>
      <c r="G1074" s="14"/>
      <c r="H1074" s="220" t="s">
        <v>1</v>
      </c>
      <c r="I1074" s="222"/>
      <c r="J1074" s="14"/>
      <c r="K1074" s="14"/>
      <c r="L1074" s="219"/>
      <c r="M1074" s="223"/>
      <c r="N1074" s="224"/>
      <c r="O1074" s="224"/>
      <c r="P1074" s="224"/>
      <c r="Q1074" s="224"/>
      <c r="R1074" s="224"/>
      <c r="S1074" s="224"/>
      <c r="T1074" s="225"/>
      <c r="U1074" s="14"/>
      <c r="V1074" s="14"/>
      <c r="W1074" s="14"/>
      <c r="X1074" s="14"/>
      <c r="Y1074" s="14"/>
      <c r="Z1074" s="14"/>
      <c r="AA1074" s="14"/>
      <c r="AB1074" s="14"/>
      <c r="AC1074" s="14"/>
      <c r="AD1074" s="14"/>
      <c r="AE1074" s="14"/>
      <c r="AT1074" s="220" t="s">
        <v>194</v>
      </c>
      <c r="AU1074" s="220" t="s">
        <v>92</v>
      </c>
      <c r="AV1074" s="14" t="s">
        <v>84</v>
      </c>
      <c r="AW1074" s="14" t="s">
        <v>32</v>
      </c>
      <c r="AX1074" s="14" t="s">
        <v>76</v>
      </c>
      <c r="AY1074" s="220" t="s">
        <v>185</v>
      </c>
    </row>
    <row r="1075" s="14" customFormat="1">
      <c r="A1075" s="14"/>
      <c r="B1075" s="219"/>
      <c r="C1075" s="14"/>
      <c r="D1075" s="194" t="s">
        <v>194</v>
      </c>
      <c r="E1075" s="220" t="s">
        <v>1</v>
      </c>
      <c r="F1075" s="221" t="s">
        <v>444</v>
      </c>
      <c r="G1075" s="14"/>
      <c r="H1075" s="220" t="s">
        <v>1</v>
      </c>
      <c r="I1075" s="222"/>
      <c r="J1075" s="14"/>
      <c r="K1075" s="14"/>
      <c r="L1075" s="219"/>
      <c r="M1075" s="223"/>
      <c r="N1075" s="224"/>
      <c r="O1075" s="224"/>
      <c r="P1075" s="224"/>
      <c r="Q1075" s="224"/>
      <c r="R1075" s="224"/>
      <c r="S1075" s="224"/>
      <c r="T1075" s="225"/>
      <c r="U1075" s="14"/>
      <c r="V1075" s="14"/>
      <c r="W1075" s="14"/>
      <c r="X1075" s="14"/>
      <c r="Y1075" s="14"/>
      <c r="Z1075" s="14"/>
      <c r="AA1075" s="14"/>
      <c r="AB1075" s="14"/>
      <c r="AC1075" s="14"/>
      <c r="AD1075" s="14"/>
      <c r="AE1075" s="14"/>
      <c r="AT1075" s="220" t="s">
        <v>194</v>
      </c>
      <c r="AU1075" s="220" t="s">
        <v>92</v>
      </c>
      <c r="AV1075" s="14" t="s">
        <v>84</v>
      </c>
      <c r="AW1075" s="14" t="s">
        <v>32</v>
      </c>
      <c r="AX1075" s="14" t="s">
        <v>76</v>
      </c>
      <c r="AY1075" s="220" t="s">
        <v>185</v>
      </c>
    </row>
    <row r="1076" s="13" customFormat="1">
      <c r="A1076" s="13"/>
      <c r="B1076" s="199"/>
      <c r="C1076" s="13"/>
      <c r="D1076" s="194" t="s">
        <v>194</v>
      </c>
      <c r="E1076" s="200" t="s">
        <v>1</v>
      </c>
      <c r="F1076" s="201" t="s">
        <v>1201</v>
      </c>
      <c r="G1076" s="13"/>
      <c r="H1076" s="202">
        <v>10.619999999999999</v>
      </c>
      <c r="I1076" s="203"/>
      <c r="J1076" s="13"/>
      <c r="K1076" s="13"/>
      <c r="L1076" s="199"/>
      <c r="M1076" s="204"/>
      <c r="N1076" s="205"/>
      <c r="O1076" s="205"/>
      <c r="P1076" s="205"/>
      <c r="Q1076" s="205"/>
      <c r="R1076" s="205"/>
      <c r="S1076" s="205"/>
      <c r="T1076" s="206"/>
      <c r="U1076" s="13"/>
      <c r="V1076" s="13"/>
      <c r="W1076" s="13"/>
      <c r="X1076" s="13"/>
      <c r="Y1076" s="13"/>
      <c r="Z1076" s="13"/>
      <c r="AA1076" s="13"/>
      <c r="AB1076" s="13"/>
      <c r="AC1076" s="13"/>
      <c r="AD1076" s="13"/>
      <c r="AE1076" s="13"/>
      <c r="AT1076" s="200" t="s">
        <v>194</v>
      </c>
      <c r="AU1076" s="200" t="s">
        <v>92</v>
      </c>
      <c r="AV1076" s="13" t="s">
        <v>92</v>
      </c>
      <c r="AW1076" s="13" t="s">
        <v>32</v>
      </c>
      <c r="AX1076" s="13" t="s">
        <v>76</v>
      </c>
      <c r="AY1076" s="200" t="s">
        <v>185</v>
      </c>
    </row>
    <row r="1077" s="14" customFormat="1">
      <c r="A1077" s="14"/>
      <c r="B1077" s="219"/>
      <c r="C1077" s="14"/>
      <c r="D1077" s="194" t="s">
        <v>194</v>
      </c>
      <c r="E1077" s="220" t="s">
        <v>1</v>
      </c>
      <c r="F1077" s="221" t="s">
        <v>323</v>
      </c>
      <c r="G1077" s="14"/>
      <c r="H1077" s="220" t="s">
        <v>1</v>
      </c>
      <c r="I1077" s="222"/>
      <c r="J1077" s="14"/>
      <c r="K1077" s="14"/>
      <c r="L1077" s="219"/>
      <c r="M1077" s="223"/>
      <c r="N1077" s="224"/>
      <c r="O1077" s="224"/>
      <c r="P1077" s="224"/>
      <c r="Q1077" s="224"/>
      <c r="R1077" s="224"/>
      <c r="S1077" s="224"/>
      <c r="T1077" s="225"/>
      <c r="U1077" s="14"/>
      <c r="V1077" s="14"/>
      <c r="W1077" s="14"/>
      <c r="X1077" s="14"/>
      <c r="Y1077" s="14"/>
      <c r="Z1077" s="14"/>
      <c r="AA1077" s="14"/>
      <c r="AB1077" s="14"/>
      <c r="AC1077" s="14"/>
      <c r="AD1077" s="14"/>
      <c r="AE1077" s="14"/>
      <c r="AT1077" s="220" t="s">
        <v>194</v>
      </c>
      <c r="AU1077" s="220" t="s">
        <v>92</v>
      </c>
      <c r="AV1077" s="14" t="s">
        <v>84</v>
      </c>
      <c r="AW1077" s="14" t="s">
        <v>32</v>
      </c>
      <c r="AX1077" s="14" t="s">
        <v>76</v>
      </c>
      <c r="AY1077" s="220" t="s">
        <v>185</v>
      </c>
    </row>
    <row r="1078" s="13" customFormat="1">
      <c r="A1078" s="13"/>
      <c r="B1078" s="199"/>
      <c r="C1078" s="13"/>
      <c r="D1078" s="194" t="s">
        <v>194</v>
      </c>
      <c r="E1078" s="200" t="s">
        <v>1</v>
      </c>
      <c r="F1078" s="201" t="s">
        <v>1202</v>
      </c>
      <c r="G1078" s="13"/>
      <c r="H1078" s="202">
        <v>36.719999999999999</v>
      </c>
      <c r="I1078" s="203"/>
      <c r="J1078" s="13"/>
      <c r="K1078" s="13"/>
      <c r="L1078" s="199"/>
      <c r="M1078" s="204"/>
      <c r="N1078" s="205"/>
      <c r="O1078" s="205"/>
      <c r="P1078" s="205"/>
      <c r="Q1078" s="205"/>
      <c r="R1078" s="205"/>
      <c r="S1078" s="205"/>
      <c r="T1078" s="206"/>
      <c r="U1078" s="13"/>
      <c r="V1078" s="13"/>
      <c r="W1078" s="13"/>
      <c r="X1078" s="13"/>
      <c r="Y1078" s="13"/>
      <c r="Z1078" s="13"/>
      <c r="AA1078" s="13"/>
      <c r="AB1078" s="13"/>
      <c r="AC1078" s="13"/>
      <c r="AD1078" s="13"/>
      <c r="AE1078" s="13"/>
      <c r="AT1078" s="200" t="s">
        <v>194</v>
      </c>
      <c r="AU1078" s="200" t="s">
        <v>92</v>
      </c>
      <c r="AV1078" s="13" t="s">
        <v>92</v>
      </c>
      <c r="AW1078" s="13" t="s">
        <v>32</v>
      </c>
      <c r="AX1078" s="13" t="s">
        <v>76</v>
      </c>
      <c r="AY1078" s="200" t="s">
        <v>185</v>
      </c>
    </row>
    <row r="1079" s="15" customFormat="1">
      <c r="A1079" s="15"/>
      <c r="B1079" s="226"/>
      <c r="C1079" s="15"/>
      <c r="D1079" s="194" t="s">
        <v>194</v>
      </c>
      <c r="E1079" s="227" t="s">
        <v>1</v>
      </c>
      <c r="F1079" s="228" t="s">
        <v>276</v>
      </c>
      <c r="G1079" s="15"/>
      <c r="H1079" s="229">
        <v>47.339999999999996</v>
      </c>
      <c r="I1079" s="230"/>
      <c r="J1079" s="15"/>
      <c r="K1079" s="15"/>
      <c r="L1079" s="226"/>
      <c r="M1079" s="231"/>
      <c r="N1079" s="232"/>
      <c r="O1079" s="232"/>
      <c r="P1079" s="232"/>
      <c r="Q1079" s="232"/>
      <c r="R1079" s="232"/>
      <c r="S1079" s="232"/>
      <c r="T1079" s="233"/>
      <c r="U1079" s="15"/>
      <c r="V1079" s="15"/>
      <c r="W1079" s="15"/>
      <c r="X1079" s="15"/>
      <c r="Y1079" s="15"/>
      <c r="Z1079" s="15"/>
      <c r="AA1079" s="15"/>
      <c r="AB1079" s="15"/>
      <c r="AC1079" s="15"/>
      <c r="AD1079" s="15"/>
      <c r="AE1079" s="15"/>
      <c r="AT1079" s="227" t="s">
        <v>194</v>
      </c>
      <c r="AU1079" s="227" t="s">
        <v>92</v>
      </c>
      <c r="AV1079" s="15" t="s">
        <v>191</v>
      </c>
      <c r="AW1079" s="15" t="s">
        <v>32</v>
      </c>
      <c r="AX1079" s="15" t="s">
        <v>84</v>
      </c>
      <c r="AY1079" s="227" t="s">
        <v>185</v>
      </c>
    </row>
    <row r="1080" s="2" customFormat="1" ht="21.75" customHeight="1">
      <c r="A1080" s="38"/>
      <c r="B1080" s="180"/>
      <c r="C1080" s="181" t="s">
        <v>1203</v>
      </c>
      <c r="D1080" s="181" t="s">
        <v>187</v>
      </c>
      <c r="E1080" s="182" t="s">
        <v>1204</v>
      </c>
      <c r="F1080" s="183" t="s">
        <v>1205</v>
      </c>
      <c r="G1080" s="184" t="s">
        <v>190</v>
      </c>
      <c r="H1080" s="185">
        <v>19.5</v>
      </c>
      <c r="I1080" s="186"/>
      <c r="J1080" s="187">
        <f>ROUND(I1080*H1080,2)</f>
        <v>0</v>
      </c>
      <c r="K1080" s="183" t="s">
        <v>199</v>
      </c>
      <c r="L1080" s="39"/>
      <c r="M1080" s="188" t="s">
        <v>1</v>
      </c>
      <c r="N1080" s="189" t="s">
        <v>42</v>
      </c>
      <c r="O1080" s="77"/>
      <c r="P1080" s="190">
        <f>O1080*H1080</f>
        <v>0</v>
      </c>
      <c r="Q1080" s="190">
        <v>0</v>
      </c>
      <c r="R1080" s="190">
        <f>Q1080*H1080</f>
        <v>0</v>
      </c>
      <c r="S1080" s="190">
        <v>0.044999999999999998</v>
      </c>
      <c r="T1080" s="191">
        <f>S1080*H1080</f>
        <v>0.87749999999999995</v>
      </c>
      <c r="U1080" s="38"/>
      <c r="V1080" s="38"/>
      <c r="W1080" s="38"/>
      <c r="X1080" s="38"/>
      <c r="Y1080" s="38"/>
      <c r="Z1080" s="38"/>
      <c r="AA1080" s="38"/>
      <c r="AB1080" s="38"/>
      <c r="AC1080" s="38"/>
      <c r="AD1080" s="38"/>
      <c r="AE1080" s="38"/>
      <c r="AR1080" s="192" t="s">
        <v>191</v>
      </c>
      <c r="AT1080" s="192" t="s">
        <v>187</v>
      </c>
      <c r="AU1080" s="192" t="s">
        <v>92</v>
      </c>
      <c r="AY1080" s="19" t="s">
        <v>185</v>
      </c>
      <c r="BE1080" s="193">
        <f>IF(N1080="základní",J1080,0)</f>
        <v>0</v>
      </c>
      <c r="BF1080" s="193">
        <f>IF(N1080="snížená",J1080,0)</f>
        <v>0</v>
      </c>
      <c r="BG1080" s="193">
        <f>IF(N1080="zákl. přenesená",J1080,0)</f>
        <v>0</v>
      </c>
      <c r="BH1080" s="193">
        <f>IF(N1080="sníž. přenesená",J1080,0)</f>
        <v>0</v>
      </c>
      <c r="BI1080" s="193">
        <f>IF(N1080="nulová",J1080,0)</f>
        <v>0</v>
      </c>
      <c r="BJ1080" s="19" t="s">
        <v>92</v>
      </c>
      <c r="BK1080" s="193">
        <f>ROUND(I1080*H1080,2)</f>
        <v>0</v>
      </c>
      <c r="BL1080" s="19" t="s">
        <v>191</v>
      </c>
      <c r="BM1080" s="192" t="s">
        <v>1206</v>
      </c>
    </row>
    <row r="1081" s="2" customFormat="1">
      <c r="A1081" s="38"/>
      <c r="B1081" s="39"/>
      <c r="C1081" s="38"/>
      <c r="D1081" s="194" t="s">
        <v>193</v>
      </c>
      <c r="E1081" s="38"/>
      <c r="F1081" s="195" t="s">
        <v>1205</v>
      </c>
      <c r="G1081" s="38"/>
      <c r="H1081" s="38"/>
      <c r="I1081" s="196"/>
      <c r="J1081" s="38"/>
      <c r="K1081" s="38"/>
      <c r="L1081" s="39"/>
      <c r="M1081" s="197"/>
      <c r="N1081" s="198"/>
      <c r="O1081" s="77"/>
      <c r="P1081" s="77"/>
      <c r="Q1081" s="77"/>
      <c r="R1081" s="77"/>
      <c r="S1081" s="77"/>
      <c r="T1081" s="78"/>
      <c r="U1081" s="38"/>
      <c r="V1081" s="38"/>
      <c r="W1081" s="38"/>
      <c r="X1081" s="38"/>
      <c r="Y1081" s="38"/>
      <c r="Z1081" s="38"/>
      <c r="AA1081" s="38"/>
      <c r="AB1081" s="38"/>
      <c r="AC1081" s="38"/>
      <c r="AD1081" s="38"/>
      <c r="AE1081" s="38"/>
      <c r="AT1081" s="19" t="s">
        <v>193</v>
      </c>
      <c r="AU1081" s="19" t="s">
        <v>92</v>
      </c>
    </row>
    <row r="1082" s="2" customFormat="1">
      <c r="A1082" s="38"/>
      <c r="B1082" s="39"/>
      <c r="C1082" s="38"/>
      <c r="D1082" s="207" t="s">
        <v>201</v>
      </c>
      <c r="E1082" s="38"/>
      <c r="F1082" s="208" t="s">
        <v>1207</v>
      </c>
      <c r="G1082" s="38"/>
      <c r="H1082" s="38"/>
      <c r="I1082" s="196"/>
      <c r="J1082" s="38"/>
      <c r="K1082" s="38"/>
      <c r="L1082" s="39"/>
      <c r="M1082" s="197"/>
      <c r="N1082" s="198"/>
      <c r="O1082" s="77"/>
      <c r="P1082" s="77"/>
      <c r="Q1082" s="77"/>
      <c r="R1082" s="77"/>
      <c r="S1082" s="77"/>
      <c r="T1082" s="78"/>
      <c r="U1082" s="38"/>
      <c r="V1082" s="38"/>
      <c r="W1082" s="38"/>
      <c r="X1082" s="38"/>
      <c r="Y1082" s="38"/>
      <c r="Z1082" s="38"/>
      <c r="AA1082" s="38"/>
      <c r="AB1082" s="38"/>
      <c r="AC1082" s="38"/>
      <c r="AD1082" s="38"/>
      <c r="AE1082" s="38"/>
      <c r="AT1082" s="19" t="s">
        <v>201</v>
      </c>
      <c r="AU1082" s="19" t="s">
        <v>92</v>
      </c>
    </row>
    <row r="1083" s="13" customFormat="1">
      <c r="A1083" s="13"/>
      <c r="B1083" s="199"/>
      <c r="C1083" s="13"/>
      <c r="D1083" s="194" t="s">
        <v>194</v>
      </c>
      <c r="E1083" s="200" t="s">
        <v>1</v>
      </c>
      <c r="F1083" s="201" t="s">
        <v>1208</v>
      </c>
      <c r="G1083" s="13"/>
      <c r="H1083" s="202">
        <v>7.7000000000000002</v>
      </c>
      <c r="I1083" s="203"/>
      <c r="J1083" s="13"/>
      <c r="K1083" s="13"/>
      <c r="L1083" s="199"/>
      <c r="M1083" s="204"/>
      <c r="N1083" s="205"/>
      <c r="O1083" s="205"/>
      <c r="P1083" s="205"/>
      <c r="Q1083" s="205"/>
      <c r="R1083" s="205"/>
      <c r="S1083" s="205"/>
      <c r="T1083" s="206"/>
      <c r="U1083" s="13"/>
      <c r="V1083" s="13"/>
      <c r="W1083" s="13"/>
      <c r="X1083" s="13"/>
      <c r="Y1083" s="13"/>
      <c r="Z1083" s="13"/>
      <c r="AA1083" s="13"/>
      <c r="AB1083" s="13"/>
      <c r="AC1083" s="13"/>
      <c r="AD1083" s="13"/>
      <c r="AE1083" s="13"/>
      <c r="AT1083" s="200" t="s">
        <v>194</v>
      </c>
      <c r="AU1083" s="200" t="s">
        <v>92</v>
      </c>
      <c r="AV1083" s="13" t="s">
        <v>92</v>
      </c>
      <c r="AW1083" s="13" t="s">
        <v>32</v>
      </c>
      <c r="AX1083" s="13" t="s">
        <v>76</v>
      </c>
      <c r="AY1083" s="200" t="s">
        <v>185</v>
      </c>
    </row>
    <row r="1084" s="13" customFormat="1">
      <c r="A1084" s="13"/>
      <c r="B1084" s="199"/>
      <c r="C1084" s="13"/>
      <c r="D1084" s="194" t="s">
        <v>194</v>
      </c>
      <c r="E1084" s="200" t="s">
        <v>1</v>
      </c>
      <c r="F1084" s="201" t="s">
        <v>1209</v>
      </c>
      <c r="G1084" s="13"/>
      <c r="H1084" s="202">
        <v>11.800000000000001</v>
      </c>
      <c r="I1084" s="203"/>
      <c r="J1084" s="13"/>
      <c r="K1084" s="13"/>
      <c r="L1084" s="199"/>
      <c r="M1084" s="204"/>
      <c r="N1084" s="205"/>
      <c r="O1084" s="205"/>
      <c r="P1084" s="205"/>
      <c r="Q1084" s="205"/>
      <c r="R1084" s="205"/>
      <c r="S1084" s="205"/>
      <c r="T1084" s="206"/>
      <c r="U1084" s="13"/>
      <c r="V1084" s="13"/>
      <c r="W1084" s="13"/>
      <c r="X1084" s="13"/>
      <c r="Y1084" s="13"/>
      <c r="Z1084" s="13"/>
      <c r="AA1084" s="13"/>
      <c r="AB1084" s="13"/>
      <c r="AC1084" s="13"/>
      <c r="AD1084" s="13"/>
      <c r="AE1084" s="13"/>
      <c r="AT1084" s="200" t="s">
        <v>194</v>
      </c>
      <c r="AU1084" s="200" t="s">
        <v>92</v>
      </c>
      <c r="AV1084" s="13" t="s">
        <v>92</v>
      </c>
      <c r="AW1084" s="13" t="s">
        <v>32</v>
      </c>
      <c r="AX1084" s="13" t="s">
        <v>76</v>
      </c>
      <c r="AY1084" s="200" t="s">
        <v>185</v>
      </c>
    </row>
    <row r="1085" s="15" customFormat="1">
      <c r="A1085" s="15"/>
      <c r="B1085" s="226"/>
      <c r="C1085" s="15"/>
      <c r="D1085" s="194" t="s">
        <v>194</v>
      </c>
      <c r="E1085" s="227" t="s">
        <v>1</v>
      </c>
      <c r="F1085" s="228" t="s">
        <v>276</v>
      </c>
      <c r="G1085" s="15"/>
      <c r="H1085" s="229">
        <v>19.5</v>
      </c>
      <c r="I1085" s="230"/>
      <c r="J1085" s="15"/>
      <c r="K1085" s="15"/>
      <c r="L1085" s="226"/>
      <c r="M1085" s="231"/>
      <c r="N1085" s="232"/>
      <c r="O1085" s="232"/>
      <c r="P1085" s="232"/>
      <c r="Q1085" s="232"/>
      <c r="R1085" s="232"/>
      <c r="S1085" s="232"/>
      <c r="T1085" s="233"/>
      <c r="U1085" s="15"/>
      <c r="V1085" s="15"/>
      <c r="W1085" s="15"/>
      <c r="X1085" s="15"/>
      <c r="Y1085" s="15"/>
      <c r="Z1085" s="15"/>
      <c r="AA1085" s="15"/>
      <c r="AB1085" s="15"/>
      <c r="AC1085" s="15"/>
      <c r="AD1085" s="15"/>
      <c r="AE1085" s="15"/>
      <c r="AT1085" s="227" t="s">
        <v>194</v>
      </c>
      <c r="AU1085" s="227" t="s">
        <v>92</v>
      </c>
      <c r="AV1085" s="15" t="s">
        <v>191</v>
      </c>
      <c r="AW1085" s="15" t="s">
        <v>32</v>
      </c>
      <c r="AX1085" s="15" t="s">
        <v>84</v>
      </c>
      <c r="AY1085" s="227" t="s">
        <v>185</v>
      </c>
    </row>
    <row r="1086" s="2" customFormat="1" ht="33" customHeight="1">
      <c r="A1086" s="38"/>
      <c r="B1086" s="180"/>
      <c r="C1086" s="181" t="s">
        <v>1210</v>
      </c>
      <c r="D1086" s="181" t="s">
        <v>187</v>
      </c>
      <c r="E1086" s="182" t="s">
        <v>1211</v>
      </c>
      <c r="F1086" s="183" t="s">
        <v>1212</v>
      </c>
      <c r="G1086" s="184" t="s">
        <v>190</v>
      </c>
      <c r="H1086" s="185">
        <v>62.399999999999999</v>
      </c>
      <c r="I1086" s="186"/>
      <c r="J1086" s="187">
        <f>ROUND(I1086*H1086,2)</f>
        <v>0</v>
      </c>
      <c r="K1086" s="183" t="s">
        <v>199</v>
      </c>
      <c r="L1086" s="39"/>
      <c r="M1086" s="188" t="s">
        <v>1</v>
      </c>
      <c r="N1086" s="189" t="s">
        <v>42</v>
      </c>
      <c r="O1086" s="77"/>
      <c r="P1086" s="190">
        <f>O1086*H1086</f>
        <v>0</v>
      </c>
      <c r="Q1086" s="190">
        <v>0</v>
      </c>
      <c r="R1086" s="190">
        <f>Q1086*H1086</f>
        <v>0</v>
      </c>
      <c r="S1086" s="190">
        <v>0.073999999999999996</v>
      </c>
      <c r="T1086" s="191">
        <f>S1086*H1086</f>
        <v>4.6175999999999995</v>
      </c>
      <c r="U1086" s="38"/>
      <c r="V1086" s="38"/>
      <c r="W1086" s="38"/>
      <c r="X1086" s="38"/>
      <c r="Y1086" s="38"/>
      <c r="Z1086" s="38"/>
      <c r="AA1086" s="38"/>
      <c r="AB1086" s="38"/>
      <c r="AC1086" s="38"/>
      <c r="AD1086" s="38"/>
      <c r="AE1086" s="38"/>
      <c r="AR1086" s="192" t="s">
        <v>191</v>
      </c>
      <c r="AT1086" s="192" t="s">
        <v>187</v>
      </c>
      <c r="AU1086" s="192" t="s">
        <v>92</v>
      </c>
      <c r="AY1086" s="19" t="s">
        <v>185</v>
      </c>
      <c r="BE1086" s="193">
        <f>IF(N1086="základní",J1086,0)</f>
        <v>0</v>
      </c>
      <c r="BF1086" s="193">
        <f>IF(N1086="snížená",J1086,0)</f>
        <v>0</v>
      </c>
      <c r="BG1086" s="193">
        <f>IF(N1086="zákl. přenesená",J1086,0)</f>
        <v>0</v>
      </c>
      <c r="BH1086" s="193">
        <f>IF(N1086="sníž. přenesená",J1086,0)</f>
        <v>0</v>
      </c>
      <c r="BI1086" s="193">
        <f>IF(N1086="nulová",J1086,0)</f>
        <v>0</v>
      </c>
      <c r="BJ1086" s="19" t="s">
        <v>92</v>
      </c>
      <c r="BK1086" s="193">
        <f>ROUND(I1086*H1086,2)</f>
        <v>0</v>
      </c>
      <c r="BL1086" s="19" t="s">
        <v>191</v>
      </c>
      <c r="BM1086" s="192" t="s">
        <v>1213</v>
      </c>
    </row>
    <row r="1087" s="2" customFormat="1">
      <c r="A1087" s="38"/>
      <c r="B1087" s="39"/>
      <c r="C1087" s="38"/>
      <c r="D1087" s="194" t="s">
        <v>193</v>
      </c>
      <c r="E1087" s="38"/>
      <c r="F1087" s="195" t="s">
        <v>1212</v>
      </c>
      <c r="G1087" s="38"/>
      <c r="H1087" s="38"/>
      <c r="I1087" s="196"/>
      <c r="J1087" s="38"/>
      <c r="K1087" s="38"/>
      <c r="L1087" s="39"/>
      <c r="M1087" s="197"/>
      <c r="N1087" s="198"/>
      <c r="O1087" s="77"/>
      <c r="P1087" s="77"/>
      <c r="Q1087" s="77"/>
      <c r="R1087" s="77"/>
      <c r="S1087" s="77"/>
      <c r="T1087" s="78"/>
      <c r="U1087" s="38"/>
      <c r="V1087" s="38"/>
      <c r="W1087" s="38"/>
      <c r="X1087" s="38"/>
      <c r="Y1087" s="38"/>
      <c r="Z1087" s="38"/>
      <c r="AA1087" s="38"/>
      <c r="AB1087" s="38"/>
      <c r="AC1087" s="38"/>
      <c r="AD1087" s="38"/>
      <c r="AE1087" s="38"/>
      <c r="AT1087" s="19" t="s">
        <v>193</v>
      </c>
      <c r="AU1087" s="19" t="s">
        <v>92</v>
      </c>
    </row>
    <row r="1088" s="2" customFormat="1">
      <c r="A1088" s="38"/>
      <c r="B1088" s="39"/>
      <c r="C1088" s="38"/>
      <c r="D1088" s="207" t="s">
        <v>201</v>
      </c>
      <c r="E1088" s="38"/>
      <c r="F1088" s="208" t="s">
        <v>1214</v>
      </c>
      <c r="G1088" s="38"/>
      <c r="H1088" s="38"/>
      <c r="I1088" s="196"/>
      <c r="J1088" s="38"/>
      <c r="K1088" s="38"/>
      <c r="L1088" s="39"/>
      <c r="M1088" s="197"/>
      <c r="N1088" s="198"/>
      <c r="O1088" s="77"/>
      <c r="P1088" s="77"/>
      <c r="Q1088" s="77"/>
      <c r="R1088" s="77"/>
      <c r="S1088" s="77"/>
      <c r="T1088" s="78"/>
      <c r="U1088" s="38"/>
      <c r="V1088" s="38"/>
      <c r="W1088" s="38"/>
      <c r="X1088" s="38"/>
      <c r="Y1088" s="38"/>
      <c r="Z1088" s="38"/>
      <c r="AA1088" s="38"/>
      <c r="AB1088" s="38"/>
      <c r="AC1088" s="38"/>
      <c r="AD1088" s="38"/>
      <c r="AE1088" s="38"/>
      <c r="AT1088" s="19" t="s">
        <v>201</v>
      </c>
      <c r="AU1088" s="19" t="s">
        <v>92</v>
      </c>
    </row>
    <row r="1089" s="14" customFormat="1">
      <c r="A1089" s="14"/>
      <c r="B1089" s="219"/>
      <c r="C1089" s="14"/>
      <c r="D1089" s="194" t="s">
        <v>194</v>
      </c>
      <c r="E1089" s="220" t="s">
        <v>1</v>
      </c>
      <c r="F1089" s="221" t="s">
        <v>1192</v>
      </c>
      <c r="G1089" s="14"/>
      <c r="H1089" s="220" t="s">
        <v>1</v>
      </c>
      <c r="I1089" s="222"/>
      <c r="J1089" s="14"/>
      <c r="K1089" s="14"/>
      <c r="L1089" s="219"/>
      <c r="M1089" s="223"/>
      <c r="N1089" s="224"/>
      <c r="O1089" s="224"/>
      <c r="P1089" s="224"/>
      <c r="Q1089" s="224"/>
      <c r="R1089" s="224"/>
      <c r="S1089" s="224"/>
      <c r="T1089" s="225"/>
      <c r="U1089" s="14"/>
      <c r="V1089" s="14"/>
      <c r="W1089" s="14"/>
      <c r="X1089" s="14"/>
      <c r="Y1089" s="14"/>
      <c r="Z1089" s="14"/>
      <c r="AA1089" s="14"/>
      <c r="AB1089" s="14"/>
      <c r="AC1089" s="14"/>
      <c r="AD1089" s="14"/>
      <c r="AE1089" s="14"/>
      <c r="AT1089" s="220" t="s">
        <v>194</v>
      </c>
      <c r="AU1089" s="220" t="s">
        <v>92</v>
      </c>
      <c r="AV1089" s="14" t="s">
        <v>84</v>
      </c>
      <c r="AW1089" s="14" t="s">
        <v>32</v>
      </c>
      <c r="AX1089" s="14" t="s">
        <v>76</v>
      </c>
      <c r="AY1089" s="220" t="s">
        <v>185</v>
      </c>
    </row>
    <row r="1090" s="14" customFormat="1">
      <c r="A1090" s="14"/>
      <c r="B1090" s="219"/>
      <c r="C1090" s="14"/>
      <c r="D1090" s="194" t="s">
        <v>194</v>
      </c>
      <c r="E1090" s="220" t="s">
        <v>1</v>
      </c>
      <c r="F1090" s="221" t="s">
        <v>331</v>
      </c>
      <c r="G1090" s="14"/>
      <c r="H1090" s="220" t="s">
        <v>1</v>
      </c>
      <c r="I1090" s="222"/>
      <c r="J1090" s="14"/>
      <c r="K1090" s="14"/>
      <c r="L1090" s="219"/>
      <c r="M1090" s="223"/>
      <c r="N1090" s="224"/>
      <c r="O1090" s="224"/>
      <c r="P1090" s="224"/>
      <c r="Q1090" s="224"/>
      <c r="R1090" s="224"/>
      <c r="S1090" s="224"/>
      <c r="T1090" s="225"/>
      <c r="U1090" s="14"/>
      <c r="V1090" s="14"/>
      <c r="W1090" s="14"/>
      <c r="X1090" s="14"/>
      <c r="Y1090" s="14"/>
      <c r="Z1090" s="14"/>
      <c r="AA1090" s="14"/>
      <c r="AB1090" s="14"/>
      <c r="AC1090" s="14"/>
      <c r="AD1090" s="14"/>
      <c r="AE1090" s="14"/>
      <c r="AT1090" s="220" t="s">
        <v>194</v>
      </c>
      <c r="AU1090" s="220" t="s">
        <v>92</v>
      </c>
      <c r="AV1090" s="14" t="s">
        <v>84</v>
      </c>
      <c r="AW1090" s="14" t="s">
        <v>32</v>
      </c>
      <c r="AX1090" s="14" t="s">
        <v>76</v>
      </c>
      <c r="AY1090" s="220" t="s">
        <v>185</v>
      </c>
    </row>
    <row r="1091" s="13" customFormat="1">
      <c r="A1091" s="13"/>
      <c r="B1091" s="199"/>
      <c r="C1091" s="13"/>
      <c r="D1091" s="194" t="s">
        <v>194</v>
      </c>
      <c r="E1091" s="200" t="s">
        <v>1</v>
      </c>
      <c r="F1091" s="201" t="s">
        <v>1215</v>
      </c>
      <c r="G1091" s="13"/>
      <c r="H1091" s="202">
        <v>62.399999999999999</v>
      </c>
      <c r="I1091" s="203"/>
      <c r="J1091" s="13"/>
      <c r="K1091" s="13"/>
      <c r="L1091" s="199"/>
      <c r="M1091" s="204"/>
      <c r="N1091" s="205"/>
      <c r="O1091" s="205"/>
      <c r="P1091" s="205"/>
      <c r="Q1091" s="205"/>
      <c r="R1091" s="205"/>
      <c r="S1091" s="205"/>
      <c r="T1091" s="206"/>
      <c r="U1091" s="13"/>
      <c r="V1091" s="13"/>
      <c r="W1091" s="13"/>
      <c r="X1091" s="13"/>
      <c r="Y1091" s="13"/>
      <c r="Z1091" s="13"/>
      <c r="AA1091" s="13"/>
      <c r="AB1091" s="13"/>
      <c r="AC1091" s="13"/>
      <c r="AD1091" s="13"/>
      <c r="AE1091" s="13"/>
      <c r="AT1091" s="200" t="s">
        <v>194</v>
      </c>
      <c r="AU1091" s="200" t="s">
        <v>92</v>
      </c>
      <c r="AV1091" s="13" t="s">
        <v>92</v>
      </c>
      <c r="AW1091" s="13" t="s">
        <v>32</v>
      </c>
      <c r="AX1091" s="13" t="s">
        <v>76</v>
      </c>
      <c r="AY1091" s="200" t="s">
        <v>185</v>
      </c>
    </row>
    <row r="1092" s="15" customFormat="1">
      <c r="A1092" s="15"/>
      <c r="B1092" s="226"/>
      <c r="C1092" s="15"/>
      <c r="D1092" s="194" t="s">
        <v>194</v>
      </c>
      <c r="E1092" s="227" t="s">
        <v>1</v>
      </c>
      <c r="F1092" s="228" t="s">
        <v>276</v>
      </c>
      <c r="G1092" s="15"/>
      <c r="H1092" s="229">
        <v>62.399999999999999</v>
      </c>
      <c r="I1092" s="230"/>
      <c r="J1092" s="15"/>
      <c r="K1092" s="15"/>
      <c r="L1092" s="226"/>
      <c r="M1092" s="231"/>
      <c r="N1092" s="232"/>
      <c r="O1092" s="232"/>
      <c r="P1092" s="232"/>
      <c r="Q1092" s="232"/>
      <c r="R1092" s="232"/>
      <c r="S1092" s="232"/>
      <c r="T1092" s="233"/>
      <c r="U1092" s="15"/>
      <c r="V1092" s="15"/>
      <c r="W1092" s="15"/>
      <c r="X1092" s="15"/>
      <c r="Y1092" s="15"/>
      <c r="Z1092" s="15"/>
      <c r="AA1092" s="15"/>
      <c r="AB1092" s="15"/>
      <c r="AC1092" s="15"/>
      <c r="AD1092" s="15"/>
      <c r="AE1092" s="15"/>
      <c r="AT1092" s="227" t="s">
        <v>194</v>
      </c>
      <c r="AU1092" s="227" t="s">
        <v>92</v>
      </c>
      <c r="AV1092" s="15" t="s">
        <v>191</v>
      </c>
      <c r="AW1092" s="15" t="s">
        <v>32</v>
      </c>
      <c r="AX1092" s="15" t="s">
        <v>84</v>
      </c>
      <c r="AY1092" s="227" t="s">
        <v>185</v>
      </c>
    </row>
    <row r="1093" s="2" customFormat="1" ht="24.15" customHeight="1">
      <c r="A1093" s="38"/>
      <c r="B1093" s="180"/>
      <c r="C1093" s="181" t="s">
        <v>1216</v>
      </c>
      <c r="D1093" s="181" t="s">
        <v>187</v>
      </c>
      <c r="E1093" s="182" t="s">
        <v>1217</v>
      </c>
      <c r="F1093" s="183" t="s">
        <v>1218</v>
      </c>
      <c r="G1093" s="184" t="s">
        <v>198</v>
      </c>
      <c r="H1093" s="185">
        <v>264.94200000000001</v>
      </c>
      <c r="I1093" s="186"/>
      <c r="J1093" s="187">
        <f>ROUND(I1093*H1093,2)</f>
        <v>0</v>
      </c>
      <c r="K1093" s="183" t="s">
        <v>199</v>
      </c>
      <c r="L1093" s="39"/>
      <c r="M1093" s="188" t="s">
        <v>1</v>
      </c>
      <c r="N1093" s="189" t="s">
        <v>42</v>
      </c>
      <c r="O1093" s="77"/>
      <c r="P1093" s="190">
        <f>O1093*H1093</f>
        <v>0</v>
      </c>
      <c r="Q1093" s="190">
        <v>0</v>
      </c>
      <c r="R1093" s="190">
        <f>Q1093*H1093</f>
        <v>0</v>
      </c>
      <c r="S1093" s="190">
        <v>1.3999999999999999</v>
      </c>
      <c r="T1093" s="191">
        <f>S1093*H1093</f>
        <v>370.91879999999998</v>
      </c>
      <c r="U1093" s="38"/>
      <c r="V1093" s="38"/>
      <c r="W1093" s="38"/>
      <c r="X1093" s="38"/>
      <c r="Y1093" s="38"/>
      <c r="Z1093" s="38"/>
      <c r="AA1093" s="38"/>
      <c r="AB1093" s="38"/>
      <c r="AC1093" s="38"/>
      <c r="AD1093" s="38"/>
      <c r="AE1093" s="38"/>
      <c r="AR1093" s="192" t="s">
        <v>191</v>
      </c>
      <c r="AT1093" s="192" t="s">
        <v>187</v>
      </c>
      <c r="AU1093" s="192" t="s">
        <v>92</v>
      </c>
      <c r="AY1093" s="19" t="s">
        <v>185</v>
      </c>
      <c r="BE1093" s="193">
        <f>IF(N1093="základní",J1093,0)</f>
        <v>0</v>
      </c>
      <c r="BF1093" s="193">
        <f>IF(N1093="snížená",J1093,0)</f>
        <v>0</v>
      </c>
      <c r="BG1093" s="193">
        <f>IF(N1093="zákl. přenesená",J1093,0)</f>
        <v>0</v>
      </c>
      <c r="BH1093" s="193">
        <f>IF(N1093="sníž. přenesená",J1093,0)</f>
        <v>0</v>
      </c>
      <c r="BI1093" s="193">
        <f>IF(N1093="nulová",J1093,0)</f>
        <v>0</v>
      </c>
      <c r="BJ1093" s="19" t="s">
        <v>92</v>
      </c>
      <c r="BK1093" s="193">
        <f>ROUND(I1093*H1093,2)</f>
        <v>0</v>
      </c>
      <c r="BL1093" s="19" t="s">
        <v>191</v>
      </c>
      <c r="BM1093" s="192" t="s">
        <v>1219</v>
      </c>
    </row>
    <row r="1094" s="2" customFormat="1">
      <c r="A1094" s="38"/>
      <c r="B1094" s="39"/>
      <c r="C1094" s="38"/>
      <c r="D1094" s="194" t="s">
        <v>193</v>
      </c>
      <c r="E1094" s="38"/>
      <c r="F1094" s="195" t="s">
        <v>1218</v>
      </c>
      <c r="G1094" s="38"/>
      <c r="H1094" s="38"/>
      <c r="I1094" s="196"/>
      <c r="J1094" s="38"/>
      <c r="K1094" s="38"/>
      <c r="L1094" s="39"/>
      <c r="M1094" s="197"/>
      <c r="N1094" s="198"/>
      <c r="O1094" s="77"/>
      <c r="P1094" s="77"/>
      <c r="Q1094" s="77"/>
      <c r="R1094" s="77"/>
      <c r="S1094" s="77"/>
      <c r="T1094" s="78"/>
      <c r="U1094" s="38"/>
      <c r="V1094" s="38"/>
      <c r="W1094" s="38"/>
      <c r="X1094" s="38"/>
      <c r="Y1094" s="38"/>
      <c r="Z1094" s="38"/>
      <c r="AA1094" s="38"/>
      <c r="AB1094" s="38"/>
      <c r="AC1094" s="38"/>
      <c r="AD1094" s="38"/>
      <c r="AE1094" s="38"/>
      <c r="AT1094" s="19" t="s">
        <v>193</v>
      </c>
      <c r="AU1094" s="19" t="s">
        <v>92</v>
      </c>
    </row>
    <row r="1095" s="2" customFormat="1">
      <c r="A1095" s="38"/>
      <c r="B1095" s="39"/>
      <c r="C1095" s="38"/>
      <c r="D1095" s="207" t="s">
        <v>201</v>
      </c>
      <c r="E1095" s="38"/>
      <c r="F1095" s="208" t="s">
        <v>1220</v>
      </c>
      <c r="G1095" s="38"/>
      <c r="H1095" s="38"/>
      <c r="I1095" s="196"/>
      <c r="J1095" s="38"/>
      <c r="K1095" s="38"/>
      <c r="L1095" s="39"/>
      <c r="M1095" s="197"/>
      <c r="N1095" s="198"/>
      <c r="O1095" s="77"/>
      <c r="P1095" s="77"/>
      <c r="Q1095" s="77"/>
      <c r="R1095" s="77"/>
      <c r="S1095" s="77"/>
      <c r="T1095" s="78"/>
      <c r="U1095" s="38"/>
      <c r="V1095" s="38"/>
      <c r="W1095" s="38"/>
      <c r="X1095" s="38"/>
      <c r="Y1095" s="38"/>
      <c r="Z1095" s="38"/>
      <c r="AA1095" s="38"/>
      <c r="AB1095" s="38"/>
      <c r="AC1095" s="38"/>
      <c r="AD1095" s="38"/>
      <c r="AE1095" s="38"/>
      <c r="AT1095" s="19" t="s">
        <v>201</v>
      </c>
      <c r="AU1095" s="19" t="s">
        <v>92</v>
      </c>
    </row>
    <row r="1096" s="14" customFormat="1">
      <c r="A1096" s="14"/>
      <c r="B1096" s="219"/>
      <c r="C1096" s="14"/>
      <c r="D1096" s="194" t="s">
        <v>194</v>
      </c>
      <c r="E1096" s="220" t="s">
        <v>1</v>
      </c>
      <c r="F1096" s="221" t="s">
        <v>1200</v>
      </c>
      <c r="G1096" s="14"/>
      <c r="H1096" s="220" t="s">
        <v>1</v>
      </c>
      <c r="I1096" s="222"/>
      <c r="J1096" s="14"/>
      <c r="K1096" s="14"/>
      <c r="L1096" s="219"/>
      <c r="M1096" s="223"/>
      <c r="N1096" s="224"/>
      <c r="O1096" s="224"/>
      <c r="P1096" s="224"/>
      <c r="Q1096" s="224"/>
      <c r="R1096" s="224"/>
      <c r="S1096" s="224"/>
      <c r="T1096" s="225"/>
      <c r="U1096" s="14"/>
      <c r="V1096" s="14"/>
      <c r="W1096" s="14"/>
      <c r="X1096" s="14"/>
      <c r="Y1096" s="14"/>
      <c r="Z1096" s="14"/>
      <c r="AA1096" s="14"/>
      <c r="AB1096" s="14"/>
      <c r="AC1096" s="14"/>
      <c r="AD1096" s="14"/>
      <c r="AE1096" s="14"/>
      <c r="AT1096" s="220" t="s">
        <v>194</v>
      </c>
      <c r="AU1096" s="220" t="s">
        <v>92</v>
      </c>
      <c r="AV1096" s="14" t="s">
        <v>84</v>
      </c>
      <c r="AW1096" s="14" t="s">
        <v>32</v>
      </c>
      <c r="AX1096" s="14" t="s">
        <v>76</v>
      </c>
      <c r="AY1096" s="220" t="s">
        <v>185</v>
      </c>
    </row>
    <row r="1097" s="14" customFormat="1">
      <c r="A1097" s="14"/>
      <c r="B1097" s="219"/>
      <c r="C1097" s="14"/>
      <c r="D1097" s="194" t="s">
        <v>194</v>
      </c>
      <c r="E1097" s="220" t="s">
        <v>1</v>
      </c>
      <c r="F1097" s="221" t="s">
        <v>444</v>
      </c>
      <c r="G1097" s="14"/>
      <c r="H1097" s="220" t="s">
        <v>1</v>
      </c>
      <c r="I1097" s="222"/>
      <c r="J1097" s="14"/>
      <c r="K1097" s="14"/>
      <c r="L1097" s="219"/>
      <c r="M1097" s="223"/>
      <c r="N1097" s="224"/>
      <c r="O1097" s="224"/>
      <c r="P1097" s="224"/>
      <c r="Q1097" s="224"/>
      <c r="R1097" s="224"/>
      <c r="S1097" s="224"/>
      <c r="T1097" s="225"/>
      <c r="U1097" s="14"/>
      <c r="V1097" s="14"/>
      <c r="W1097" s="14"/>
      <c r="X1097" s="14"/>
      <c r="Y1097" s="14"/>
      <c r="Z1097" s="14"/>
      <c r="AA1097" s="14"/>
      <c r="AB1097" s="14"/>
      <c r="AC1097" s="14"/>
      <c r="AD1097" s="14"/>
      <c r="AE1097" s="14"/>
      <c r="AT1097" s="220" t="s">
        <v>194</v>
      </c>
      <c r="AU1097" s="220" t="s">
        <v>92</v>
      </c>
      <c r="AV1097" s="14" t="s">
        <v>84</v>
      </c>
      <c r="AW1097" s="14" t="s">
        <v>32</v>
      </c>
      <c r="AX1097" s="14" t="s">
        <v>76</v>
      </c>
      <c r="AY1097" s="220" t="s">
        <v>185</v>
      </c>
    </row>
    <row r="1098" s="13" customFormat="1">
      <c r="A1098" s="13"/>
      <c r="B1098" s="199"/>
      <c r="C1098" s="13"/>
      <c r="D1098" s="194" t="s">
        <v>194</v>
      </c>
      <c r="E1098" s="200" t="s">
        <v>1</v>
      </c>
      <c r="F1098" s="201" t="s">
        <v>1221</v>
      </c>
      <c r="G1098" s="13"/>
      <c r="H1098" s="202">
        <v>16.283999999999999</v>
      </c>
      <c r="I1098" s="203"/>
      <c r="J1098" s="13"/>
      <c r="K1098" s="13"/>
      <c r="L1098" s="199"/>
      <c r="M1098" s="204"/>
      <c r="N1098" s="205"/>
      <c r="O1098" s="205"/>
      <c r="P1098" s="205"/>
      <c r="Q1098" s="205"/>
      <c r="R1098" s="205"/>
      <c r="S1098" s="205"/>
      <c r="T1098" s="206"/>
      <c r="U1098" s="13"/>
      <c r="V1098" s="13"/>
      <c r="W1098" s="13"/>
      <c r="X1098" s="13"/>
      <c r="Y1098" s="13"/>
      <c r="Z1098" s="13"/>
      <c r="AA1098" s="13"/>
      <c r="AB1098" s="13"/>
      <c r="AC1098" s="13"/>
      <c r="AD1098" s="13"/>
      <c r="AE1098" s="13"/>
      <c r="AT1098" s="200" t="s">
        <v>194</v>
      </c>
      <c r="AU1098" s="200" t="s">
        <v>92</v>
      </c>
      <c r="AV1098" s="13" t="s">
        <v>92</v>
      </c>
      <c r="AW1098" s="13" t="s">
        <v>32</v>
      </c>
      <c r="AX1098" s="13" t="s">
        <v>76</v>
      </c>
      <c r="AY1098" s="200" t="s">
        <v>185</v>
      </c>
    </row>
    <row r="1099" s="14" customFormat="1">
      <c r="A1099" s="14"/>
      <c r="B1099" s="219"/>
      <c r="C1099" s="14"/>
      <c r="D1099" s="194" t="s">
        <v>194</v>
      </c>
      <c r="E1099" s="220" t="s">
        <v>1</v>
      </c>
      <c r="F1099" s="221" t="s">
        <v>323</v>
      </c>
      <c r="G1099" s="14"/>
      <c r="H1099" s="220" t="s">
        <v>1</v>
      </c>
      <c r="I1099" s="222"/>
      <c r="J1099" s="14"/>
      <c r="K1099" s="14"/>
      <c r="L1099" s="219"/>
      <c r="M1099" s="223"/>
      <c r="N1099" s="224"/>
      <c r="O1099" s="224"/>
      <c r="P1099" s="224"/>
      <c r="Q1099" s="224"/>
      <c r="R1099" s="224"/>
      <c r="S1099" s="224"/>
      <c r="T1099" s="225"/>
      <c r="U1099" s="14"/>
      <c r="V1099" s="14"/>
      <c r="W1099" s="14"/>
      <c r="X1099" s="14"/>
      <c r="Y1099" s="14"/>
      <c r="Z1099" s="14"/>
      <c r="AA1099" s="14"/>
      <c r="AB1099" s="14"/>
      <c r="AC1099" s="14"/>
      <c r="AD1099" s="14"/>
      <c r="AE1099" s="14"/>
      <c r="AT1099" s="220" t="s">
        <v>194</v>
      </c>
      <c r="AU1099" s="220" t="s">
        <v>92</v>
      </c>
      <c r="AV1099" s="14" t="s">
        <v>84</v>
      </c>
      <c r="AW1099" s="14" t="s">
        <v>32</v>
      </c>
      <c r="AX1099" s="14" t="s">
        <v>76</v>
      </c>
      <c r="AY1099" s="220" t="s">
        <v>185</v>
      </c>
    </row>
    <row r="1100" s="13" customFormat="1">
      <c r="A1100" s="13"/>
      <c r="B1100" s="199"/>
      <c r="C1100" s="13"/>
      <c r="D1100" s="194" t="s">
        <v>194</v>
      </c>
      <c r="E1100" s="200" t="s">
        <v>1</v>
      </c>
      <c r="F1100" s="201" t="s">
        <v>1222</v>
      </c>
      <c r="G1100" s="13"/>
      <c r="H1100" s="202">
        <v>115.056</v>
      </c>
      <c r="I1100" s="203"/>
      <c r="J1100" s="13"/>
      <c r="K1100" s="13"/>
      <c r="L1100" s="199"/>
      <c r="M1100" s="204"/>
      <c r="N1100" s="205"/>
      <c r="O1100" s="205"/>
      <c r="P1100" s="205"/>
      <c r="Q1100" s="205"/>
      <c r="R1100" s="205"/>
      <c r="S1100" s="205"/>
      <c r="T1100" s="206"/>
      <c r="U1100" s="13"/>
      <c r="V1100" s="13"/>
      <c r="W1100" s="13"/>
      <c r="X1100" s="13"/>
      <c r="Y1100" s="13"/>
      <c r="Z1100" s="13"/>
      <c r="AA1100" s="13"/>
      <c r="AB1100" s="13"/>
      <c r="AC1100" s="13"/>
      <c r="AD1100" s="13"/>
      <c r="AE1100" s="13"/>
      <c r="AT1100" s="200" t="s">
        <v>194</v>
      </c>
      <c r="AU1100" s="200" t="s">
        <v>92</v>
      </c>
      <c r="AV1100" s="13" t="s">
        <v>92</v>
      </c>
      <c r="AW1100" s="13" t="s">
        <v>32</v>
      </c>
      <c r="AX1100" s="13" t="s">
        <v>76</v>
      </c>
      <c r="AY1100" s="200" t="s">
        <v>185</v>
      </c>
    </row>
    <row r="1101" s="14" customFormat="1">
      <c r="A1101" s="14"/>
      <c r="B1101" s="219"/>
      <c r="C1101" s="14"/>
      <c r="D1101" s="194" t="s">
        <v>194</v>
      </c>
      <c r="E1101" s="220" t="s">
        <v>1</v>
      </c>
      <c r="F1101" s="221" t="s">
        <v>1189</v>
      </c>
      <c r="G1101" s="14"/>
      <c r="H1101" s="220" t="s">
        <v>1</v>
      </c>
      <c r="I1101" s="222"/>
      <c r="J1101" s="14"/>
      <c r="K1101" s="14"/>
      <c r="L1101" s="219"/>
      <c r="M1101" s="223"/>
      <c r="N1101" s="224"/>
      <c r="O1101" s="224"/>
      <c r="P1101" s="224"/>
      <c r="Q1101" s="224"/>
      <c r="R1101" s="224"/>
      <c r="S1101" s="224"/>
      <c r="T1101" s="225"/>
      <c r="U1101" s="14"/>
      <c r="V1101" s="14"/>
      <c r="W1101" s="14"/>
      <c r="X1101" s="14"/>
      <c r="Y1101" s="14"/>
      <c r="Z1101" s="14"/>
      <c r="AA1101" s="14"/>
      <c r="AB1101" s="14"/>
      <c r="AC1101" s="14"/>
      <c r="AD1101" s="14"/>
      <c r="AE1101" s="14"/>
      <c r="AT1101" s="220" t="s">
        <v>194</v>
      </c>
      <c r="AU1101" s="220" t="s">
        <v>92</v>
      </c>
      <c r="AV1101" s="14" t="s">
        <v>84</v>
      </c>
      <c r="AW1101" s="14" t="s">
        <v>32</v>
      </c>
      <c r="AX1101" s="14" t="s">
        <v>76</v>
      </c>
      <c r="AY1101" s="220" t="s">
        <v>185</v>
      </c>
    </row>
    <row r="1102" s="14" customFormat="1">
      <c r="A1102" s="14"/>
      <c r="B1102" s="219"/>
      <c r="C1102" s="14"/>
      <c r="D1102" s="194" t="s">
        <v>194</v>
      </c>
      <c r="E1102" s="220" t="s">
        <v>1</v>
      </c>
      <c r="F1102" s="221" t="s">
        <v>323</v>
      </c>
      <c r="G1102" s="14"/>
      <c r="H1102" s="220" t="s">
        <v>1</v>
      </c>
      <c r="I1102" s="222"/>
      <c r="J1102" s="14"/>
      <c r="K1102" s="14"/>
      <c r="L1102" s="219"/>
      <c r="M1102" s="223"/>
      <c r="N1102" s="224"/>
      <c r="O1102" s="224"/>
      <c r="P1102" s="224"/>
      <c r="Q1102" s="224"/>
      <c r="R1102" s="224"/>
      <c r="S1102" s="224"/>
      <c r="T1102" s="225"/>
      <c r="U1102" s="14"/>
      <c r="V1102" s="14"/>
      <c r="W1102" s="14"/>
      <c r="X1102" s="14"/>
      <c r="Y1102" s="14"/>
      <c r="Z1102" s="14"/>
      <c r="AA1102" s="14"/>
      <c r="AB1102" s="14"/>
      <c r="AC1102" s="14"/>
      <c r="AD1102" s="14"/>
      <c r="AE1102" s="14"/>
      <c r="AT1102" s="220" t="s">
        <v>194</v>
      </c>
      <c r="AU1102" s="220" t="s">
        <v>92</v>
      </c>
      <c r="AV1102" s="14" t="s">
        <v>84</v>
      </c>
      <c r="AW1102" s="14" t="s">
        <v>32</v>
      </c>
      <c r="AX1102" s="14" t="s">
        <v>76</v>
      </c>
      <c r="AY1102" s="220" t="s">
        <v>185</v>
      </c>
    </row>
    <row r="1103" s="13" customFormat="1">
      <c r="A1103" s="13"/>
      <c r="B1103" s="199"/>
      <c r="C1103" s="13"/>
      <c r="D1103" s="194" t="s">
        <v>194</v>
      </c>
      <c r="E1103" s="200" t="s">
        <v>1</v>
      </c>
      <c r="F1103" s="201" t="s">
        <v>1223</v>
      </c>
      <c r="G1103" s="13"/>
      <c r="H1103" s="202">
        <v>21.449999999999999</v>
      </c>
      <c r="I1103" s="203"/>
      <c r="J1103" s="13"/>
      <c r="K1103" s="13"/>
      <c r="L1103" s="199"/>
      <c r="M1103" s="204"/>
      <c r="N1103" s="205"/>
      <c r="O1103" s="205"/>
      <c r="P1103" s="205"/>
      <c r="Q1103" s="205"/>
      <c r="R1103" s="205"/>
      <c r="S1103" s="205"/>
      <c r="T1103" s="206"/>
      <c r="U1103" s="13"/>
      <c r="V1103" s="13"/>
      <c r="W1103" s="13"/>
      <c r="X1103" s="13"/>
      <c r="Y1103" s="13"/>
      <c r="Z1103" s="13"/>
      <c r="AA1103" s="13"/>
      <c r="AB1103" s="13"/>
      <c r="AC1103" s="13"/>
      <c r="AD1103" s="13"/>
      <c r="AE1103" s="13"/>
      <c r="AT1103" s="200" t="s">
        <v>194</v>
      </c>
      <c r="AU1103" s="200" t="s">
        <v>92</v>
      </c>
      <c r="AV1103" s="13" t="s">
        <v>92</v>
      </c>
      <c r="AW1103" s="13" t="s">
        <v>32</v>
      </c>
      <c r="AX1103" s="13" t="s">
        <v>76</v>
      </c>
      <c r="AY1103" s="200" t="s">
        <v>185</v>
      </c>
    </row>
    <row r="1104" s="14" customFormat="1">
      <c r="A1104" s="14"/>
      <c r="B1104" s="219"/>
      <c r="C1104" s="14"/>
      <c r="D1104" s="194" t="s">
        <v>194</v>
      </c>
      <c r="E1104" s="220" t="s">
        <v>1</v>
      </c>
      <c r="F1104" s="221" t="s">
        <v>331</v>
      </c>
      <c r="G1104" s="14"/>
      <c r="H1104" s="220" t="s">
        <v>1</v>
      </c>
      <c r="I1104" s="222"/>
      <c r="J1104" s="14"/>
      <c r="K1104" s="14"/>
      <c r="L1104" s="219"/>
      <c r="M1104" s="223"/>
      <c r="N1104" s="224"/>
      <c r="O1104" s="224"/>
      <c r="P1104" s="224"/>
      <c r="Q1104" s="224"/>
      <c r="R1104" s="224"/>
      <c r="S1104" s="224"/>
      <c r="T1104" s="225"/>
      <c r="U1104" s="14"/>
      <c r="V1104" s="14"/>
      <c r="W1104" s="14"/>
      <c r="X1104" s="14"/>
      <c r="Y1104" s="14"/>
      <c r="Z1104" s="14"/>
      <c r="AA1104" s="14"/>
      <c r="AB1104" s="14"/>
      <c r="AC1104" s="14"/>
      <c r="AD1104" s="14"/>
      <c r="AE1104" s="14"/>
      <c r="AT1104" s="220" t="s">
        <v>194</v>
      </c>
      <c r="AU1104" s="220" t="s">
        <v>92</v>
      </c>
      <c r="AV1104" s="14" t="s">
        <v>84</v>
      </c>
      <c r="AW1104" s="14" t="s">
        <v>32</v>
      </c>
      <c r="AX1104" s="14" t="s">
        <v>76</v>
      </c>
      <c r="AY1104" s="220" t="s">
        <v>185</v>
      </c>
    </row>
    <row r="1105" s="13" customFormat="1">
      <c r="A1105" s="13"/>
      <c r="B1105" s="199"/>
      <c r="C1105" s="13"/>
      <c r="D1105" s="194" t="s">
        <v>194</v>
      </c>
      <c r="E1105" s="200" t="s">
        <v>1</v>
      </c>
      <c r="F1105" s="201" t="s">
        <v>1224</v>
      </c>
      <c r="G1105" s="13"/>
      <c r="H1105" s="202">
        <v>23.5</v>
      </c>
      <c r="I1105" s="203"/>
      <c r="J1105" s="13"/>
      <c r="K1105" s="13"/>
      <c r="L1105" s="199"/>
      <c r="M1105" s="204"/>
      <c r="N1105" s="205"/>
      <c r="O1105" s="205"/>
      <c r="P1105" s="205"/>
      <c r="Q1105" s="205"/>
      <c r="R1105" s="205"/>
      <c r="S1105" s="205"/>
      <c r="T1105" s="206"/>
      <c r="U1105" s="13"/>
      <c r="V1105" s="13"/>
      <c r="W1105" s="13"/>
      <c r="X1105" s="13"/>
      <c r="Y1105" s="13"/>
      <c r="Z1105" s="13"/>
      <c r="AA1105" s="13"/>
      <c r="AB1105" s="13"/>
      <c r="AC1105" s="13"/>
      <c r="AD1105" s="13"/>
      <c r="AE1105" s="13"/>
      <c r="AT1105" s="200" t="s">
        <v>194</v>
      </c>
      <c r="AU1105" s="200" t="s">
        <v>92</v>
      </c>
      <c r="AV1105" s="13" t="s">
        <v>92</v>
      </c>
      <c r="AW1105" s="13" t="s">
        <v>32</v>
      </c>
      <c r="AX1105" s="13" t="s">
        <v>76</v>
      </c>
      <c r="AY1105" s="200" t="s">
        <v>185</v>
      </c>
    </row>
    <row r="1106" s="14" customFormat="1">
      <c r="A1106" s="14"/>
      <c r="B1106" s="219"/>
      <c r="C1106" s="14"/>
      <c r="D1106" s="194" t="s">
        <v>194</v>
      </c>
      <c r="E1106" s="220" t="s">
        <v>1</v>
      </c>
      <c r="F1106" s="221" t="s">
        <v>1192</v>
      </c>
      <c r="G1106" s="14"/>
      <c r="H1106" s="220" t="s">
        <v>1</v>
      </c>
      <c r="I1106" s="222"/>
      <c r="J1106" s="14"/>
      <c r="K1106" s="14"/>
      <c r="L1106" s="219"/>
      <c r="M1106" s="223"/>
      <c r="N1106" s="224"/>
      <c r="O1106" s="224"/>
      <c r="P1106" s="224"/>
      <c r="Q1106" s="224"/>
      <c r="R1106" s="224"/>
      <c r="S1106" s="224"/>
      <c r="T1106" s="225"/>
      <c r="U1106" s="14"/>
      <c r="V1106" s="14"/>
      <c r="W1106" s="14"/>
      <c r="X1106" s="14"/>
      <c r="Y1106" s="14"/>
      <c r="Z1106" s="14"/>
      <c r="AA1106" s="14"/>
      <c r="AB1106" s="14"/>
      <c r="AC1106" s="14"/>
      <c r="AD1106" s="14"/>
      <c r="AE1106" s="14"/>
      <c r="AT1106" s="220" t="s">
        <v>194</v>
      </c>
      <c r="AU1106" s="220" t="s">
        <v>92</v>
      </c>
      <c r="AV1106" s="14" t="s">
        <v>84</v>
      </c>
      <c r="AW1106" s="14" t="s">
        <v>32</v>
      </c>
      <c r="AX1106" s="14" t="s">
        <v>76</v>
      </c>
      <c r="AY1106" s="220" t="s">
        <v>185</v>
      </c>
    </row>
    <row r="1107" s="14" customFormat="1">
      <c r="A1107" s="14"/>
      <c r="B1107" s="219"/>
      <c r="C1107" s="14"/>
      <c r="D1107" s="194" t="s">
        <v>194</v>
      </c>
      <c r="E1107" s="220" t="s">
        <v>1</v>
      </c>
      <c r="F1107" s="221" t="s">
        <v>1193</v>
      </c>
      <c r="G1107" s="14"/>
      <c r="H1107" s="220" t="s">
        <v>1</v>
      </c>
      <c r="I1107" s="222"/>
      <c r="J1107" s="14"/>
      <c r="K1107" s="14"/>
      <c r="L1107" s="219"/>
      <c r="M1107" s="223"/>
      <c r="N1107" s="224"/>
      <c r="O1107" s="224"/>
      <c r="P1107" s="224"/>
      <c r="Q1107" s="224"/>
      <c r="R1107" s="224"/>
      <c r="S1107" s="224"/>
      <c r="T1107" s="225"/>
      <c r="U1107" s="14"/>
      <c r="V1107" s="14"/>
      <c r="W1107" s="14"/>
      <c r="X1107" s="14"/>
      <c r="Y1107" s="14"/>
      <c r="Z1107" s="14"/>
      <c r="AA1107" s="14"/>
      <c r="AB1107" s="14"/>
      <c r="AC1107" s="14"/>
      <c r="AD1107" s="14"/>
      <c r="AE1107" s="14"/>
      <c r="AT1107" s="220" t="s">
        <v>194</v>
      </c>
      <c r="AU1107" s="220" t="s">
        <v>92</v>
      </c>
      <c r="AV1107" s="14" t="s">
        <v>84</v>
      </c>
      <c r="AW1107" s="14" t="s">
        <v>32</v>
      </c>
      <c r="AX1107" s="14" t="s">
        <v>76</v>
      </c>
      <c r="AY1107" s="220" t="s">
        <v>185</v>
      </c>
    </row>
    <row r="1108" s="13" customFormat="1">
      <c r="A1108" s="13"/>
      <c r="B1108" s="199"/>
      <c r="C1108" s="13"/>
      <c r="D1108" s="194" t="s">
        <v>194</v>
      </c>
      <c r="E1108" s="200" t="s">
        <v>1</v>
      </c>
      <c r="F1108" s="201" t="s">
        <v>1225</v>
      </c>
      <c r="G1108" s="13"/>
      <c r="H1108" s="202">
        <v>2.3100000000000001</v>
      </c>
      <c r="I1108" s="203"/>
      <c r="J1108" s="13"/>
      <c r="K1108" s="13"/>
      <c r="L1108" s="199"/>
      <c r="M1108" s="204"/>
      <c r="N1108" s="205"/>
      <c r="O1108" s="205"/>
      <c r="P1108" s="205"/>
      <c r="Q1108" s="205"/>
      <c r="R1108" s="205"/>
      <c r="S1108" s="205"/>
      <c r="T1108" s="206"/>
      <c r="U1108" s="13"/>
      <c r="V1108" s="13"/>
      <c r="W1108" s="13"/>
      <c r="X1108" s="13"/>
      <c r="Y1108" s="13"/>
      <c r="Z1108" s="13"/>
      <c r="AA1108" s="13"/>
      <c r="AB1108" s="13"/>
      <c r="AC1108" s="13"/>
      <c r="AD1108" s="13"/>
      <c r="AE1108" s="13"/>
      <c r="AT1108" s="200" t="s">
        <v>194</v>
      </c>
      <c r="AU1108" s="200" t="s">
        <v>92</v>
      </c>
      <c r="AV1108" s="13" t="s">
        <v>92</v>
      </c>
      <c r="AW1108" s="13" t="s">
        <v>32</v>
      </c>
      <c r="AX1108" s="13" t="s">
        <v>76</v>
      </c>
      <c r="AY1108" s="200" t="s">
        <v>185</v>
      </c>
    </row>
    <row r="1109" s="14" customFormat="1">
      <c r="A1109" s="14"/>
      <c r="B1109" s="219"/>
      <c r="C1109" s="14"/>
      <c r="D1109" s="194" t="s">
        <v>194</v>
      </c>
      <c r="E1109" s="220" t="s">
        <v>1</v>
      </c>
      <c r="F1109" s="221" t="s">
        <v>1226</v>
      </c>
      <c r="G1109" s="14"/>
      <c r="H1109" s="220" t="s">
        <v>1</v>
      </c>
      <c r="I1109" s="222"/>
      <c r="J1109" s="14"/>
      <c r="K1109" s="14"/>
      <c r="L1109" s="219"/>
      <c r="M1109" s="223"/>
      <c r="N1109" s="224"/>
      <c r="O1109" s="224"/>
      <c r="P1109" s="224"/>
      <c r="Q1109" s="224"/>
      <c r="R1109" s="224"/>
      <c r="S1109" s="224"/>
      <c r="T1109" s="225"/>
      <c r="U1109" s="14"/>
      <c r="V1109" s="14"/>
      <c r="W1109" s="14"/>
      <c r="X1109" s="14"/>
      <c r="Y1109" s="14"/>
      <c r="Z1109" s="14"/>
      <c r="AA1109" s="14"/>
      <c r="AB1109" s="14"/>
      <c r="AC1109" s="14"/>
      <c r="AD1109" s="14"/>
      <c r="AE1109" s="14"/>
      <c r="AT1109" s="220" t="s">
        <v>194</v>
      </c>
      <c r="AU1109" s="220" t="s">
        <v>92</v>
      </c>
      <c r="AV1109" s="14" t="s">
        <v>84</v>
      </c>
      <c r="AW1109" s="14" t="s">
        <v>32</v>
      </c>
      <c r="AX1109" s="14" t="s">
        <v>76</v>
      </c>
      <c r="AY1109" s="220" t="s">
        <v>185</v>
      </c>
    </row>
    <row r="1110" s="14" customFormat="1">
      <c r="A1110" s="14"/>
      <c r="B1110" s="219"/>
      <c r="C1110" s="14"/>
      <c r="D1110" s="194" t="s">
        <v>194</v>
      </c>
      <c r="E1110" s="220" t="s">
        <v>1</v>
      </c>
      <c r="F1110" s="221" t="s">
        <v>331</v>
      </c>
      <c r="G1110" s="14"/>
      <c r="H1110" s="220" t="s">
        <v>1</v>
      </c>
      <c r="I1110" s="222"/>
      <c r="J1110" s="14"/>
      <c r="K1110" s="14"/>
      <c r="L1110" s="219"/>
      <c r="M1110" s="223"/>
      <c r="N1110" s="224"/>
      <c r="O1110" s="224"/>
      <c r="P1110" s="224"/>
      <c r="Q1110" s="224"/>
      <c r="R1110" s="224"/>
      <c r="S1110" s="224"/>
      <c r="T1110" s="225"/>
      <c r="U1110" s="14"/>
      <c r="V1110" s="14"/>
      <c r="W1110" s="14"/>
      <c r="X1110" s="14"/>
      <c r="Y1110" s="14"/>
      <c r="Z1110" s="14"/>
      <c r="AA1110" s="14"/>
      <c r="AB1110" s="14"/>
      <c r="AC1110" s="14"/>
      <c r="AD1110" s="14"/>
      <c r="AE1110" s="14"/>
      <c r="AT1110" s="220" t="s">
        <v>194</v>
      </c>
      <c r="AU1110" s="220" t="s">
        <v>92</v>
      </c>
      <c r="AV1110" s="14" t="s">
        <v>84</v>
      </c>
      <c r="AW1110" s="14" t="s">
        <v>32</v>
      </c>
      <c r="AX1110" s="14" t="s">
        <v>76</v>
      </c>
      <c r="AY1110" s="220" t="s">
        <v>185</v>
      </c>
    </row>
    <row r="1111" s="13" customFormat="1">
      <c r="A1111" s="13"/>
      <c r="B1111" s="199"/>
      <c r="C1111" s="13"/>
      <c r="D1111" s="194" t="s">
        <v>194</v>
      </c>
      <c r="E1111" s="200" t="s">
        <v>1</v>
      </c>
      <c r="F1111" s="201" t="s">
        <v>1227</v>
      </c>
      <c r="G1111" s="13"/>
      <c r="H1111" s="202">
        <v>76.787999999999997</v>
      </c>
      <c r="I1111" s="203"/>
      <c r="J1111" s="13"/>
      <c r="K1111" s="13"/>
      <c r="L1111" s="199"/>
      <c r="M1111" s="204"/>
      <c r="N1111" s="205"/>
      <c r="O1111" s="205"/>
      <c r="P1111" s="205"/>
      <c r="Q1111" s="205"/>
      <c r="R1111" s="205"/>
      <c r="S1111" s="205"/>
      <c r="T1111" s="206"/>
      <c r="U1111" s="13"/>
      <c r="V1111" s="13"/>
      <c r="W1111" s="13"/>
      <c r="X1111" s="13"/>
      <c r="Y1111" s="13"/>
      <c r="Z1111" s="13"/>
      <c r="AA1111" s="13"/>
      <c r="AB1111" s="13"/>
      <c r="AC1111" s="13"/>
      <c r="AD1111" s="13"/>
      <c r="AE1111" s="13"/>
      <c r="AT1111" s="200" t="s">
        <v>194</v>
      </c>
      <c r="AU1111" s="200" t="s">
        <v>92</v>
      </c>
      <c r="AV1111" s="13" t="s">
        <v>92</v>
      </c>
      <c r="AW1111" s="13" t="s">
        <v>32</v>
      </c>
      <c r="AX1111" s="13" t="s">
        <v>76</v>
      </c>
      <c r="AY1111" s="200" t="s">
        <v>185</v>
      </c>
    </row>
    <row r="1112" s="14" customFormat="1">
      <c r="A1112" s="14"/>
      <c r="B1112" s="219"/>
      <c r="C1112" s="14"/>
      <c r="D1112" s="194" t="s">
        <v>194</v>
      </c>
      <c r="E1112" s="220" t="s">
        <v>1</v>
      </c>
      <c r="F1112" s="221" t="s">
        <v>1181</v>
      </c>
      <c r="G1112" s="14"/>
      <c r="H1112" s="220" t="s">
        <v>1</v>
      </c>
      <c r="I1112" s="222"/>
      <c r="J1112" s="14"/>
      <c r="K1112" s="14"/>
      <c r="L1112" s="219"/>
      <c r="M1112" s="223"/>
      <c r="N1112" s="224"/>
      <c r="O1112" s="224"/>
      <c r="P1112" s="224"/>
      <c r="Q1112" s="224"/>
      <c r="R1112" s="224"/>
      <c r="S1112" s="224"/>
      <c r="T1112" s="225"/>
      <c r="U1112" s="14"/>
      <c r="V1112" s="14"/>
      <c r="W1112" s="14"/>
      <c r="X1112" s="14"/>
      <c r="Y1112" s="14"/>
      <c r="Z1112" s="14"/>
      <c r="AA1112" s="14"/>
      <c r="AB1112" s="14"/>
      <c r="AC1112" s="14"/>
      <c r="AD1112" s="14"/>
      <c r="AE1112" s="14"/>
      <c r="AT1112" s="220" t="s">
        <v>194</v>
      </c>
      <c r="AU1112" s="220" t="s">
        <v>92</v>
      </c>
      <c r="AV1112" s="14" t="s">
        <v>84</v>
      </c>
      <c r="AW1112" s="14" t="s">
        <v>32</v>
      </c>
      <c r="AX1112" s="14" t="s">
        <v>76</v>
      </c>
      <c r="AY1112" s="220" t="s">
        <v>185</v>
      </c>
    </row>
    <row r="1113" s="14" customFormat="1">
      <c r="A1113" s="14"/>
      <c r="B1113" s="219"/>
      <c r="C1113" s="14"/>
      <c r="D1113" s="194" t="s">
        <v>194</v>
      </c>
      <c r="E1113" s="220" t="s">
        <v>1</v>
      </c>
      <c r="F1113" s="221" t="s">
        <v>403</v>
      </c>
      <c r="G1113" s="14"/>
      <c r="H1113" s="220" t="s">
        <v>1</v>
      </c>
      <c r="I1113" s="222"/>
      <c r="J1113" s="14"/>
      <c r="K1113" s="14"/>
      <c r="L1113" s="219"/>
      <c r="M1113" s="223"/>
      <c r="N1113" s="224"/>
      <c r="O1113" s="224"/>
      <c r="P1113" s="224"/>
      <c r="Q1113" s="224"/>
      <c r="R1113" s="224"/>
      <c r="S1113" s="224"/>
      <c r="T1113" s="225"/>
      <c r="U1113" s="14"/>
      <c r="V1113" s="14"/>
      <c r="W1113" s="14"/>
      <c r="X1113" s="14"/>
      <c r="Y1113" s="14"/>
      <c r="Z1113" s="14"/>
      <c r="AA1113" s="14"/>
      <c r="AB1113" s="14"/>
      <c r="AC1113" s="14"/>
      <c r="AD1113" s="14"/>
      <c r="AE1113" s="14"/>
      <c r="AT1113" s="220" t="s">
        <v>194</v>
      </c>
      <c r="AU1113" s="220" t="s">
        <v>92</v>
      </c>
      <c r="AV1113" s="14" t="s">
        <v>84</v>
      </c>
      <c r="AW1113" s="14" t="s">
        <v>32</v>
      </c>
      <c r="AX1113" s="14" t="s">
        <v>76</v>
      </c>
      <c r="AY1113" s="220" t="s">
        <v>185</v>
      </c>
    </row>
    <row r="1114" s="13" customFormat="1">
      <c r="A1114" s="13"/>
      <c r="B1114" s="199"/>
      <c r="C1114" s="13"/>
      <c r="D1114" s="194" t="s">
        <v>194</v>
      </c>
      <c r="E1114" s="200" t="s">
        <v>1</v>
      </c>
      <c r="F1114" s="201" t="s">
        <v>1228</v>
      </c>
      <c r="G1114" s="13"/>
      <c r="H1114" s="202">
        <v>4.7599999999999998</v>
      </c>
      <c r="I1114" s="203"/>
      <c r="J1114" s="13"/>
      <c r="K1114" s="13"/>
      <c r="L1114" s="199"/>
      <c r="M1114" s="204"/>
      <c r="N1114" s="205"/>
      <c r="O1114" s="205"/>
      <c r="P1114" s="205"/>
      <c r="Q1114" s="205"/>
      <c r="R1114" s="205"/>
      <c r="S1114" s="205"/>
      <c r="T1114" s="206"/>
      <c r="U1114" s="13"/>
      <c r="V1114" s="13"/>
      <c r="W1114" s="13"/>
      <c r="X1114" s="13"/>
      <c r="Y1114" s="13"/>
      <c r="Z1114" s="13"/>
      <c r="AA1114" s="13"/>
      <c r="AB1114" s="13"/>
      <c r="AC1114" s="13"/>
      <c r="AD1114" s="13"/>
      <c r="AE1114" s="13"/>
      <c r="AT1114" s="200" t="s">
        <v>194</v>
      </c>
      <c r="AU1114" s="200" t="s">
        <v>92</v>
      </c>
      <c r="AV1114" s="13" t="s">
        <v>92</v>
      </c>
      <c r="AW1114" s="13" t="s">
        <v>32</v>
      </c>
      <c r="AX1114" s="13" t="s">
        <v>76</v>
      </c>
      <c r="AY1114" s="200" t="s">
        <v>185</v>
      </c>
    </row>
    <row r="1115" s="14" customFormat="1">
      <c r="A1115" s="14"/>
      <c r="B1115" s="219"/>
      <c r="C1115" s="14"/>
      <c r="D1115" s="194" t="s">
        <v>194</v>
      </c>
      <c r="E1115" s="220" t="s">
        <v>1</v>
      </c>
      <c r="F1115" s="221" t="s">
        <v>405</v>
      </c>
      <c r="G1115" s="14"/>
      <c r="H1115" s="220" t="s">
        <v>1</v>
      </c>
      <c r="I1115" s="222"/>
      <c r="J1115" s="14"/>
      <c r="K1115" s="14"/>
      <c r="L1115" s="219"/>
      <c r="M1115" s="223"/>
      <c r="N1115" s="224"/>
      <c r="O1115" s="224"/>
      <c r="P1115" s="224"/>
      <c r="Q1115" s="224"/>
      <c r="R1115" s="224"/>
      <c r="S1115" s="224"/>
      <c r="T1115" s="225"/>
      <c r="U1115" s="14"/>
      <c r="V1115" s="14"/>
      <c r="W1115" s="14"/>
      <c r="X1115" s="14"/>
      <c r="Y1115" s="14"/>
      <c r="Z1115" s="14"/>
      <c r="AA1115" s="14"/>
      <c r="AB1115" s="14"/>
      <c r="AC1115" s="14"/>
      <c r="AD1115" s="14"/>
      <c r="AE1115" s="14"/>
      <c r="AT1115" s="220" t="s">
        <v>194</v>
      </c>
      <c r="AU1115" s="220" t="s">
        <v>92</v>
      </c>
      <c r="AV1115" s="14" t="s">
        <v>84</v>
      </c>
      <c r="AW1115" s="14" t="s">
        <v>32</v>
      </c>
      <c r="AX1115" s="14" t="s">
        <v>76</v>
      </c>
      <c r="AY1115" s="220" t="s">
        <v>185</v>
      </c>
    </row>
    <row r="1116" s="13" customFormat="1">
      <c r="A1116" s="13"/>
      <c r="B1116" s="199"/>
      <c r="C1116" s="13"/>
      <c r="D1116" s="194" t="s">
        <v>194</v>
      </c>
      <c r="E1116" s="200" t="s">
        <v>1</v>
      </c>
      <c r="F1116" s="201" t="s">
        <v>1229</v>
      </c>
      <c r="G1116" s="13"/>
      <c r="H1116" s="202">
        <v>4.7939999999999996</v>
      </c>
      <c r="I1116" s="203"/>
      <c r="J1116" s="13"/>
      <c r="K1116" s="13"/>
      <c r="L1116" s="199"/>
      <c r="M1116" s="204"/>
      <c r="N1116" s="205"/>
      <c r="O1116" s="205"/>
      <c r="P1116" s="205"/>
      <c r="Q1116" s="205"/>
      <c r="R1116" s="205"/>
      <c r="S1116" s="205"/>
      <c r="T1116" s="206"/>
      <c r="U1116" s="13"/>
      <c r="V1116" s="13"/>
      <c r="W1116" s="13"/>
      <c r="X1116" s="13"/>
      <c r="Y1116" s="13"/>
      <c r="Z1116" s="13"/>
      <c r="AA1116" s="13"/>
      <c r="AB1116" s="13"/>
      <c r="AC1116" s="13"/>
      <c r="AD1116" s="13"/>
      <c r="AE1116" s="13"/>
      <c r="AT1116" s="200" t="s">
        <v>194</v>
      </c>
      <c r="AU1116" s="200" t="s">
        <v>92</v>
      </c>
      <c r="AV1116" s="13" t="s">
        <v>92</v>
      </c>
      <c r="AW1116" s="13" t="s">
        <v>32</v>
      </c>
      <c r="AX1116" s="13" t="s">
        <v>76</v>
      </c>
      <c r="AY1116" s="200" t="s">
        <v>185</v>
      </c>
    </row>
    <row r="1117" s="15" customFormat="1">
      <c r="A1117" s="15"/>
      <c r="B1117" s="226"/>
      <c r="C1117" s="15"/>
      <c r="D1117" s="194" t="s">
        <v>194</v>
      </c>
      <c r="E1117" s="227" t="s">
        <v>1</v>
      </c>
      <c r="F1117" s="228" t="s">
        <v>276</v>
      </c>
      <c r="G1117" s="15"/>
      <c r="H1117" s="229">
        <v>264.94199999999995</v>
      </c>
      <c r="I1117" s="230"/>
      <c r="J1117" s="15"/>
      <c r="K1117" s="15"/>
      <c r="L1117" s="226"/>
      <c r="M1117" s="231"/>
      <c r="N1117" s="232"/>
      <c r="O1117" s="232"/>
      <c r="P1117" s="232"/>
      <c r="Q1117" s="232"/>
      <c r="R1117" s="232"/>
      <c r="S1117" s="232"/>
      <c r="T1117" s="233"/>
      <c r="U1117" s="15"/>
      <c r="V1117" s="15"/>
      <c r="W1117" s="15"/>
      <c r="X1117" s="15"/>
      <c r="Y1117" s="15"/>
      <c r="Z1117" s="15"/>
      <c r="AA1117" s="15"/>
      <c r="AB1117" s="15"/>
      <c r="AC1117" s="15"/>
      <c r="AD1117" s="15"/>
      <c r="AE1117" s="15"/>
      <c r="AT1117" s="227" t="s">
        <v>194</v>
      </c>
      <c r="AU1117" s="227" t="s">
        <v>92</v>
      </c>
      <c r="AV1117" s="15" t="s">
        <v>191</v>
      </c>
      <c r="AW1117" s="15" t="s">
        <v>32</v>
      </c>
      <c r="AX1117" s="15" t="s">
        <v>84</v>
      </c>
      <c r="AY1117" s="227" t="s">
        <v>185</v>
      </c>
    </row>
    <row r="1118" s="2" customFormat="1" ht="24.15" customHeight="1">
      <c r="A1118" s="38"/>
      <c r="B1118" s="180"/>
      <c r="C1118" s="181" t="s">
        <v>1230</v>
      </c>
      <c r="D1118" s="181" t="s">
        <v>187</v>
      </c>
      <c r="E1118" s="182" t="s">
        <v>1231</v>
      </c>
      <c r="F1118" s="183" t="s">
        <v>1232</v>
      </c>
      <c r="G1118" s="184" t="s">
        <v>190</v>
      </c>
      <c r="H1118" s="185">
        <v>244.90799999999999</v>
      </c>
      <c r="I1118" s="186"/>
      <c r="J1118" s="187">
        <f>ROUND(I1118*H1118,2)</f>
        <v>0</v>
      </c>
      <c r="K1118" s="183" t="s">
        <v>199</v>
      </c>
      <c r="L1118" s="39"/>
      <c r="M1118" s="188" t="s">
        <v>1</v>
      </c>
      <c r="N1118" s="189" t="s">
        <v>42</v>
      </c>
      <c r="O1118" s="77"/>
      <c r="P1118" s="190">
        <f>O1118*H1118</f>
        <v>0</v>
      </c>
      <c r="Q1118" s="190">
        <v>0</v>
      </c>
      <c r="R1118" s="190">
        <f>Q1118*H1118</f>
        <v>0</v>
      </c>
      <c r="S1118" s="190">
        <v>0.055</v>
      </c>
      <c r="T1118" s="191">
        <f>S1118*H1118</f>
        <v>13.469939999999999</v>
      </c>
      <c r="U1118" s="38"/>
      <c r="V1118" s="38"/>
      <c r="W1118" s="38"/>
      <c r="X1118" s="38"/>
      <c r="Y1118" s="38"/>
      <c r="Z1118" s="38"/>
      <c r="AA1118" s="38"/>
      <c r="AB1118" s="38"/>
      <c r="AC1118" s="38"/>
      <c r="AD1118" s="38"/>
      <c r="AE1118" s="38"/>
      <c r="AR1118" s="192" t="s">
        <v>191</v>
      </c>
      <c r="AT1118" s="192" t="s">
        <v>187</v>
      </c>
      <c r="AU1118" s="192" t="s">
        <v>92</v>
      </c>
      <c r="AY1118" s="19" t="s">
        <v>185</v>
      </c>
      <c r="BE1118" s="193">
        <f>IF(N1118="základní",J1118,0)</f>
        <v>0</v>
      </c>
      <c r="BF1118" s="193">
        <f>IF(N1118="snížená",J1118,0)</f>
        <v>0</v>
      </c>
      <c r="BG1118" s="193">
        <f>IF(N1118="zákl. přenesená",J1118,0)</f>
        <v>0</v>
      </c>
      <c r="BH1118" s="193">
        <f>IF(N1118="sníž. přenesená",J1118,0)</f>
        <v>0</v>
      </c>
      <c r="BI1118" s="193">
        <f>IF(N1118="nulová",J1118,0)</f>
        <v>0</v>
      </c>
      <c r="BJ1118" s="19" t="s">
        <v>92</v>
      </c>
      <c r="BK1118" s="193">
        <f>ROUND(I1118*H1118,2)</f>
        <v>0</v>
      </c>
      <c r="BL1118" s="19" t="s">
        <v>191</v>
      </c>
      <c r="BM1118" s="192" t="s">
        <v>1233</v>
      </c>
    </row>
    <row r="1119" s="2" customFormat="1">
      <c r="A1119" s="38"/>
      <c r="B1119" s="39"/>
      <c r="C1119" s="38"/>
      <c r="D1119" s="194" t="s">
        <v>193</v>
      </c>
      <c r="E1119" s="38"/>
      <c r="F1119" s="195" t="s">
        <v>1232</v>
      </c>
      <c r="G1119" s="38"/>
      <c r="H1119" s="38"/>
      <c r="I1119" s="196"/>
      <c r="J1119" s="38"/>
      <c r="K1119" s="38"/>
      <c r="L1119" s="39"/>
      <c r="M1119" s="197"/>
      <c r="N1119" s="198"/>
      <c r="O1119" s="77"/>
      <c r="P1119" s="77"/>
      <c r="Q1119" s="77"/>
      <c r="R1119" s="77"/>
      <c r="S1119" s="77"/>
      <c r="T1119" s="78"/>
      <c r="U1119" s="38"/>
      <c r="V1119" s="38"/>
      <c r="W1119" s="38"/>
      <c r="X1119" s="38"/>
      <c r="Y1119" s="38"/>
      <c r="Z1119" s="38"/>
      <c r="AA1119" s="38"/>
      <c r="AB1119" s="38"/>
      <c r="AC1119" s="38"/>
      <c r="AD1119" s="38"/>
      <c r="AE1119" s="38"/>
      <c r="AT1119" s="19" t="s">
        <v>193</v>
      </c>
      <c r="AU1119" s="19" t="s">
        <v>92</v>
      </c>
    </row>
    <row r="1120" s="2" customFormat="1">
      <c r="A1120" s="38"/>
      <c r="B1120" s="39"/>
      <c r="C1120" s="38"/>
      <c r="D1120" s="207" t="s">
        <v>201</v>
      </c>
      <c r="E1120" s="38"/>
      <c r="F1120" s="208" t="s">
        <v>1234</v>
      </c>
      <c r="G1120" s="38"/>
      <c r="H1120" s="38"/>
      <c r="I1120" s="196"/>
      <c r="J1120" s="38"/>
      <c r="K1120" s="38"/>
      <c r="L1120" s="39"/>
      <c r="M1120" s="197"/>
      <c r="N1120" s="198"/>
      <c r="O1120" s="77"/>
      <c r="P1120" s="77"/>
      <c r="Q1120" s="77"/>
      <c r="R1120" s="77"/>
      <c r="S1120" s="77"/>
      <c r="T1120" s="78"/>
      <c r="U1120" s="38"/>
      <c r="V1120" s="38"/>
      <c r="W1120" s="38"/>
      <c r="X1120" s="38"/>
      <c r="Y1120" s="38"/>
      <c r="Z1120" s="38"/>
      <c r="AA1120" s="38"/>
      <c r="AB1120" s="38"/>
      <c r="AC1120" s="38"/>
      <c r="AD1120" s="38"/>
      <c r="AE1120" s="38"/>
      <c r="AT1120" s="19" t="s">
        <v>201</v>
      </c>
      <c r="AU1120" s="19" t="s">
        <v>92</v>
      </c>
    </row>
    <row r="1121" s="14" customFormat="1">
      <c r="A1121" s="14"/>
      <c r="B1121" s="219"/>
      <c r="C1121" s="14"/>
      <c r="D1121" s="194" t="s">
        <v>194</v>
      </c>
      <c r="E1121" s="220" t="s">
        <v>1</v>
      </c>
      <c r="F1121" s="221" t="s">
        <v>1235</v>
      </c>
      <c r="G1121" s="14"/>
      <c r="H1121" s="220" t="s">
        <v>1</v>
      </c>
      <c r="I1121" s="222"/>
      <c r="J1121" s="14"/>
      <c r="K1121" s="14"/>
      <c r="L1121" s="219"/>
      <c r="M1121" s="223"/>
      <c r="N1121" s="224"/>
      <c r="O1121" s="224"/>
      <c r="P1121" s="224"/>
      <c r="Q1121" s="224"/>
      <c r="R1121" s="224"/>
      <c r="S1121" s="224"/>
      <c r="T1121" s="225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T1121" s="220" t="s">
        <v>194</v>
      </c>
      <c r="AU1121" s="220" t="s">
        <v>92</v>
      </c>
      <c r="AV1121" s="14" t="s">
        <v>84</v>
      </c>
      <c r="AW1121" s="14" t="s">
        <v>32</v>
      </c>
      <c r="AX1121" s="14" t="s">
        <v>76</v>
      </c>
      <c r="AY1121" s="220" t="s">
        <v>185</v>
      </c>
    </row>
    <row r="1122" s="13" customFormat="1">
      <c r="A1122" s="13"/>
      <c r="B1122" s="199"/>
      <c r="C1122" s="13"/>
      <c r="D1122" s="194" t="s">
        <v>194</v>
      </c>
      <c r="E1122" s="200" t="s">
        <v>1</v>
      </c>
      <c r="F1122" s="201" t="s">
        <v>1236</v>
      </c>
      <c r="G1122" s="13"/>
      <c r="H1122" s="202">
        <v>1.696</v>
      </c>
      <c r="I1122" s="203"/>
      <c r="J1122" s="13"/>
      <c r="K1122" s="13"/>
      <c r="L1122" s="199"/>
      <c r="M1122" s="204"/>
      <c r="N1122" s="205"/>
      <c r="O1122" s="205"/>
      <c r="P1122" s="205"/>
      <c r="Q1122" s="205"/>
      <c r="R1122" s="205"/>
      <c r="S1122" s="205"/>
      <c r="T1122" s="206"/>
      <c r="U1122" s="13"/>
      <c r="V1122" s="13"/>
      <c r="W1122" s="13"/>
      <c r="X1122" s="13"/>
      <c r="Y1122" s="13"/>
      <c r="Z1122" s="13"/>
      <c r="AA1122" s="13"/>
      <c r="AB1122" s="13"/>
      <c r="AC1122" s="13"/>
      <c r="AD1122" s="13"/>
      <c r="AE1122" s="13"/>
      <c r="AT1122" s="200" t="s">
        <v>194</v>
      </c>
      <c r="AU1122" s="200" t="s">
        <v>92</v>
      </c>
      <c r="AV1122" s="13" t="s">
        <v>92</v>
      </c>
      <c r="AW1122" s="13" t="s">
        <v>32</v>
      </c>
      <c r="AX1122" s="13" t="s">
        <v>76</v>
      </c>
      <c r="AY1122" s="200" t="s">
        <v>185</v>
      </c>
    </row>
    <row r="1123" s="14" customFormat="1">
      <c r="A1123" s="14"/>
      <c r="B1123" s="219"/>
      <c r="C1123" s="14"/>
      <c r="D1123" s="194" t="s">
        <v>194</v>
      </c>
      <c r="E1123" s="220" t="s">
        <v>1</v>
      </c>
      <c r="F1123" s="221" t="s">
        <v>519</v>
      </c>
      <c r="G1123" s="14"/>
      <c r="H1123" s="220" t="s">
        <v>1</v>
      </c>
      <c r="I1123" s="222"/>
      <c r="J1123" s="14"/>
      <c r="K1123" s="14"/>
      <c r="L1123" s="219"/>
      <c r="M1123" s="223"/>
      <c r="N1123" s="224"/>
      <c r="O1123" s="224"/>
      <c r="P1123" s="224"/>
      <c r="Q1123" s="224"/>
      <c r="R1123" s="224"/>
      <c r="S1123" s="224"/>
      <c r="T1123" s="225"/>
      <c r="U1123" s="14"/>
      <c r="V1123" s="14"/>
      <c r="W1123" s="14"/>
      <c r="X1123" s="14"/>
      <c r="Y1123" s="14"/>
      <c r="Z1123" s="14"/>
      <c r="AA1123" s="14"/>
      <c r="AB1123" s="14"/>
      <c r="AC1123" s="14"/>
      <c r="AD1123" s="14"/>
      <c r="AE1123" s="14"/>
      <c r="AT1123" s="220" t="s">
        <v>194</v>
      </c>
      <c r="AU1123" s="220" t="s">
        <v>92</v>
      </c>
      <c r="AV1123" s="14" t="s">
        <v>84</v>
      </c>
      <c r="AW1123" s="14" t="s">
        <v>32</v>
      </c>
      <c r="AX1123" s="14" t="s">
        <v>76</v>
      </c>
      <c r="AY1123" s="220" t="s">
        <v>185</v>
      </c>
    </row>
    <row r="1124" s="13" customFormat="1">
      <c r="A1124" s="13"/>
      <c r="B1124" s="199"/>
      <c r="C1124" s="13"/>
      <c r="D1124" s="194" t="s">
        <v>194</v>
      </c>
      <c r="E1124" s="200" t="s">
        <v>1</v>
      </c>
      <c r="F1124" s="201" t="s">
        <v>520</v>
      </c>
      <c r="G1124" s="13"/>
      <c r="H1124" s="202">
        <v>2.1320000000000001</v>
      </c>
      <c r="I1124" s="203"/>
      <c r="J1124" s="13"/>
      <c r="K1124" s="13"/>
      <c r="L1124" s="199"/>
      <c r="M1124" s="204"/>
      <c r="N1124" s="205"/>
      <c r="O1124" s="205"/>
      <c r="P1124" s="205"/>
      <c r="Q1124" s="205"/>
      <c r="R1124" s="205"/>
      <c r="S1124" s="205"/>
      <c r="T1124" s="206"/>
      <c r="U1124" s="13"/>
      <c r="V1124" s="13"/>
      <c r="W1124" s="13"/>
      <c r="X1124" s="13"/>
      <c r="Y1124" s="13"/>
      <c r="Z1124" s="13"/>
      <c r="AA1124" s="13"/>
      <c r="AB1124" s="13"/>
      <c r="AC1124" s="13"/>
      <c r="AD1124" s="13"/>
      <c r="AE1124" s="13"/>
      <c r="AT1124" s="200" t="s">
        <v>194</v>
      </c>
      <c r="AU1124" s="200" t="s">
        <v>92</v>
      </c>
      <c r="AV1124" s="13" t="s">
        <v>92</v>
      </c>
      <c r="AW1124" s="13" t="s">
        <v>32</v>
      </c>
      <c r="AX1124" s="13" t="s">
        <v>76</v>
      </c>
      <c r="AY1124" s="200" t="s">
        <v>185</v>
      </c>
    </row>
    <row r="1125" s="13" customFormat="1">
      <c r="A1125" s="13"/>
      <c r="B1125" s="199"/>
      <c r="C1125" s="13"/>
      <c r="D1125" s="194" t="s">
        <v>194</v>
      </c>
      <c r="E1125" s="200" t="s">
        <v>1</v>
      </c>
      <c r="F1125" s="201" t="s">
        <v>521</v>
      </c>
      <c r="G1125" s="13"/>
      <c r="H1125" s="202">
        <v>2.952</v>
      </c>
      <c r="I1125" s="203"/>
      <c r="J1125" s="13"/>
      <c r="K1125" s="13"/>
      <c r="L1125" s="199"/>
      <c r="M1125" s="204"/>
      <c r="N1125" s="205"/>
      <c r="O1125" s="205"/>
      <c r="P1125" s="205"/>
      <c r="Q1125" s="205"/>
      <c r="R1125" s="205"/>
      <c r="S1125" s="205"/>
      <c r="T1125" s="206"/>
      <c r="U1125" s="13"/>
      <c r="V1125" s="13"/>
      <c r="W1125" s="13"/>
      <c r="X1125" s="13"/>
      <c r="Y1125" s="13"/>
      <c r="Z1125" s="13"/>
      <c r="AA1125" s="13"/>
      <c r="AB1125" s="13"/>
      <c r="AC1125" s="13"/>
      <c r="AD1125" s="13"/>
      <c r="AE1125" s="13"/>
      <c r="AT1125" s="200" t="s">
        <v>194</v>
      </c>
      <c r="AU1125" s="200" t="s">
        <v>92</v>
      </c>
      <c r="AV1125" s="13" t="s">
        <v>92</v>
      </c>
      <c r="AW1125" s="13" t="s">
        <v>32</v>
      </c>
      <c r="AX1125" s="13" t="s">
        <v>76</v>
      </c>
      <c r="AY1125" s="200" t="s">
        <v>185</v>
      </c>
    </row>
    <row r="1126" s="13" customFormat="1">
      <c r="A1126" s="13"/>
      <c r="B1126" s="199"/>
      <c r="C1126" s="13"/>
      <c r="D1126" s="194" t="s">
        <v>194</v>
      </c>
      <c r="E1126" s="200" t="s">
        <v>1</v>
      </c>
      <c r="F1126" s="201" t="s">
        <v>522</v>
      </c>
      <c r="G1126" s="13"/>
      <c r="H1126" s="202">
        <v>238.12799999999999</v>
      </c>
      <c r="I1126" s="203"/>
      <c r="J1126" s="13"/>
      <c r="K1126" s="13"/>
      <c r="L1126" s="199"/>
      <c r="M1126" s="204"/>
      <c r="N1126" s="205"/>
      <c r="O1126" s="205"/>
      <c r="P1126" s="205"/>
      <c r="Q1126" s="205"/>
      <c r="R1126" s="205"/>
      <c r="S1126" s="205"/>
      <c r="T1126" s="206"/>
      <c r="U1126" s="13"/>
      <c r="V1126" s="13"/>
      <c r="W1126" s="13"/>
      <c r="X1126" s="13"/>
      <c r="Y1126" s="13"/>
      <c r="Z1126" s="13"/>
      <c r="AA1126" s="13"/>
      <c r="AB1126" s="13"/>
      <c r="AC1126" s="13"/>
      <c r="AD1126" s="13"/>
      <c r="AE1126" s="13"/>
      <c r="AT1126" s="200" t="s">
        <v>194</v>
      </c>
      <c r="AU1126" s="200" t="s">
        <v>92</v>
      </c>
      <c r="AV1126" s="13" t="s">
        <v>92</v>
      </c>
      <c r="AW1126" s="13" t="s">
        <v>32</v>
      </c>
      <c r="AX1126" s="13" t="s">
        <v>76</v>
      </c>
      <c r="AY1126" s="200" t="s">
        <v>185</v>
      </c>
    </row>
    <row r="1127" s="15" customFormat="1">
      <c r="A1127" s="15"/>
      <c r="B1127" s="226"/>
      <c r="C1127" s="15"/>
      <c r="D1127" s="194" t="s">
        <v>194</v>
      </c>
      <c r="E1127" s="227" t="s">
        <v>1</v>
      </c>
      <c r="F1127" s="228" t="s">
        <v>276</v>
      </c>
      <c r="G1127" s="15"/>
      <c r="H1127" s="229">
        <v>244.90799999999999</v>
      </c>
      <c r="I1127" s="230"/>
      <c r="J1127" s="15"/>
      <c r="K1127" s="15"/>
      <c r="L1127" s="226"/>
      <c r="M1127" s="231"/>
      <c r="N1127" s="232"/>
      <c r="O1127" s="232"/>
      <c r="P1127" s="232"/>
      <c r="Q1127" s="232"/>
      <c r="R1127" s="232"/>
      <c r="S1127" s="232"/>
      <c r="T1127" s="233"/>
      <c r="U1127" s="15"/>
      <c r="V1127" s="15"/>
      <c r="W1127" s="15"/>
      <c r="X1127" s="15"/>
      <c r="Y1127" s="15"/>
      <c r="Z1127" s="15"/>
      <c r="AA1127" s="15"/>
      <c r="AB1127" s="15"/>
      <c r="AC1127" s="15"/>
      <c r="AD1127" s="15"/>
      <c r="AE1127" s="15"/>
      <c r="AT1127" s="227" t="s">
        <v>194</v>
      </c>
      <c r="AU1127" s="227" t="s">
        <v>92</v>
      </c>
      <c r="AV1127" s="15" t="s">
        <v>191</v>
      </c>
      <c r="AW1127" s="15" t="s">
        <v>32</v>
      </c>
      <c r="AX1127" s="15" t="s">
        <v>84</v>
      </c>
      <c r="AY1127" s="227" t="s">
        <v>185</v>
      </c>
    </row>
    <row r="1128" s="2" customFormat="1" ht="24.15" customHeight="1">
      <c r="A1128" s="38"/>
      <c r="B1128" s="180"/>
      <c r="C1128" s="181" t="s">
        <v>1237</v>
      </c>
      <c r="D1128" s="181" t="s">
        <v>187</v>
      </c>
      <c r="E1128" s="182" t="s">
        <v>1238</v>
      </c>
      <c r="F1128" s="183" t="s">
        <v>1239</v>
      </c>
      <c r="G1128" s="184" t="s">
        <v>190</v>
      </c>
      <c r="H1128" s="185">
        <v>4.4160000000000004</v>
      </c>
      <c r="I1128" s="186"/>
      <c r="J1128" s="187">
        <f>ROUND(I1128*H1128,2)</f>
        <v>0</v>
      </c>
      <c r="K1128" s="183" t="s">
        <v>1</v>
      </c>
      <c r="L1128" s="39"/>
      <c r="M1128" s="188" t="s">
        <v>1</v>
      </c>
      <c r="N1128" s="189" t="s">
        <v>42</v>
      </c>
      <c r="O1128" s="77"/>
      <c r="P1128" s="190">
        <f>O1128*H1128</f>
        <v>0</v>
      </c>
      <c r="Q1128" s="190">
        <v>0</v>
      </c>
      <c r="R1128" s="190">
        <f>Q1128*H1128</f>
        <v>0</v>
      </c>
      <c r="S1128" s="190">
        <v>0.055</v>
      </c>
      <c r="T1128" s="191">
        <f>S1128*H1128</f>
        <v>0.24288000000000001</v>
      </c>
      <c r="U1128" s="38"/>
      <c r="V1128" s="38"/>
      <c r="W1128" s="38"/>
      <c r="X1128" s="38"/>
      <c r="Y1128" s="38"/>
      <c r="Z1128" s="38"/>
      <c r="AA1128" s="38"/>
      <c r="AB1128" s="38"/>
      <c r="AC1128" s="38"/>
      <c r="AD1128" s="38"/>
      <c r="AE1128" s="38"/>
      <c r="AR1128" s="192" t="s">
        <v>191</v>
      </c>
      <c r="AT1128" s="192" t="s">
        <v>187</v>
      </c>
      <c r="AU1128" s="192" t="s">
        <v>92</v>
      </c>
      <c r="AY1128" s="19" t="s">
        <v>185</v>
      </c>
      <c r="BE1128" s="193">
        <f>IF(N1128="základní",J1128,0)</f>
        <v>0</v>
      </c>
      <c r="BF1128" s="193">
        <f>IF(N1128="snížená",J1128,0)</f>
        <v>0</v>
      </c>
      <c r="BG1128" s="193">
        <f>IF(N1128="zákl. přenesená",J1128,0)</f>
        <v>0</v>
      </c>
      <c r="BH1128" s="193">
        <f>IF(N1128="sníž. přenesená",J1128,0)</f>
        <v>0</v>
      </c>
      <c r="BI1128" s="193">
        <f>IF(N1128="nulová",J1128,0)</f>
        <v>0</v>
      </c>
      <c r="BJ1128" s="19" t="s">
        <v>92</v>
      </c>
      <c r="BK1128" s="193">
        <f>ROUND(I1128*H1128,2)</f>
        <v>0</v>
      </c>
      <c r="BL1128" s="19" t="s">
        <v>191</v>
      </c>
      <c r="BM1128" s="192" t="s">
        <v>1240</v>
      </c>
    </row>
    <row r="1129" s="2" customFormat="1">
      <c r="A1129" s="38"/>
      <c r="B1129" s="39"/>
      <c r="C1129" s="38"/>
      <c r="D1129" s="194" t="s">
        <v>193</v>
      </c>
      <c r="E1129" s="38"/>
      <c r="F1129" s="195" t="s">
        <v>1239</v>
      </c>
      <c r="G1129" s="38"/>
      <c r="H1129" s="38"/>
      <c r="I1129" s="196"/>
      <c r="J1129" s="38"/>
      <c r="K1129" s="38"/>
      <c r="L1129" s="39"/>
      <c r="M1129" s="197"/>
      <c r="N1129" s="198"/>
      <c r="O1129" s="77"/>
      <c r="P1129" s="77"/>
      <c r="Q1129" s="77"/>
      <c r="R1129" s="77"/>
      <c r="S1129" s="77"/>
      <c r="T1129" s="78"/>
      <c r="U1129" s="38"/>
      <c r="V1129" s="38"/>
      <c r="W1129" s="38"/>
      <c r="X1129" s="38"/>
      <c r="Y1129" s="38"/>
      <c r="Z1129" s="38"/>
      <c r="AA1129" s="38"/>
      <c r="AB1129" s="38"/>
      <c r="AC1129" s="38"/>
      <c r="AD1129" s="38"/>
      <c r="AE1129" s="38"/>
      <c r="AT1129" s="19" t="s">
        <v>193</v>
      </c>
      <c r="AU1129" s="19" t="s">
        <v>92</v>
      </c>
    </row>
    <row r="1130" s="13" customFormat="1">
      <c r="A1130" s="13"/>
      <c r="B1130" s="199"/>
      <c r="C1130" s="13"/>
      <c r="D1130" s="194" t="s">
        <v>194</v>
      </c>
      <c r="E1130" s="200" t="s">
        <v>1</v>
      </c>
      <c r="F1130" s="201" t="s">
        <v>1241</v>
      </c>
      <c r="G1130" s="13"/>
      <c r="H1130" s="202">
        <v>4.4160000000000004</v>
      </c>
      <c r="I1130" s="203"/>
      <c r="J1130" s="13"/>
      <c r="K1130" s="13"/>
      <c r="L1130" s="199"/>
      <c r="M1130" s="204"/>
      <c r="N1130" s="205"/>
      <c r="O1130" s="205"/>
      <c r="P1130" s="205"/>
      <c r="Q1130" s="205"/>
      <c r="R1130" s="205"/>
      <c r="S1130" s="205"/>
      <c r="T1130" s="206"/>
      <c r="U1130" s="13"/>
      <c r="V1130" s="13"/>
      <c r="W1130" s="13"/>
      <c r="X1130" s="13"/>
      <c r="Y1130" s="13"/>
      <c r="Z1130" s="13"/>
      <c r="AA1130" s="13"/>
      <c r="AB1130" s="13"/>
      <c r="AC1130" s="13"/>
      <c r="AD1130" s="13"/>
      <c r="AE1130" s="13"/>
      <c r="AT1130" s="200" t="s">
        <v>194</v>
      </c>
      <c r="AU1130" s="200" t="s">
        <v>92</v>
      </c>
      <c r="AV1130" s="13" t="s">
        <v>92</v>
      </c>
      <c r="AW1130" s="13" t="s">
        <v>32</v>
      </c>
      <c r="AX1130" s="13" t="s">
        <v>84</v>
      </c>
      <c r="AY1130" s="200" t="s">
        <v>185</v>
      </c>
    </row>
    <row r="1131" s="2" customFormat="1" ht="24.15" customHeight="1">
      <c r="A1131" s="38"/>
      <c r="B1131" s="180"/>
      <c r="C1131" s="181" t="s">
        <v>1242</v>
      </c>
      <c r="D1131" s="181" t="s">
        <v>187</v>
      </c>
      <c r="E1131" s="182" t="s">
        <v>1243</v>
      </c>
      <c r="F1131" s="183" t="s">
        <v>1244</v>
      </c>
      <c r="G1131" s="184" t="s">
        <v>190</v>
      </c>
      <c r="H1131" s="185">
        <v>9.3510000000000009</v>
      </c>
      <c r="I1131" s="186"/>
      <c r="J1131" s="187">
        <f>ROUND(I1131*H1131,2)</f>
        <v>0</v>
      </c>
      <c r="K1131" s="183" t="s">
        <v>199</v>
      </c>
      <c r="L1131" s="39"/>
      <c r="M1131" s="188" t="s">
        <v>1</v>
      </c>
      <c r="N1131" s="189" t="s">
        <v>42</v>
      </c>
      <c r="O1131" s="77"/>
      <c r="P1131" s="190">
        <f>O1131*H1131</f>
        <v>0</v>
      </c>
      <c r="Q1131" s="190">
        <v>0</v>
      </c>
      <c r="R1131" s="190">
        <f>Q1131*H1131</f>
        <v>0</v>
      </c>
      <c r="S1131" s="190">
        <v>0.041000000000000002</v>
      </c>
      <c r="T1131" s="191">
        <f>S1131*H1131</f>
        <v>0.38339100000000004</v>
      </c>
      <c r="U1131" s="38"/>
      <c r="V1131" s="38"/>
      <c r="W1131" s="38"/>
      <c r="X1131" s="38"/>
      <c r="Y1131" s="38"/>
      <c r="Z1131" s="38"/>
      <c r="AA1131" s="38"/>
      <c r="AB1131" s="38"/>
      <c r="AC1131" s="38"/>
      <c r="AD1131" s="38"/>
      <c r="AE1131" s="38"/>
      <c r="AR1131" s="192" t="s">
        <v>191</v>
      </c>
      <c r="AT1131" s="192" t="s">
        <v>187</v>
      </c>
      <c r="AU1131" s="192" t="s">
        <v>92</v>
      </c>
      <c r="AY1131" s="19" t="s">
        <v>185</v>
      </c>
      <c r="BE1131" s="193">
        <f>IF(N1131="základní",J1131,0)</f>
        <v>0</v>
      </c>
      <c r="BF1131" s="193">
        <f>IF(N1131="snížená",J1131,0)</f>
        <v>0</v>
      </c>
      <c r="BG1131" s="193">
        <f>IF(N1131="zákl. přenesená",J1131,0)</f>
        <v>0</v>
      </c>
      <c r="BH1131" s="193">
        <f>IF(N1131="sníž. přenesená",J1131,0)</f>
        <v>0</v>
      </c>
      <c r="BI1131" s="193">
        <f>IF(N1131="nulová",J1131,0)</f>
        <v>0</v>
      </c>
      <c r="BJ1131" s="19" t="s">
        <v>92</v>
      </c>
      <c r="BK1131" s="193">
        <f>ROUND(I1131*H1131,2)</f>
        <v>0</v>
      </c>
      <c r="BL1131" s="19" t="s">
        <v>191</v>
      </c>
      <c r="BM1131" s="192" t="s">
        <v>1245</v>
      </c>
    </row>
    <row r="1132" s="2" customFormat="1">
      <c r="A1132" s="38"/>
      <c r="B1132" s="39"/>
      <c r="C1132" s="38"/>
      <c r="D1132" s="194" t="s">
        <v>193</v>
      </c>
      <c r="E1132" s="38"/>
      <c r="F1132" s="195" t="s">
        <v>1244</v>
      </c>
      <c r="G1132" s="38"/>
      <c r="H1132" s="38"/>
      <c r="I1132" s="196"/>
      <c r="J1132" s="38"/>
      <c r="K1132" s="38"/>
      <c r="L1132" s="39"/>
      <c r="M1132" s="197"/>
      <c r="N1132" s="198"/>
      <c r="O1132" s="77"/>
      <c r="P1132" s="77"/>
      <c r="Q1132" s="77"/>
      <c r="R1132" s="77"/>
      <c r="S1132" s="77"/>
      <c r="T1132" s="78"/>
      <c r="U1132" s="38"/>
      <c r="V1132" s="38"/>
      <c r="W1132" s="38"/>
      <c r="X1132" s="38"/>
      <c r="Y1132" s="38"/>
      <c r="Z1132" s="38"/>
      <c r="AA1132" s="38"/>
      <c r="AB1132" s="38"/>
      <c r="AC1132" s="38"/>
      <c r="AD1132" s="38"/>
      <c r="AE1132" s="38"/>
      <c r="AT1132" s="19" t="s">
        <v>193</v>
      </c>
      <c r="AU1132" s="19" t="s">
        <v>92</v>
      </c>
    </row>
    <row r="1133" s="2" customFormat="1">
      <c r="A1133" s="38"/>
      <c r="B1133" s="39"/>
      <c r="C1133" s="38"/>
      <c r="D1133" s="207" t="s">
        <v>201</v>
      </c>
      <c r="E1133" s="38"/>
      <c r="F1133" s="208" t="s">
        <v>1246</v>
      </c>
      <c r="G1133" s="38"/>
      <c r="H1133" s="38"/>
      <c r="I1133" s="196"/>
      <c r="J1133" s="38"/>
      <c r="K1133" s="38"/>
      <c r="L1133" s="39"/>
      <c r="M1133" s="197"/>
      <c r="N1133" s="198"/>
      <c r="O1133" s="77"/>
      <c r="P1133" s="77"/>
      <c r="Q1133" s="77"/>
      <c r="R1133" s="77"/>
      <c r="S1133" s="77"/>
      <c r="T1133" s="78"/>
      <c r="U1133" s="38"/>
      <c r="V1133" s="38"/>
      <c r="W1133" s="38"/>
      <c r="X1133" s="38"/>
      <c r="Y1133" s="38"/>
      <c r="Z1133" s="38"/>
      <c r="AA1133" s="38"/>
      <c r="AB1133" s="38"/>
      <c r="AC1133" s="38"/>
      <c r="AD1133" s="38"/>
      <c r="AE1133" s="38"/>
      <c r="AT1133" s="19" t="s">
        <v>201</v>
      </c>
      <c r="AU1133" s="19" t="s">
        <v>92</v>
      </c>
    </row>
    <row r="1134" s="13" customFormat="1">
      <c r="A1134" s="13"/>
      <c r="B1134" s="199"/>
      <c r="C1134" s="13"/>
      <c r="D1134" s="194" t="s">
        <v>194</v>
      </c>
      <c r="E1134" s="200" t="s">
        <v>1</v>
      </c>
      <c r="F1134" s="201" t="s">
        <v>1247</v>
      </c>
      <c r="G1134" s="13"/>
      <c r="H1134" s="202">
        <v>1.222</v>
      </c>
      <c r="I1134" s="203"/>
      <c r="J1134" s="13"/>
      <c r="K1134" s="13"/>
      <c r="L1134" s="199"/>
      <c r="M1134" s="204"/>
      <c r="N1134" s="205"/>
      <c r="O1134" s="205"/>
      <c r="P1134" s="205"/>
      <c r="Q1134" s="205"/>
      <c r="R1134" s="205"/>
      <c r="S1134" s="205"/>
      <c r="T1134" s="206"/>
      <c r="U1134" s="13"/>
      <c r="V1134" s="13"/>
      <c r="W1134" s="13"/>
      <c r="X1134" s="13"/>
      <c r="Y1134" s="13"/>
      <c r="Z1134" s="13"/>
      <c r="AA1134" s="13"/>
      <c r="AB1134" s="13"/>
      <c r="AC1134" s="13"/>
      <c r="AD1134" s="13"/>
      <c r="AE1134" s="13"/>
      <c r="AT1134" s="200" t="s">
        <v>194</v>
      </c>
      <c r="AU1134" s="200" t="s">
        <v>92</v>
      </c>
      <c r="AV1134" s="13" t="s">
        <v>92</v>
      </c>
      <c r="AW1134" s="13" t="s">
        <v>32</v>
      </c>
      <c r="AX1134" s="13" t="s">
        <v>76</v>
      </c>
      <c r="AY1134" s="200" t="s">
        <v>185</v>
      </c>
    </row>
    <row r="1135" s="13" customFormat="1">
      <c r="A1135" s="13"/>
      <c r="B1135" s="199"/>
      <c r="C1135" s="13"/>
      <c r="D1135" s="194" t="s">
        <v>194</v>
      </c>
      <c r="E1135" s="200" t="s">
        <v>1</v>
      </c>
      <c r="F1135" s="201" t="s">
        <v>1248</v>
      </c>
      <c r="G1135" s="13"/>
      <c r="H1135" s="202">
        <v>1.1160000000000001</v>
      </c>
      <c r="I1135" s="203"/>
      <c r="J1135" s="13"/>
      <c r="K1135" s="13"/>
      <c r="L1135" s="199"/>
      <c r="M1135" s="204"/>
      <c r="N1135" s="205"/>
      <c r="O1135" s="205"/>
      <c r="P1135" s="205"/>
      <c r="Q1135" s="205"/>
      <c r="R1135" s="205"/>
      <c r="S1135" s="205"/>
      <c r="T1135" s="206"/>
      <c r="U1135" s="13"/>
      <c r="V1135" s="13"/>
      <c r="W1135" s="13"/>
      <c r="X1135" s="13"/>
      <c r="Y1135" s="13"/>
      <c r="Z1135" s="13"/>
      <c r="AA1135" s="13"/>
      <c r="AB1135" s="13"/>
      <c r="AC1135" s="13"/>
      <c r="AD1135" s="13"/>
      <c r="AE1135" s="13"/>
      <c r="AT1135" s="200" t="s">
        <v>194</v>
      </c>
      <c r="AU1135" s="200" t="s">
        <v>92</v>
      </c>
      <c r="AV1135" s="13" t="s">
        <v>92</v>
      </c>
      <c r="AW1135" s="13" t="s">
        <v>32</v>
      </c>
      <c r="AX1135" s="13" t="s">
        <v>76</v>
      </c>
      <c r="AY1135" s="200" t="s">
        <v>185</v>
      </c>
    </row>
    <row r="1136" s="13" customFormat="1">
      <c r="A1136" s="13"/>
      <c r="B1136" s="199"/>
      <c r="C1136" s="13"/>
      <c r="D1136" s="194" t="s">
        <v>194</v>
      </c>
      <c r="E1136" s="200" t="s">
        <v>1</v>
      </c>
      <c r="F1136" s="201" t="s">
        <v>1249</v>
      </c>
      <c r="G1136" s="13"/>
      <c r="H1136" s="202">
        <v>1.44</v>
      </c>
      <c r="I1136" s="203"/>
      <c r="J1136" s="13"/>
      <c r="K1136" s="13"/>
      <c r="L1136" s="199"/>
      <c r="M1136" s="204"/>
      <c r="N1136" s="205"/>
      <c r="O1136" s="205"/>
      <c r="P1136" s="205"/>
      <c r="Q1136" s="205"/>
      <c r="R1136" s="205"/>
      <c r="S1136" s="205"/>
      <c r="T1136" s="206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  <c r="AE1136" s="13"/>
      <c r="AT1136" s="200" t="s">
        <v>194</v>
      </c>
      <c r="AU1136" s="200" t="s">
        <v>92</v>
      </c>
      <c r="AV1136" s="13" t="s">
        <v>92</v>
      </c>
      <c r="AW1136" s="13" t="s">
        <v>32</v>
      </c>
      <c r="AX1136" s="13" t="s">
        <v>76</v>
      </c>
      <c r="AY1136" s="200" t="s">
        <v>185</v>
      </c>
    </row>
    <row r="1137" s="13" customFormat="1">
      <c r="A1137" s="13"/>
      <c r="B1137" s="199"/>
      <c r="C1137" s="13"/>
      <c r="D1137" s="194" t="s">
        <v>194</v>
      </c>
      <c r="E1137" s="200" t="s">
        <v>1</v>
      </c>
      <c r="F1137" s="201" t="s">
        <v>1250</v>
      </c>
      <c r="G1137" s="13"/>
      <c r="H1137" s="202">
        <v>2.1600000000000001</v>
      </c>
      <c r="I1137" s="203"/>
      <c r="J1137" s="13"/>
      <c r="K1137" s="13"/>
      <c r="L1137" s="199"/>
      <c r="M1137" s="204"/>
      <c r="N1137" s="205"/>
      <c r="O1137" s="205"/>
      <c r="P1137" s="205"/>
      <c r="Q1137" s="205"/>
      <c r="R1137" s="205"/>
      <c r="S1137" s="205"/>
      <c r="T1137" s="206"/>
      <c r="U1137" s="13"/>
      <c r="V1137" s="13"/>
      <c r="W1137" s="13"/>
      <c r="X1137" s="13"/>
      <c r="Y1137" s="13"/>
      <c r="Z1137" s="13"/>
      <c r="AA1137" s="13"/>
      <c r="AB1137" s="13"/>
      <c r="AC1137" s="13"/>
      <c r="AD1137" s="13"/>
      <c r="AE1137" s="13"/>
      <c r="AT1137" s="200" t="s">
        <v>194</v>
      </c>
      <c r="AU1137" s="200" t="s">
        <v>92</v>
      </c>
      <c r="AV1137" s="13" t="s">
        <v>92</v>
      </c>
      <c r="AW1137" s="13" t="s">
        <v>32</v>
      </c>
      <c r="AX1137" s="13" t="s">
        <v>76</v>
      </c>
      <c r="AY1137" s="200" t="s">
        <v>185</v>
      </c>
    </row>
    <row r="1138" s="13" customFormat="1">
      <c r="A1138" s="13"/>
      <c r="B1138" s="199"/>
      <c r="C1138" s="13"/>
      <c r="D1138" s="194" t="s">
        <v>194</v>
      </c>
      <c r="E1138" s="200" t="s">
        <v>1</v>
      </c>
      <c r="F1138" s="201" t="s">
        <v>1251</v>
      </c>
      <c r="G1138" s="13"/>
      <c r="H1138" s="202">
        <v>2.2429999999999999</v>
      </c>
      <c r="I1138" s="203"/>
      <c r="J1138" s="13"/>
      <c r="K1138" s="13"/>
      <c r="L1138" s="199"/>
      <c r="M1138" s="204"/>
      <c r="N1138" s="205"/>
      <c r="O1138" s="205"/>
      <c r="P1138" s="205"/>
      <c r="Q1138" s="205"/>
      <c r="R1138" s="205"/>
      <c r="S1138" s="205"/>
      <c r="T1138" s="206"/>
      <c r="U1138" s="13"/>
      <c r="V1138" s="13"/>
      <c r="W1138" s="13"/>
      <c r="X1138" s="13"/>
      <c r="Y1138" s="13"/>
      <c r="Z1138" s="13"/>
      <c r="AA1138" s="13"/>
      <c r="AB1138" s="13"/>
      <c r="AC1138" s="13"/>
      <c r="AD1138" s="13"/>
      <c r="AE1138" s="13"/>
      <c r="AT1138" s="200" t="s">
        <v>194</v>
      </c>
      <c r="AU1138" s="200" t="s">
        <v>92</v>
      </c>
      <c r="AV1138" s="13" t="s">
        <v>92</v>
      </c>
      <c r="AW1138" s="13" t="s">
        <v>32</v>
      </c>
      <c r="AX1138" s="13" t="s">
        <v>76</v>
      </c>
      <c r="AY1138" s="200" t="s">
        <v>185</v>
      </c>
    </row>
    <row r="1139" s="13" customFormat="1">
      <c r="A1139" s="13"/>
      <c r="B1139" s="199"/>
      <c r="C1139" s="13"/>
      <c r="D1139" s="194" t="s">
        <v>194</v>
      </c>
      <c r="E1139" s="200" t="s">
        <v>1</v>
      </c>
      <c r="F1139" s="201" t="s">
        <v>1252</v>
      </c>
      <c r="G1139" s="13"/>
      <c r="H1139" s="202">
        <v>1.1699999999999999</v>
      </c>
      <c r="I1139" s="203"/>
      <c r="J1139" s="13"/>
      <c r="K1139" s="13"/>
      <c r="L1139" s="199"/>
      <c r="M1139" s="204"/>
      <c r="N1139" s="205"/>
      <c r="O1139" s="205"/>
      <c r="P1139" s="205"/>
      <c r="Q1139" s="205"/>
      <c r="R1139" s="205"/>
      <c r="S1139" s="205"/>
      <c r="T1139" s="206"/>
      <c r="U1139" s="13"/>
      <c r="V1139" s="13"/>
      <c r="W1139" s="13"/>
      <c r="X1139" s="13"/>
      <c r="Y1139" s="13"/>
      <c r="Z1139" s="13"/>
      <c r="AA1139" s="13"/>
      <c r="AB1139" s="13"/>
      <c r="AC1139" s="13"/>
      <c r="AD1139" s="13"/>
      <c r="AE1139" s="13"/>
      <c r="AT1139" s="200" t="s">
        <v>194</v>
      </c>
      <c r="AU1139" s="200" t="s">
        <v>92</v>
      </c>
      <c r="AV1139" s="13" t="s">
        <v>92</v>
      </c>
      <c r="AW1139" s="13" t="s">
        <v>32</v>
      </c>
      <c r="AX1139" s="13" t="s">
        <v>76</v>
      </c>
      <c r="AY1139" s="200" t="s">
        <v>185</v>
      </c>
    </row>
    <row r="1140" s="15" customFormat="1">
      <c r="A1140" s="15"/>
      <c r="B1140" s="226"/>
      <c r="C1140" s="15"/>
      <c r="D1140" s="194" t="s">
        <v>194</v>
      </c>
      <c r="E1140" s="227" t="s">
        <v>1</v>
      </c>
      <c r="F1140" s="228" t="s">
        <v>276</v>
      </c>
      <c r="G1140" s="15"/>
      <c r="H1140" s="229">
        <v>9.3510000000000009</v>
      </c>
      <c r="I1140" s="230"/>
      <c r="J1140" s="15"/>
      <c r="K1140" s="15"/>
      <c r="L1140" s="226"/>
      <c r="M1140" s="231"/>
      <c r="N1140" s="232"/>
      <c r="O1140" s="232"/>
      <c r="P1140" s="232"/>
      <c r="Q1140" s="232"/>
      <c r="R1140" s="232"/>
      <c r="S1140" s="232"/>
      <c r="T1140" s="233"/>
      <c r="U1140" s="15"/>
      <c r="V1140" s="15"/>
      <c r="W1140" s="15"/>
      <c r="X1140" s="15"/>
      <c r="Y1140" s="15"/>
      <c r="Z1140" s="15"/>
      <c r="AA1140" s="15"/>
      <c r="AB1140" s="15"/>
      <c r="AC1140" s="15"/>
      <c r="AD1140" s="15"/>
      <c r="AE1140" s="15"/>
      <c r="AT1140" s="227" t="s">
        <v>194</v>
      </c>
      <c r="AU1140" s="227" t="s">
        <v>92</v>
      </c>
      <c r="AV1140" s="15" t="s">
        <v>191</v>
      </c>
      <c r="AW1140" s="15" t="s">
        <v>32</v>
      </c>
      <c r="AX1140" s="15" t="s">
        <v>84</v>
      </c>
      <c r="AY1140" s="227" t="s">
        <v>185</v>
      </c>
    </row>
    <row r="1141" s="2" customFormat="1" ht="24.15" customHeight="1">
      <c r="A1141" s="38"/>
      <c r="B1141" s="180"/>
      <c r="C1141" s="181" t="s">
        <v>1253</v>
      </c>
      <c r="D1141" s="181" t="s">
        <v>187</v>
      </c>
      <c r="E1141" s="182" t="s">
        <v>1254</v>
      </c>
      <c r="F1141" s="183" t="s">
        <v>1255</v>
      </c>
      <c r="G1141" s="184" t="s">
        <v>190</v>
      </c>
      <c r="H1141" s="185">
        <v>3.875</v>
      </c>
      <c r="I1141" s="186"/>
      <c r="J1141" s="187">
        <f>ROUND(I1141*H1141,2)</f>
        <v>0</v>
      </c>
      <c r="K1141" s="183" t="s">
        <v>199</v>
      </c>
      <c r="L1141" s="39"/>
      <c r="M1141" s="188" t="s">
        <v>1</v>
      </c>
      <c r="N1141" s="189" t="s">
        <v>42</v>
      </c>
      <c r="O1141" s="77"/>
      <c r="P1141" s="190">
        <f>O1141*H1141</f>
        <v>0</v>
      </c>
      <c r="Q1141" s="190">
        <v>0</v>
      </c>
      <c r="R1141" s="190">
        <f>Q1141*H1141</f>
        <v>0</v>
      </c>
      <c r="S1141" s="190">
        <v>0.031</v>
      </c>
      <c r="T1141" s="191">
        <f>S1141*H1141</f>
        <v>0.120125</v>
      </c>
      <c r="U1141" s="38"/>
      <c r="V1141" s="38"/>
      <c r="W1141" s="38"/>
      <c r="X1141" s="38"/>
      <c r="Y1141" s="38"/>
      <c r="Z1141" s="38"/>
      <c r="AA1141" s="38"/>
      <c r="AB1141" s="38"/>
      <c r="AC1141" s="38"/>
      <c r="AD1141" s="38"/>
      <c r="AE1141" s="38"/>
      <c r="AR1141" s="192" t="s">
        <v>191</v>
      </c>
      <c r="AT1141" s="192" t="s">
        <v>187</v>
      </c>
      <c r="AU1141" s="192" t="s">
        <v>92</v>
      </c>
      <c r="AY1141" s="19" t="s">
        <v>185</v>
      </c>
      <c r="BE1141" s="193">
        <f>IF(N1141="základní",J1141,0)</f>
        <v>0</v>
      </c>
      <c r="BF1141" s="193">
        <f>IF(N1141="snížená",J1141,0)</f>
        <v>0</v>
      </c>
      <c r="BG1141" s="193">
        <f>IF(N1141="zákl. přenesená",J1141,0)</f>
        <v>0</v>
      </c>
      <c r="BH1141" s="193">
        <f>IF(N1141="sníž. přenesená",J1141,0)</f>
        <v>0</v>
      </c>
      <c r="BI1141" s="193">
        <f>IF(N1141="nulová",J1141,0)</f>
        <v>0</v>
      </c>
      <c r="BJ1141" s="19" t="s">
        <v>92</v>
      </c>
      <c r="BK1141" s="193">
        <f>ROUND(I1141*H1141,2)</f>
        <v>0</v>
      </c>
      <c r="BL1141" s="19" t="s">
        <v>191</v>
      </c>
      <c r="BM1141" s="192" t="s">
        <v>1256</v>
      </c>
    </row>
    <row r="1142" s="2" customFormat="1">
      <c r="A1142" s="38"/>
      <c r="B1142" s="39"/>
      <c r="C1142" s="38"/>
      <c r="D1142" s="194" t="s">
        <v>193</v>
      </c>
      <c r="E1142" s="38"/>
      <c r="F1142" s="195" t="s">
        <v>1255</v>
      </c>
      <c r="G1142" s="38"/>
      <c r="H1142" s="38"/>
      <c r="I1142" s="196"/>
      <c r="J1142" s="38"/>
      <c r="K1142" s="38"/>
      <c r="L1142" s="39"/>
      <c r="M1142" s="197"/>
      <c r="N1142" s="198"/>
      <c r="O1142" s="77"/>
      <c r="P1142" s="77"/>
      <c r="Q1142" s="77"/>
      <c r="R1142" s="77"/>
      <c r="S1142" s="77"/>
      <c r="T1142" s="78"/>
      <c r="U1142" s="38"/>
      <c r="V1142" s="38"/>
      <c r="W1142" s="38"/>
      <c r="X1142" s="38"/>
      <c r="Y1142" s="38"/>
      <c r="Z1142" s="38"/>
      <c r="AA1142" s="38"/>
      <c r="AB1142" s="38"/>
      <c r="AC1142" s="38"/>
      <c r="AD1142" s="38"/>
      <c r="AE1142" s="38"/>
      <c r="AT1142" s="19" t="s">
        <v>193</v>
      </c>
      <c r="AU1142" s="19" t="s">
        <v>92</v>
      </c>
    </row>
    <row r="1143" s="2" customFormat="1">
      <c r="A1143" s="38"/>
      <c r="B1143" s="39"/>
      <c r="C1143" s="38"/>
      <c r="D1143" s="207" t="s">
        <v>201</v>
      </c>
      <c r="E1143" s="38"/>
      <c r="F1143" s="208" t="s">
        <v>1257</v>
      </c>
      <c r="G1143" s="38"/>
      <c r="H1143" s="38"/>
      <c r="I1143" s="196"/>
      <c r="J1143" s="38"/>
      <c r="K1143" s="38"/>
      <c r="L1143" s="39"/>
      <c r="M1143" s="197"/>
      <c r="N1143" s="198"/>
      <c r="O1143" s="77"/>
      <c r="P1143" s="77"/>
      <c r="Q1143" s="77"/>
      <c r="R1143" s="77"/>
      <c r="S1143" s="77"/>
      <c r="T1143" s="78"/>
      <c r="U1143" s="38"/>
      <c r="V1143" s="38"/>
      <c r="W1143" s="38"/>
      <c r="X1143" s="38"/>
      <c r="Y1143" s="38"/>
      <c r="Z1143" s="38"/>
      <c r="AA1143" s="38"/>
      <c r="AB1143" s="38"/>
      <c r="AC1143" s="38"/>
      <c r="AD1143" s="38"/>
      <c r="AE1143" s="38"/>
      <c r="AT1143" s="19" t="s">
        <v>201</v>
      </c>
      <c r="AU1143" s="19" t="s">
        <v>92</v>
      </c>
    </row>
    <row r="1144" s="13" customFormat="1">
      <c r="A1144" s="13"/>
      <c r="B1144" s="199"/>
      <c r="C1144" s="13"/>
      <c r="D1144" s="194" t="s">
        <v>194</v>
      </c>
      <c r="E1144" s="200" t="s">
        <v>1</v>
      </c>
      <c r="F1144" s="201" t="s">
        <v>1258</v>
      </c>
      <c r="G1144" s="13"/>
      <c r="H1144" s="202">
        <v>2.25</v>
      </c>
      <c r="I1144" s="203"/>
      <c r="J1144" s="13"/>
      <c r="K1144" s="13"/>
      <c r="L1144" s="199"/>
      <c r="M1144" s="204"/>
      <c r="N1144" s="205"/>
      <c r="O1144" s="205"/>
      <c r="P1144" s="205"/>
      <c r="Q1144" s="205"/>
      <c r="R1144" s="205"/>
      <c r="S1144" s="205"/>
      <c r="T1144" s="206"/>
      <c r="U1144" s="13"/>
      <c r="V1144" s="13"/>
      <c r="W1144" s="13"/>
      <c r="X1144" s="13"/>
      <c r="Y1144" s="13"/>
      <c r="Z1144" s="13"/>
      <c r="AA1144" s="13"/>
      <c r="AB1144" s="13"/>
      <c r="AC1144" s="13"/>
      <c r="AD1144" s="13"/>
      <c r="AE1144" s="13"/>
      <c r="AT1144" s="200" t="s">
        <v>194</v>
      </c>
      <c r="AU1144" s="200" t="s">
        <v>92</v>
      </c>
      <c r="AV1144" s="13" t="s">
        <v>92</v>
      </c>
      <c r="AW1144" s="13" t="s">
        <v>32</v>
      </c>
      <c r="AX1144" s="13" t="s">
        <v>76</v>
      </c>
      <c r="AY1144" s="200" t="s">
        <v>185</v>
      </c>
    </row>
    <row r="1145" s="13" customFormat="1">
      <c r="A1145" s="13"/>
      <c r="B1145" s="199"/>
      <c r="C1145" s="13"/>
      <c r="D1145" s="194" t="s">
        <v>194</v>
      </c>
      <c r="E1145" s="200" t="s">
        <v>1</v>
      </c>
      <c r="F1145" s="201" t="s">
        <v>1259</v>
      </c>
      <c r="G1145" s="13"/>
      <c r="H1145" s="202">
        <v>1.625</v>
      </c>
      <c r="I1145" s="203"/>
      <c r="J1145" s="13"/>
      <c r="K1145" s="13"/>
      <c r="L1145" s="199"/>
      <c r="M1145" s="204"/>
      <c r="N1145" s="205"/>
      <c r="O1145" s="205"/>
      <c r="P1145" s="205"/>
      <c r="Q1145" s="205"/>
      <c r="R1145" s="205"/>
      <c r="S1145" s="205"/>
      <c r="T1145" s="206"/>
      <c r="U1145" s="13"/>
      <c r="V1145" s="13"/>
      <c r="W1145" s="13"/>
      <c r="X1145" s="13"/>
      <c r="Y1145" s="13"/>
      <c r="Z1145" s="13"/>
      <c r="AA1145" s="13"/>
      <c r="AB1145" s="13"/>
      <c r="AC1145" s="13"/>
      <c r="AD1145" s="13"/>
      <c r="AE1145" s="13"/>
      <c r="AT1145" s="200" t="s">
        <v>194</v>
      </c>
      <c r="AU1145" s="200" t="s">
        <v>92</v>
      </c>
      <c r="AV1145" s="13" t="s">
        <v>92</v>
      </c>
      <c r="AW1145" s="13" t="s">
        <v>32</v>
      </c>
      <c r="AX1145" s="13" t="s">
        <v>76</v>
      </c>
      <c r="AY1145" s="200" t="s">
        <v>185</v>
      </c>
    </row>
    <row r="1146" s="15" customFormat="1">
      <c r="A1146" s="15"/>
      <c r="B1146" s="226"/>
      <c r="C1146" s="15"/>
      <c r="D1146" s="194" t="s">
        <v>194</v>
      </c>
      <c r="E1146" s="227" t="s">
        <v>1</v>
      </c>
      <c r="F1146" s="228" t="s">
        <v>276</v>
      </c>
      <c r="G1146" s="15"/>
      <c r="H1146" s="229">
        <v>3.875</v>
      </c>
      <c r="I1146" s="230"/>
      <c r="J1146" s="15"/>
      <c r="K1146" s="15"/>
      <c r="L1146" s="226"/>
      <c r="M1146" s="231"/>
      <c r="N1146" s="232"/>
      <c r="O1146" s="232"/>
      <c r="P1146" s="232"/>
      <c r="Q1146" s="232"/>
      <c r="R1146" s="232"/>
      <c r="S1146" s="232"/>
      <c r="T1146" s="233"/>
      <c r="U1146" s="15"/>
      <c r="V1146" s="15"/>
      <c r="W1146" s="15"/>
      <c r="X1146" s="15"/>
      <c r="Y1146" s="15"/>
      <c r="Z1146" s="15"/>
      <c r="AA1146" s="15"/>
      <c r="AB1146" s="15"/>
      <c r="AC1146" s="15"/>
      <c r="AD1146" s="15"/>
      <c r="AE1146" s="15"/>
      <c r="AT1146" s="227" t="s">
        <v>194</v>
      </c>
      <c r="AU1146" s="227" t="s">
        <v>92</v>
      </c>
      <c r="AV1146" s="15" t="s">
        <v>191</v>
      </c>
      <c r="AW1146" s="15" t="s">
        <v>32</v>
      </c>
      <c r="AX1146" s="15" t="s">
        <v>84</v>
      </c>
      <c r="AY1146" s="227" t="s">
        <v>185</v>
      </c>
    </row>
    <row r="1147" s="2" customFormat="1" ht="24.15" customHeight="1">
      <c r="A1147" s="38"/>
      <c r="B1147" s="180"/>
      <c r="C1147" s="181" t="s">
        <v>1260</v>
      </c>
      <c r="D1147" s="181" t="s">
        <v>187</v>
      </c>
      <c r="E1147" s="182" t="s">
        <v>1261</v>
      </c>
      <c r="F1147" s="183" t="s">
        <v>1262</v>
      </c>
      <c r="G1147" s="184" t="s">
        <v>190</v>
      </c>
      <c r="H1147" s="185">
        <v>27.5</v>
      </c>
      <c r="I1147" s="186"/>
      <c r="J1147" s="187">
        <f>ROUND(I1147*H1147,2)</f>
        <v>0</v>
      </c>
      <c r="K1147" s="183" t="s">
        <v>199</v>
      </c>
      <c r="L1147" s="39"/>
      <c r="M1147" s="188" t="s">
        <v>1</v>
      </c>
      <c r="N1147" s="189" t="s">
        <v>42</v>
      </c>
      <c r="O1147" s="77"/>
      <c r="P1147" s="190">
        <f>O1147*H1147</f>
        <v>0</v>
      </c>
      <c r="Q1147" s="190">
        <v>0</v>
      </c>
      <c r="R1147" s="190">
        <f>Q1147*H1147</f>
        <v>0</v>
      </c>
      <c r="S1147" s="190">
        <v>0.053999999999999999</v>
      </c>
      <c r="T1147" s="191">
        <f>S1147*H1147</f>
        <v>1.4849999999999999</v>
      </c>
      <c r="U1147" s="38"/>
      <c r="V1147" s="38"/>
      <c r="W1147" s="38"/>
      <c r="X1147" s="38"/>
      <c r="Y1147" s="38"/>
      <c r="Z1147" s="38"/>
      <c r="AA1147" s="38"/>
      <c r="AB1147" s="38"/>
      <c r="AC1147" s="38"/>
      <c r="AD1147" s="38"/>
      <c r="AE1147" s="38"/>
      <c r="AR1147" s="192" t="s">
        <v>191</v>
      </c>
      <c r="AT1147" s="192" t="s">
        <v>187</v>
      </c>
      <c r="AU1147" s="192" t="s">
        <v>92</v>
      </c>
      <c r="AY1147" s="19" t="s">
        <v>185</v>
      </c>
      <c r="BE1147" s="193">
        <f>IF(N1147="základní",J1147,0)</f>
        <v>0</v>
      </c>
      <c r="BF1147" s="193">
        <f>IF(N1147="snížená",J1147,0)</f>
        <v>0</v>
      </c>
      <c r="BG1147" s="193">
        <f>IF(N1147="zákl. přenesená",J1147,0)</f>
        <v>0</v>
      </c>
      <c r="BH1147" s="193">
        <f>IF(N1147="sníž. přenesená",J1147,0)</f>
        <v>0</v>
      </c>
      <c r="BI1147" s="193">
        <f>IF(N1147="nulová",J1147,0)</f>
        <v>0</v>
      </c>
      <c r="BJ1147" s="19" t="s">
        <v>92</v>
      </c>
      <c r="BK1147" s="193">
        <f>ROUND(I1147*H1147,2)</f>
        <v>0</v>
      </c>
      <c r="BL1147" s="19" t="s">
        <v>191</v>
      </c>
      <c r="BM1147" s="192" t="s">
        <v>1263</v>
      </c>
    </row>
    <row r="1148" s="2" customFormat="1">
      <c r="A1148" s="38"/>
      <c r="B1148" s="39"/>
      <c r="C1148" s="38"/>
      <c r="D1148" s="194" t="s">
        <v>193</v>
      </c>
      <c r="E1148" s="38"/>
      <c r="F1148" s="195" t="s">
        <v>1262</v>
      </c>
      <c r="G1148" s="38"/>
      <c r="H1148" s="38"/>
      <c r="I1148" s="196"/>
      <c r="J1148" s="38"/>
      <c r="K1148" s="38"/>
      <c r="L1148" s="39"/>
      <c r="M1148" s="197"/>
      <c r="N1148" s="198"/>
      <c r="O1148" s="77"/>
      <c r="P1148" s="77"/>
      <c r="Q1148" s="77"/>
      <c r="R1148" s="77"/>
      <c r="S1148" s="77"/>
      <c r="T1148" s="78"/>
      <c r="U1148" s="38"/>
      <c r="V1148" s="38"/>
      <c r="W1148" s="38"/>
      <c r="X1148" s="38"/>
      <c r="Y1148" s="38"/>
      <c r="Z1148" s="38"/>
      <c r="AA1148" s="38"/>
      <c r="AB1148" s="38"/>
      <c r="AC1148" s="38"/>
      <c r="AD1148" s="38"/>
      <c r="AE1148" s="38"/>
      <c r="AT1148" s="19" t="s">
        <v>193</v>
      </c>
      <c r="AU1148" s="19" t="s">
        <v>92</v>
      </c>
    </row>
    <row r="1149" s="2" customFormat="1">
      <c r="A1149" s="38"/>
      <c r="B1149" s="39"/>
      <c r="C1149" s="38"/>
      <c r="D1149" s="207" t="s">
        <v>201</v>
      </c>
      <c r="E1149" s="38"/>
      <c r="F1149" s="208" t="s">
        <v>1264</v>
      </c>
      <c r="G1149" s="38"/>
      <c r="H1149" s="38"/>
      <c r="I1149" s="196"/>
      <c r="J1149" s="38"/>
      <c r="K1149" s="38"/>
      <c r="L1149" s="39"/>
      <c r="M1149" s="197"/>
      <c r="N1149" s="198"/>
      <c r="O1149" s="77"/>
      <c r="P1149" s="77"/>
      <c r="Q1149" s="77"/>
      <c r="R1149" s="77"/>
      <c r="S1149" s="77"/>
      <c r="T1149" s="78"/>
      <c r="U1149" s="38"/>
      <c r="V1149" s="38"/>
      <c r="W1149" s="38"/>
      <c r="X1149" s="38"/>
      <c r="Y1149" s="38"/>
      <c r="Z1149" s="38"/>
      <c r="AA1149" s="38"/>
      <c r="AB1149" s="38"/>
      <c r="AC1149" s="38"/>
      <c r="AD1149" s="38"/>
      <c r="AE1149" s="38"/>
      <c r="AT1149" s="19" t="s">
        <v>201</v>
      </c>
      <c r="AU1149" s="19" t="s">
        <v>92</v>
      </c>
    </row>
    <row r="1150" s="13" customFormat="1">
      <c r="A1150" s="13"/>
      <c r="B1150" s="199"/>
      <c r="C1150" s="13"/>
      <c r="D1150" s="194" t="s">
        <v>194</v>
      </c>
      <c r="E1150" s="200" t="s">
        <v>1</v>
      </c>
      <c r="F1150" s="201" t="s">
        <v>1265</v>
      </c>
      <c r="G1150" s="13"/>
      <c r="H1150" s="202">
        <v>16.5</v>
      </c>
      <c r="I1150" s="203"/>
      <c r="J1150" s="13"/>
      <c r="K1150" s="13"/>
      <c r="L1150" s="199"/>
      <c r="M1150" s="204"/>
      <c r="N1150" s="205"/>
      <c r="O1150" s="205"/>
      <c r="P1150" s="205"/>
      <c r="Q1150" s="205"/>
      <c r="R1150" s="205"/>
      <c r="S1150" s="205"/>
      <c r="T1150" s="206"/>
      <c r="U1150" s="13"/>
      <c r="V1150" s="13"/>
      <c r="W1150" s="13"/>
      <c r="X1150" s="13"/>
      <c r="Y1150" s="13"/>
      <c r="Z1150" s="13"/>
      <c r="AA1150" s="13"/>
      <c r="AB1150" s="13"/>
      <c r="AC1150" s="13"/>
      <c r="AD1150" s="13"/>
      <c r="AE1150" s="13"/>
      <c r="AT1150" s="200" t="s">
        <v>194</v>
      </c>
      <c r="AU1150" s="200" t="s">
        <v>92</v>
      </c>
      <c r="AV1150" s="13" t="s">
        <v>92</v>
      </c>
      <c r="AW1150" s="13" t="s">
        <v>32</v>
      </c>
      <c r="AX1150" s="13" t="s">
        <v>76</v>
      </c>
      <c r="AY1150" s="200" t="s">
        <v>185</v>
      </c>
    </row>
    <row r="1151" s="13" customFormat="1">
      <c r="A1151" s="13"/>
      <c r="B1151" s="199"/>
      <c r="C1151" s="13"/>
      <c r="D1151" s="194" t="s">
        <v>194</v>
      </c>
      <c r="E1151" s="200" t="s">
        <v>1</v>
      </c>
      <c r="F1151" s="201" t="s">
        <v>1266</v>
      </c>
      <c r="G1151" s="13"/>
      <c r="H1151" s="202">
        <v>11</v>
      </c>
      <c r="I1151" s="203"/>
      <c r="J1151" s="13"/>
      <c r="K1151" s="13"/>
      <c r="L1151" s="199"/>
      <c r="M1151" s="204"/>
      <c r="N1151" s="205"/>
      <c r="O1151" s="205"/>
      <c r="P1151" s="205"/>
      <c r="Q1151" s="205"/>
      <c r="R1151" s="205"/>
      <c r="S1151" s="205"/>
      <c r="T1151" s="206"/>
      <c r="U1151" s="13"/>
      <c r="V1151" s="13"/>
      <c r="W1151" s="13"/>
      <c r="X1151" s="13"/>
      <c r="Y1151" s="13"/>
      <c r="Z1151" s="13"/>
      <c r="AA1151" s="13"/>
      <c r="AB1151" s="13"/>
      <c r="AC1151" s="13"/>
      <c r="AD1151" s="13"/>
      <c r="AE1151" s="13"/>
      <c r="AT1151" s="200" t="s">
        <v>194</v>
      </c>
      <c r="AU1151" s="200" t="s">
        <v>92</v>
      </c>
      <c r="AV1151" s="13" t="s">
        <v>92</v>
      </c>
      <c r="AW1151" s="13" t="s">
        <v>32</v>
      </c>
      <c r="AX1151" s="13" t="s">
        <v>76</v>
      </c>
      <c r="AY1151" s="200" t="s">
        <v>185</v>
      </c>
    </row>
    <row r="1152" s="15" customFormat="1">
      <c r="A1152" s="15"/>
      <c r="B1152" s="226"/>
      <c r="C1152" s="15"/>
      <c r="D1152" s="194" t="s">
        <v>194</v>
      </c>
      <c r="E1152" s="227" t="s">
        <v>1</v>
      </c>
      <c r="F1152" s="228" t="s">
        <v>276</v>
      </c>
      <c r="G1152" s="15"/>
      <c r="H1152" s="229">
        <v>27.5</v>
      </c>
      <c r="I1152" s="230"/>
      <c r="J1152" s="15"/>
      <c r="K1152" s="15"/>
      <c r="L1152" s="226"/>
      <c r="M1152" s="231"/>
      <c r="N1152" s="232"/>
      <c r="O1152" s="232"/>
      <c r="P1152" s="232"/>
      <c r="Q1152" s="232"/>
      <c r="R1152" s="232"/>
      <c r="S1152" s="232"/>
      <c r="T1152" s="233"/>
      <c r="U1152" s="15"/>
      <c r="V1152" s="15"/>
      <c r="W1152" s="15"/>
      <c r="X1152" s="15"/>
      <c r="Y1152" s="15"/>
      <c r="Z1152" s="15"/>
      <c r="AA1152" s="15"/>
      <c r="AB1152" s="15"/>
      <c r="AC1152" s="15"/>
      <c r="AD1152" s="15"/>
      <c r="AE1152" s="15"/>
      <c r="AT1152" s="227" t="s">
        <v>194</v>
      </c>
      <c r="AU1152" s="227" t="s">
        <v>92</v>
      </c>
      <c r="AV1152" s="15" t="s">
        <v>191</v>
      </c>
      <c r="AW1152" s="15" t="s">
        <v>32</v>
      </c>
      <c r="AX1152" s="15" t="s">
        <v>84</v>
      </c>
      <c r="AY1152" s="227" t="s">
        <v>185</v>
      </c>
    </row>
    <row r="1153" s="2" customFormat="1" ht="24.15" customHeight="1">
      <c r="A1153" s="38"/>
      <c r="B1153" s="180"/>
      <c r="C1153" s="181" t="s">
        <v>1267</v>
      </c>
      <c r="D1153" s="181" t="s">
        <v>187</v>
      </c>
      <c r="E1153" s="182" t="s">
        <v>1268</v>
      </c>
      <c r="F1153" s="183" t="s">
        <v>1269</v>
      </c>
      <c r="G1153" s="184" t="s">
        <v>190</v>
      </c>
      <c r="H1153" s="185">
        <v>115.98</v>
      </c>
      <c r="I1153" s="186"/>
      <c r="J1153" s="187">
        <f>ROUND(I1153*H1153,2)</f>
        <v>0</v>
      </c>
      <c r="K1153" s="183" t="s">
        <v>199</v>
      </c>
      <c r="L1153" s="39"/>
      <c r="M1153" s="188" t="s">
        <v>1</v>
      </c>
      <c r="N1153" s="189" t="s">
        <v>42</v>
      </c>
      <c r="O1153" s="77"/>
      <c r="P1153" s="190">
        <f>O1153*H1153</f>
        <v>0</v>
      </c>
      <c r="Q1153" s="190">
        <v>0</v>
      </c>
      <c r="R1153" s="190">
        <f>Q1153*H1153</f>
        <v>0</v>
      </c>
      <c r="S1153" s="190">
        <v>0.075999999999999998</v>
      </c>
      <c r="T1153" s="191">
        <f>S1153*H1153</f>
        <v>8.8144799999999996</v>
      </c>
      <c r="U1153" s="38"/>
      <c r="V1153" s="38"/>
      <c r="W1153" s="38"/>
      <c r="X1153" s="38"/>
      <c r="Y1153" s="38"/>
      <c r="Z1153" s="38"/>
      <c r="AA1153" s="38"/>
      <c r="AB1153" s="38"/>
      <c r="AC1153" s="38"/>
      <c r="AD1153" s="38"/>
      <c r="AE1153" s="38"/>
      <c r="AR1153" s="192" t="s">
        <v>191</v>
      </c>
      <c r="AT1153" s="192" t="s">
        <v>187</v>
      </c>
      <c r="AU1153" s="192" t="s">
        <v>92</v>
      </c>
      <c r="AY1153" s="19" t="s">
        <v>185</v>
      </c>
      <c r="BE1153" s="193">
        <f>IF(N1153="základní",J1153,0)</f>
        <v>0</v>
      </c>
      <c r="BF1153" s="193">
        <f>IF(N1153="snížená",J1153,0)</f>
        <v>0</v>
      </c>
      <c r="BG1153" s="193">
        <f>IF(N1153="zákl. přenesená",J1153,0)</f>
        <v>0</v>
      </c>
      <c r="BH1153" s="193">
        <f>IF(N1153="sníž. přenesená",J1153,0)</f>
        <v>0</v>
      </c>
      <c r="BI1153" s="193">
        <f>IF(N1153="nulová",J1153,0)</f>
        <v>0</v>
      </c>
      <c r="BJ1153" s="19" t="s">
        <v>92</v>
      </c>
      <c r="BK1153" s="193">
        <f>ROUND(I1153*H1153,2)</f>
        <v>0</v>
      </c>
      <c r="BL1153" s="19" t="s">
        <v>191</v>
      </c>
      <c r="BM1153" s="192" t="s">
        <v>1270</v>
      </c>
    </row>
    <row r="1154" s="2" customFormat="1">
      <c r="A1154" s="38"/>
      <c r="B1154" s="39"/>
      <c r="C1154" s="38"/>
      <c r="D1154" s="194" t="s">
        <v>193</v>
      </c>
      <c r="E1154" s="38"/>
      <c r="F1154" s="195" t="s">
        <v>1269</v>
      </c>
      <c r="G1154" s="38"/>
      <c r="H1154" s="38"/>
      <c r="I1154" s="196"/>
      <c r="J1154" s="38"/>
      <c r="K1154" s="38"/>
      <c r="L1154" s="39"/>
      <c r="M1154" s="197"/>
      <c r="N1154" s="198"/>
      <c r="O1154" s="77"/>
      <c r="P1154" s="77"/>
      <c r="Q1154" s="77"/>
      <c r="R1154" s="77"/>
      <c r="S1154" s="77"/>
      <c r="T1154" s="78"/>
      <c r="U1154" s="38"/>
      <c r="V1154" s="38"/>
      <c r="W1154" s="38"/>
      <c r="X1154" s="38"/>
      <c r="Y1154" s="38"/>
      <c r="Z1154" s="38"/>
      <c r="AA1154" s="38"/>
      <c r="AB1154" s="38"/>
      <c r="AC1154" s="38"/>
      <c r="AD1154" s="38"/>
      <c r="AE1154" s="38"/>
      <c r="AT1154" s="19" t="s">
        <v>193</v>
      </c>
      <c r="AU1154" s="19" t="s">
        <v>92</v>
      </c>
    </row>
    <row r="1155" s="2" customFormat="1">
      <c r="A1155" s="38"/>
      <c r="B1155" s="39"/>
      <c r="C1155" s="38"/>
      <c r="D1155" s="207" t="s">
        <v>201</v>
      </c>
      <c r="E1155" s="38"/>
      <c r="F1155" s="208" t="s">
        <v>1271</v>
      </c>
      <c r="G1155" s="38"/>
      <c r="H1155" s="38"/>
      <c r="I1155" s="196"/>
      <c r="J1155" s="38"/>
      <c r="K1155" s="38"/>
      <c r="L1155" s="39"/>
      <c r="M1155" s="197"/>
      <c r="N1155" s="198"/>
      <c r="O1155" s="77"/>
      <c r="P1155" s="77"/>
      <c r="Q1155" s="77"/>
      <c r="R1155" s="77"/>
      <c r="S1155" s="77"/>
      <c r="T1155" s="78"/>
      <c r="U1155" s="38"/>
      <c r="V1155" s="38"/>
      <c r="W1155" s="38"/>
      <c r="X1155" s="38"/>
      <c r="Y1155" s="38"/>
      <c r="Z1155" s="38"/>
      <c r="AA1155" s="38"/>
      <c r="AB1155" s="38"/>
      <c r="AC1155" s="38"/>
      <c r="AD1155" s="38"/>
      <c r="AE1155" s="38"/>
      <c r="AT1155" s="19" t="s">
        <v>201</v>
      </c>
      <c r="AU1155" s="19" t="s">
        <v>92</v>
      </c>
    </row>
    <row r="1156" s="13" customFormat="1">
      <c r="A1156" s="13"/>
      <c r="B1156" s="199"/>
      <c r="C1156" s="13"/>
      <c r="D1156" s="194" t="s">
        <v>194</v>
      </c>
      <c r="E1156" s="200" t="s">
        <v>1</v>
      </c>
      <c r="F1156" s="201" t="s">
        <v>1272</v>
      </c>
      <c r="G1156" s="13"/>
      <c r="H1156" s="202">
        <v>80.579999999999998</v>
      </c>
      <c r="I1156" s="203"/>
      <c r="J1156" s="13"/>
      <c r="K1156" s="13"/>
      <c r="L1156" s="199"/>
      <c r="M1156" s="204"/>
      <c r="N1156" s="205"/>
      <c r="O1156" s="205"/>
      <c r="P1156" s="205"/>
      <c r="Q1156" s="205"/>
      <c r="R1156" s="205"/>
      <c r="S1156" s="205"/>
      <c r="T1156" s="206"/>
      <c r="U1156" s="13"/>
      <c r="V1156" s="13"/>
      <c r="W1156" s="13"/>
      <c r="X1156" s="13"/>
      <c r="Y1156" s="13"/>
      <c r="Z1156" s="13"/>
      <c r="AA1156" s="13"/>
      <c r="AB1156" s="13"/>
      <c r="AC1156" s="13"/>
      <c r="AD1156" s="13"/>
      <c r="AE1156" s="13"/>
      <c r="AT1156" s="200" t="s">
        <v>194</v>
      </c>
      <c r="AU1156" s="200" t="s">
        <v>92</v>
      </c>
      <c r="AV1156" s="13" t="s">
        <v>92</v>
      </c>
      <c r="AW1156" s="13" t="s">
        <v>32</v>
      </c>
      <c r="AX1156" s="13" t="s">
        <v>76</v>
      </c>
      <c r="AY1156" s="200" t="s">
        <v>185</v>
      </c>
    </row>
    <row r="1157" s="13" customFormat="1">
      <c r="A1157" s="13"/>
      <c r="B1157" s="199"/>
      <c r="C1157" s="13"/>
      <c r="D1157" s="194" t="s">
        <v>194</v>
      </c>
      <c r="E1157" s="200" t="s">
        <v>1</v>
      </c>
      <c r="F1157" s="201" t="s">
        <v>1273</v>
      </c>
      <c r="G1157" s="13"/>
      <c r="H1157" s="202">
        <v>35.399999999999999</v>
      </c>
      <c r="I1157" s="203"/>
      <c r="J1157" s="13"/>
      <c r="K1157" s="13"/>
      <c r="L1157" s="199"/>
      <c r="M1157" s="204"/>
      <c r="N1157" s="205"/>
      <c r="O1157" s="205"/>
      <c r="P1157" s="205"/>
      <c r="Q1157" s="205"/>
      <c r="R1157" s="205"/>
      <c r="S1157" s="205"/>
      <c r="T1157" s="206"/>
      <c r="U1157" s="13"/>
      <c r="V1157" s="13"/>
      <c r="W1157" s="13"/>
      <c r="X1157" s="13"/>
      <c r="Y1157" s="13"/>
      <c r="Z1157" s="13"/>
      <c r="AA1157" s="13"/>
      <c r="AB1157" s="13"/>
      <c r="AC1157" s="13"/>
      <c r="AD1157" s="13"/>
      <c r="AE1157" s="13"/>
      <c r="AT1157" s="200" t="s">
        <v>194</v>
      </c>
      <c r="AU1157" s="200" t="s">
        <v>92</v>
      </c>
      <c r="AV1157" s="13" t="s">
        <v>92</v>
      </c>
      <c r="AW1157" s="13" t="s">
        <v>32</v>
      </c>
      <c r="AX1157" s="13" t="s">
        <v>76</v>
      </c>
      <c r="AY1157" s="200" t="s">
        <v>185</v>
      </c>
    </row>
    <row r="1158" s="15" customFormat="1">
      <c r="A1158" s="15"/>
      <c r="B1158" s="226"/>
      <c r="C1158" s="15"/>
      <c r="D1158" s="194" t="s">
        <v>194</v>
      </c>
      <c r="E1158" s="227" t="s">
        <v>1</v>
      </c>
      <c r="F1158" s="228" t="s">
        <v>276</v>
      </c>
      <c r="G1158" s="15"/>
      <c r="H1158" s="229">
        <v>115.97999999999999</v>
      </c>
      <c r="I1158" s="230"/>
      <c r="J1158" s="15"/>
      <c r="K1158" s="15"/>
      <c r="L1158" s="226"/>
      <c r="M1158" s="231"/>
      <c r="N1158" s="232"/>
      <c r="O1158" s="232"/>
      <c r="P1158" s="232"/>
      <c r="Q1158" s="232"/>
      <c r="R1158" s="232"/>
      <c r="S1158" s="232"/>
      <c r="T1158" s="233"/>
      <c r="U1158" s="15"/>
      <c r="V1158" s="15"/>
      <c r="W1158" s="15"/>
      <c r="X1158" s="15"/>
      <c r="Y1158" s="15"/>
      <c r="Z1158" s="15"/>
      <c r="AA1158" s="15"/>
      <c r="AB1158" s="15"/>
      <c r="AC1158" s="15"/>
      <c r="AD1158" s="15"/>
      <c r="AE1158" s="15"/>
      <c r="AT1158" s="227" t="s">
        <v>194</v>
      </c>
      <c r="AU1158" s="227" t="s">
        <v>92</v>
      </c>
      <c r="AV1158" s="15" t="s">
        <v>191</v>
      </c>
      <c r="AW1158" s="15" t="s">
        <v>32</v>
      </c>
      <c r="AX1158" s="15" t="s">
        <v>84</v>
      </c>
      <c r="AY1158" s="227" t="s">
        <v>185</v>
      </c>
    </row>
    <row r="1159" s="2" customFormat="1" ht="24.15" customHeight="1">
      <c r="A1159" s="38"/>
      <c r="B1159" s="180"/>
      <c r="C1159" s="181" t="s">
        <v>1274</v>
      </c>
      <c r="D1159" s="181" t="s">
        <v>187</v>
      </c>
      <c r="E1159" s="182" t="s">
        <v>1275</v>
      </c>
      <c r="F1159" s="183" t="s">
        <v>1276</v>
      </c>
      <c r="G1159" s="184" t="s">
        <v>190</v>
      </c>
      <c r="H1159" s="185">
        <v>2.1000000000000001</v>
      </c>
      <c r="I1159" s="186"/>
      <c r="J1159" s="187">
        <f>ROUND(I1159*H1159,2)</f>
        <v>0</v>
      </c>
      <c r="K1159" s="183" t="s">
        <v>199</v>
      </c>
      <c r="L1159" s="39"/>
      <c r="M1159" s="188" t="s">
        <v>1</v>
      </c>
      <c r="N1159" s="189" t="s">
        <v>42</v>
      </c>
      <c r="O1159" s="77"/>
      <c r="P1159" s="190">
        <f>O1159*H1159</f>
        <v>0</v>
      </c>
      <c r="Q1159" s="190">
        <v>0</v>
      </c>
      <c r="R1159" s="190">
        <f>Q1159*H1159</f>
        <v>0</v>
      </c>
      <c r="S1159" s="190">
        <v>0.072999999999999995</v>
      </c>
      <c r="T1159" s="191">
        <f>S1159*H1159</f>
        <v>0.15329999999999999</v>
      </c>
      <c r="U1159" s="38"/>
      <c r="V1159" s="38"/>
      <c r="W1159" s="38"/>
      <c r="X1159" s="38"/>
      <c r="Y1159" s="38"/>
      <c r="Z1159" s="38"/>
      <c r="AA1159" s="38"/>
      <c r="AB1159" s="38"/>
      <c r="AC1159" s="38"/>
      <c r="AD1159" s="38"/>
      <c r="AE1159" s="38"/>
      <c r="AR1159" s="192" t="s">
        <v>191</v>
      </c>
      <c r="AT1159" s="192" t="s">
        <v>187</v>
      </c>
      <c r="AU1159" s="192" t="s">
        <v>92</v>
      </c>
      <c r="AY1159" s="19" t="s">
        <v>185</v>
      </c>
      <c r="BE1159" s="193">
        <f>IF(N1159="základní",J1159,0)</f>
        <v>0</v>
      </c>
      <c r="BF1159" s="193">
        <f>IF(N1159="snížená",J1159,0)</f>
        <v>0</v>
      </c>
      <c r="BG1159" s="193">
        <f>IF(N1159="zákl. přenesená",J1159,0)</f>
        <v>0</v>
      </c>
      <c r="BH1159" s="193">
        <f>IF(N1159="sníž. přenesená",J1159,0)</f>
        <v>0</v>
      </c>
      <c r="BI1159" s="193">
        <f>IF(N1159="nulová",J1159,0)</f>
        <v>0</v>
      </c>
      <c r="BJ1159" s="19" t="s">
        <v>92</v>
      </c>
      <c r="BK1159" s="193">
        <f>ROUND(I1159*H1159,2)</f>
        <v>0</v>
      </c>
      <c r="BL1159" s="19" t="s">
        <v>191</v>
      </c>
      <c r="BM1159" s="192" t="s">
        <v>1277</v>
      </c>
    </row>
    <row r="1160" s="2" customFormat="1">
      <c r="A1160" s="38"/>
      <c r="B1160" s="39"/>
      <c r="C1160" s="38"/>
      <c r="D1160" s="194" t="s">
        <v>193</v>
      </c>
      <c r="E1160" s="38"/>
      <c r="F1160" s="195" t="s">
        <v>1276</v>
      </c>
      <c r="G1160" s="38"/>
      <c r="H1160" s="38"/>
      <c r="I1160" s="196"/>
      <c r="J1160" s="38"/>
      <c r="K1160" s="38"/>
      <c r="L1160" s="39"/>
      <c r="M1160" s="197"/>
      <c r="N1160" s="198"/>
      <c r="O1160" s="77"/>
      <c r="P1160" s="77"/>
      <c r="Q1160" s="77"/>
      <c r="R1160" s="77"/>
      <c r="S1160" s="77"/>
      <c r="T1160" s="78"/>
      <c r="U1160" s="38"/>
      <c r="V1160" s="38"/>
      <c r="W1160" s="38"/>
      <c r="X1160" s="38"/>
      <c r="Y1160" s="38"/>
      <c r="Z1160" s="38"/>
      <c r="AA1160" s="38"/>
      <c r="AB1160" s="38"/>
      <c r="AC1160" s="38"/>
      <c r="AD1160" s="38"/>
      <c r="AE1160" s="38"/>
      <c r="AT1160" s="19" t="s">
        <v>193</v>
      </c>
      <c r="AU1160" s="19" t="s">
        <v>92</v>
      </c>
    </row>
    <row r="1161" s="2" customFormat="1">
      <c r="A1161" s="38"/>
      <c r="B1161" s="39"/>
      <c r="C1161" s="38"/>
      <c r="D1161" s="207" t="s">
        <v>201</v>
      </c>
      <c r="E1161" s="38"/>
      <c r="F1161" s="208" t="s">
        <v>1278</v>
      </c>
      <c r="G1161" s="38"/>
      <c r="H1161" s="38"/>
      <c r="I1161" s="196"/>
      <c r="J1161" s="38"/>
      <c r="K1161" s="38"/>
      <c r="L1161" s="39"/>
      <c r="M1161" s="197"/>
      <c r="N1161" s="198"/>
      <c r="O1161" s="77"/>
      <c r="P1161" s="77"/>
      <c r="Q1161" s="77"/>
      <c r="R1161" s="77"/>
      <c r="S1161" s="77"/>
      <c r="T1161" s="78"/>
      <c r="U1161" s="38"/>
      <c r="V1161" s="38"/>
      <c r="W1161" s="38"/>
      <c r="X1161" s="38"/>
      <c r="Y1161" s="38"/>
      <c r="Z1161" s="38"/>
      <c r="AA1161" s="38"/>
      <c r="AB1161" s="38"/>
      <c r="AC1161" s="38"/>
      <c r="AD1161" s="38"/>
      <c r="AE1161" s="38"/>
      <c r="AT1161" s="19" t="s">
        <v>201</v>
      </c>
      <c r="AU1161" s="19" t="s">
        <v>92</v>
      </c>
    </row>
    <row r="1162" s="13" customFormat="1">
      <c r="A1162" s="13"/>
      <c r="B1162" s="199"/>
      <c r="C1162" s="13"/>
      <c r="D1162" s="194" t="s">
        <v>194</v>
      </c>
      <c r="E1162" s="200" t="s">
        <v>1</v>
      </c>
      <c r="F1162" s="201" t="s">
        <v>1279</v>
      </c>
      <c r="G1162" s="13"/>
      <c r="H1162" s="202">
        <v>1.6200000000000001</v>
      </c>
      <c r="I1162" s="203"/>
      <c r="J1162" s="13"/>
      <c r="K1162" s="13"/>
      <c r="L1162" s="199"/>
      <c r="M1162" s="204"/>
      <c r="N1162" s="205"/>
      <c r="O1162" s="205"/>
      <c r="P1162" s="205"/>
      <c r="Q1162" s="205"/>
      <c r="R1162" s="205"/>
      <c r="S1162" s="205"/>
      <c r="T1162" s="206"/>
      <c r="U1162" s="13"/>
      <c r="V1162" s="13"/>
      <c r="W1162" s="13"/>
      <c r="X1162" s="13"/>
      <c r="Y1162" s="13"/>
      <c r="Z1162" s="13"/>
      <c r="AA1162" s="13"/>
      <c r="AB1162" s="13"/>
      <c r="AC1162" s="13"/>
      <c r="AD1162" s="13"/>
      <c r="AE1162" s="13"/>
      <c r="AT1162" s="200" t="s">
        <v>194</v>
      </c>
      <c r="AU1162" s="200" t="s">
        <v>92</v>
      </c>
      <c r="AV1162" s="13" t="s">
        <v>92</v>
      </c>
      <c r="AW1162" s="13" t="s">
        <v>32</v>
      </c>
      <c r="AX1162" s="13" t="s">
        <v>76</v>
      </c>
      <c r="AY1162" s="200" t="s">
        <v>185</v>
      </c>
    </row>
    <row r="1163" s="13" customFormat="1">
      <c r="A1163" s="13"/>
      <c r="B1163" s="199"/>
      <c r="C1163" s="13"/>
      <c r="D1163" s="194" t="s">
        <v>194</v>
      </c>
      <c r="E1163" s="200" t="s">
        <v>1</v>
      </c>
      <c r="F1163" s="201" t="s">
        <v>1280</v>
      </c>
      <c r="G1163" s="13"/>
      <c r="H1163" s="202">
        <v>0.47999999999999998</v>
      </c>
      <c r="I1163" s="203"/>
      <c r="J1163" s="13"/>
      <c r="K1163" s="13"/>
      <c r="L1163" s="199"/>
      <c r="M1163" s="204"/>
      <c r="N1163" s="205"/>
      <c r="O1163" s="205"/>
      <c r="P1163" s="205"/>
      <c r="Q1163" s="205"/>
      <c r="R1163" s="205"/>
      <c r="S1163" s="205"/>
      <c r="T1163" s="206"/>
      <c r="U1163" s="13"/>
      <c r="V1163" s="13"/>
      <c r="W1163" s="13"/>
      <c r="X1163" s="13"/>
      <c r="Y1163" s="13"/>
      <c r="Z1163" s="13"/>
      <c r="AA1163" s="13"/>
      <c r="AB1163" s="13"/>
      <c r="AC1163" s="13"/>
      <c r="AD1163" s="13"/>
      <c r="AE1163" s="13"/>
      <c r="AT1163" s="200" t="s">
        <v>194</v>
      </c>
      <c r="AU1163" s="200" t="s">
        <v>92</v>
      </c>
      <c r="AV1163" s="13" t="s">
        <v>92</v>
      </c>
      <c r="AW1163" s="13" t="s">
        <v>32</v>
      </c>
      <c r="AX1163" s="13" t="s">
        <v>76</v>
      </c>
      <c r="AY1163" s="200" t="s">
        <v>185</v>
      </c>
    </row>
    <row r="1164" s="15" customFormat="1">
      <c r="A1164" s="15"/>
      <c r="B1164" s="226"/>
      <c r="C1164" s="15"/>
      <c r="D1164" s="194" t="s">
        <v>194</v>
      </c>
      <c r="E1164" s="227" t="s">
        <v>1</v>
      </c>
      <c r="F1164" s="228" t="s">
        <v>276</v>
      </c>
      <c r="G1164" s="15"/>
      <c r="H1164" s="229">
        <v>2.1000000000000001</v>
      </c>
      <c r="I1164" s="230"/>
      <c r="J1164" s="15"/>
      <c r="K1164" s="15"/>
      <c r="L1164" s="226"/>
      <c r="M1164" s="231"/>
      <c r="N1164" s="232"/>
      <c r="O1164" s="232"/>
      <c r="P1164" s="232"/>
      <c r="Q1164" s="232"/>
      <c r="R1164" s="232"/>
      <c r="S1164" s="232"/>
      <c r="T1164" s="233"/>
      <c r="U1164" s="15"/>
      <c r="V1164" s="15"/>
      <c r="W1164" s="15"/>
      <c r="X1164" s="15"/>
      <c r="Y1164" s="15"/>
      <c r="Z1164" s="15"/>
      <c r="AA1164" s="15"/>
      <c r="AB1164" s="15"/>
      <c r="AC1164" s="15"/>
      <c r="AD1164" s="15"/>
      <c r="AE1164" s="15"/>
      <c r="AT1164" s="227" t="s">
        <v>194</v>
      </c>
      <c r="AU1164" s="227" t="s">
        <v>92</v>
      </c>
      <c r="AV1164" s="15" t="s">
        <v>191</v>
      </c>
      <c r="AW1164" s="15" t="s">
        <v>32</v>
      </c>
      <c r="AX1164" s="15" t="s">
        <v>84</v>
      </c>
      <c r="AY1164" s="227" t="s">
        <v>185</v>
      </c>
    </row>
    <row r="1165" s="2" customFormat="1" ht="24.15" customHeight="1">
      <c r="A1165" s="38"/>
      <c r="B1165" s="180"/>
      <c r="C1165" s="181" t="s">
        <v>1281</v>
      </c>
      <c r="D1165" s="181" t="s">
        <v>187</v>
      </c>
      <c r="E1165" s="182" t="s">
        <v>1282</v>
      </c>
      <c r="F1165" s="183" t="s">
        <v>1283</v>
      </c>
      <c r="G1165" s="184" t="s">
        <v>190</v>
      </c>
      <c r="H1165" s="185">
        <v>114.113</v>
      </c>
      <c r="I1165" s="186"/>
      <c r="J1165" s="187">
        <f>ROUND(I1165*H1165,2)</f>
        <v>0</v>
      </c>
      <c r="K1165" s="183" t="s">
        <v>199</v>
      </c>
      <c r="L1165" s="39"/>
      <c r="M1165" s="188" t="s">
        <v>1</v>
      </c>
      <c r="N1165" s="189" t="s">
        <v>42</v>
      </c>
      <c r="O1165" s="77"/>
      <c r="P1165" s="190">
        <f>O1165*H1165</f>
        <v>0</v>
      </c>
      <c r="Q1165" s="190">
        <v>0</v>
      </c>
      <c r="R1165" s="190">
        <f>Q1165*H1165</f>
        <v>0</v>
      </c>
      <c r="S1165" s="190">
        <v>0.050999999999999997</v>
      </c>
      <c r="T1165" s="191">
        <f>S1165*H1165</f>
        <v>5.819763</v>
      </c>
      <c r="U1165" s="38"/>
      <c r="V1165" s="38"/>
      <c r="W1165" s="38"/>
      <c r="X1165" s="38"/>
      <c r="Y1165" s="38"/>
      <c r="Z1165" s="38"/>
      <c r="AA1165" s="38"/>
      <c r="AB1165" s="38"/>
      <c r="AC1165" s="38"/>
      <c r="AD1165" s="38"/>
      <c r="AE1165" s="38"/>
      <c r="AR1165" s="192" t="s">
        <v>191</v>
      </c>
      <c r="AT1165" s="192" t="s">
        <v>187</v>
      </c>
      <c r="AU1165" s="192" t="s">
        <v>92</v>
      </c>
      <c r="AY1165" s="19" t="s">
        <v>185</v>
      </c>
      <c r="BE1165" s="193">
        <f>IF(N1165="základní",J1165,0)</f>
        <v>0</v>
      </c>
      <c r="BF1165" s="193">
        <f>IF(N1165="snížená",J1165,0)</f>
        <v>0</v>
      </c>
      <c r="BG1165" s="193">
        <f>IF(N1165="zákl. přenesená",J1165,0)</f>
        <v>0</v>
      </c>
      <c r="BH1165" s="193">
        <f>IF(N1165="sníž. přenesená",J1165,0)</f>
        <v>0</v>
      </c>
      <c r="BI1165" s="193">
        <f>IF(N1165="nulová",J1165,0)</f>
        <v>0</v>
      </c>
      <c r="BJ1165" s="19" t="s">
        <v>92</v>
      </c>
      <c r="BK1165" s="193">
        <f>ROUND(I1165*H1165,2)</f>
        <v>0</v>
      </c>
      <c r="BL1165" s="19" t="s">
        <v>191</v>
      </c>
      <c r="BM1165" s="192" t="s">
        <v>1284</v>
      </c>
    </row>
    <row r="1166" s="2" customFormat="1">
      <c r="A1166" s="38"/>
      <c r="B1166" s="39"/>
      <c r="C1166" s="38"/>
      <c r="D1166" s="194" t="s">
        <v>193</v>
      </c>
      <c r="E1166" s="38"/>
      <c r="F1166" s="195" t="s">
        <v>1283</v>
      </c>
      <c r="G1166" s="38"/>
      <c r="H1166" s="38"/>
      <c r="I1166" s="196"/>
      <c r="J1166" s="38"/>
      <c r="K1166" s="38"/>
      <c r="L1166" s="39"/>
      <c r="M1166" s="197"/>
      <c r="N1166" s="198"/>
      <c r="O1166" s="77"/>
      <c r="P1166" s="77"/>
      <c r="Q1166" s="77"/>
      <c r="R1166" s="77"/>
      <c r="S1166" s="77"/>
      <c r="T1166" s="78"/>
      <c r="U1166" s="38"/>
      <c r="V1166" s="38"/>
      <c r="W1166" s="38"/>
      <c r="X1166" s="38"/>
      <c r="Y1166" s="38"/>
      <c r="Z1166" s="38"/>
      <c r="AA1166" s="38"/>
      <c r="AB1166" s="38"/>
      <c r="AC1166" s="38"/>
      <c r="AD1166" s="38"/>
      <c r="AE1166" s="38"/>
      <c r="AT1166" s="19" t="s">
        <v>193</v>
      </c>
      <c r="AU1166" s="19" t="s">
        <v>92</v>
      </c>
    </row>
    <row r="1167" s="2" customFormat="1">
      <c r="A1167" s="38"/>
      <c r="B1167" s="39"/>
      <c r="C1167" s="38"/>
      <c r="D1167" s="207" t="s">
        <v>201</v>
      </c>
      <c r="E1167" s="38"/>
      <c r="F1167" s="208" t="s">
        <v>1285</v>
      </c>
      <c r="G1167" s="38"/>
      <c r="H1167" s="38"/>
      <c r="I1167" s="196"/>
      <c r="J1167" s="38"/>
      <c r="K1167" s="38"/>
      <c r="L1167" s="39"/>
      <c r="M1167" s="197"/>
      <c r="N1167" s="198"/>
      <c r="O1167" s="77"/>
      <c r="P1167" s="77"/>
      <c r="Q1167" s="77"/>
      <c r="R1167" s="77"/>
      <c r="S1167" s="77"/>
      <c r="T1167" s="78"/>
      <c r="U1167" s="38"/>
      <c r="V1167" s="38"/>
      <c r="W1167" s="38"/>
      <c r="X1167" s="38"/>
      <c r="Y1167" s="38"/>
      <c r="Z1167" s="38"/>
      <c r="AA1167" s="38"/>
      <c r="AB1167" s="38"/>
      <c r="AC1167" s="38"/>
      <c r="AD1167" s="38"/>
      <c r="AE1167" s="38"/>
      <c r="AT1167" s="19" t="s">
        <v>201</v>
      </c>
      <c r="AU1167" s="19" t="s">
        <v>92</v>
      </c>
    </row>
    <row r="1168" s="13" customFormat="1">
      <c r="A1168" s="13"/>
      <c r="B1168" s="199"/>
      <c r="C1168" s="13"/>
      <c r="D1168" s="194" t="s">
        <v>194</v>
      </c>
      <c r="E1168" s="200" t="s">
        <v>1</v>
      </c>
      <c r="F1168" s="201" t="s">
        <v>1286</v>
      </c>
      <c r="G1168" s="13"/>
      <c r="H1168" s="202">
        <v>4.1130000000000004</v>
      </c>
      <c r="I1168" s="203"/>
      <c r="J1168" s="13"/>
      <c r="K1168" s="13"/>
      <c r="L1168" s="199"/>
      <c r="M1168" s="204"/>
      <c r="N1168" s="205"/>
      <c r="O1168" s="205"/>
      <c r="P1168" s="205"/>
      <c r="Q1168" s="205"/>
      <c r="R1168" s="205"/>
      <c r="S1168" s="205"/>
      <c r="T1168" s="206"/>
      <c r="U1168" s="13"/>
      <c r="V1168" s="13"/>
      <c r="W1168" s="13"/>
      <c r="X1168" s="13"/>
      <c r="Y1168" s="13"/>
      <c r="Z1168" s="13"/>
      <c r="AA1168" s="13"/>
      <c r="AB1168" s="13"/>
      <c r="AC1168" s="13"/>
      <c r="AD1168" s="13"/>
      <c r="AE1168" s="13"/>
      <c r="AT1168" s="200" t="s">
        <v>194</v>
      </c>
      <c r="AU1168" s="200" t="s">
        <v>92</v>
      </c>
      <c r="AV1168" s="13" t="s">
        <v>92</v>
      </c>
      <c r="AW1168" s="13" t="s">
        <v>32</v>
      </c>
      <c r="AX1168" s="13" t="s">
        <v>76</v>
      </c>
      <c r="AY1168" s="200" t="s">
        <v>185</v>
      </c>
    </row>
    <row r="1169" s="13" customFormat="1">
      <c r="A1169" s="13"/>
      <c r="B1169" s="199"/>
      <c r="C1169" s="13"/>
      <c r="D1169" s="194" t="s">
        <v>194</v>
      </c>
      <c r="E1169" s="200" t="s">
        <v>1</v>
      </c>
      <c r="F1169" s="201" t="s">
        <v>1287</v>
      </c>
      <c r="G1169" s="13"/>
      <c r="H1169" s="202">
        <v>55</v>
      </c>
      <c r="I1169" s="203"/>
      <c r="J1169" s="13"/>
      <c r="K1169" s="13"/>
      <c r="L1169" s="199"/>
      <c r="M1169" s="204"/>
      <c r="N1169" s="205"/>
      <c r="O1169" s="205"/>
      <c r="P1169" s="205"/>
      <c r="Q1169" s="205"/>
      <c r="R1169" s="205"/>
      <c r="S1169" s="205"/>
      <c r="T1169" s="206"/>
      <c r="U1169" s="13"/>
      <c r="V1169" s="13"/>
      <c r="W1169" s="13"/>
      <c r="X1169" s="13"/>
      <c r="Y1169" s="13"/>
      <c r="Z1169" s="13"/>
      <c r="AA1169" s="13"/>
      <c r="AB1169" s="13"/>
      <c r="AC1169" s="13"/>
      <c r="AD1169" s="13"/>
      <c r="AE1169" s="13"/>
      <c r="AT1169" s="200" t="s">
        <v>194</v>
      </c>
      <c r="AU1169" s="200" t="s">
        <v>92</v>
      </c>
      <c r="AV1169" s="13" t="s">
        <v>92</v>
      </c>
      <c r="AW1169" s="13" t="s">
        <v>32</v>
      </c>
      <c r="AX1169" s="13" t="s">
        <v>76</v>
      </c>
      <c r="AY1169" s="200" t="s">
        <v>185</v>
      </c>
    </row>
    <row r="1170" s="13" customFormat="1">
      <c r="A1170" s="13"/>
      <c r="B1170" s="199"/>
      <c r="C1170" s="13"/>
      <c r="D1170" s="194" t="s">
        <v>194</v>
      </c>
      <c r="E1170" s="200" t="s">
        <v>1</v>
      </c>
      <c r="F1170" s="201" t="s">
        <v>1288</v>
      </c>
      <c r="G1170" s="13"/>
      <c r="H1170" s="202">
        <v>24.75</v>
      </c>
      <c r="I1170" s="203"/>
      <c r="J1170" s="13"/>
      <c r="K1170" s="13"/>
      <c r="L1170" s="199"/>
      <c r="M1170" s="204"/>
      <c r="N1170" s="205"/>
      <c r="O1170" s="205"/>
      <c r="P1170" s="205"/>
      <c r="Q1170" s="205"/>
      <c r="R1170" s="205"/>
      <c r="S1170" s="205"/>
      <c r="T1170" s="206"/>
      <c r="U1170" s="13"/>
      <c r="V1170" s="13"/>
      <c r="W1170" s="13"/>
      <c r="X1170" s="13"/>
      <c r="Y1170" s="13"/>
      <c r="Z1170" s="13"/>
      <c r="AA1170" s="13"/>
      <c r="AB1170" s="13"/>
      <c r="AC1170" s="13"/>
      <c r="AD1170" s="13"/>
      <c r="AE1170" s="13"/>
      <c r="AT1170" s="200" t="s">
        <v>194</v>
      </c>
      <c r="AU1170" s="200" t="s">
        <v>92</v>
      </c>
      <c r="AV1170" s="13" t="s">
        <v>92</v>
      </c>
      <c r="AW1170" s="13" t="s">
        <v>32</v>
      </c>
      <c r="AX1170" s="13" t="s">
        <v>76</v>
      </c>
      <c r="AY1170" s="200" t="s">
        <v>185</v>
      </c>
    </row>
    <row r="1171" s="13" customFormat="1">
      <c r="A1171" s="13"/>
      <c r="B1171" s="199"/>
      <c r="C1171" s="13"/>
      <c r="D1171" s="194" t="s">
        <v>194</v>
      </c>
      <c r="E1171" s="200" t="s">
        <v>1</v>
      </c>
      <c r="F1171" s="201" t="s">
        <v>1289</v>
      </c>
      <c r="G1171" s="13"/>
      <c r="H1171" s="202">
        <v>27.5</v>
      </c>
      <c r="I1171" s="203"/>
      <c r="J1171" s="13"/>
      <c r="K1171" s="13"/>
      <c r="L1171" s="199"/>
      <c r="M1171" s="204"/>
      <c r="N1171" s="205"/>
      <c r="O1171" s="205"/>
      <c r="P1171" s="205"/>
      <c r="Q1171" s="205"/>
      <c r="R1171" s="205"/>
      <c r="S1171" s="205"/>
      <c r="T1171" s="206"/>
      <c r="U1171" s="13"/>
      <c r="V1171" s="13"/>
      <c r="W1171" s="13"/>
      <c r="X1171" s="13"/>
      <c r="Y1171" s="13"/>
      <c r="Z1171" s="13"/>
      <c r="AA1171" s="13"/>
      <c r="AB1171" s="13"/>
      <c r="AC1171" s="13"/>
      <c r="AD1171" s="13"/>
      <c r="AE1171" s="13"/>
      <c r="AT1171" s="200" t="s">
        <v>194</v>
      </c>
      <c r="AU1171" s="200" t="s">
        <v>92</v>
      </c>
      <c r="AV1171" s="13" t="s">
        <v>92</v>
      </c>
      <c r="AW1171" s="13" t="s">
        <v>32</v>
      </c>
      <c r="AX1171" s="13" t="s">
        <v>76</v>
      </c>
      <c r="AY1171" s="200" t="s">
        <v>185</v>
      </c>
    </row>
    <row r="1172" s="13" customFormat="1">
      <c r="A1172" s="13"/>
      <c r="B1172" s="199"/>
      <c r="C1172" s="13"/>
      <c r="D1172" s="194" t="s">
        <v>194</v>
      </c>
      <c r="E1172" s="200" t="s">
        <v>1</v>
      </c>
      <c r="F1172" s="201" t="s">
        <v>1290</v>
      </c>
      <c r="G1172" s="13"/>
      <c r="H1172" s="202">
        <v>2.75</v>
      </c>
      <c r="I1172" s="203"/>
      <c r="J1172" s="13"/>
      <c r="K1172" s="13"/>
      <c r="L1172" s="199"/>
      <c r="M1172" s="204"/>
      <c r="N1172" s="205"/>
      <c r="O1172" s="205"/>
      <c r="P1172" s="205"/>
      <c r="Q1172" s="205"/>
      <c r="R1172" s="205"/>
      <c r="S1172" s="205"/>
      <c r="T1172" s="206"/>
      <c r="U1172" s="13"/>
      <c r="V1172" s="13"/>
      <c r="W1172" s="13"/>
      <c r="X1172" s="13"/>
      <c r="Y1172" s="13"/>
      <c r="Z1172" s="13"/>
      <c r="AA1172" s="13"/>
      <c r="AB1172" s="13"/>
      <c r="AC1172" s="13"/>
      <c r="AD1172" s="13"/>
      <c r="AE1172" s="13"/>
      <c r="AT1172" s="200" t="s">
        <v>194</v>
      </c>
      <c r="AU1172" s="200" t="s">
        <v>92</v>
      </c>
      <c r="AV1172" s="13" t="s">
        <v>92</v>
      </c>
      <c r="AW1172" s="13" t="s">
        <v>32</v>
      </c>
      <c r="AX1172" s="13" t="s">
        <v>76</v>
      </c>
      <c r="AY1172" s="200" t="s">
        <v>185</v>
      </c>
    </row>
    <row r="1173" s="15" customFormat="1">
      <c r="A1173" s="15"/>
      <c r="B1173" s="226"/>
      <c r="C1173" s="15"/>
      <c r="D1173" s="194" t="s">
        <v>194</v>
      </c>
      <c r="E1173" s="227" t="s">
        <v>1</v>
      </c>
      <c r="F1173" s="228" t="s">
        <v>276</v>
      </c>
      <c r="G1173" s="15"/>
      <c r="H1173" s="229">
        <v>114.113</v>
      </c>
      <c r="I1173" s="230"/>
      <c r="J1173" s="15"/>
      <c r="K1173" s="15"/>
      <c r="L1173" s="226"/>
      <c r="M1173" s="231"/>
      <c r="N1173" s="232"/>
      <c r="O1173" s="232"/>
      <c r="P1173" s="232"/>
      <c r="Q1173" s="232"/>
      <c r="R1173" s="232"/>
      <c r="S1173" s="232"/>
      <c r="T1173" s="233"/>
      <c r="U1173" s="15"/>
      <c r="V1173" s="15"/>
      <c r="W1173" s="15"/>
      <c r="X1173" s="15"/>
      <c r="Y1173" s="15"/>
      <c r="Z1173" s="15"/>
      <c r="AA1173" s="15"/>
      <c r="AB1173" s="15"/>
      <c r="AC1173" s="15"/>
      <c r="AD1173" s="15"/>
      <c r="AE1173" s="15"/>
      <c r="AT1173" s="227" t="s">
        <v>194</v>
      </c>
      <c r="AU1173" s="227" t="s">
        <v>92</v>
      </c>
      <c r="AV1173" s="15" t="s">
        <v>191</v>
      </c>
      <c r="AW1173" s="15" t="s">
        <v>32</v>
      </c>
      <c r="AX1173" s="15" t="s">
        <v>84</v>
      </c>
      <c r="AY1173" s="227" t="s">
        <v>185</v>
      </c>
    </row>
    <row r="1174" s="2" customFormat="1" ht="21.75" customHeight="1">
      <c r="A1174" s="38"/>
      <c r="B1174" s="180"/>
      <c r="C1174" s="181" t="s">
        <v>1291</v>
      </c>
      <c r="D1174" s="181" t="s">
        <v>187</v>
      </c>
      <c r="E1174" s="182" t="s">
        <v>1292</v>
      </c>
      <c r="F1174" s="183" t="s">
        <v>1293</v>
      </c>
      <c r="G1174" s="184" t="s">
        <v>190</v>
      </c>
      <c r="H1174" s="185">
        <v>1.9390000000000001</v>
      </c>
      <c r="I1174" s="186"/>
      <c r="J1174" s="187">
        <f>ROUND(I1174*H1174,2)</f>
        <v>0</v>
      </c>
      <c r="K1174" s="183" t="s">
        <v>199</v>
      </c>
      <c r="L1174" s="39"/>
      <c r="M1174" s="188" t="s">
        <v>1</v>
      </c>
      <c r="N1174" s="189" t="s">
        <v>42</v>
      </c>
      <c r="O1174" s="77"/>
      <c r="P1174" s="190">
        <f>O1174*H1174</f>
        <v>0</v>
      </c>
      <c r="Q1174" s="190">
        <v>0</v>
      </c>
      <c r="R1174" s="190">
        <f>Q1174*H1174</f>
        <v>0</v>
      </c>
      <c r="S1174" s="190">
        <v>0.083000000000000004</v>
      </c>
      <c r="T1174" s="191">
        <f>S1174*H1174</f>
        <v>0.16093700000000002</v>
      </c>
      <c r="U1174" s="38"/>
      <c r="V1174" s="38"/>
      <c r="W1174" s="38"/>
      <c r="X1174" s="38"/>
      <c r="Y1174" s="38"/>
      <c r="Z1174" s="38"/>
      <c r="AA1174" s="38"/>
      <c r="AB1174" s="38"/>
      <c r="AC1174" s="38"/>
      <c r="AD1174" s="38"/>
      <c r="AE1174" s="38"/>
      <c r="AR1174" s="192" t="s">
        <v>191</v>
      </c>
      <c r="AT1174" s="192" t="s">
        <v>187</v>
      </c>
      <c r="AU1174" s="192" t="s">
        <v>92</v>
      </c>
      <c r="AY1174" s="19" t="s">
        <v>185</v>
      </c>
      <c r="BE1174" s="193">
        <f>IF(N1174="základní",J1174,0)</f>
        <v>0</v>
      </c>
      <c r="BF1174" s="193">
        <f>IF(N1174="snížená",J1174,0)</f>
        <v>0</v>
      </c>
      <c r="BG1174" s="193">
        <f>IF(N1174="zákl. přenesená",J1174,0)</f>
        <v>0</v>
      </c>
      <c r="BH1174" s="193">
        <f>IF(N1174="sníž. přenesená",J1174,0)</f>
        <v>0</v>
      </c>
      <c r="BI1174" s="193">
        <f>IF(N1174="nulová",J1174,0)</f>
        <v>0</v>
      </c>
      <c r="BJ1174" s="19" t="s">
        <v>92</v>
      </c>
      <c r="BK1174" s="193">
        <f>ROUND(I1174*H1174,2)</f>
        <v>0</v>
      </c>
      <c r="BL1174" s="19" t="s">
        <v>191</v>
      </c>
      <c r="BM1174" s="192" t="s">
        <v>1294</v>
      </c>
    </row>
    <row r="1175" s="2" customFormat="1">
      <c r="A1175" s="38"/>
      <c r="B1175" s="39"/>
      <c r="C1175" s="38"/>
      <c r="D1175" s="194" t="s">
        <v>193</v>
      </c>
      <c r="E1175" s="38"/>
      <c r="F1175" s="195" t="s">
        <v>1293</v>
      </c>
      <c r="G1175" s="38"/>
      <c r="H1175" s="38"/>
      <c r="I1175" s="196"/>
      <c r="J1175" s="38"/>
      <c r="K1175" s="38"/>
      <c r="L1175" s="39"/>
      <c r="M1175" s="197"/>
      <c r="N1175" s="198"/>
      <c r="O1175" s="77"/>
      <c r="P1175" s="77"/>
      <c r="Q1175" s="77"/>
      <c r="R1175" s="77"/>
      <c r="S1175" s="77"/>
      <c r="T1175" s="78"/>
      <c r="U1175" s="38"/>
      <c r="V1175" s="38"/>
      <c r="W1175" s="38"/>
      <c r="X1175" s="38"/>
      <c r="Y1175" s="38"/>
      <c r="Z1175" s="38"/>
      <c r="AA1175" s="38"/>
      <c r="AB1175" s="38"/>
      <c r="AC1175" s="38"/>
      <c r="AD1175" s="38"/>
      <c r="AE1175" s="38"/>
      <c r="AT1175" s="19" t="s">
        <v>193</v>
      </c>
      <c r="AU1175" s="19" t="s">
        <v>92</v>
      </c>
    </row>
    <row r="1176" s="2" customFormat="1">
      <c r="A1176" s="38"/>
      <c r="B1176" s="39"/>
      <c r="C1176" s="38"/>
      <c r="D1176" s="207" t="s">
        <v>201</v>
      </c>
      <c r="E1176" s="38"/>
      <c r="F1176" s="208" t="s">
        <v>1295</v>
      </c>
      <c r="G1176" s="38"/>
      <c r="H1176" s="38"/>
      <c r="I1176" s="196"/>
      <c r="J1176" s="38"/>
      <c r="K1176" s="38"/>
      <c r="L1176" s="39"/>
      <c r="M1176" s="197"/>
      <c r="N1176" s="198"/>
      <c r="O1176" s="77"/>
      <c r="P1176" s="77"/>
      <c r="Q1176" s="77"/>
      <c r="R1176" s="77"/>
      <c r="S1176" s="77"/>
      <c r="T1176" s="78"/>
      <c r="U1176" s="38"/>
      <c r="V1176" s="38"/>
      <c r="W1176" s="38"/>
      <c r="X1176" s="38"/>
      <c r="Y1176" s="38"/>
      <c r="Z1176" s="38"/>
      <c r="AA1176" s="38"/>
      <c r="AB1176" s="38"/>
      <c r="AC1176" s="38"/>
      <c r="AD1176" s="38"/>
      <c r="AE1176" s="38"/>
      <c r="AT1176" s="19" t="s">
        <v>201</v>
      </c>
      <c r="AU1176" s="19" t="s">
        <v>92</v>
      </c>
    </row>
    <row r="1177" s="13" customFormat="1">
      <c r="A1177" s="13"/>
      <c r="B1177" s="199"/>
      <c r="C1177" s="13"/>
      <c r="D1177" s="194" t="s">
        <v>194</v>
      </c>
      <c r="E1177" s="200" t="s">
        <v>1</v>
      </c>
      <c r="F1177" s="201" t="s">
        <v>1296</v>
      </c>
      <c r="G1177" s="13"/>
      <c r="H1177" s="202">
        <v>1.9390000000000001</v>
      </c>
      <c r="I1177" s="203"/>
      <c r="J1177" s="13"/>
      <c r="K1177" s="13"/>
      <c r="L1177" s="199"/>
      <c r="M1177" s="204"/>
      <c r="N1177" s="205"/>
      <c r="O1177" s="205"/>
      <c r="P1177" s="205"/>
      <c r="Q1177" s="205"/>
      <c r="R1177" s="205"/>
      <c r="S1177" s="205"/>
      <c r="T1177" s="206"/>
      <c r="U1177" s="13"/>
      <c r="V1177" s="13"/>
      <c r="W1177" s="13"/>
      <c r="X1177" s="13"/>
      <c r="Y1177" s="13"/>
      <c r="Z1177" s="13"/>
      <c r="AA1177" s="13"/>
      <c r="AB1177" s="13"/>
      <c r="AC1177" s="13"/>
      <c r="AD1177" s="13"/>
      <c r="AE1177" s="13"/>
      <c r="AT1177" s="200" t="s">
        <v>194</v>
      </c>
      <c r="AU1177" s="200" t="s">
        <v>92</v>
      </c>
      <c r="AV1177" s="13" t="s">
        <v>92</v>
      </c>
      <c r="AW1177" s="13" t="s">
        <v>32</v>
      </c>
      <c r="AX1177" s="13" t="s">
        <v>84</v>
      </c>
      <c r="AY1177" s="200" t="s">
        <v>185</v>
      </c>
    </row>
    <row r="1178" s="2" customFormat="1" ht="21.75" customHeight="1">
      <c r="A1178" s="38"/>
      <c r="B1178" s="180"/>
      <c r="C1178" s="181" t="s">
        <v>1297</v>
      </c>
      <c r="D1178" s="181" t="s">
        <v>187</v>
      </c>
      <c r="E1178" s="182" t="s">
        <v>1298</v>
      </c>
      <c r="F1178" s="183" t="s">
        <v>1299</v>
      </c>
      <c r="G1178" s="184" t="s">
        <v>190</v>
      </c>
      <c r="H1178" s="185">
        <v>7.3140000000000001</v>
      </c>
      <c r="I1178" s="186"/>
      <c r="J1178" s="187">
        <f>ROUND(I1178*H1178,2)</f>
        <v>0</v>
      </c>
      <c r="K1178" s="183" t="s">
        <v>199</v>
      </c>
      <c r="L1178" s="39"/>
      <c r="M1178" s="188" t="s">
        <v>1</v>
      </c>
      <c r="N1178" s="189" t="s">
        <v>42</v>
      </c>
      <c r="O1178" s="77"/>
      <c r="P1178" s="190">
        <f>O1178*H1178</f>
        <v>0</v>
      </c>
      <c r="Q1178" s="190">
        <v>0</v>
      </c>
      <c r="R1178" s="190">
        <f>Q1178*H1178</f>
        <v>0</v>
      </c>
      <c r="S1178" s="190">
        <v>0.062</v>
      </c>
      <c r="T1178" s="191">
        <f>S1178*H1178</f>
        <v>0.45346799999999998</v>
      </c>
      <c r="U1178" s="38"/>
      <c r="V1178" s="38"/>
      <c r="W1178" s="38"/>
      <c r="X1178" s="38"/>
      <c r="Y1178" s="38"/>
      <c r="Z1178" s="38"/>
      <c r="AA1178" s="38"/>
      <c r="AB1178" s="38"/>
      <c r="AC1178" s="38"/>
      <c r="AD1178" s="38"/>
      <c r="AE1178" s="38"/>
      <c r="AR1178" s="192" t="s">
        <v>191</v>
      </c>
      <c r="AT1178" s="192" t="s">
        <v>187</v>
      </c>
      <c r="AU1178" s="192" t="s">
        <v>92</v>
      </c>
      <c r="AY1178" s="19" t="s">
        <v>185</v>
      </c>
      <c r="BE1178" s="193">
        <f>IF(N1178="základní",J1178,0)</f>
        <v>0</v>
      </c>
      <c r="BF1178" s="193">
        <f>IF(N1178="snížená",J1178,0)</f>
        <v>0</v>
      </c>
      <c r="BG1178" s="193">
        <f>IF(N1178="zákl. přenesená",J1178,0)</f>
        <v>0</v>
      </c>
      <c r="BH1178" s="193">
        <f>IF(N1178="sníž. přenesená",J1178,0)</f>
        <v>0</v>
      </c>
      <c r="BI1178" s="193">
        <f>IF(N1178="nulová",J1178,0)</f>
        <v>0</v>
      </c>
      <c r="BJ1178" s="19" t="s">
        <v>92</v>
      </c>
      <c r="BK1178" s="193">
        <f>ROUND(I1178*H1178,2)</f>
        <v>0</v>
      </c>
      <c r="BL1178" s="19" t="s">
        <v>191</v>
      </c>
      <c r="BM1178" s="192" t="s">
        <v>1300</v>
      </c>
    </row>
    <row r="1179" s="2" customFormat="1">
      <c r="A1179" s="38"/>
      <c r="B1179" s="39"/>
      <c r="C1179" s="38"/>
      <c r="D1179" s="194" t="s">
        <v>193</v>
      </c>
      <c r="E1179" s="38"/>
      <c r="F1179" s="195" t="s">
        <v>1299</v>
      </c>
      <c r="G1179" s="38"/>
      <c r="H1179" s="38"/>
      <c r="I1179" s="196"/>
      <c r="J1179" s="38"/>
      <c r="K1179" s="38"/>
      <c r="L1179" s="39"/>
      <c r="M1179" s="197"/>
      <c r="N1179" s="198"/>
      <c r="O1179" s="77"/>
      <c r="P1179" s="77"/>
      <c r="Q1179" s="77"/>
      <c r="R1179" s="77"/>
      <c r="S1179" s="77"/>
      <c r="T1179" s="78"/>
      <c r="U1179" s="38"/>
      <c r="V1179" s="38"/>
      <c r="W1179" s="38"/>
      <c r="X1179" s="38"/>
      <c r="Y1179" s="38"/>
      <c r="Z1179" s="38"/>
      <c r="AA1179" s="38"/>
      <c r="AB1179" s="38"/>
      <c r="AC1179" s="38"/>
      <c r="AD1179" s="38"/>
      <c r="AE1179" s="38"/>
      <c r="AT1179" s="19" t="s">
        <v>193</v>
      </c>
      <c r="AU1179" s="19" t="s">
        <v>92</v>
      </c>
    </row>
    <row r="1180" s="2" customFormat="1">
      <c r="A1180" s="38"/>
      <c r="B1180" s="39"/>
      <c r="C1180" s="38"/>
      <c r="D1180" s="207" t="s">
        <v>201</v>
      </c>
      <c r="E1180" s="38"/>
      <c r="F1180" s="208" t="s">
        <v>1301</v>
      </c>
      <c r="G1180" s="38"/>
      <c r="H1180" s="38"/>
      <c r="I1180" s="196"/>
      <c r="J1180" s="38"/>
      <c r="K1180" s="38"/>
      <c r="L1180" s="39"/>
      <c r="M1180" s="197"/>
      <c r="N1180" s="198"/>
      <c r="O1180" s="77"/>
      <c r="P1180" s="77"/>
      <c r="Q1180" s="77"/>
      <c r="R1180" s="77"/>
      <c r="S1180" s="77"/>
      <c r="T1180" s="78"/>
      <c r="U1180" s="38"/>
      <c r="V1180" s="38"/>
      <c r="W1180" s="38"/>
      <c r="X1180" s="38"/>
      <c r="Y1180" s="38"/>
      <c r="Z1180" s="38"/>
      <c r="AA1180" s="38"/>
      <c r="AB1180" s="38"/>
      <c r="AC1180" s="38"/>
      <c r="AD1180" s="38"/>
      <c r="AE1180" s="38"/>
      <c r="AT1180" s="19" t="s">
        <v>201</v>
      </c>
      <c r="AU1180" s="19" t="s">
        <v>92</v>
      </c>
    </row>
    <row r="1181" s="13" customFormat="1">
      <c r="A1181" s="13"/>
      <c r="B1181" s="199"/>
      <c r="C1181" s="13"/>
      <c r="D1181" s="194" t="s">
        <v>194</v>
      </c>
      <c r="E1181" s="200" t="s">
        <v>1</v>
      </c>
      <c r="F1181" s="201" t="s">
        <v>1302</v>
      </c>
      <c r="G1181" s="13"/>
      <c r="H1181" s="202">
        <v>5.1310000000000002</v>
      </c>
      <c r="I1181" s="203"/>
      <c r="J1181" s="13"/>
      <c r="K1181" s="13"/>
      <c r="L1181" s="199"/>
      <c r="M1181" s="204"/>
      <c r="N1181" s="205"/>
      <c r="O1181" s="205"/>
      <c r="P1181" s="205"/>
      <c r="Q1181" s="205"/>
      <c r="R1181" s="205"/>
      <c r="S1181" s="205"/>
      <c r="T1181" s="206"/>
      <c r="U1181" s="13"/>
      <c r="V1181" s="13"/>
      <c r="W1181" s="13"/>
      <c r="X1181" s="13"/>
      <c r="Y1181" s="13"/>
      <c r="Z1181" s="13"/>
      <c r="AA1181" s="13"/>
      <c r="AB1181" s="13"/>
      <c r="AC1181" s="13"/>
      <c r="AD1181" s="13"/>
      <c r="AE1181" s="13"/>
      <c r="AT1181" s="200" t="s">
        <v>194</v>
      </c>
      <c r="AU1181" s="200" t="s">
        <v>92</v>
      </c>
      <c r="AV1181" s="13" t="s">
        <v>92</v>
      </c>
      <c r="AW1181" s="13" t="s">
        <v>32</v>
      </c>
      <c r="AX1181" s="13" t="s">
        <v>76</v>
      </c>
      <c r="AY1181" s="200" t="s">
        <v>185</v>
      </c>
    </row>
    <row r="1182" s="13" customFormat="1">
      <c r="A1182" s="13"/>
      <c r="B1182" s="199"/>
      <c r="C1182" s="13"/>
      <c r="D1182" s="194" t="s">
        <v>194</v>
      </c>
      <c r="E1182" s="200" t="s">
        <v>1</v>
      </c>
      <c r="F1182" s="201" t="s">
        <v>1303</v>
      </c>
      <c r="G1182" s="13"/>
      <c r="H1182" s="202">
        <v>2.1829999999999998</v>
      </c>
      <c r="I1182" s="203"/>
      <c r="J1182" s="13"/>
      <c r="K1182" s="13"/>
      <c r="L1182" s="199"/>
      <c r="M1182" s="204"/>
      <c r="N1182" s="205"/>
      <c r="O1182" s="205"/>
      <c r="P1182" s="205"/>
      <c r="Q1182" s="205"/>
      <c r="R1182" s="205"/>
      <c r="S1182" s="205"/>
      <c r="T1182" s="206"/>
      <c r="U1182" s="13"/>
      <c r="V1182" s="13"/>
      <c r="W1182" s="13"/>
      <c r="X1182" s="13"/>
      <c r="Y1182" s="13"/>
      <c r="Z1182" s="13"/>
      <c r="AA1182" s="13"/>
      <c r="AB1182" s="13"/>
      <c r="AC1182" s="13"/>
      <c r="AD1182" s="13"/>
      <c r="AE1182" s="13"/>
      <c r="AT1182" s="200" t="s">
        <v>194</v>
      </c>
      <c r="AU1182" s="200" t="s">
        <v>92</v>
      </c>
      <c r="AV1182" s="13" t="s">
        <v>92</v>
      </c>
      <c r="AW1182" s="13" t="s">
        <v>32</v>
      </c>
      <c r="AX1182" s="13" t="s">
        <v>76</v>
      </c>
      <c r="AY1182" s="200" t="s">
        <v>185</v>
      </c>
    </row>
    <row r="1183" s="15" customFormat="1">
      <c r="A1183" s="15"/>
      <c r="B1183" s="226"/>
      <c r="C1183" s="15"/>
      <c r="D1183" s="194" t="s">
        <v>194</v>
      </c>
      <c r="E1183" s="227" t="s">
        <v>1</v>
      </c>
      <c r="F1183" s="228" t="s">
        <v>276</v>
      </c>
      <c r="G1183" s="15"/>
      <c r="H1183" s="229">
        <v>7.3140000000000001</v>
      </c>
      <c r="I1183" s="230"/>
      <c r="J1183" s="15"/>
      <c r="K1183" s="15"/>
      <c r="L1183" s="226"/>
      <c r="M1183" s="231"/>
      <c r="N1183" s="232"/>
      <c r="O1183" s="232"/>
      <c r="P1183" s="232"/>
      <c r="Q1183" s="232"/>
      <c r="R1183" s="232"/>
      <c r="S1183" s="232"/>
      <c r="T1183" s="233"/>
      <c r="U1183" s="15"/>
      <c r="V1183" s="15"/>
      <c r="W1183" s="15"/>
      <c r="X1183" s="15"/>
      <c r="Y1183" s="15"/>
      <c r="Z1183" s="15"/>
      <c r="AA1183" s="15"/>
      <c r="AB1183" s="15"/>
      <c r="AC1183" s="15"/>
      <c r="AD1183" s="15"/>
      <c r="AE1183" s="15"/>
      <c r="AT1183" s="227" t="s">
        <v>194</v>
      </c>
      <c r="AU1183" s="227" t="s">
        <v>92</v>
      </c>
      <c r="AV1183" s="15" t="s">
        <v>191</v>
      </c>
      <c r="AW1183" s="15" t="s">
        <v>32</v>
      </c>
      <c r="AX1183" s="15" t="s">
        <v>84</v>
      </c>
      <c r="AY1183" s="227" t="s">
        <v>185</v>
      </c>
    </row>
    <row r="1184" s="2" customFormat="1" ht="24.15" customHeight="1">
      <c r="A1184" s="38"/>
      <c r="B1184" s="180"/>
      <c r="C1184" s="181" t="s">
        <v>1304</v>
      </c>
      <c r="D1184" s="181" t="s">
        <v>187</v>
      </c>
      <c r="E1184" s="182" t="s">
        <v>1305</v>
      </c>
      <c r="F1184" s="183" t="s">
        <v>1306</v>
      </c>
      <c r="G1184" s="184" t="s">
        <v>190</v>
      </c>
      <c r="H1184" s="185">
        <v>2.7450000000000001</v>
      </c>
      <c r="I1184" s="186"/>
      <c r="J1184" s="187">
        <f>ROUND(I1184*H1184,2)</f>
        <v>0</v>
      </c>
      <c r="K1184" s="183" t="s">
        <v>199</v>
      </c>
      <c r="L1184" s="39"/>
      <c r="M1184" s="188" t="s">
        <v>1</v>
      </c>
      <c r="N1184" s="189" t="s">
        <v>42</v>
      </c>
      <c r="O1184" s="77"/>
      <c r="P1184" s="190">
        <f>O1184*H1184</f>
        <v>0</v>
      </c>
      <c r="Q1184" s="190">
        <v>0</v>
      </c>
      <c r="R1184" s="190">
        <f>Q1184*H1184</f>
        <v>0</v>
      </c>
      <c r="S1184" s="190">
        <v>0.27000000000000002</v>
      </c>
      <c r="T1184" s="191">
        <f>S1184*H1184</f>
        <v>0.74115000000000009</v>
      </c>
      <c r="U1184" s="38"/>
      <c r="V1184" s="38"/>
      <c r="W1184" s="38"/>
      <c r="X1184" s="38"/>
      <c r="Y1184" s="38"/>
      <c r="Z1184" s="38"/>
      <c r="AA1184" s="38"/>
      <c r="AB1184" s="38"/>
      <c r="AC1184" s="38"/>
      <c r="AD1184" s="38"/>
      <c r="AE1184" s="38"/>
      <c r="AR1184" s="192" t="s">
        <v>191</v>
      </c>
      <c r="AT1184" s="192" t="s">
        <v>187</v>
      </c>
      <c r="AU1184" s="192" t="s">
        <v>92</v>
      </c>
      <c r="AY1184" s="19" t="s">
        <v>185</v>
      </c>
      <c r="BE1184" s="193">
        <f>IF(N1184="základní",J1184,0)</f>
        <v>0</v>
      </c>
      <c r="BF1184" s="193">
        <f>IF(N1184="snížená",J1184,0)</f>
        <v>0</v>
      </c>
      <c r="BG1184" s="193">
        <f>IF(N1184="zákl. přenesená",J1184,0)</f>
        <v>0</v>
      </c>
      <c r="BH1184" s="193">
        <f>IF(N1184="sníž. přenesená",J1184,0)</f>
        <v>0</v>
      </c>
      <c r="BI1184" s="193">
        <f>IF(N1184="nulová",J1184,0)</f>
        <v>0</v>
      </c>
      <c r="BJ1184" s="19" t="s">
        <v>92</v>
      </c>
      <c r="BK1184" s="193">
        <f>ROUND(I1184*H1184,2)</f>
        <v>0</v>
      </c>
      <c r="BL1184" s="19" t="s">
        <v>191</v>
      </c>
      <c r="BM1184" s="192" t="s">
        <v>1307</v>
      </c>
    </row>
    <row r="1185" s="2" customFormat="1">
      <c r="A1185" s="38"/>
      <c r="B1185" s="39"/>
      <c r="C1185" s="38"/>
      <c r="D1185" s="194" t="s">
        <v>193</v>
      </c>
      <c r="E1185" s="38"/>
      <c r="F1185" s="195" t="s">
        <v>1306</v>
      </c>
      <c r="G1185" s="38"/>
      <c r="H1185" s="38"/>
      <c r="I1185" s="196"/>
      <c r="J1185" s="38"/>
      <c r="K1185" s="38"/>
      <c r="L1185" s="39"/>
      <c r="M1185" s="197"/>
      <c r="N1185" s="198"/>
      <c r="O1185" s="77"/>
      <c r="P1185" s="77"/>
      <c r="Q1185" s="77"/>
      <c r="R1185" s="77"/>
      <c r="S1185" s="77"/>
      <c r="T1185" s="78"/>
      <c r="U1185" s="38"/>
      <c r="V1185" s="38"/>
      <c r="W1185" s="38"/>
      <c r="X1185" s="38"/>
      <c r="Y1185" s="38"/>
      <c r="Z1185" s="38"/>
      <c r="AA1185" s="38"/>
      <c r="AB1185" s="38"/>
      <c r="AC1185" s="38"/>
      <c r="AD1185" s="38"/>
      <c r="AE1185" s="38"/>
      <c r="AT1185" s="19" t="s">
        <v>193</v>
      </c>
      <c r="AU1185" s="19" t="s">
        <v>92</v>
      </c>
    </row>
    <row r="1186" s="2" customFormat="1">
      <c r="A1186" s="38"/>
      <c r="B1186" s="39"/>
      <c r="C1186" s="38"/>
      <c r="D1186" s="207" t="s">
        <v>201</v>
      </c>
      <c r="E1186" s="38"/>
      <c r="F1186" s="208" t="s">
        <v>1308</v>
      </c>
      <c r="G1186" s="38"/>
      <c r="H1186" s="38"/>
      <c r="I1186" s="196"/>
      <c r="J1186" s="38"/>
      <c r="K1186" s="38"/>
      <c r="L1186" s="39"/>
      <c r="M1186" s="197"/>
      <c r="N1186" s="198"/>
      <c r="O1186" s="77"/>
      <c r="P1186" s="77"/>
      <c r="Q1186" s="77"/>
      <c r="R1186" s="77"/>
      <c r="S1186" s="77"/>
      <c r="T1186" s="78"/>
      <c r="U1186" s="38"/>
      <c r="V1186" s="38"/>
      <c r="W1186" s="38"/>
      <c r="X1186" s="38"/>
      <c r="Y1186" s="38"/>
      <c r="Z1186" s="38"/>
      <c r="AA1186" s="38"/>
      <c r="AB1186" s="38"/>
      <c r="AC1186" s="38"/>
      <c r="AD1186" s="38"/>
      <c r="AE1186" s="38"/>
      <c r="AT1186" s="19" t="s">
        <v>201</v>
      </c>
      <c r="AU1186" s="19" t="s">
        <v>92</v>
      </c>
    </row>
    <row r="1187" s="14" customFormat="1">
      <c r="A1187" s="14"/>
      <c r="B1187" s="219"/>
      <c r="C1187" s="14"/>
      <c r="D1187" s="194" t="s">
        <v>194</v>
      </c>
      <c r="E1187" s="220" t="s">
        <v>1</v>
      </c>
      <c r="F1187" s="221" t="s">
        <v>323</v>
      </c>
      <c r="G1187" s="14"/>
      <c r="H1187" s="220" t="s">
        <v>1</v>
      </c>
      <c r="I1187" s="222"/>
      <c r="J1187" s="14"/>
      <c r="K1187" s="14"/>
      <c r="L1187" s="219"/>
      <c r="M1187" s="223"/>
      <c r="N1187" s="224"/>
      <c r="O1187" s="224"/>
      <c r="P1187" s="224"/>
      <c r="Q1187" s="224"/>
      <c r="R1187" s="224"/>
      <c r="S1187" s="224"/>
      <c r="T1187" s="225"/>
      <c r="U1187" s="14"/>
      <c r="V1187" s="14"/>
      <c r="W1187" s="14"/>
      <c r="X1187" s="14"/>
      <c r="Y1187" s="14"/>
      <c r="Z1187" s="14"/>
      <c r="AA1187" s="14"/>
      <c r="AB1187" s="14"/>
      <c r="AC1187" s="14"/>
      <c r="AD1187" s="14"/>
      <c r="AE1187" s="14"/>
      <c r="AT1187" s="220" t="s">
        <v>194</v>
      </c>
      <c r="AU1187" s="220" t="s">
        <v>92</v>
      </c>
      <c r="AV1187" s="14" t="s">
        <v>84</v>
      </c>
      <c r="AW1187" s="14" t="s">
        <v>32</v>
      </c>
      <c r="AX1187" s="14" t="s">
        <v>76</v>
      </c>
      <c r="AY1187" s="220" t="s">
        <v>185</v>
      </c>
    </row>
    <row r="1188" s="13" customFormat="1">
      <c r="A1188" s="13"/>
      <c r="B1188" s="199"/>
      <c r="C1188" s="13"/>
      <c r="D1188" s="194" t="s">
        <v>194</v>
      </c>
      <c r="E1188" s="200" t="s">
        <v>1</v>
      </c>
      <c r="F1188" s="201" t="s">
        <v>1309</v>
      </c>
      <c r="G1188" s="13"/>
      <c r="H1188" s="202">
        <v>1.98</v>
      </c>
      <c r="I1188" s="203"/>
      <c r="J1188" s="13"/>
      <c r="K1188" s="13"/>
      <c r="L1188" s="199"/>
      <c r="M1188" s="204"/>
      <c r="N1188" s="205"/>
      <c r="O1188" s="205"/>
      <c r="P1188" s="205"/>
      <c r="Q1188" s="205"/>
      <c r="R1188" s="205"/>
      <c r="S1188" s="205"/>
      <c r="T1188" s="206"/>
      <c r="U1188" s="13"/>
      <c r="V1188" s="13"/>
      <c r="W1188" s="13"/>
      <c r="X1188" s="13"/>
      <c r="Y1188" s="13"/>
      <c r="Z1188" s="13"/>
      <c r="AA1188" s="13"/>
      <c r="AB1188" s="13"/>
      <c r="AC1188" s="13"/>
      <c r="AD1188" s="13"/>
      <c r="AE1188" s="13"/>
      <c r="AT1188" s="200" t="s">
        <v>194</v>
      </c>
      <c r="AU1188" s="200" t="s">
        <v>92</v>
      </c>
      <c r="AV1188" s="13" t="s">
        <v>92</v>
      </c>
      <c r="AW1188" s="13" t="s">
        <v>32</v>
      </c>
      <c r="AX1188" s="13" t="s">
        <v>76</v>
      </c>
      <c r="AY1188" s="200" t="s">
        <v>185</v>
      </c>
    </row>
    <row r="1189" s="13" customFormat="1">
      <c r="A1189" s="13"/>
      <c r="B1189" s="199"/>
      <c r="C1189" s="13"/>
      <c r="D1189" s="194" t="s">
        <v>194</v>
      </c>
      <c r="E1189" s="200" t="s">
        <v>1</v>
      </c>
      <c r="F1189" s="201" t="s">
        <v>1310</v>
      </c>
      <c r="G1189" s="13"/>
      <c r="H1189" s="202">
        <v>2.7450000000000001</v>
      </c>
      <c r="I1189" s="203"/>
      <c r="J1189" s="13"/>
      <c r="K1189" s="13"/>
      <c r="L1189" s="199"/>
      <c r="M1189" s="204"/>
      <c r="N1189" s="205"/>
      <c r="O1189" s="205"/>
      <c r="P1189" s="205"/>
      <c r="Q1189" s="205"/>
      <c r="R1189" s="205"/>
      <c r="S1189" s="205"/>
      <c r="T1189" s="206"/>
      <c r="U1189" s="13"/>
      <c r="V1189" s="13"/>
      <c r="W1189" s="13"/>
      <c r="X1189" s="13"/>
      <c r="Y1189" s="13"/>
      <c r="Z1189" s="13"/>
      <c r="AA1189" s="13"/>
      <c r="AB1189" s="13"/>
      <c r="AC1189" s="13"/>
      <c r="AD1189" s="13"/>
      <c r="AE1189" s="13"/>
      <c r="AT1189" s="200" t="s">
        <v>194</v>
      </c>
      <c r="AU1189" s="200" t="s">
        <v>92</v>
      </c>
      <c r="AV1189" s="13" t="s">
        <v>92</v>
      </c>
      <c r="AW1189" s="13" t="s">
        <v>32</v>
      </c>
      <c r="AX1189" s="13" t="s">
        <v>84</v>
      </c>
      <c r="AY1189" s="200" t="s">
        <v>185</v>
      </c>
    </row>
    <row r="1190" s="2" customFormat="1" ht="24.15" customHeight="1">
      <c r="A1190" s="38"/>
      <c r="B1190" s="180"/>
      <c r="C1190" s="181" t="s">
        <v>1311</v>
      </c>
      <c r="D1190" s="181" t="s">
        <v>187</v>
      </c>
      <c r="E1190" s="182" t="s">
        <v>1312</v>
      </c>
      <c r="F1190" s="183" t="s">
        <v>1313</v>
      </c>
      <c r="G1190" s="184" t="s">
        <v>198</v>
      </c>
      <c r="H1190" s="185">
        <v>24.274999999999999</v>
      </c>
      <c r="I1190" s="186"/>
      <c r="J1190" s="187">
        <f>ROUND(I1190*H1190,2)</f>
        <v>0</v>
      </c>
      <c r="K1190" s="183" t="s">
        <v>199</v>
      </c>
      <c r="L1190" s="39"/>
      <c r="M1190" s="188" t="s">
        <v>1</v>
      </c>
      <c r="N1190" s="189" t="s">
        <v>42</v>
      </c>
      <c r="O1190" s="77"/>
      <c r="P1190" s="190">
        <f>O1190*H1190</f>
        <v>0</v>
      </c>
      <c r="Q1190" s="190">
        <v>0</v>
      </c>
      <c r="R1190" s="190">
        <f>Q1190*H1190</f>
        <v>0</v>
      </c>
      <c r="S1190" s="190">
        <v>1.8</v>
      </c>
      <c r="T1190" s="191">
        <f>S1190*H1190</f>
        <v>43.695</v>
      </c>
      <c r="U1190" s="38"/>
      <c r="V1190" s="38"/>
      <c r="W1190" s="38"/>
      <c r="X1190" s="38"/>
      <c r="Y1190" s="38"/>
      <c r="Z1190" s="38"/>
      <c r="AA1190" s="38"/>
      <c r="AB1190" s="38"/>
      <c r="AC1190" s="38"/>
      <c r="AD1190" s="38"/>
      <c r="AE1190" s="38"/>
      <c r="AR1190" s="192" t="s">
        <v>191</v>
      </c>
      <c r="AT1190" s="192" t="s">
        <v>187</v>
      </c>
      <c r="AU1190" s="192" t="s">
        <v>92</v>
      </c>
      <c r="AY1190" s="19" t="s">
        <v>185</v>
      </c>
      <c r="BE1190" s="193">
        <f>IF(N1190="základní",J1190,0)</f>
        <v>0</v>
      </c>
      <c r="BF1190" s="193">
        <f>IF(N1190="snížená",J1190,0)</f>
        <v>0</v>
      </c>
      <c r="BG1190" s="193">
        <f>IF(N1190="zákl. přenesená",J1190,0)</f>
        <v>0</v>
      </c>
      <c r="BH1190" s="193">
        <f>IF(N1190="sníž. přenesená",J1190,0)</f>
        <v>0</v>
      </c>
      <c r="BI1190" s="193">
        <f>IF(N1190="nulová",J1190,0)</f>
        <v>0</v>
      </c>
      <c r="BJ1190" s="19" t="s">
        <v>92</v>
      </c>
      <c r="BK1190" s="193">
        <f>ROUND(I1190*H1190,2)</f>
        <v>0</v>
      </c>
      <c r="BL1190" s="19" t="s">
        <v>191</v>
      </c>
      <c r="BM1190" s="192" t="s">
        <v>1314</v>
      </c>
    </row>
    <row r="1191" s="2" customFormat="1">
      <c r="A1191" s="38"/>
      <c r="B1191" s="39"/>
      <c r="C1191" s="38"/>
      <c r="D1191" s="194" t="s">
        <v>193</v>
      </c>
      <c r="E1191" s="38"/>
      <c r="F1191" s="195" t="s">
        <v>1313</v>
      </c>
      <c r="G1191" s="38"/>
      <c r="H1191" s="38"/>
      <c r="I1191" s="196"/>
      <c r="J1191" s="38"/>
      <c r="K1191" s="38"/>
      <c r="L1191" s="39"/>
      <c r="M1191" s="197"/>
      <c r="N1191" s="198"/>
      <c r="O1191" s="77"/>
      <c r="P1191" s="77"/>
      <c r="Q1191" s="77"/>
      <c r="R1191" s="77"/>
      <c r="S1191" s="77"/>
      <c r="T1191" s="78"/>
      <c r="U1191" s="38"/>
      <c r="V1191" s="38"/>
      <c r="W1191" s="38"/>
      <c r="X1191" s="38"/>
      <c r="Y1191" s="38"/>
      <c r="Z1191" s="38"/>
      <c r="AA1191" s="38"/>
      <c r="AB1191" s="38"/>
      <c r="AC1191" s="38"/>
      <c r="AD1191" s="38"/>
      <c r="AE1191" s="38"/>
      <c r="AT1191" s="19" t="s">
        <v>193</v>
      </c>
      <c r="AU1191" s="19" t="s">
        <v>92</v>
      </c>
    </row>
    <row r="1192" s="2" customFormat="1">
      <c r="A1192" s="38"/>
      <c r="B1192" s="39"/>
      <c r="C1192" s="38"/>
      <c r="D1192" s="207" t="s">
        <v>201</v>
      </c>
      <c r="E1192" s="38"/>
      <c r="F1192" s="208" t="s">
        <v>1315</v>
      </c>
      <c r="G1192" s="38"/>
      <c r="H1192" s="38"/>
      <c r="I1192" s="196"/>
      <c r="J1192" s="38"/>
      <c r="K1192" s="38"/>
      <c r="L1192" s="39"/>
      <c r="M1192" s="197"/>
      <c r="N1192" s="198"/>
      <c r="O1192" s="77"/>
      <c r="P1192" s="77"/>
      <c r="Q1192" s="77"/>
      <c r="R1192" s="77"/>
      <c r="S1192" s="77"/>
      <c r="T1192" s="78"/>
      <c r="U1192" s="38"/>
      <c r="V1192" s="38"/>
      <c r="W1192" s="38"/>
      <c r="X1192" s="38"/>
      <c r="Y1192" s="38"/>
      <c r="Z1192" s="38"/>
      <c r="AA1192" s="38"/>
      <c r="AB1192" s="38"/>
      <c r="AC1192" s="38"/>
      <c r="AD1192" s="38"/>
      <c r="AE1192" s="38"/>
      <c r="AT1192" s="19" t="s">
        <v>201</v>
      </c>
      <c r="AU1192" s="19" t="s">
        <v>92</v>
      </c>
    </row>
    <row r="1193" s="13" customFormat="1">
      <c r="A1193" s="13"/>
      <c r="B1193" s="199"/>
      <c r="C1193" s="13"/>
      <c r="D1193" s="194" t="s">
        <v>194</v>
      </c>
      <c r="E1193" s="200" t="s">
        <v>1</v>
      </c>
      <c r="F1193" s="201" t="s">
        <v>1316</v>
      </c>
      <c r="G1193" s="13"/>
      <c r="H1193" s="202">
        <v>9.3219999999999992</v>
      </c>
      <c r="I1193" s="203"/>
      <c r="J1193" s="13"/>
      <c r="K1193" s="13"/>
      <c r="L1193" s="199"/>
      <c r="M1193" s="204"/>
      <c r="N1193" s="205"/>
      <c r="O1193" s="205"/>
      <c r="P1193" s="205"/>
      <c r="Q1193" s="205"/>
      <c r="R1193" s="205"/>
      <c r="S1193" s="205"/>
      <c r="T1193" s="206"/>
      <c r="U1193" s="13"/>
      <c r="V1193" s="13"/>
      <c r="W1193" s="13"/>
      <c r="X1193" s="13"/>
      <c r="Y1193" s="13"/>
      <c r="Z1193" s="13"/>
      <c r="AA1193" s="13"/>
      <c r="AB1193" s="13"/>
      <c r="AC1193" s="13"/>
      <c r="AD1193" s="13"/>
      <c r="AE1193" s="13"/>
      <c r="AT1193" s="200" t="s">
        <v>194</v>
      </c>
      <c r="AU1193" s="200" t="s">
        <v>92</v>
      </c>
      <c r="AV1193" s="13" t="s">
        <v>92</v>
      </c>
      <c r="AW1193" s="13" t="s">
        <v>32</v>
      </c>
      <c r="AX1193" s="13" t="s">
        <v>76</v>
      </c>
      <c r="AY1193" s="200" t="s">
        <v>185</v>
      </c>
    </row>
    <row r="1194" s="13" customFormat="1">
      <c r="A1194" s="13"/>
      <c r="B1194" s="199"/>
      <c r="C1194" s="13"/>
      <c r="D1194" s="194" t="s">
        <v>194</v>
      </c>
      <c r="E1194" s="200" t="s">
        <v>1</v>
      </c>
      <c r="F1194" s="201" t="s">
        <v>1317</v>
      </c>
      <c r="G1194" s="13"/>
      <c r="H1194" s="202">
        <v>5.9039999999999999</v>
      </c>
      <c r="I1194" s="203"/>
      <c r="J1194" s="13"/>
      <c r="K1194" s="13"/>
      <c r="L1194" s="199"/>
      <c r="M1194" s="204"/>
      <c r="N1194" s="205"/>
      <c r="O1194" s="205"/>
      <c r="P1194" s="205"/>
      <c r="Q1194" s="205"/>
      <c r="R1194" s="205"/>
      <c r="S1194" s="205"/>
      <c r="T1194" s="206"/>
      <c r="U1194" s="13"/>
      <c r="V1194" s="13"/>
      <c r="W1194" s="13"/>
      <c r="X1194" s="13"/>
      <c r="Y1194" s="13"/>
      <c r="Z1194" s="13"/>
      <c r="AA1194" s="13"/>
      <c r="AB1194" s="13"/>
      <c r="AC1194" s="13"/>
      <c r="AD1194" s="13"/>
      <c r="AE1194" s="13"/>
      <c r="AT1194" s="200" t="s">
        <v>194</v>
      </c>
      <c r="AU1194" s="200" t="s">
        <v>92</v>
      </c>
      <c r="AV1194" s="13" t="s">
        <v>92</v>
      </c>
      <c r="AW1194" s="13" t="s">
        <v>32</v>
      </c>
      <c r="AX1194" s="13" t="s">
        <v>76</v>
      </c>
      <c r="AY1194" s="200" t="s">
        <v>185</v>
      </c>
    </row>
    <row r="1195" s="13" customFormat="1">
      <c r="A1195" s="13"/>
      <c r="B1195" s="199"/>
      <c r="C1195" s="13"/>
      <c r="D1195" s="194" t="s">
        <v>194</v>
      </c>
      <c r="E1195" s="200" t="s">
        <v>1</v>
      </c>
      <c r="F1195" s="201" t="s">
        <v>1318</v>
      </c>
      <c r="G1195" s="13"/>
      <c r="H1195" s="202">
        <v>7.4320000000000004</v>
      </c>
      <c r="I1195" s="203"/>
      <c r="J1195" s="13"/>
      <c r="K1195" s="13"/>
      <c r="L1195" s="199"/>
      <c r="M1195" s="204"/>
      <c r="N1195" s="205"/>
      <c r="O1195" s="205"/>
      <c r="P1195" s="205"/>
      <c r="Q1195" s="205"/>
      <c r="R1195" s="205"/>
      <c r="S1195" s="205"/>
      <c r="T1195" s="206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T1195" s="200" t="s">
        <v>194</v>
      </c>
      <c r="AU1195" s="200" t="s">
        <v>92</v>
      </c>
      <c r="AV1195" s="13" t="s">
        <v>92</v>
      </c>
      <c r="AW1195" s="13" t="s">
        <v>32</v>
      </c>
      <c r="AX1195" s="13" t="s">
        <v>76</v>
      </c>
      <c r="AY1195" s="200" t="s">
        <v>185</v>
      </c>
    </row>
    <row r="1196" s="13" customFormat="1">
      <c r="A1196" s="13"/>
      <c r="B1196" s="199"/>
      <c r="C1196" s="13"/>
      <c r="D1196" s="194" t="s">
        <v>194</v>
      </c>
      <c r="E1196" s="200" t="s">
        <v>1</v>
      </c>
      <c r="F1196" s="201" t="s">
        <v>1319</v>
      </c>
      <c r="G1196" s="13"/>
      <c r="H1196" s="202">
        <v>1.617</v>
      </c>
      <c r="I1196" s="203"/>
      <c r="J1196" s="13"/>
      <c r="K1196" s="13"/>
      <c r="L1196" s="199"/>
      <c r="M1196" s="204"/>
      <c r="N1196" s="205"/>
      <c r="O1196" s="205"/>
      <c r="P1196" s="205"/>
      <c r="Q1196" s="205"/>
      <c r="R1196" s="205"/>
      <c r="S1196" s="205"/>
      <c r="T1196" s="206"/>
      <c r="U1196" s="13"/>
      <c r="V1196" s="13"/>
      <c r="W1196" s="13"/>
      <c r="X1196" s="13"/>
      <c r="Y1196" s="13"/>
      <c r="Z1196" s="13"/>
      <c r="AA1196" s="13"/>
      <c r="AB1196" s="13"/>
      <c r="AC1196" s="13"/>
      <c r="AD1196" s="13"/>
      <c r="AE1196" s="13"/>
      <c r="AT1196" s="200" t="s">
        <v>194</v>
      </c>
      <c r="AU1196" s="200" t="s">
        <v>92</v>
      </c>
      <c r="AV1196" s="13" t="s">
        <v>92</v>
      </c>
      <c r="AW1196" s="13" t="s">
        <v>32</v>
      </c>
      <c r="AX1196" s="13" t="s">
        <v>76</v>
      </c>
      <c r="AY1196" s="200" t="s">
        <v>185</v>
      </c>
    </row>
    <row r="1197" s="15" customFormat="1">
      <c r="A1197" s="15"/>
      <c r="B1197" s="226"/>
      <c r="C1197" s="15"/>
      <c r="D1197" s="194" t="s">
        <v>194</v>
      </c>
      <c r="E1197" s="227" t="s">
        <v>1</v>
      </c>
      <c r="F1197" s="228" t="s">
        <v>276</v>
      </c>
      <c r="G1197" s="15"/>
      <c r="H1197" s="229">
        <v>24.275000000000002</v>
      </c>
      <c r="I1197" s="230"/>
      <c r="J1197" s="15"/>
      <c r="K1197" s="15"/>
      <c r="L1197" s="226"/>
      <c r="M1197" s="231"/>
      <c r="N1197" s="232"/>
      <c r="O1197" s="232"/>
      <c r="P1197" s="232"/>
      <c r="Q1197" s="232"/>
      <c r="R1197" s="232"/>
      <c r="S1197" s="232"/>
      <c r="T1197" s="233"/>
      <c r="U1197" s="15"/>
      <c r="V1197" s="15"/>
      <c r="W1197" s="15"/>
      <c r="X1197" s="15"/>
      <c r="Y1197" s="15"/>
      <c r="Z1197" s="15"/>
      <c r="AA1197" s="15"/>
      <c r="AB1197" s="15"/>
      <c r="AC1197" s="15"/>
      <c r="AD1197" s="15"/>
      <c r="AE1197" s="15"/>
      <c r="AT1197" s="227" t="s">
        <v>194</v>
      </c>
      <c r="AU1197" s="227" t="s">
        <v>92</v>
      </c>
      <c r="AV1197" s="15" t="s">
        <v>191</v>
      </c>
      <c r="AW1197" s="15" t="s">
        <v>32</v>
      </c>
      <c r="AX1197" s="15" t="s">
        <v>84</v>
      </c>
      <c r="AY1197" s="227" t="s">
        <v>185</v>
      </c>
    </row>
    <row r="1198" s="2" customFormat="1" ht="24.15" customHeight="1">
      <c r="A1198" s="38"/>
      <c r="B1198" s="180"/>
      <c r="C1198" s="181" t="s">
        <v>1320</v>
      </c>
      <c r="D1198" s="181" t="s">
        <v>187</v>
      </c>
      <c r="E1198" s="182" t="s">
        <v>1321</v>
      </c>
      <c r="F1198" s="183" t="s">
        <v>1322</v>
      </c>
      <c r="G1198" s="184" t="s">
        <v>198</v>
      </c>
      <c r="H1198" s="185">
        <v>70.094999999999999</v>
      </c>
      <c r="I1198" s="186"/>
      <c r="J1198" s="187">
        <f>ROUND(I1198*H1198,2)</f>
        <v>0</v>
      </c>
      <c r="K1198" s="183" t="s">
        <v>199</v>
      </c>
      <c r="L1198" s="39"/>
      <c r="M1198" s="188" t="s">
        <v>1</v>
      </c>
      <c r="N1198" s="189" t="s">
        <v>42</v>
      </c>
      <c r="O1198" s="77"/>
      <c r="P1198" s="190">
        <f>O1198*H1198</f>
        <v>0</v>
      </c>
      <c r="Q1198" s="190">
        <v>0</v>
      </c>
      <c r="R1198" s="190">
        <f>Q1198*H1198</f>
        <v>0</v>
      </c>
      <c r="S1198" s="190">
        <v>1.8</v>
      </c>
      <c r="T1198" s="191">
        <f>S1198*H1198</f>
        <v>126.17100000000001</v>
      </c>
      <c r="U1198" s="38"/>
      <c r="V1198" s="38"/>
      <c r="W1198" s="38"/>
      <c r="X1198" s="38"/>
      <c r="Y1198" s="38"/>
      <c r="Z1198" s="38"/>
      <c r="AA1198" s="38"/>
      <c r="AB1198" s="38"/>
      <c r="AC1198" s="38"/>
      <c r="AD1198" s="38"/>
      <c r="AE1198" s="38"/>
      <c r="AR1198" s="192" t="s">
        <v>191</v>
      </c>
      <c r="AT1198" s="192" t="s">
        <v>187</v>
      </c>
      <c r="AU1198" s="192" t="s">
        <v>92</v>
      </c>
      <c r="AY1198" s="19" t="s">
        <v>185</v>
      </c>
      <c r="BE1198" s="193">
        <f>IF(N1198="základní",J1198,0)</f>
        <v>0</v>
      </c>
      <c r="BF1198" s="193">
        <f>IF(N1198="snížená",J1198,0)</f>
        <v>0</v>
      </c>
      <c r="BG1198" s="193">
        <f>IF(N1198="zákl. přenesená",J1198,0)</f>
        <v>0</v>
      </c>
      <c r="BH1198" s="193">
        <f>IF(N1198="sníž. přenesená",J1198,0)</f>
        <v>0</v>
      </c>
      <c r="BI1198" s="193">
        <f>IF(N1198="nulová",J1198,0)</f>
        <v>0</v>
      </c>
      <c r="BJ1198" s="19" t="s">
        <v>92</v>
      </c>
      <c r="BK1198" s="193">
        <f>ROUND(I1198*H1198,2)</f>
        <v>0</v>
      </c>
      <c r="BL1198" s="19" t="s">
        <v>191</v>
      </c>
      <c r="BM1198" s="192" t="s">
        <v>1323</v>
      </c>
    </row>
    <row r="1199" s="2" customFormat="1">
      <c r="A1199" s="38"/>
      <c r="B1199" s="39"/>
      <c r="C1199" s="38"/>
      <c r="D1199" s="194" t="s">
        <v>193</v>
      </c>
      <c r="E1199" s="38"/>
      <c r="F1199" s="195" t="s">
        <v>1322</v>
      </c>
      <c r="G1199" s="38"/>
      <c r="H1199" s="38"/>
      <c r="I1199" s="196"/>
      <c r="J1199" s="38"/>
      <c r="K1199" s="38"/>
      <c r="L1199" s="39"/>
      <c r="M1199" s="197"/>
      <c r="N1199" s="198"/>
      <c r="O1199" s="77"/>
      <c r="P1199" s="77"/>
      <c r="Q1199" s="77"/>
      <c r="R1199" s="77"/>
      <c r="S1199" s="77"/>
      <c r="T1199" s="78"/>
      <c r="U1199" s="38"/>
      <c r="V1199" s="38"/>
      <c r="W1199" s="38"/>
      <c r="X1199" s="38"/>
      <c r="Y1199" s="38"/>
      <c r="Z1199" s="38"/>
      <c r="AA1199" s="38"/>
      <c r="AB1199" s="38"/>
      <c r="AC1199" s="38"/>
      <c r="AD1199" s="38"/>
      <c r="AE1199" s="38"/>
      <c r="AT1199" s="19" t="s">
        <v>193</v>
      </c>
      <c r="AU1199" s="19" t="s">
        <v>92</v>
      </c>
    </row>
    <row r="1200" s="2" customFormat="1">
      <c r="A1200" s="38"/>
      <c r="B1200" s="39"/>
      <c r="C1200" s="38"/>
      <c r="D1200" s="207" t="s">
        <v>201</v>
      </c>
      <c r="E1200" s="38"/>
      <c r="F1200" s="208" t="s">
        <v>1324</v>
      </c>
      <c r="G1200" s="38"/>
      <c r="H1200" s="38"/>
      <c r="I1200" s="196"/>
      <c r="J1200" s="38"/>
      <c r="K1200" s="38"/>
      <c r="L1200" s="39"/>
      <c r="M1200" s="197"/>
      <c r="N1200" s="198"/>
      <c r="O1200" s="77"/>
      <c r="P1200" s="77"/>
      <c r="Q1200" s="77"/>
      <c r="R1200" s="77"/>
      <c r="S1200" s="77"/>
      <c r="T1200" s="78"/>
      <c r="U1200" s="38"/>
      <c r="V1200" s="38"/>
      <c r="W1200" s="38"/>
      <c r="X1200" s="38"/>
      <c r="Y1200" s="38"/>
      <c r="Z1200" s="38"/>
      <c r="AA1200" s="38"/>
      <c r="AB1200" s="38"/>
      <c r="AC1200" s="38"/>
      <c r="AD1200" s="38"/>
      <c r="AE1200" s="38"/>
      <c r="AT1200" s="19" t="s">
        <v>201</v>
      </c>
      <c r="AU1200" s="19" t="s">
        <v>92</v>
      </c>
    </row>
    <row r="1201" s="14" customFormat="1">
      <c r="A1201" s="14"/>
      <c r="B1201" s="219"/>
      <c r="C1201" s="14"/>
      <c r="D1201" s="194" t="s">
        <v>194</v>
      </c>
      <c r="E1201" s="220" t="s">
        <v>1</v>
      </c>
      <c r="F1201" s="221" t="s">
        <v>1325</v>
      </c>
      <c r="G1201" s="14"/>
      <c r="H1201" s="220" t="s">
        <v>1</v>
      </c>
      <c r="I1201" s="222"/>
      <c r="J1201" s="14"/>
      <c r="K1201" s="14"/>
      <c r="L1201" s="219"/>
      <c r="M1201" s="223"/>
      <c r="N1201" s="224"/>
      <c r="O1201" s="224"/>
      <c r="P1201" s="224"/>
      <c r="Q1201" s="224"/>
      <c r="R1201" s="224"/>
      <c r="S1201" s="224"/>
      <c r="T1201" s="225"/>
      <c r="U1201" s="14"/>
      <c r="V1201" s="14"/>
      <c r="W1201" s="14"/>
      <c r="X1201" s="14"/>
      <c r="Y1201" s="14"/>
      <c r="Z1201" s="14"/>
      <c r="AA1201" s="14"/>
      <c r="AB1201" s="14"/>
      <c r="AC1201" s="14"/>
      <c r="AD1201" s="14"/>
      <c r="AE1201" s="14"/>
      <c r="AT1201" s="220" t="s">
        <v>194</v>
      </c>
      <c r="AU1201" s="220" t="s">
        <v>92</v>
      </c>
      <c r="AV1201" s="14" t="s">
        <v>84</v>
      </c>
      <c r="AW1201" s="14" t="s">
        <v>32</v>
      </c>
      <c r="AX1201" s="14" t="s">
        <v>76</v>
      </c>
      <c r="AY1201" s="220" t="s">
        <v>185</v>
      </c>
    </row>
    <row r="1202" s="13" customFormat="1">
      <c r="A1202" s="13"/>
      <c r="B1202" s="199"/>
      <c r="C1202" s="13"/>
      <c r="D1202" s="194" t="s">
        <v>194</v>
      </c>
      <c r="E1202" s="200" t="s">
        <v>1</v>
      </c>
      <c r="F1202" s="201" t="s">
        <v>1326</v>
      </c>
      <c r="G1202" s="13"/>
      <c r="H1202" s="202">
        <v>1.722</v>
      </c>
      <c r="I1202" s="203"/>
      <c r="J1202" s="13"/>
      <c r="K1202" s="13"/>
      <c r="L1202" s="199"/>
      <c r="M1202" s="204"/>
      <c r="N1202" s="205"/>
      <c r="O1202" s="205"/>
      <c r="P1202" s="205"/>
      <c r="Q1202" s="205"/>
      <c r="R1202" s="205"/>
      <c r="S1202" s="205"/>
      <c r="T1202" s="206"/>
      <c r="U1202" s="13"/>
      <c r="V1202" s="13"/>
      <c r="W1202" s="13"/>
      <c r="X1202" s="13"/>
      <c r="Y1202" s="13"/>
      <c r="Z1202" s="13"/>
      <c r="AA1202" s="13"/>
      <c r="AB1202" s="13"/>
      <c r="AC1202" s="13"/>
      <c r="AD1202" s="13"/>
      <c r="AE1202" s="13"/>
      <c r="AT1202" s="200" t="s">
        <v>194</v>
      </c>
      <c r="AU1202" s="200" t="s">
        <v>92</v>
      </c>
      <c r="AV1202" s="13" t="s">
        <v>92</v>
      </c>
      <c r="AW1202" s="13" t="s">
        <v>32</v>
      </c>
      <c r="AX1202" s="13" t="s">
        <v>76</v>
      </c>
      <c r="AY1202" s="200" t="s">
        <v>185</v>
      </c>
    </row>
    <row r="1203" s="13" customFormat="1">
      <c r="A1203" s="13"/>
      <c r="B1203" s="199"/>
      <c r="C1203" s="13"/>
      <c r="D1203" s="194" t="s">
        <v>194</v>
      </c>
      <c r="E1203" s="200" t="s">
        <v>1</v>
      </c>
      <c r="F1203" s="201" t="s">
        <v>1327</v>
      </c>
      <c r="G1203" s="13"/>
      <c r="H1203" s="202">
        <v>1.8500000000000001</v>
      </c>
      <c r="I1203" s="203"/>
      <c r="J1203" s="13"/>
      <c r="K1203" s="13"/>
      <c r="L1203" s="199"/>
      <c r="M1203" s="204"/>
      <c r="N1203" s="205"/>
      <c r="O1203" s="205"/>
      <c r="P1203" s="205"/>
      <c r="Q1203" s="205"/>
      <c r="R1203" s="205"/>
      <c r="S1203" s="205"/>
      <c r="T1203" s="206"/>
      <c r="U1203" s="13"/>
      <c r="V1203" s="13"/>
      <c r="W1203" s="13"/>
      <c r="X1203" s="13"/>
      <c r="Y1203" s="13"/>
      <c r="Z1203" s="13"/>
      <c r="AA1203" s="13"/>
      <c r="AB1203" s="13"/>
      <c r="AC1203" s="13"/>
      <c r="AD1203" s="13"/>
      <c r="AE1203" s="13"/>
      <c r="AT1203" s="200" t="s">
        <v>194</v>
      </c>
      <c r="AU1203" s="200" t="s">
        <v>92</v>
      </c>
      <c r="AV1203" s="13" t="s">
        <v>92</v>
      </c>
      <c r="AW1203" s="13" t="s">
        <v>32</v>
      </c>
      <c r="AX1203" s="13" t="s">
        <v>76</v>
      </c>
      <c r="AY1203" s="200" t="s">
        <v>185</v>
      </c>
    </row>
    <row r="1204" s="13" customFormat="1">
      <c r="A1204" s="13"/>
      <c r="B1204" s="199"/>
      <c r="C1204" s="13"/>
      <c r="D1204" s="194" t="s">
        <v>194</v>
      </c>
      <c r="E1204" s="200" t="s">
        <v>1</v>
      </c>
      <c r="F1204" s="201" t="s">
        <v>1328</v>
      </c>
      <c r="G1204" s="13"/>
      <c r="H1204" s="202">
        <v>5.0910000000000002</v>
      </c>
      <c r="I1204" s="203"/>
      <c r="J1204" s="13"/>
      <c r="K1204" s="13"/>
      <c r="L1204" s="199"/>
      <c r="M1204" s="204"/>
      <c r="N1204" s="205"/>
      <c r="O1204" s="205"/>
      <c r="P1204" s="205"/>
      <c r="Q1204" s="205"/>
      <c r="R1204" s="205"/>
      <c r="S1204" s="205"/>
      <c r="T1204" s="206"/>
      <c r="U1204" s="13"/>
      <c r="V1204" s="13"/>
      <c r="W1204" s="13"/>
      <c r="X1204" s="13"/>
      <c r="Y1204" s="13"/>
      <c r="Z1204" s="13"/>
      <c r="AA1204" s="13"/>
      <c r="AB1204" s="13"/>
      <c r="AC1204" s="13"/>
      <c r="AD1204" s="13"/>
      <c r="AE1204" s="13"/>
      <c r="AT1204" s="200" t="s">
        <v>194</v>
      </c>
      <c r="AU1204" s="200" t="s">
        <v>92</v>
      </c>
      <c r="AV1204" s="13" t="s">
        <v>92</v>
      </c>
      <c r="AW1204" s="13" t="s">
        <v>32</v>
      </c>
      <c r="AX1204" s="13" t="s">
        <v>76</v>
      </c>
      <c r="AY1204" s="200" t="s">
        <v>185</v>
      </c>
    </row>
    <row r="1205" s="13" customFormat="1">
      <c r="A1205" s="13"/>
      <c r="B1205" s="199"/>
      <c r="C1205" s="13"/>
      <c r="D1205" s="194" t="s">
        <v>194</v>
      </c>
      <c r="E1205" s="200" t="s">
        <v>1</v>
      </c>
      <c r="F1205" s="201" t="s">
        <v>1329</v>
      </c>
      <c r="G1205" s="13"/>
      <c r="H1205" s="202">
        <v>2.8700000000000001</v>
      </c>
      <c r="I1205" s="203"/>
      <c r="J1205" s="13"/>
      <c r="K1205" s="13"/>
      <c r="L1205" s="199"/>
      <c r="M1205" s="204"/>
      <c r="N1205" s="205"/>
      <c r="O1205" s="205"/>
      <c r="P1205" s="205"/>
      <c r="Q1205" s="205"/>
      <c r="R1205" s="205"/>
      <c r="S1205" s="205"/>
      <c r="T1205" s="206"/>
      <c r="U1205" s="13"/>
      <c r="V1205" s="13"/>
      <c r="W1205" s="13"/>
      <c r="X1205" s="13"/>
      <c r="Y1205" s="13"/>
      <c r="Z1205" s="13"/>
      <c r="AA1205" s="13"/>
      <c r="AB1205" s="13"/>
      <c r="AC1205" s="13"/>
      <c r="AD1205" s="13"/>
      <c r="AE1205" s="13"/>
      <c r="AT1205" s="200" t="s">
        <v>194</v>
      </c>
      <c r="AU1205" s="200" t="s">
        <v>92</v>
      </c>
      <c r="AV1205" s="13" t="s">
        <v>92</v>
      </c>
      <c r="AW1205" s="13" t="s">
        <v>32</v>
      </c>
      <c r="AX1205" s="13" t="s">
        <v>76</v>
      </c>
      <c r="AY1205" s="200" t="s">
        <v>185</v>
      </c>
    </row>
    <row r="1206" s="13" customFormat="1">
      <c r="A1206" s="13"/>
      <c r="B1206" s="199"/>
      <c r="C1206" s="13"/>
      <c r="D1206" s="194" t="s">
        <v>194</v>
      </c>
      <c r="E1206" s="200" t="s">
        <v>1</v>
      </c>
      <c r="F1206" s="201" t="s">
        <v>1330</v>
      </c>
      <c r="G1206" s="13"/>
      <c r="H1206" s="202">
        <v>5.9560000000000004</v>
      </c>
      <c r="I1206" s="203"/>
      <c r="J1206" s="13"/>
      <c r="K1206" s="13"/>
      <c r="L1206" s="199"/>
      <c r="M1206" s="204"/>
      <c r="N1206" s="205"/>
      <c r="O1206" s="205"/>
      <c r="P1206" s="205"/>
      <c r="Q1206" s="205"/>
      <c r="R1206" s="205"/>
      <c r="S1206" s="205"/>
      <c r="T1206" s="206"/>
      <c r="U1206" s="13"/>
      <c r="V1206" s="13"/>
      <c r="W1206" s="13"/>
      <c r="X1206" s="13"/>
      <c r="Y1206" s="13"/>
      <c r="Z1206" s="13"/>
      <c r="AA1206" s="13"/>
      <c r="AB1206" s="13"/>
      <c r="AC1206" s="13"/>
      <c r="AD1206" s="13"/>
      <c r="AE1206" s="13"/>
      <c r="AT1206" s="200" t="s">
        <v>194</v>
      </c>
      <c r="AU1206" s="200" t="s">
        <v>92</v>
      </c>
      <c r="AV1206" s="13" t="s">
        <v>92</v>
      </c>
      <c r="AW1206" s="13" t="s">
        <v>32</v>
      </c>
      <c r="AX1206" s="13" t="s">
        <v>76</v>
      </c>
      <c r="AY1206" s="200" t="s">
        <v>185</v>
      </c>
    </row>
    <row r="1207" s="13" customFormat="1">
      <c r="A1207" s="13"/>
      <c r="B1207" s="199"/>
      <c r="C1207" s="13"/>
      <c r="D1207" s="194" t="s">
        <v>194</v>
      </c>
      <c r="E1207" s="200" t="s">
        <v>1</v>
      </c>
      <c r="F1207" s="201" t="s">
        <v>1331</v>
      </c>
      <c r="G1207" s="13"/>
      <c r="H1207" s="202">
        <v>1.3779999999999999</v>
      </c>
      <c r="I1207" s="203"/>
      <c r="J1207" s="13"/>
      <c r="K1207" s="13"/>
      <c r="L1207" s="199"/>
      <c r="M1207" s="204"/>
      <c r="N1207" s="205"/>
      <c r="O1207" s="205"/>
      <c r="P1207" s="205"/>
      <c r="Q1207" s="205"/>
      <c r="R1207" s="205"/>
      <c r="S1207" s="205"/>
      <c r="T1207" s="206"/>
      <c r="U1207" s="13"/>
      <c r="V1207" s="13"/>
      <c r="W1207" s="13"/>
      <c r="X1207" s="13"/>
      <c r="Y1207" s="13"/>
      <c r="Z1207" s="13"/>
      <c r="AA1207" s="13"/>
      <c r="AB1207" s="13"/>
      <c r="AC1207" s="13"/>
      <c r="AD1207" s="13"/>
      <c r="AE1207" s="13"/>
      <c r="AT1207" s="200" t="s">
        <v>194</v>
      </c>
      <c r="AU1207" s="200" t="s">
        <v>92</v>
      </c>
      <c r="AV1207" s="13" t="s">
        <v>92</v>
      </c>
      <c r="AW1207" s="13" t="s">
        <v>32</v>
      </c>
      <c r="AX1207" s="13" t="s">
        <v>76</v>
      </c>
      <c r="AY1207" s="200" t="s">
        <v>185</v>
      </c>
    </row>
    <row r="1208" s="13" customFormat="1">
      <c r="A1208" s="13"/>
      <c r="B1208" s="199"/>
      <c r="C1208" s="13"/>
      <c r="D1208" s="194" t="s">
        <v>194</v>
      </c>
      <c r="E1208" s="200" t="s">
        <v>1</v>
      </c>
      <c r="F1208" s="201" t="s">
        <v>1332</v>
      </c>
      <c r="G1208" s="13"/>
      <c r="H1208" s="202">
        <v>2.9369999999999998</v>
      </c>
      <c r="I1208" s="203"/>
      <c r="J1208" s="13"/>
      <c r="K1208" s="13"/>
      <c r="L1208" s="199"/>
      <c r="M1208" s="204"/>
      <c r="N1208" s="205"/>
      <c r="O1208" s="205"/>
      <c r="P1208" s="205"/>
      <c r="Q1208" s="205"/>
      <c r="R1208" s="205"/>
      <c r="S1208" s="205"/>
      <c r="T1208" s="206"/>
      <c r="U1208" s="13"/>
      <c r="V1208" s="13"/>
      <c r="W1208" s="13"/>
      <c r="X1208" s="13"/>
      <c r="Y1208" s="13"/>
      <c r="Z1208" s="13"/>
      <c r="AA1208" s="13"/>
      <c r="AB1208" s="13"/>
      <c r="AC1208" s="13"/>
      <c r="AD1208" s="13"/>
      <c r="AE1208" s="13"/>
      <c r="AT1208" s="200" t="s">
        <v>194</v>
      </c>
      <c r="AU1208" s="200" t="s">
        <v>92</v>
      </c>
      <c r="AV1208" s="13" t="s">
        <v>92</v>
      </c>
      <c r="AW1208" s="13" t="s">
        <v>32</v>
      </c>
      <c r="AX1208" s="13" t="s">
        <v>76</v>
      </c>
      <c r="AY1208" s="200" t="s">
        <v>185</v>
      </c>
    </row>
    <row r="1209" s="13" customFormat="1">
      <c r="A1209" s="13"/>
      <c r="B1209" s="199"/>
      <c r="C1209" s="13"/>
      <c r="D1209" s="194" t="s">
        <v>194</v>
      </c>
      <c r="E1209" s="200" t="s">
        <v>1</v>
      </c>
      <c r="F1209" s="201" t="s">
        <v>1333</v>
      </c>
      <c r="G1209" s="13"/>
      <c r="H1209" s="202">
        <v>2.8660000000000001</v>
      </c>
      <c r="I1209" s="203"/>
      <c r="J1209" s="13"/>
      <c r="K1209" s="13"/>
      <c r="L1209" s="199"/>
      <c r="M1209" s="204"/>
      <c r="N1209" s="205"/>
      <c r="O1209" s="205"/>
      <c r="P1209" s="205"/>
      <c r="Q1209" s="205"/>
      <c r="R1209" s="205"/>
      <c r="S1209" s="205"/>
      <c r="T1209" s="206"/>
      <c r="U1209" s="13"/>
      <c r="V1209" s="13"/>
      <c r="W1209" s="13"/>
      <c r="X1209" s="13"/>
      <c r="Y1209" s="13"/>
      <c r="Z1209" s="13"/>
      <c r="AA1209" s="13"/>
      <c r="AB1209" s="13"/>
      <c r="AC1209" s="13"/>
      <c r="AD1209" s="13"/>
      <c r="AE1209" s="13"/>
      <c r="AT1209" s="200" t="s">
        <v>194</v>
      </c>
      <c r="AU1209" s="200" t="s">
        <v>92</v>
      </c>
      <c r="AV1209" s="13" t="s">
        <v>92</v>
      </c>
      <c r="AW1209" s="13" t="s">
        <v>32</v>
      </c>
      <c r="AX1209" s="13" t="s">
        <v>76</v>
      </c>
      <c r="AY1209" s="200" t="s">
        <v>185</v>
      </c>
    </row>
    <row r="1210" s="14" customFormat="1">
      <c r="A1210" s="14"/>
      <c r="B1210" s="219"/>
      <c r="C1210" s="14"/>
      <c r="D1210" s="194" t="s">
        <v>194</v>
      </c>
      <c r="E1210" s="220" t="s">
        <v>1</v>
      </c>
      <c r="F1210" s="221" t="s">
        <v>1334</v>
      </c>
      <c r="G1210" s="14"/>
      <c r="H1210" s="220" t="s">
        <v>1</v>
      </c>
      <c r="I1210" s="222"/>
      <c r="J1210" s="14"/>
      <c r="K1210" s="14"/>
      <c r="L1210" s="219"/>
      <c r="M1210" s="223"/>
      <c r="N1210" s="224"/>
      <c r="O1210" s="224"/>
      <c r="P1210" s="224"/>
      <c r="Q1210" s="224"/>
      <c r="R1210" s="224"/>
      <c r="S1210" s="224"/>
      <c r="T1210" s="225"/>
      <c r="U1210" s="14"/>
      <c r="V1210" s="14"/>
      <c r="W1210" s="14"/>
      <c r="X1210" s="14"/>
      <c r="Y1210" s="14"/>
      <c r="Z1210" s="14"/>
      <c r="AA1210" s="14"/>
      <c r="AB1210" s="14"/>
      <c r="AC1210" s="14"/>
      <c r="AD1210" s="14"/>
      <c r="AE1210" s="14"/>
      <c r="AT1210" s="220" t="s">
        <v>194</v>
      </c>
      <c r="AU1210" s="220" t="s">
        <v>92</v>
      </c>
      <c r="AV1210" s="14" t="s">
        <v>84</v>
      </c>
      <c r="AW1210" s="14" t="s">
        <v>32</v>
      </c>
      <c r="AX1210" s="14" t="s">
        <v>76</v>
      </c>
      <c r="AY1210" s="220" t="s">
        <v>185</v>
      </c>
    </row>
    <row r="1211" s="14" customFormat="1">
      <c r="A1211" s="14"/>
      <c r="B1211" s="219"/>
      <c r="C1211" s="14"/>
      <c r="D1211" s="194" t="s">
        <v>194</v>
      </c>
      <c r="E1211" s="220" t="s">
        <v>1</v>
      </c>
      <c r="F1211" s="221" t="s">
        <v>323</v>
      </c>
      <c r="G1211" s="14"/>
      <c r="H1211" s="220" t="s">
        <v>1</v>
      </c>
      <c r="I1211" s="222"/>
      <c r="J1211" s="14"/>
      <c r="K1211" s="14"/>
      <c r="L1211" s="219"/>
      <c r="M1211" s="223"/>
      <c r="N1211" s="224"/>
      <c r="O1211" s="224"/>
      <c r="P1211" s="224"/>
      <c r="Q1211" s="224"/>
      <c r="R1211" s="224"/>
      <c r="S1211" s="224"/>
      <c r="T1211" s="225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T1211" s="220" t="s">
        <v>194</v>
      </c>
      <c r="AU1211" s="220" t="s">
        <v>92</v>
      </c>
      <c r="AV1211" s="14" t="s">
        <v>84</v>
      </c>
      <c r="AW1211" s="14" t="s">
        <v>32</v>
      </c>
      <c r="AX1211" s="14" t="s">
        <v>76</v>
      </c>
      <c r="AY1211" s="220" t="s">
        <v>185</v>
      </c>
    </row>
    <row r="1212" s="13" customFormat="1">
      <c r="A1212" s="13"/>
      <c r="B1212" s="199"/>
      <c r="C1212" s="13"/>
      <c r="D1212" s="194" t="s">
        <v>194</v>
      </c>
      <c r="E1212" s="200" t="s">
        <v>1</v>
      </c>
      <c r="F1212" s="201" t="s">
        <v>1335</v>
      </c>
      <c r="G1212" s="13"/>
      <c r="H1212" s="202">
        <v>6.0739999999999998</v>
      </c>
      <c r="I1212" s="203"/>
      <c r="J1212" s="13"/>
      <c r="K1212" s="13"/>
      <c r="L1212" s="199"/>
      <c r="M1212" s="204"/>
      <c r="N1212" s="205"/>
      <c r="O1212" s="205"/>
      <c r="P1212" s="205"/>
      <c r="Q1212" s="205"/>
      <c r="R1212" s="205"/>
      <c r="S1212" s="205"/>
      <c r="T1212" s="206"/>
      <c r="U1212" s="13"/>
      <c r="V1212" s="13"/>
      <c r="W1212" s="13"/>
      <c r="X1212" s="13"/>
      <c r="Y1212" s="13"/>
      <c r="Z1212" s="13"/>
      <c r="AA1212" s="13"/>
      <c r="AB1212" s="13"/>
      <c r="AC1212" s="13"/>
      <c r="AD1212" s="13"/>
      <c r="AE1212" s="13"/>
      <c r="AT1212" s="200" t="s">
        <v>194</v>
      </c>
      <c r="AU1212" s="200" t="s">
        <v>92</v>
      </c>
      <c r="AV1212" s="13" t="s">
        <v>92</v>
      </c>
      <c r="AW1212" s="13" t="s">
        <v>32</v>
      </c>
      <c r="AX1212" s="13" t="s">
        <v>76</v>
      </c>
      <c r="AY1212" s="200" t="s">
        <v>185</v>
      </c>
    </row>
    <row r="1213" s="13" customFormat="1">
      <c r="A1213" s="13"/>
      <c r="B1213" s="199"/>
      <c r="C1213" s="13"/>
      <c r="D1213" s="194" t="s">
        <v>194</v>
      </c>
      <c r="E1213" s="200" t="s">
        <v>1</v>
      </c>
      <c r="F1213" s="201" t="s">
        <v>1336</v>
      </c>
      <c r="G1213" s="13"/>
      <c r="H1213" s="202">
        <v>7.3600000000000003</v>
      </c>
      <c r="I1213" s="203"/>
      <c r="J1213" s="13"/>
      <c r="K1213" s="13"/>
      <c r="L1213" s="199"/>
      <c r="M1213" s="204"/>
      <c r="N1213" s="205"/>
      <c r="O1213" s="205"/>
      <c r="P1213" s="205"/>
      <c r="Q1213" s="205"/>
      <c r="R1213" s="205"/>
      <c r="S1213" s="205"/>
      <c r="T1213" s="206"/>
      <c r="U1213" s="13"/>
      <c r="V1213" s="13"/>
      <c r="W1213" s="13"/>
      <c r="X1213" s="13"/>
      <c r="Y1213" s="13"/>
      <c r="Z1213" s="13"/>
      <c r="AA1213" s="13"/>
      <c r="AB1213" s="13"/>
      <c r="AC1213" s="13"/>
      <c r="AD1213" s="13"/>
      <c r="AE1213" s="13"/>
      <c r="AT1213" s="200" t="s">
        <v>194</v>
      </c>
      <c r="AU1213" s="200" t="s">
        <v>92</v>
      </c>
      <c r="AV1213" s="13" t="s">
        <v>92</v>
      </c>
      <c r="AW1213" s="13" t="s">
        <v>32</v>
      </c>
      <c r="AX1213" s="13" t="s">
        <v>76</v>
      </c>
      <c r="AY1213" s="200" t="s">
        <v>185</v>
      </c>
    </row>
    <row r="1214" s="14" customFormat="1">
      <c r="A1214" s="14"/>
      <c r="B1214" s="219"/>
      <c r="C1214" s="14"/>
      <c r="D1214" s="194" t="s">
        <v>194</v>
      </c>
      <c r="E1214" s="220" t="s">
        <v>1</v>
      </c>
      <c r="F1214" s="221" t="s">
        <v>403</v>
      </c>
      <c r="G1214" s="14"/>
      <c r="H1214" s="220" t="s">
        <v>1</v>
      </c>
      <c r="I1214" s="222"/>
      <c r="J1214" s="14"/>
      <c r="K1214" s="14"/>
      <c r="L1214" s="219"/>
      <c r="M1214" s="223"/>
      <c r="N1214" s="224"/>
      <c r="O1214" s="224"/>
      <c r="P1214" s="224"/>
      <c r="Q1214" s="224"/>
      <c r="R1214" s="224"/>
      <c r="S1214" s="224"/>
      <c r="T1214" s="225"/>
      <c r="U1214" s="14"/>
      <c r="V1214" s="14"/>
      <c r="W1214" s="14"/>
      <c r="X1214" s="14"/>
      <c r="Y1214" s="14"/>
      <c r="Z1214" s="14"/>
      <c r="AA1214" s="14"/>
      <c r="AB1214" s="14"/>
      <c r="AC1214" s="14"/>
      <c r="AD1214" s="14"/>
      <c r="AE1214" s="14"/>
      <c r="AT1214" s="220" t="s">
        <v>194</v>
      </c>
      <c r="AU1214" s="220" t="s">
        <v>92</v>
      </c>
      <c r="AV1214" s="14" t="s">
        <v>84</v>
      </c>
      <c r="AW1214" s="14" t="s">
        <v>32</v>
      </c>
      <c r="AX1214" s="14" t="s">
        <v>76</v>
      </c>
      <c r="AY1214" s="220" t="s">
        <v>185</v>
      </c>
    </row>
    <row r="1215" s="13" customFormat="1">
      <c r="A1215" s="13"/>
      <c r="B1215" s="199"/>
      <c r="C1215" s="13"/>
      <c r="D1215" s="194" t="s">
        <v>194</v>
      </c>
      <c r="E1215" s="200" t="s">
        <v>1</v>
      </c>
      <c r="F1215" s="201" t="s">
        <v>1337</v>
      </c>
      <c r="G1215" s="13"/>
      <c r="H1215" s="202">
        <v>3.198</v>
      </c>
      <c r="I1215" s="203"/>
      <c r="J1215" s="13"/>
      <c r="K1215" s="13"/>
      <c r="L1215" s="199"/>
      <c r="M1215" s="204"/>
      <c r="N1215" s="205"/>
      <c r="O1215" s="205"/>
      <c r="P1215" s="205"/>
      <c r="Q1215" s="205"/>
      <c r="R1215" s="205"/>
      <c r="S1215" s="205"/>
      <c r="T1215" s="206"/>
      <c r="U1215" s="13"/>
      <c r="V1215" s="13"/>
      <c r="W1215" s="13"/>
      <c r="X1215" s="13"/>
      <c r="Y1215" s="13"/>
      <c r="Z1215" s="13"/>
      <c r="AA1215" s="13"/>
      <c r="AB1215" s="13"/>
      <c r="AC1215" s="13"/>
      <c r="AD1215" s="13"/>
      <c r="AE1215" s="13"/>
      <c r="AT1215" s="200" t="s">
        <v>194</v>
      </c>
      <c r="AU1215" s="200" t="s">
        <v>92</v>
      </c>
      <c r="AV1215" s="13" t="s">
        <v>92</v>
      </c>
      <c r="AW1215" s="13" t="s">
        <v>32</v>
      </c>
      <c r="AX1215" s="13" t="s">
        <v>76</v>
      </c>
      <c r="AY1215" s="200" t="s">
        <v>185</v>
      </c>
    </row>
    <row r="1216" s="13" customFormat="1">
      <c r="A1216" s="13"/>
      <c r="B1216" s="199"/>
      <c r="C1216" s="13"/>
      <c r="D1216" s="194" t="s">
        <v>194</v>
      </c>
      <c r="E1216" s="200" t="s">
        <v>1</v>
      </c>
      <c r="F1216" s="201" t="s">
        <v>1338</v>
      </c>
      <c r="G1216" s="13"/>
      <c r="H1216" s="202">
        <v>3.157</v>
      </c>
      <c r="I1216" s="203"/>
      <c r="J1216" s="13"/>
      <c r="K1216" s="13"/>
      <c r="L1216" s="199"/>
      <c r="M1216" s="204"/>
      <c r="N1216" s="205"/>
      <c r="O1216" s="205"/>
      <c r="P1216" s="205"/>
      <c r="Q1216" s="205"/>
      <c r="R1216" s="205"/>
      <c r="S1216" s="205"/>
      <c r="T1216" s="206"/>
      <c r="U1216" s="13"/>
      <c r="V1216" s="13"/>
      <c r="W1216" s="13"/>
      <c r="X1216" s="13"/>
      <c r="Y1216" s="13"/>
      <c r="Z1216" s="13"/>
      <c r="AA1216" s="13"/>
      <c r="AB1216" s="13"/>
      <c r="AC1216" s="13"/>
      <c r="AD1216" s="13"/>
      <c r="AE1216" s="13"/>
      <c r="AT1216" s="200" t="s">
        <v>194</v>
      </c>
      <c r="AU1216" s="200" t="s">
        <v>92</v>
      </c>
      <c r="AV1216" s="13" t="s">
        <v>92</v>
      </c>
      <c r="AW1216" s="13" t="s">
        <v>32</v>
      </c>
      <c r="AX1216" s="13" t="s">
        <v>76</v>
      </c>
      <c r="AY1216" s="200" t="s">
        <v>185</v>
      </c>
    </row>
    <row r="1217" s="13" customFormat="1">
      <c r="A1217" s="13"/>
      <c r="B1217" s="199"/>
      <c r="C1217" s="13"/>
      <c r="D1217" s="194" t="s">
        <v>194</v>
      </c>
      <c r="E1217" s="200" t="s">
        <v>1</v>
      </c>
      <c r="F1217" s="201" t="s">
        <v>1339</v>
      </c>
      <c r="G1217" s="13"/>
      <c r="H1217" s="202">
        <v>4.0750000000000002</v>
      </c>
      <c r="I1217" s="203"/>
      <c r="J1217" s="13"/>
      <c r="K1217" s="13"/>
      <c r="L1217" s="199"/>
      <c r="M1217" s="204"/>
      <c r="N1217" s="205"/>
      <c r="O1217" s="205"/>
      <c r="P1217" s="205"/>
      <c r="Q1217" s="205"/>
      <c r="R1217" s="205"/>
      <c r="S1217" s="205"/>
      <c r="T1217" s="206"/>
      <c r="U1217" s="13"/>
      <c r="V1217" s="13"/>
      <c r="W1217" s="13"/>
      <c r="X1217" s="13"/>
      <c r="Y1217" s="13"/>
      <c r="Z1217" s="13"/>
      <c r="AA1217" s="13"/>
      <c r="AB1217" s="13"/>
      <c r="AC1217" s="13"/>
      <c r="AD1217" s="13"/>
      <c r="AE1217" s="13"/>
      <c r="AT1217" s="200" t="s">
        <v>194</v>
      </c>
      <c r="AU1217" s="200" t="s">
        <v>92</v>
      </c>
      <c r="AV1217" s="13" t="s">
        <v>92</v>
      </c>
      <c r="AW1217" s="13" t="s">
        <v>32</v>
      </c>
      <c r="AX1217" s="13" t="s">
        <v>76</v>
      </c>
      <c r="AY1217" s="200" t="s">
        <v>185</v>
      </c>
    </row>
    <row r="1218" s="14" customFormat="1">
      <c r="A1218" s="14"/>
      <c r="B1218" s="219"/>
      <c r="C1218" s="14"/>
      <c r="D1218" s="194" t="s">
        <v>194</v>
      </c>
      <c r="E1218" s="220" t="s">
        <v>1</v>
      </c>
      <c r="F1218" s="221" t="s">
        <v>405</v>
      </c>
      <c r="G1218" s="14"/>
      <c r="H1218" s="220" t="s">
        <v>1</v>
      </c>
      <c r="I1218" s="222"/>
      <c r="J1218" s="14"/>
      <c r="K1218" s="14"/>
      <c r="L1218" s="219"/>
      <c r="M1218" s="223"/>
      <c r="N1218" s="224"/>
      <c r="O1218" s="224"/>
      <c r="P1218" s="224"/>
      <c r="Q1218" s="224"/>
      <c r="R1218" s="224"/>
      <c r="S1218" s="224"/>
      <c r="T1218" s="225"/>
      <c r="U1218" s="14"/>
      <c r="V1218" s="14"/>
      <c r="W1218" s="14"/>
      <c r="X1218" s="14"/>
      <c r="Y1218" s="14"/>
      <c r="Z1218" s="14"/>
      <c r="AA1218" s="14"/>
      <c r="AB1218" s="14"/>
      <c r="AC1218" s="14"/>
      <c r="AD1218" s="14"/>
      <c r="AE1218" s="14"/>
      <c r="AT1218" s="220" t="s">
        <v>194</v>
      </c>
      <c r="AU1218" s="220" t="s">
        <v>92</v>
      </c>
      <c r="AV1218" s="14" t="s">
        <v>84</v>
      </c>
      <c r="AW1218" s="14" t="s">
        <v>32</v>
      </c>
      <c r="AX1218" s="14" t="s">
        <v>76</v>
      </c>
      <c r="AY1218" s="220" t="s">
        <v>185</v>
      </c>
    </row>
    <row r="1219" s="13" customFormat="1">
      <c r="A1219" s="13"/>
      <c r="B1219" s="199"/>
      <c r="C1219" s="13"/>
      <c r="D1219" s="194" t="s">
        <v>194</v>
      </c>
      <c r="E1219" s="200" t="s">
        <v>1</v>
      </c>
      <c r="F1219" s="201" t="s">
        <v>1340</v>
      </c>
      <c r="G1219" s="13"/>
      <c r="H1219" s="202">
        <v>6.1420000000000003</v>
      </c>
      <c r="I1219" s="203"/>
      <c r="J1219" s="13"/>
      <c r="K1219" s="13"/>
      <c r="L1219" s="199"/>
      <c r="M1219" s="204"/>
      <c r="N1219" s="205"/>
      <c r="O1219" s="205"/>
      <c r="P1219" s="205"/>
      <c r="Q1219" s="205"/>
      <c r="R1219" s="205"/>
      <c r="S1219" s="205"/>
      <c r="T1219" s="206"/>
      <c r="U1219" s="13"/>
      <c r="V1219" s="13"/>
      <c r="W1219" s="13"/>
      <c r="X1219" s="13"/>
      <c r="Y1219" s="13"/>
      <c r="Z1219" s="13"/>
      <c r="AA1219" s="13"/>
      <c r="AB1219" s="13"/>
      <c r="AC1219" s="13"/>
      <c r="AD1219" s="13"/>
      <c r="AE1219" s="13"/>
      <c r="AT1219" s="200" t="s">
        <v>194</v>
      </c>
      <c r="AU1219" s="200" t="s">
        <v>92</v>
      </c>
      <c r="AV1219" s="13" t="s">
        <v>92</v>
      </c>
      <c r="AW1219" s="13" t="s">
        <v>32</v>
      </c>
      <c r="AX1219" s="13" t="s">
        <v>76</v>
      </c>
      <c r="AY1219" s="200" t="s">
        <v>185</v>
      </c>
    </row>
    <row r="1220" s="13" customFormat="1">
      <c r="A1220" s="13"/>
      <c r="B1220" s="199"/>
      <c r="C1220" s="13"/>
      <c r="D1220" s="194" t="s">
        <v>194</v>
      </c>
      <c r="E1220" s="200" t="s">
        <v>1</v>
      </c>
      <c r="F1220" s="201" t="s">
        <v>1341</v>
      </c>
      <c r="G1220" s="13"/>
      <c r="H1220" s="202">
        <v>4.1470000000000002</v>
      </c>
      <c r="I1220" s="203"/>
      <c r="J1220" s="13"/>
      <c r="K1220" s="13"/>
      <c r="L1220" s="199"/>
      <c r="M1220" s="204"/>
      <c r="N1220" s="205"/>
      <c r="O1220" s="205"/>
      <c r="P1220" s="205"/>
      <c r="Q1220" s="205"/>
      <c r="R1220" s="205"/>
      <c r="S1220" s="205"/>
      <c r="T1220" s="206"/>
      <c r="U1220" s="13"/>
      <c r="V1220" s="13"/>
      <c r="W1220" s="13"/>
      <c r="X1220" s="13"/>
      <c r="Y1220" s="13"/>
      <c r="Z1220" s="13"/>
      <c r="AA1220" s="13"/>
      <c r="AB1220" s="13"/>
      <c r="AC1220" s="13"/>
      <c r="AD1220" s="13"/>
      <c r="AE1220" s="13"/>
      <c r="AT1220" s="200" t="s">
        <v>194</v>
      </c>
      <c r="AU1220" s="200" t="s">
        <v>92</v>
      </c>
      <c r="AV1220" s="13" t="s">
        <v>92</v>
      </c>
      <c r="AW1220" s="13" t="s">
        <v>32</v>
      </c>
      <c r="AX1220" s="13" t="s">
        <v>76</v>
      </c>
      <c r="AY1220" s="200" t="s">
        <v>185</v>
      </c>
    </row>
    <row r="1221" s="14" customFormat="1">
      <c r="A1221" s="14"/>
      <c r="B1221" s="219"/>
      <c r="C1221" s="14"/>
      <c r="D1221" s="194" t="s">
        <v>194</v>
      </c>
      <c r="E1221" s="220" t="s">
        <v>1</v>
      </c>
      <c r="F1221" s="221" t="s">
        <v>1342</v>
      </c>
      <c r="G1221" s="14"/>
      <c r="H1221" s="220" t="s">
        <v>1</v>
      </c>
      <c r="I1221" s="222"/>
      <c r="J1221" s="14"/>
      <c r="K1221" s="14"/>
      <c r="L1221" s="219"/>
      <c r="M1221" s="223"/>
      <c r="N1221" s="224"/>
      <c r="O1221" s="224"/>
      <c r="P1221" s="224"/>
      <c r="Q1221" s="224"/>
      <c r="R1221" s="224"/>
      <c r="S1221" s="224"/>
      <c r="T1221" s="225"/>
      <c r="U1221" s="14"/>
      <c r="V1221" s="14"/>
      <c r="W1221" s="14"/>
      <c r="X1221" s="14"/>
      <c r="Y1221" s="14"/>
      <c r="Z1221" s="14"/>
      <c r="AA1221" s="14"/>
      <c r="AB1221" s="14"/>
      <c r="AC1221" s="14"/>
      <c r="AD1221" s="14"/>
      <c r="AE1221" s="14"/>
      <c r="AT1221" s="220" t="s">
        <v>194</v>
      </c>
      <c r="AU1221" s="220" t="s">
        <v>92</v>
      </c>
      <c r="AV1221" s="14" t="s">
        <v>84</v>
      </c>
      <c r="AW1221" s="14" t="s">
        <v>32</v>
      </c>
      <c r="AX1221" s="14" t="s">
        <v>76</v>
      </c>
      <c r="AY1221" s="220" t="s">
        <v>185</v>
      </c>
    </row>
    <row r="1222" s="13" customFormat="1">
      <c r="A1222" s="13"/>
      <c r="B1222" s="199"/>
      <c r="C1222" s="13"/>
      <c r="D1222" s="194" t="s">
        <v>194</v>
      </c>
      <c r="E1222" s="200" t="s">
        <v>1</v>
      </c>
      <c r="F1222" s="201" t="s">
        <v>1343</v>
      </c>
      <c r="G1222" s="13"/>
      <c r="H1222" s="202">
        <v>5.6360000000000001</v>
      </c>
      <c r="I1222" s="203"/>
      <c r="J1222" s="13"/>
      <c r="K1222" s="13"/>
      <c r="L1222" s="199"/>
      <c r="M1222" s="204"/>
      <c r="N1222" s="205"/>
      <c r="O1222" s="205"/>
      <c r="P1222" s="205"/>
      <c r="Q1222" s="205"/>
      <c r="R1222" s="205"/>
      <c r="S1222" s="205"/>
      <c r="T1222" s="206"/>
      <c r="U1222" s="13"/>
      <c r="V1222" s="13"/>
      <c r="W1222" s="13"/>
      <c r="X1222" s="13"/>
      <c r="Y1222" s="13"/>
      <c r="Z1222" s="13"/>
      <c r="AA1222" s="13"/>
      <c r="AB1222" s="13"/>
      <c r="AC1222" s="13"/>
      <c r="AD1222" s="13"/>
      <c r="AE1222" s="13"/>
      <c r="AT1222" s="200" t="s">
        <v>194</v>
      </c>
      <c r="AU1222" s="200" t="s">
        <v>92</v>
      </c>
      <c r="AV1222" s="13" t="s">
        <v>92</v>
      </c>
      <c r="AW1222" s="13" t="s">
        <v>32</v>
      </c>
      <c r="AX1222" s="13" t="s">
        <v>76</v>
      </c>
      <c r="AY1222" s="200" t="s">
        <v>185</v>
      </c>
    </row>
    <row r="1223" s="13" customFormat="1">
      <c r="A1223" s="13"/>
      <c r="B1223" s="199"/>
      <c r="C1223" s="13"/>
      <c r="D1223" s="194" t="s">
        <v>194</v>
      </c>
      <c r="E1223" s="200" t="s">
        <v>1</v>
      </c>
      <c r="F1223" s="201" t="s">
        <v>1343</v>
      </c>
      <c r="G1223" s="13"/>
      <c r="H1223" s="202">
        <v>5.6360000000000001</v>
      </c>
      <c r="I1223" s="203"/>
      <c r="J1223" s="13"/>
      <c r="K1223" s="13"/>
      <c r="L1223" s="199"/>
      <c r="M1223" s="204"/>
      <c r="N1223" s="205"/>
      <c r="O1223" s="205"/>
      <c r="P1223" s="205"/>
      <c r="Q1223" s="205"/>
      <c r="R1223" s="205"/>
      <c r="S1223" s="205"/>
      <c r="T1223" s="206"/>
      <c r="U1223" s="13"/>
      <c r="V1223" s="13"/>
      <c r="W1223" s="13"/>
      <c r="X1223" s="13"/>
      <c r="Y1223" s="13"/>
      <c r="Z1223" s="13"/>
      <c r="AA1223" s="13"/>
      <c r="AB1223" s="13"/>
      <c r="AC1223" s="13"/>
      <c r="AD1223" s="13"/>
      <c r="AE1223" s="13"/>
      <c r="AT1223" s="200" t="s">
        <v>194</v>
      </c>
      <c r="AU1223" s="200" t="s">
        <v>92</v>
      </c>
      <c r="AV1223" s="13" t="s">
        <v>92</v>
      </c>
      <c r="AW1223" s="13" t="s">
        <v>32</v>
      </c>
      <c r="AX1223" s="13" t="s">
        <v>76</v>
      </c>
      <c r="AY1223" s="200" t="s">
        <v>185</v>
      </c>
    </row>
    <row r="1224" s="15" customFormat="1">
      <c r="A1224" s="15"/>
      <c r="B1224" s="226"/>
      <c r="C1224" s="15"/>
      <c r="D1224" s="194" t="s">
        <v>194</v>
      </c>
      <c r="E1224" s="227" t="s">
        <v>1</v>
      </c>
      <c r="F1224" s="228" t="s">
        <v>276</v>
      </c>
      <c r="G1224" s="15"/>
      <c r="H1224" s="229">
        <v>70.094999999999999</v>
      </c>
      <c r="I1224" s="230"/>
      <c r="J1224" s="15"/>
      <c r="K1224" s="15"/>
      <c r="L1224" s="226"/>
      <c r="M1224" s="231"/>
      <c r="N1224" s="232"/>
      <c r="O1224" s="232"/>
      <c r="P1224" s="232"/>
      <c r="Q1224" s="232"/>
      <c r="R1224" s="232"/>
      <c r="S1224" s="232"/>
      <c r="T1224" s="233"/>
      <c r="U1224" s="15"/>
      <c r="V1224" s="15"/>
      <c r="W1224" s="15"/>
      <c r="X1224" s="15"/>
      <c r="Y1224" s="15"/>
      <c r="Z1224" s="15"/>
      <c r="AA1224" s="15"/>
      <c r="AB1224" s="15"/>
      <c r="AC1224" s="15"/>
      <c r="AD1224" s="15"/>
      <c r="AE1224" s="15"/>
      <c r="AT1224" s="227" t="s">
        <v>194</v>
      </c>
      <c r="AU1224" s="227" t="s">
        <v>92</v>
      </c>
      <c r="AV1224" s="15" t="s">
        <v>191</v>
      </c>
      <c r="AW1224" s="15" t="s">
        <v>32</v>
      </c>
      <c r="AX1224" s="15" t="s">
        <v>84</v>
      </c>
      <c r="AY1224" s="227" t="s">
        <v>185</v>
      </c>
    </row>
    <row r="1225" s="2" customFormat="1" ht="24.15" customHeight="1">
      <c r="A1225" s="38"/>
      <c r="B1225" s="180"/>
      <c r="C1225" s="181" t="s">
        <v>1344</v>
      </c>
      <c r="D1225" s="181" t="s">
        <v>187</v>
      </c>
      <c r="E1225" s="182" t="s">
        <v>1345</v>
      </c>
      <c r="F1225" s="183" t="s">
        <v>1346</v>
      </c>
      <c r="G1225" s="184" t="s">
        <v>198</v>
      </c>
      <c r="H1225" s="185">
        <v>1.3720000000000001</v>
      </c>
      <c r="I1225" s="186"/>
      <c r="J1225" s="187">
        <f>ROUND(I1225*H1225,2)</f>
        <v>0</v>
      </c>
      <c r="K1225" s="183" t="s">
        <v>199</v>
      </c>
      <c r="L1225" s="39"/>
      <c r="M1225" s="188" t="s">
        <v>1</v>
      </c>
      <c r="N1225" s="189" t="s">
        <v>42</v>
      </c>
      <c r="O1225" s="77"/>
      <c r="P1225" s="190">
        <f>O1225*H1225</f>
        <v>0</v>
      </c>
      <c r="Q1225" s="190">
        <v>0</v>
      </c>
      <c r="R1225" s="190">
        <f>Q1225*H1225</f>
        <v>0</v>
      </c>
      <c r="S1225" s="190">
        <v>1.8</v>
      </c>
      <c r="T1225" s="191">
        <f>S1225*H1225</f>
        <v>2.4696000000000002</v>
      </c>
      <c r="U1225" s="38"/>
      <c r="V1225" s="38"/>
      <c r="W1225" s="38"/>
      <c r="X1225" s="38"/>
      <c r="Y1225" s="38"/>
      <c r="Z1225" s="38"/>
      <c r="AA1225" s="38"/>
      <c r="AB1225" s="38"/>
      <c r="AC1225" s="38"/>
      <c r="AD1225" s="38"/>
      <c r="AE1225" s="38"/>
      <c r="AR1225" s="192" t="s">
        <v>191</v>
      </c>
      <c r="AT1225" s="192" t="s">
        <v>187</v>
      </c>
      <c r="AU1225" s="192" t="s">
        <v>92</v>
      </c>
      <c r="AY1225" s="19" t="s">
        <v>185</v>
      </c>
      <c r="BE1225" s="193">
        <f>IF(N1225="základní",J1225,0)</f>
        <v>0</v>
      </c>
      <c r="BF1225" s="193">
        <f>IF(N1225="snížená",J1225,0)</f>
        <v>0</v>
      </c>
      <c r="BG1225" s="193">
        <f>IF(N1225="zákl. přenesená",J1225,0)</f>
        <v>0</v>
      </c>
      <c r="BH1225" s="193">
        <f>IF(N1225="sníž. přenesená",J1225,0)</f>
        <v>0</v>
      </c>
      <c r="BI1225" s="193">
        <f>IF(N1225="nulová",J1225,0)</f>
        <v>0</v>
      </c>
      <c r="BJ1225" s="19" t="s">
        <v>92</v>
      </c>
      <c r="BK1225" s="193">
        <f>ROUND(I1225*H1225,2)</f>
        <v>0</v>
      </c>
      <c r="BL1225" s="19" t="s">
        <v>191</v>
      </c>
      <c r="BM1225" s="192" t="s">
        <v>1347</v>
      </c>
    </row>
    <row r="1226" s="2" customFormat="1">
      <c r="A1226" s="38"/>
      <c r="B1226" s="39"/>
      <c r="C1226" s="38"/>
      <c r="D1226" s="194" t="s">
        <v>193</v>
      </c>
      <c r="E1226" s="38"/>
      <c r="F1226" s="195" t="s">
        <v>1346</v>
      </c>
      <c r="G1226" s="38"/>
      <c r="H1226" s="38"/>
      <c r="I1226" s="196"/>
      <c r="J1226" s="38"/>
      <c r="K1226" s="38"/>
      <c r="L1226" s="39"/>
      <c r="M1226" s="197"/>
      <c r="N1226" s="198"/>
      <c r="O1226" s="77"/>
      <c r="P1226" s="77"/>
      <c r="Q1226" s="77"/>
      <c r="R1226" s="77"/>
      <c r="S1226" s="77"/>
      <c r="T1226" s="78"/>
      <c r="U1226" s="38"/>
      <c r="V1226" s="38"/>
      <c r="W1226" s="38"/>
      <c r="X1226" s="38"/>
      <c r="Y1226" s="38"/>
      <c r="Z1226" s="38"/>
      <c r="AA1226" s="38"/>
      <c r="AB1226" s="38"/>
      <c r="AC1226" s="38"/>
      <c r="AD1226" s="38"/>
      <c r="AE1226" s="38"/>
      <c r="AT1226" s="19" t="s">
        <v>193</v>
      </c>
      <c r="AU1226" s="19" t="s">
        <v>92</v>
      </c>
    </row>
    <row r="1227" s="2" customFormat="1">
      <c r="A1227" s="38"/>
      <c r="B1227" s="39"/>
      <c r="C1227" s="38"/>
      <c r="D1227" s="207" t="s">
        <v>201</v>
      </c>
      <c r="E1227" s="38"/>
      <c r="F1227" s="208" t="s">
        <v>1348</v>
      </c>
      <c r="G1227" s="38"/>
      <c r="H1227" s="38"/>
      <c r="I1227" s="196"/>
      <c r="J1227" s="38"/>
      <c r="K1227" s="38"/>
      <c r="L1227" s="39"/>
      <c r="M1227" s="197"/>
      <c r="N1227" s="198"/>
      <c r="O1227" s="77"/>
      <c r="P1227" s="77"/>
      <c r="Q1227" s="77"/>
      <c r="R1227" s="77"/>
      <c r="S1227" s="77"/>
      <c r="T1227" s="78"/>
      <c r="U1227" s="38"/>
      <c r="V1227" s="38"/>
      <c r="W1227" s="38"/>
      <c r="X1227" s="38"/>
      <c r="Y1227" s="38"/>
      <c r="Z1227" s="38"/>
      <c r="AA1227" s="38"/>
      <c r="AB1227" s="38"/>
      <c r="AC1227" s="38"/>
      <c r="AD1227" s="38"/>
      <c r="AE1227" s="38"/>
      <c r="AT1227" s="19" t="s">
        <v>201</v>
      </c>
      <c r="AU1227" s="19" t="s">
        <v>92</v>
      </c>
    </row>
    <row r="1228" s="13" customFormat="1">
      <c r="A1228" s="13"/>
      <c r="B1228" s="199"/>
      <c r="C1228" s="13"/>
      <c r="D1228" s="194" t="s">
        <v>194</v>
      </c>
      <c r="E1228" s="200" t="s">
        <v>1</v>
      </c>
      <c r="F1228" s="201" t="s">
        <v>1349</v>
      </c>
      <c r="G1228" s="13"/>
      <c r="H1228" s="202">
        <v>0.314</v>
      </c>
      <c r="I1228" s="203"/>
      <c r="J1228" s="13"/>
      <c r="K1228" s="13"/>
      <c r="L1228" s="199"/>
      <c r="M1228" s="204"/>
      <c r="N1228" s="205"/>
      <c r="O1228" s="205"/>
      <c r="P1228" s="205"/>
      <c r="Q1228" s="205"/>
      <c r="R1228" s="205"/>
      <c r="S1228" s="205"/>
      <c r="T1228" s="206"/>
      <c r="U1228" s="13"/>
      <c r="V1228" s="13"/>
      <c r="W1228" s="13"/>
      <c r="X1228" s="13"/>
      <c r="Y1228" s="13"/>
      <c r="Z1228" s="13"/>
      <c r="AA1228" s="13"/>
      <c r="AB1228" s="13"/>
      <c r="AC1228" s="13"/>
      <c r="AD1228" s="13"/>
      <c r="AE1228" s="13"/>
      <c r="AT1228" s="200" t="s">
        <v>194</v>
      </c>
      <c r="AU1228" s="200" t="s">
        <v>92</v>
      </c>
      <c r="AV1228" s="13" t="s">
        <v>92</v>
      </c>
      <c r="AW1228" s="13" t="s">
        <v>32</v>
      </c>
      <c r="AX1228" s="13" t="s">
        <v>76</v>
      </c>
      <c r="AY1228" s="200" t="s">
        <v>185</v>
      </c>
    </row>
    <row r="1229" s="13" customFormat="1">
      <c r="A1229" s="13"/>
      <c r="B1229" s="199"/>
      <c r="C1229" s="13"/>
      <c r="D1229" s="194" t="s">
        <v>194</v>
      </c>
      <c r="E1229" s="200" t="s">
        <v>1</v>
      </c>
      <c r="F1229" s="201" t="s">
        <v>1350</v>
      </c>
      <c r="G1229" s="13"/>
      <c r="H1229" s="202">
        <v>0.20799999999999999</v>
      </c>
      <c r="I1229" s="203"/>
      <c r="J1229" s="13"/>
      <c r="K1229" s="13"/>
      <c r="L1229" s="199"/>
      <c r="M1229" s="204"/>
      <c r="N1229" s="205"/>
      <c r="O1229" s="205"/>
      <c r="P1229" s="205"/>
      <c r="Q1229" s="205"/>
      <c r="R1229" s="205"/>
      <c r="S1229" s="205"/>
      <c r="T1229" s="206"/>
      <c r="U1229" s="13"/>
      <c r="V1229" s="13"/>
      <c r="W1229" s="13"/>
      <c r="X1229" s="13"/>
      <c r="Y1229" s="13"/>
      <c r="Z1229" s="13"/>
      <c r="AA1229" s="13"/>
      <c r="AB1229" s="13"/>
      <c r="AC1229" s="13"/>
      <c r="AD1229" s="13"/>
      <c r="AE1229" s="13"/>
      <c r="AT1229" s="200" t="s">
        <v>194</v>
      </c>
      <c r="AU1229" s="200" t="s">
        <v>92</v>
      </c>
      <c r="AV1229" s="13" t="s">
        <v>92</v>
      </c>
      <c r="AW1229" s="13" t="s">
        <v>32</v>
      </c>
      <c r="AX1229" s="13" t="s">
        <v>76</v>
      </c>
      <c r="AY1229" s="200" t="s">
        <v>185</v>
      </c>
    </row>
    <row r="1230" s="14" customFormat="1">
      <c r="A1230" s="14"/>
      <c r="B1230" s="219"/>
      <c r="C1230" s="14"/>
      <c r="D1230" s="194" t="s">
        <v>194</v>
      </c>
      <c r="E1230" s="220" t="s">
        <v>1</v>
      </c>
      <c r="F1230" s="221" t="s">
        <v>1351</v>
      </c>
      <c r="G1230" s="14"/>
      <c r="H1230" s="220" t="s">
        <v>1</v>
      </c>
      <c r="I1230" s="222"/>
      <c r="J1230" s="14"/>
      <c r="K1230" s="14"/>
      <c r="L1230" s="219"/>
      <c r="M1230" s="223"/>
      <c r="N1230" s="224"/>
      <c r="O1230" s="224"/>
      <c r="P1230" s="224"/>
      <c r="Q1230" s="224"/>
      <c r="R1230" s="224"/>
      <c r="S1230" s="224"/>
      <c r="T1230" s="225"/>
      <c r="U1230" s="14"/>
      <c r="V1230" s="14"/>
      <c r="W1230" s="14"/>
      <c r="X1230" s="14"/>
      <c r="Y1230" s="14"/>
      <c r="Z1230" s="14"/>
      <c r="AA1230" s="14"/>
      <c r="AB1230" s="14"/>
      <c r="AC1230" s="14"/>
      <c r="AD1230" s="14"/>
      <c r="AE1230" s="14"/>
      <c r="AT1230" s="220" t="s">
        <v>194</v>
      </c>
      <c r="AU1230" s="220" t="s">
        <v>92</v>
      </c>
      <c r="AV1230" s="14" t="s">
        <v>84</v>
      </c>
      <c r="AW1230" s="14" t="s">
        <v>32</v>
      </c>
      <c r="AX1230" s="14" t="s">
        <v>76</v>
      </c>
      <c r="AY1230" s="220" t="s">
        <v>185</v>
      </c>
    </row>
    <row r="1231" s="13" customFormat="1">
      <c r="A1231" s="13"/>
      <c r="B1231" s="199"/>
      <c r="C1231" s="13"/>
      <c r="D1231" s="194" t="s">
        <v>194</v>
      </c>
      <c r="E1231" s="200" t="s">
        <v>1</v>
      </c>
      <c r="F1231" s="201" t="s">
        <v>1352</v>
      </c>
      <c r="G1231" s="13"/>
      <c r="H1231" s="202">
        <v>0.182</v>
      </c>
      <c r="I1231" s="203"/>
      <c r="J1231" s="13"/>
      <c r="K1231" s="13"/>
      <c r="L1231" s="199"/>
      <c r="M1231" s="204"/>
      <c r="N1231" s="205"/>
      <c r="O1231" s="205"/>
      <c r="P1231" s="205"/>
      <c r="Q1231" s="205"/>
      <c r="R1231" s="205"/>
      <c r="S1231" s="205"/>
      <c r="T1231" s="206"/>
      <c r="U1231" s="13"/>
      <c r="V1231" s="13"/>
      <c r="W1231" s="13"/>
      <c r="X1231" s="13"/>
      <c r="Y1231" s="13"/>
      <c r="Z1231" s="13"/>
      <c r="AA1231" s="13"/>
      <c r="AB1231" s="13"/>
      <c r="AC1231" s="13"/>
      <c r="AD1231" s="13"/>
      <c r="AE1231" s="13"/>
      <c r="AT1231" s="200" t="s">
        <v>194</v>
      </c>
      <c r="AU1231" s="200" t="s">
        <v>92</v>
      </c>
      <c r="AV1231" s="13" t="s">
        <v>92</v>
      </c>
      <c r="AW1231" s="13" t="s">
        <v>32</v>
      </c>
      <c r="AX1231" s="13" t="s">
        <v>76</v>
      </c>
      <c r="AY1231" s="200" t="s">
        <v>185</v>
      </c>
    </row>
    <row r="1232" s="14" customFormat="1">
      <c r="A1232" s="14"/>
      <c r="B1232" s="219"/>
      <c r="C1232" s="14"/>
      <c r="D1232" s="194" t="s">
        <v>194</v>
      </c>
      <c r="E1232" s="220" t="s">
        <v>1</v>
      </c>
      <c r="F1232" s="221" t="s">
        <v>1353</v>
      </c>
      <c r="G1232" s="14"/>
      <c r="H1232" s="220" t="s">
        <v>1</v>
      </c>
      <c r="I1232" s="222"/>
      <c r="J1232" s="14"/>
      <c r="K1232" s="14"/>
      <c r="L1232" s="219"/>
      <c r="M1232" s="223"/>
      <c r="N1232" s="224"/>
      <c r="O1232" s="224"/>
      <c r="P1232" s="224"/>
      <c r="Q1232" s="224"/>
      <c r="R1232" s="224"/>
      <c r="S1232" s="224"/>
      <c r="T1232" s="225"/>
      <c r="U1232" s="14"/>
      <c r="V1232" s="14"/>
      <c r="W1232" s="14"/>
      <c r="X1232" s="14"/>
      <c r="Y1232" s="14"/>
      <c r="Z1232" s="14"/>
      <c r="AA1232" s="14"/>
      <c r="AB1232" s="14"/>
      <c r="AC1232" s="14"/>
      <c r="AD1232" s="14"/>
      <c r="AE1232" s="14"/>
      <c r="AT1232" s="220" t="s">
        <v>194</v>
      </c>
      <c r="AU1232" s="220" t="s">
        <v>92</v>
      </c>
      <c r="AV1232" s="14" t="s">
        <v>84</v>
      </c>
      <c r="AW1232" s="14" t="s">
        <v>32</v>
      </c>
      <c r="AX1232" s="14" t="s">
        <v>76</v>
      </c>
      <c r="AY1232" s="220" t="s">
        <v>185</v>
      </c>
    </row>
    <row r="1233" s="13" customFormat="1">
      <c r="A1233" s="13"/>
      <c r="B1233" s="199"/>
      <c r="C1233" s="13"/>
      <c r="D1233" s="194" t="s">
        <v>194</v>
      </c>
      <c r="E1233" s="200" t="s">
        <v>1</v>
      </c>
      <c r="F1233" s="201" t="s">
        <v>1354</v>
      </c>
      <c r="G1233" s="13"/>
      <c r="H1233" s="202">
        <v>0.66800000000000004</v>
      </c>
      <c r="I1233" s="203"/>
      <c r="J1233" s="13"/>
      <c r="K1233" s="13"/>
      <c r="L1233" s="199"/>
      <c r="M1233" s="204"/>
      <c r="N1233" s="205"/>
      <c r="O1233" s="205"/>
      <c r="P1233" s="205"/>
      <c r="Q1233" s="205"/>
      <c r="R1233" s="205"/>
      <c r="S1233" s="205"/>
      <c r="T1233" s="206"/>
      <c r="U1233" s="13"/>
      <c r="V1233" s="13"/>
      <c r="W1233" s="13"/>
      <c r="X1233" s="13"/>
      <c r="Y1233" s="13"/>
      <c r="Z1233" s="13"/>
      <c r="AA1233" s="13"/>
      <c r="AB1233" s="13"/>
      <c r="AC1233" s="13"/>
      <c r="AD1233" s="13"/>
      <c r="AE1233" s="13"/>
      <c r="AT1233" s="200" t="s">
        <v>194</v>
      </c>
      <c r="AU1233" s="200" t="s">
        <v>92</v>
      </c>
      <c r="AV1233" s="13" t="s">
        <v>92</v>
      </c>
      <c r="AW1233" s="13" t="s">
        <v>32</v>
      </c>
      <c r="AX1233" s="13" t="s">
        <v>76</v>
      </c>
      <c r="AY1233" s="200" t="s">
        <v>185</v>
      </c>
    </row>
    <row r="1234" s="15" customFormat="1">
      <c r="A1234" s="15"/>
      <c r="B1234" s="226"/>
      <c r="C1234" s="15"/>
      <c r="D1234" s="194" t="s">
        <v>194</v>
      </c>
      <c r="E1234" s="227" t="s">
        <v>1</v>
      </c>
      <c r="F1234" s="228" t="s">
        <v>276</v>
      </c>
      <c r="G1234" s="15"/>
      <c r="H1234" s="229">
        <v>1.3719999999999999</v>
      </c>
      <c r="I1234" s="230"/>
      <c r="J1234" s="15"/>
      <c r="K1234" s="15"/>
      <c r="L1234" s="226"/>
      <c r="M1234" s="231"/>
      <c r="N1234" s="232"/>
      <c r="O1234" s="232"/>
      <c r="P1234" s="232"/>
      <c r="Q1234" s="232"/>
      <c r="R1234" s="232"/>
      <c r="S1234" s="232"/>
      <c r="T1234" s="233"/>
      <c r="U1234" s="15"/>
      <c r="V1234" s="15"/>
      <c r="W1234" s="15"/>
      <c r="X1234" s="15"/>
      <c r="Y1234" s="15"/>
      <c r="Z1234" s="15"/>
      <c r="AA1234" s="15"/>
      <c r="AB1234" s="15"/>
      <c r="AC1234" s="15"/>
      <c r="AD1234" s="15"/>
      <c r="AE1234" s="15"/>
      <c r="AT1234" s="227" t="s">
        <v>194</v>
      </c>
      <c r="AU1234" s="227" t="s">
        <v>92</v>
      </c>
      <c r="AV1234" s="15" t="s">
        <v>191</v>
      </c>
      <c r="AW1234" s="15" t="s">
        <v>32</v>
      </c>
      <c r="AX1234" s="15" t="s">
        <v>84</v>
      </c>
      <c r="AY1234" s="227" t="s">
        <v>185</v>
      </c>
    </row>
    <row r="1235" s="2" customFormat="1" ht="33" customHeight="1">
      <c r="A1235" s="38"/>
      <c r="B1235" s="180"/>
      <c r="C1235" s="181" t="s">
        <v>1355</v>
      </c>
      <c r="D1235" s="181" t="s">
        <v>187</v>
      </c>
      <c r="E1235" s="182" t="s">
        <v>1356</v>
      </c>
      <c r="F1235" s="183" t="s">
        <v>1357</v>
      </c>
      <c r="G1235" s="184" t="s">
        <v>383</v>
      </c>
      <c r="H1235" s="185">
        <v>34</v>
      </c>
      <c r="I1235" s="186"/>
      <c r="J1235" s="187">
        <f>ROUND(I1235*H1235,2)</f>
        <v>0</v>
      </c>
      <c r="K1235" s="183" t="s">
        <v>199</v>
      </c>
      <c r="L1235" s="39"/>
      <c r="M1235" s="188" t="s">
        <v>1</v>
      </c>
      <c r="N1235" s="189" t="s">
        <v>42</v>
      </c>
      <c r="O1235" s="77"/>
      <c r="P1235" s="190">
        <f>O1235*H1235</f>
        <v>0</v>
      </c>
      <c r="Q1235" s="190">
        <v>0</v>
      </c>
      <c r="R1235" s="190">
        <f>Q1235*H1235</f>
        <v>0</v>
      </c>
      <c r="S1235" s="190">
        <v>0.062</v>
      </c>
      <c r="T1235" s="191">
        <f>S1235*H1235</f>
        <v>2.1080000000000001</v>
      </c>
      <c r="U1235" s="38"/>
      <c r="V1235" s="38"/>
      <c r="W1235" s="38"/>
      <c r="X1235" s="38"/>
      <c r="Y1235" s="38"/>
      <c r="Z1235" s="38"/>
      <c r="AA1235" s="38"/>
      <c r="AB1235" s="38"/>
      <c r="AC1235" s="38"/>
      <c r="AD1235" s="38"/>
      <c r="AE1235" s="38"/>
      <c r="AR1235" s="192" t="s">
        <v>191</v>
      </c>
      <c r="AT1235" s="192" t="s">
        <v>187</v>
      </c>
      <c r="AU1235" s="192" t="s">
        <v>92</v>
      </c>
      <c r="AY1235" s="19" t="s">
        <v>185</v>
      </c>
      <c r="BE1235" s="193">
        <f>IF(N1235="základní",J1235,0)</f>
        <v>0</v>
      </c>
      <c r="BF1235" s="193">
        <f>IF(N1235="snížená",J1235,0)</f>
        <v>0</v>
      </c>
      <c r="BG1235" s="193">
        <f>IF(N1235="zákl. přenesená",J1235,0)</f>
        <v>0</v>
      </c>
      <c r="BH1235" s="193">
        <f>IF(N1235="sníž. přenesená",J1235,0)</f>
        <v>0</v>
      </c>
      <c r="BI1235" s="193">
        <f>IF(N1235="nulová",J1235,0)</f>
        <v>0</v>
      </c>
      <c r="BJ1235" s="19" t="s">
        <v>92</v>
      </c>
      <c r="BK1235" s="193">
        <f>ROUND(I1235*H1235,2)</f>
        <v>0</v>
      </c>
      <c r="BL1235" s="19" t="s">
        <v>191</v>
      </c>
      <c r="BM1235" s="192" t="s">
        <v>1358</v>
      </c>
    </row>
    <row r="1236" s="2" customFormat="1">
      <c r="A1236" s="38"/>
      <c r="B1236" s="39"/>
      <c r="C1236" s="38"/>
      <c r="D1236" s="194" t="s">
        <v>193</v>
      </c>
      <c r="E1236" s="38"/>
      <c r="F1236" s="195" t="s">
        <v>1357</v>
      </c>
      <c r="G1236" s="38"/>
      <c r="H1236" s="38"/>
      <c r="I1236" s="196"/>
      <c r="J1236" s="38"/>
      <c r="K1236" s="38"/>
      <c r="L1236" s="39"/>
      <c r="M1236" s="197"/>
      <c r="N1236" s="198"/>
      <c r="O1236" s="77"/>
      <c r="P1236" s="77"/>
      <c r="Q1236" s="77"/>
      <c r="R1236" s="77"/>
      <c r="S1236" s="77"/>
      <c r="T1236" s="78"/>
      <c r="U1236" s="38"/>
      <c r="V1236" s="38"/>
      <c r="W1236" s="38"/>
      <c r="X1236" s="38"/>
      <c r="Y1236" s="38"/>
      <c r="Z1236" s="38"/>
      <c r="AA1236" s="38"/>
      <c r="AB1236" s="38"/>
      <c r="AC1236" s="38"/>
      <c r="AD1236" s="38"/>
      <c r="AE1236" s="38"/>
      <c r="AT1236" s="19" t="s">
        <v>193</v>
      </c>
      <c r="AU1236" s="19" t="s">
        <v>92</v>
      </c>
    </row>
    <row r="1237" s="2" customFormat="1">
      <c r="A1237" s="38"/>
      <c r="B1237" s="39"/>
      <c r="C1237" s="38"/>
      <c r="D1237" s="207" t="s">
        <v>201</v>
      </c>
      <c r="E1237" s="38"/>
      <c r="F1237" s="208" t="s">
        <v>1359</v>
      </c>
      <c r="G1237" s="38"/>
      <c r="H1237" s="38"/>
      <c r="I1237" s="196"/>
      <c r="J1237" s="38"/>
      <c r="K1237" s="38"/>
      <c r="L1237" s="39"/>
      <c r="M1237" s="197"/>
      <c r="N1237" s="198"/>
      <c r="O1237" s="77"/>
      <c r="P1237" s="77"/>
      <c r="Q1237" s="77"/>
      <c r="R1237" s="77"/>
      <c r="S1237" s="77"/>
      <c r="T1237" s="78"/>
      <c r="U1237" s="38"/>
      <c r="V1237" s="38"/>
      <c r="W1237" s="38"/>
      <c r="X1237" s="38"/>
      <c r="Y1237" s="38"/>
      <c r="Z1237" s="38"/>
      <c r="AA1237" s="38"/>
      <c r="AB1237" s="38"/>
      <c r="AC1237" s="38"/>
      <c r="AD1237" s="38"/>
      <c r="AE1237" s="38"/>
      <c r="AT1237" s="19" t="s">
        <v>201</v>
      </c>
      <c r="AU1237" s="19" t="s">
        <v>92</v>
      </c>
    </row>
    <row r="1238" s="13" customFormat="1">
      <c r="A1238" s="13"/>
      <c r="B1238" s="199"/>
      <c r="C1238" s="13"/>
      <c r="D1238" s="194" t="s">
        <v>194</v>
      </c>
      <c r="E1238" s="200" t="s">
        <v>1</v>
      </c>
      <c r="F1238" s="201" t="s">
        <v>1360</v>
      </c>
      <c r="G1238" s="13"/>
      <c r="H1238" s="202">
        <v>34</v>
      </c>
      <c r="I1238" s="203"/>
      <c r="J1238" s="13"/>
      <c r="K1238" s="13"/>
      <c r="L1238" s="199"/>
      <c r="M1238" s="204"/>
      <c r="N1238" s="205"/>
      <c r="O1238" s="205"/>
      <c r="P1238" s="205"/>
      <c r="Q1238" s="205"/>
      <c r="R1238" s="205"/>
      <c r="S1238" s="205"/>
      <c r="T1238" s="206"/>
      <c r="U1238" s="13"/>
      <c r="V1238" s="13"/>
      <c r="W1238" s="13"/>
      <c r="X1238" s="13"/>
      <c r="Y1238" s="13"/>
      <c r="Z1238" s="13"/>
      <c r="AA1238" s="13"/>
      <c r="AB1238" s="13"/>
      <c r="AC1238" s="13"/>
      <c r="AD1238" s="13"/>
      <c r="AE1238" s="13"/>
      <c r="AT1238" s="200" t="s">
        <v>194</v>
      </c>
      <c r="AU1238" s="200" t="s">
        <v>92</v>
      </c>
      <c r="AV1238" s="13" t="s">
        <v>92</v>
      </c>
      <c r="AW1238" s="13" t="s">
        <v>32</v>
      </c>
      <c r="AX1238" s="13" t="s">
        <v>84</v>
      </c>
      <c r="AY1238" s="200" t="s">
        <v>185</v>
      </c>
    </row>
    <row r="1239" s="2" customFormat="1" ht="24.15" customHeight="1">
      <c r="A1239" s="38"/>
      <c r="B1239" s="180"/>
      <c r="C1239" s="181" t="s">
        <v>1361</v>
      </c>
      <c r="D1239" s="181" t="s">
        <v>187</v>
      </c>
      <c r="E1239" s="182" t="s">
        <v>1362</v>
      </c>
      <c r="F1239" s="183" t="s">
        <v>1363</v>
      </c>
      <c r="G1239" s="184" t="s">
        <v>584</v>
      </c>
      <c r="H1239" s="185">
        <v>20.5</v>
      </c>
      <c r="I1239" s="186"/>
      <c r="J1239" s="187">
        <f>ROUND(I1239*H1239,2)</f>
        <v>0</v>
      </c>
      <c r="K1239" s="183" t="s">
        <v>199</v>
      </c>
      <c r="L1239" s="39"/>
      <c r="M1239" s="188" t="s">
        <v>1</v>
      </c>
      <c r="N1239" s="189" t="s">
        <v>42</v>
      </c>
      <c r="O1239" s="77"/>
      <c r="P1239" s="190">
        <f>O1239*H1239</f>
        <v>0</v>
      </c>
      <c r="Q1239" s="190">
        <v>0</v>
      </c>
      <c r="R1239" s="190">
        <f>Q1239*H1239</f>
        <v>0</v>
      </c>
      <c r="S1239" s="190">
        <v>0.053999999999999999</v>
      </c>
      <c r="T1239" s="191">
        <f>S1239*H1239</f>
        <v>1.107</v>
      </c>
      <c r="U1239" s="38"/>
      <c r="V1239" s="38"/>
      <c r="W1239" s="38"/>
      <c r="X1239" s="38"/>
      <c r="Y1239" s="38"/>
      <c r="Z1239" s="38"/>
      <c r="AA1239" s="38"/>
      <c r="AB1239" s="38"/>
      <c r="AC1239" s="38"/>
      <c r="AD1239" s="38"/>
      <c r="AE1239" s="38"/>
      <c r="AR1239" s="192" t="s">
        <v>191</v>
      </c>
      <c r="AT1239" s="192" t="s">
        <v>187</v>
      </c>
      <c r="AU1239" s="192" t="s">
        <v>92</v>
      </c>
      <c r="AY1239" s="19" t="s">
        <v>185</v>
      </c>
      <c r="BE1239" s="193">
        <f>IF(N1239="základní",J1239,0)</f>
        <v>0</v>
      </c>
      <c r="BF1239" s="193">
        <f>IF(N1239="snížená",J1239,0)</f>
        <v>0</v>
      </c>
      <c r="BG1239" s="193">
        <f>IF(N1239="zákl. přenesená",J1239,0)</f>
        <v>0</v>
      </c>
      <c r="BH1239" s="193">
        <f>IF(N1239="sníž. přenesená",J1239,0)</f>
        <v>0</v>
      </c>
      <c r="BI1239" s="193">
        <f>IF(N1239="nulová",J1239,0)</f>
        <v>0</v>
      </c>
      <c r="BJ1239" s="19" t="s">
        <v>92</v>
      </c>
      <c r="BK1239" s="193">
        <f>ROUND(I1239*H1239,2)</f>
        <v>0</v>
      </c>
      <c r="BL1239" s="19" t="s">
        <v>191</v>
      </c>
      <c r="BM1239" s="192" t="s">
        <v>1364</v>
      </c>
    </row>
    <row r="1240" s="2" customFormat="1">
      <c r="A1240" s="38"/>
      <c r="B1240" s="39"/>
      <c r="C1240" s="38"/>
      <c r="D1240" s="194" t="s">
        <v>193</v>
      </c>
      <c r="E1240" s="38"/>
      <c r="F1240" s="195" t="s">
        <v>1363</v>
      </c>
      <c r="G1240" s="38"/>
      <c r="H1240" s="38"/>
      <c r="I1240" s="196"/>
      <c r="J1240" s="38"/>
      <c r="K1240" s="38"/>
      <c r="L1240" s="39"/>
      <c r="M1240" s="197"/>
      <c r="N1240" s="198"/>
      <c r="O1240" s="77"/>
      <c r="P1240" s="77"/>
      <c r="Q1240" s="77"/>
      <c r="R1240" s="77"/>
      <c r="S1240" s="77"/>
      <c r="T1240" s="78"/>
      <c r="U1240" s="38"/>
      <c r="V1240" s="38"/>
      <c r="W1240" s="38"/>
      <c r="X1240" s="38"/>
      <c r="Y1240" s="38"/>
      <c r="Z1240" s="38"/>
      <c r="AA1240" s="38"/>
      <c r="AB1240" s="38"/>
      <c r="AC1240" s="38"/>
      <c r="AD1240" s="38"/>
      <c r="AE1240" s="38"/>
      <c r="AT1240" s="19" t="s">
        <v>193</v>
      </c>
      <c r="AU1240" s="19" t="s">
        <v>92</v>
      </c>
    </row>
    <row r="1241" s="2" customFormat="1">
      <c r="A1241" s="38"/>
      <c r="B1241" s="39"/>
      <c r="C1241" s="38"/>
      <c r="D1241" s="207" t="s">
        <v>201</v>
      </c>
      <c r="E1241" s="38"/>
      <c r="F1241" s="208" t="s">
        <v>1365</v>
      </c>
      <c r="G1241" s="38"/>
      <c r="H1241" s="38"/>
      <c r="I1241" s="196"/>
      <c r="J1241" s="38"/>
      <c r="K1241" s="38"/>
      <c r="L1241" s="39"/>
      <c r="M1241" s="197"/>
      <c r="N1241" s="198"/>
      <c r="O1241" s="77"/>
      <c r="P1241" s="77"/>
      <c r="Q1241" s="77"/>
      <c r="R1241" s="77"/>
      <c r="S1241" s="77"/>
      <c r="T1241" s="78"/>
      <c r="U1241" s="38"/>
      <c r="V1241" s="38"/>
      <c r="W1241" s="38"/>
      <c r="X1241" s="38"/>
      <c r="Y1241" s="38"/>
      <c r="Z1241" s="38"/>
      <c r="AA1241" s="38"/>
      <c r="AB1241" s="38"/>
      <c r="AC1241" s="38"/>
      <c r="AD1241" s="38"/>
      <c r="AE1241" s="38"/>
      <c r="AT1241" s="19" t="s">
        <v>201</v>
      </c>
      <c r="AU1241" s="19" t="s">
        <v>92</v>
      </c>
    </row>
    <row r="1242" s="13" customFormat="1">
      <c r="A1242" s="13"/>
      <c r="B1242" s="199"/>
      <c r="C1242" s="13"/>
      <c r="D1242" s="194" t="s">
        <v>194</v>
      </c>
      <c r="E1242" s="200" t="s">
        <v>1</v>
      </c>
      <c r="F1242" s="201" t="s">
        <v>1366</v>
      </c>
      <c r="G1242" s="13"/>
      <c r="H1242" s="202">
        <v>20.5</v>
      </c>
      <c r="I1242" s="203"/>
      <c r="J1242" s="13"/>
      <c r="K1242" s="13"/>
      <c r="L1242" s="199"/>
      <c r="M1242" s="204"/>
      <c r="N1242" s="205"/>
      <c r="O1242" s="205"/>
      <c r="P1242" s="205"/>
      <c r="Q1242" s="205"/>
      <c r="R1242" s="205"/>
      <c r="S1242" s="205"/>
      <c r="T1242" s="206"/>
      <c r="U1242" s="13"/>
      <c r="V1242" s="13"/>
      <c r="W1242" s="13"/>
      <c r="X1242" s="13"/>
      <c r="Y1242" s="13"/>
      <c r="Z1242" s="13"/>
      <c r="AA1242" s="13"/>
      <c r="AB1242" s="13"/>
      <c r="AC1242" s="13"/>
      <c r="AD1242" s="13"/>
      <c r="AE1242" s="13"/>
      <c r="AT1242" s="200" t="s">
        <v>194</v>
      </c>
      <c r="AU1242" s="200" t="s">
        <v>92</v>
      </c>
      <c r="AV1242" s="13" t="s">
        <v>92</v>
      </c>
      <c r="AW1242" s="13" t="s">
        <v>32</v>
      </c>
      <c r="AX1242" s="13" t="s">
        <v>84</v>
      </c>
      <c r="AY1242" s="200" t="s">
        <v>185</v>
      </c>
    </row>
    <row r="1243" s="2" customFormat="1" ht="24.15" customHeight="1">
      <c r="A1243" s="38"/>
      <c r="B1243" s="180"/>
      <c r="C1243" s="181" t="s">
        <v>1367</v>
      </c>
      <c r="D1243" s="181" t="s">
        <v>187</v>
      </c>
      <c r="E1243" s="182" t="s">
        <v>1368</v>
      </c>
      <c r="F1243" s="183" t="s">
        <v>1369</v>
      </c>
      <c r="G1243" s="184" t="s">
        <v>584</v>
      </c>
      <c r="H1243" s="185">
        <v>49.5</v>
      </c>
      <c r="I1243" s="186"/>
      <c r="J1243" s="187">
        <f>ROUND(I1243*H1243,2)</f>
        <v>0</v>
      </c>
      <c r="K1243" s="183" t="s">
        <v>199</v>
      </c>
      <c r="L1243" s="39"/>
      <c r="M1243" s="188" t="s">
        <v>1</v>
      </c>
      <c r="N1243" s="189" t="s">
        <v>42</v>
      </c>
      <c r="O1243" s="77"/>
      <c r="P1243" s="190">
        <f>O1243*H1243</f>
        <v>0</v>
      </c>
      <c r="Q1243" s="190">
        <v>0</v>
      </c>
      <c r="R1243" s="190">
        <f>Q1243*H1243</f>
        <v>0</v>
      </c>
      <c r="S1243" s="190">
        <v>0.040000000000000001</v>
      </c>
      <c r="T1243" s="191">
        <f>S1243*H1243</f>
        <v>1.98</v>
      </c>
      <c r="U1243" s="38"/>
      <c r="V1243" s="38"/>
      <c r="W1243" s="38"/>
      <c r="X1243" s="38"/>
      <c r="Y1243" s="38"/>
      <c r="Z1243" s="38"/>
      <c r="AA1243" s="38"/>
      <c r="AB1243" s="38"/>
      <c r="AC1243" s="38"/>
      <c r="AD1243" s="38"/>
      <c r="AE1243" s="38"/>
      <c r="AR1243" s="192" t="s">
        <v>191</v>
      </c>
      <c r="AT1243" s="192" t="s">
        <v>187</v>
      </c>
      <c r="AU1243" s="192" t="s">
        <v>92</v>
      </c>
      <c r="AY1243" s="19" t="s">
        <v>185</v>
      </c>
      <c r="BE1243" s="193">
        <f>IF(N1243="základní",J1243,0)</f>
        <v>0</v>
      </c>
      <c r="BF1243" s="193">
        <f>IF(N1243="snížená",J1243,0)</f>
        <v>0</v>
      </c>
      <c r="BG1243" s="193">
        <f>IF(N1243="zákl. přenesená",J1243,0)</f>
        <v>0</v>
      </c>
      <c r="BH1243" s="193">
        <f>IF(N1243="sníž. přenesená",J1243,0)</f>
        <v>0</v>
      </c>
      <c r="BI1243" s="193">
        <f>IF(N1243="nulová",J1243,0)</f>
        <v>0</v>
      </c>
      <c r="BJ1243" s="19" t="s">
        <v>92</v>
      </c>
      <c r="BK1243" s="193">
        <f>ROUND(I1243*H1243,2)</f>
        <v>0</v>
      </c>
      <c r="BL1243" s="19" t="s">
        <v>191</v>
      </c>
      <c r="BM1243" s="192" t="s">
        <v>1370</v>
      </c>
    </row>
    <row r="1244" s="2" customFormat="1">
      <c r="A1244" s="38"/>
      <c r="B1244" s="39"/>
      <c r="C1244" s="38"/>
      <c r="D1244" s="194" t="s">
        <v>193</v>
      </c>
      <c r="E1244" s="38"/>
      <c r="F1244" s="195" t="s">
        <v>1369</v>
      </c>
      <c r="G1244" s="38"/>
      <c r="H1244" s="38"/>
      <c r="I1244" s="196"/>
      <c r="J1244" s="38"/>
      <c r="K1244" s="38"/>
      <c r="L1244" s="39"/>
      <c r="M1244" s="197"/>
      <c r="N1244" s="198"/>
      <c r="O1244" s="77"/>
      <c r="P1244" s="77"/>
      <c r="Q1244" s="77"/>
      <c r="R1244" s="77"/>
      <c r="S1244" s="77"/>
      <c r="T1244" s="78"/>
      <c r="U1244" s="38"/>
      <c r="V1244" s="38"/>
      <c r="W1244" s="38"/>
      <c r="X1244" s="38"/>
      <c r="Y1244" s="38"/>
      <c r="Z1244" s="38"/>
      <c r="AA1244" s="38"/>
      <c r="AB1244" s="38"/>
      <c r="AC1244" s="38"/>
      <c r="AD1244" s="38"/>
      <c r="AE1244" s="38"/>
      <c r="AT1244" s="19" t="s">
        <v>193</v>
      </c>
      <c r="AU1244" s="19" t="s">
        <v>92</v>
      </c>
    </row>
    <row r="1245" s="2" customFormat="1">
      <c r="A1245" s="38"/>
      <c r="B1245" s="39"/>
      <c r="C1245" s="38"/>
      <c r="D1245" s="207" t="s">
        <v>201</v>
      </c>
      <c r="E1245" s="38"/>
      <c r="F1245" s="208" t="s">
        <v>1371</v>
      </c>
      <c r="G1245" s="38"/>
      <c r="H1245" s="38"/>
      <c r="I1245" s="196"/>
      <c r="J1245" s="38"/>
      <c r="K1245" s="38"/>
      <c r="L1245" s="39"/>
      <c r="M1245" s="197"/>
      <c r="N1245" s="198"/>
      <c r="O1245" s="77"/>
      <c r="P1245" s="77"/>
      <c r="Q1245" s="77"/>
      <c r="R1245" s="77"/>
      <c r="S1245" s="77"/>
      <c r="T1245" s="78"/>
      <c r="U1245" s="38"/>
      <c r="V1245" s="38"/>
      <c r="W1245" s="38"/>
      <c r="X1245" s="38"/>
      <c r="Y1245" s="38"/>
      <c r="Z1245" s="38"/>
      <c r="AA1245" s="38"/>
      <c r="AB1245" s="38"/>
      <c r="AC1245" s="38"/>
      <c r="AD1245" s="38"/>
      <c r="AE1245" s="38"/>
      <c r="AT1245" s="19" t="s">
        <v>201</v>
      </c>
      <c r="AU1245" s="19" t="s">
        <v>92</v>
      </c>
    </row>
    <row r="1246" s="14" customFormat="1">
      <c r="A1246" s="14"/>
      <c r="B1246" s="219"/>
      <c r="C1246" s="14"/>
      <c r="D1246" s="194" t="s">
        <v>194</v>
      </c>
      <c r="E1246" s="220" t="s">
        <v>1</v>
      </c>
      <c r="F1246" s="221" t="s">
        <v>1372</v>
      </c>
      <c r="G1246" s="14"/>
      <c r="H1246" s="220" t="s">
        <v>1</v>
      </c>
      <c r="I1246" s="222"/>
      <c r="J1246" s="14"/>
      <c r="K1246" s="14"/>
      <c r="L1246" s="219"/>
      <c r="M1246" s="223"/>
      <c r="N1246" s="224"/>
      <c r="O1246" s="224"/>
      <c r="P1246" s="224"/>
      <c r="Q1246" s="224"/>
      <c r="R1246" s="224"/>
      <c r="S1246" s="224"/>
      <c r="T1246" s="225"/>
      <c r="U1246" s="14"/>
      <c r="V1246" s="14"/>
      <c r="W1246" s="14"/>
      <c r="X1246" s="14"/>
      <c r="Y1246" s="14"/>
      <c r="Z1246" s="14"/>
      <c r="AA1246" s="14"/>
      <c r="AB1246" s="14"/>
      <c r="AC1246" s="14"/>
      <c r="AD1246" s="14"/>
      <c r="AE1246" s="14"/>
      <c r="AT1246" s="220" t="s">
        <v>194</v>
      </c>
      <c r="AU1246" s="220" t="s">
        <v>92</v>
      </c>
      <c r="AV1246" s="14" t="s">
        <v>84</v>
      </c>
      <c r="AW1246" s="14" t="s">
        <v>32</v>
      </c>
      <c r="AX1246" s="14" t="s">
        <v>76</v>
      </c>
      <c r="AY1246" s="220" t="s">
        <v>185</v>
      </c>
    </row>
    <row r="1247" s="13" customFormat="1">
      <c r="A1247" s="13"/>
      <c r="B1247" s="199"/>
      <c r="C1247" s="13"/>
      <c r="D1247" s="194" t="s">
        <v>194</v>
      </c>
      <c r="E1247" s="200" t="s">
        <v>1</v>
      </c>
      <c r="F1247" s="201" t="s">
        <v>1085</v>
      </c>
      <c r="G1247" s="13"/>
      <c r="H1247" s="202">
        <v>37.200000000000003</v>
      </c>
      <c r="I1247" s="203"/>
      <c r="J1247" s="13"/>
      <c r="K1247" s="13"/>
      <c r="L1247" s="199"/>
      <c r="M1247" s="204"/>
      <c r="N1247" s="205"/>
      <c r="O1247" s="205"/>
      <c r="P1247" s="205"/>
      <c r="Q1247" s="205"/>
      <c r="R1247" s="205"/>
      <c r="S1247" s="205"/>
      <c r="T1247" s="206"/>
      <c r="U1247" s="13"/>
      <c r="V1247" s="13"/>
      <c r="W1247" s="13"/>
      <c r="X1247" s="13"/>
      <c r="Y1247" s="13"/>
      <c r="Z1247" s="13"/>
      <c r="AA1247" s="13"/>
      <c r="AB1247" s="13"/>
      <c r="AC1247" s="13"/>
      <c r="AD1247" s="13"/>
      <c r="AE1247" s="13"/>
      <c r="AT1247" s="200" t="s">
        <v>194</v>
      </c>
      <c r="AU1247" s="200" t="s">
        <v>92</v>
      </c>
      <c r="AV1247" s="13" t="s">
        <v>92</v>
      </c>
      <c r="AW1247" s="13" t="s">
        <v>32</v>
      </c>
      <c r="AX1247" s="13" t="s">
        <v>76</v>
      </c>
      <c r="AY1247" s="200" t="s">
        <v>185</v>
      </c>
    </row>
    <row r="1248" s="14" customFormat="1">
      <c r="A1248" s="14"/>
      <c r="B1248" s="219"/>
      <c r="C1248" s="14"/>
      <c r="D1248" s="194" t="s">
        <v>194</v>
      </c>
      <c r="E1248" s="220" t="s">
        <v>1</v>
      </c>
      <c r="F1248" s="221" t="s">
        <v>323</v>
      </c>
      <c r="G1248" s="14"/>
      <c r="H1248" s="220" t="s">
        <v>1</v>
      </c>
      <c r="I1248" s="222"/>
      <c r="J1248" s="14"/>
      <c r="K1248" s="14"/>
      <c r="L1248" s="219"/>
      <c r="M1248" s="223"/>
      <c r="N1248" s="224"/>
      <c r="O1248" s="224"/>
      <c r="P1248" s="224"/>
      <c r="Q1248" s="224"/>
      <c r="R1248" s="224"/>
      <c r="S1248" s="224"/>
      <c r="T1248" s="225"/>
      <c r="U1248" s="14"/>
      <c r="V1248" s="14"/>
      <c r="W1248" s="14"/>
      <c r="X1248" s="14"/>
      <c r="Y1248" s="14"/>
      <c r="Z1248" s="14"/>
      <c r="AA1248" s="14"/>
      <c r="AB1248" s="14"/>
      <c r="AC1248" s="14"/>
      <c r="AD1248" s="14"/>
      <c r="AE1248" s="14"/>
      <c r="AT1248" s="220" t="s">
        <v>194</v>
      </c>
      <c r="AU1248" s="220" t="s">
        <v>92</v>
      </c>
      <c r="AV1248" s="14" t="s">
        <v>84</v>
      </c>
      <c r="AW1248" s="14" t="s">
        <v>32</v>
      </c>
      <c r="AX1248" s="14" t="s">
        <v>76</v>
      </c>
      <c r="AY1248" s="220" t="s">
        <v>185</v>
      </c>
    </row>
    <row r="1249" s="13" customFormat="1">
      <c r="A1249" s="13"/>
      <c r="B1249" s="199"/>
      <c r="C1249" s="13"/>
      <c r="D1249" s="194" t="s">
        <v>194</v>
      </c>
      <c r="E1249" s="200" t="s">
        <v>1</v>
      </c>
      <c r="F1249" s="201" t="s">
        <v>1373</v>
      </c>
      <c r="G1249" s="13"/>
      <c r="H1249" s="202">
        <v>12.300000000000001</v>
      </c>
      <c r="I1249" s="203"/>
      <c r="J1249" s="13"/>
      <c r="K1249" s="13"/>
      <c r="L1249" s="199"/>
      <c r="M1249" s="204"/>
      <c r="N1249" s="205"/>
      <c r="O1249" s="205"/>
      <c r="P1249" s="205"/>
      <c r="Q1249" s="205"/>
      <c r="R1249" s="205"/>
      <c r="S1249" s="205"/>
      <c r="T1249" s="206"/>
      <c r="U1249" s="13"/>
      <c r="V1249" s="13"/>
      <c r="W1249" s="13"/>
      <c r="X1249" s="13"/>
      <c r="Y1249" s="13"/>
      <c r="Z1249" s="13"/>
      <c r="AA1249" s="13"/>
      <c r="AB1249" s="13"/>
      <c r="AC1249" s="13"/>
      <c r="AD1249" s="13"/>
      <c r="AE1249" s="13"/>
      <c r="AT1249" s="200" t="s">
        <v>194</v>
      </c>
      <c r="AU1249" s="200" t="s">
        <v>92</v>
      </c>
      <c r="AV1249" s="13" t="s">
        <v>92</v>
      </c>
      <c r="AW1249" s="13" t="s">
        <v>32</v>
      </c>
      <c r="AX1249" s="13" t="s">
        <v>76</v>
      </c>
      <c r="AY1249" s="200" t="s">
        <v>185</v>
      </c>
    </row>
    <row r="1250" s="15" customFormat="1">
      <c r="A1250" s="15"/>
      <c r="B1250" s="226"/>
      <c r="C1250" s="15"/>
      <c r="D1250" s="194" t="s">
        <v>194</v>
      </c>
      <c r="E1250" s="227" t="s">
        <v>1</v>
      </c>
      <c r="F1250" s="228" t="s">
        <v>276</v>
      </c>
      <c r="G1250" s="15"/>
      <c r="H1250" s="229">
        <v>49.5</v>
      </c>
      <c r="I1250" s="230"/>
      <c r="J1250" s="15"/>
      <c r="K1250" s="15"/>
      <c r="L1250" s="226"/>
      <c r="M1250" s="231"/>
      <c r="N1250" s="232"/>
      <c r="O1250" s="232"/>
      <c r="P1250" s="232"/>
      <c r="Q1250" s="232"/>
      <c r="R1250" s="232"/>
      <c r="S1250" s="232"/>
      <c r="T1250" s="233"/>
      <c r="U1250" s="15"/>
      <c r="V1250" s="15"/>
      <c r="W1250" s="15"/>
      <c r="X1250" s="15"/>
      <c r="Y1250" s="15"/>
      <c r="Z1250" s="15"/>
      <c r="AA1250" s="15"/>
      <c r="AB1250" s="15"/>
      <c r="AC1250" s="15"/>
      <c r="AD1250" s="15"/>
      <c r="AE1250" s="15"/>
      <c r="AT1250" s="227" t="s">
        <v>194</v>
      </c>
      <c r="AU1250" s="227" t="s">
        <v>92</v>
      </c>
      <c r="AV1250" s="15" t="s">
        <v>191</v>
      </c>
      <c r="AW1250" s="15" t="s">
        <v>32</v>
      </c>
      <c r="AX1250" s="15" t="s">
        <v>84</v>
      </c>
      <c r="AY1250" s="227" t="s">
        <v>185</v>
      </c>
    </row>
    <row r="1251" s="2" customFormat="1" ht="24.15" customHeight="1">
      <c r="A1251" s="38"/>
      <c r="B1251" s="180"/>
      <c r="C1251" s="181" t="s">
        <v>1374</v>
      </c>
      <c r="D1251" s="181" t="s">
        <v>187</v>
      </c>
      <c r="E1251" s="182" t="s">
        <v>1375</v>
      </c>
      <c r="F1251" s="183" t="s">
        <v>1376</v>
      </c>
      <c r="G1251" s="184" t="s">
        <v>584</v>
      </c>
      <c r="H1251" s="185">
        <v>4.0999999999999996</v>
      </c>
      <c r="I1251" s="186"/>
      <c r="J1251" s="187">
        <f>ROUND(I1251*H1251,2)</f>
        <v>0</v>
      </c>
      <c r="K1251" s="183" t="s">
        <v>199</v>
      </c>
      <c r="L1251" s="39"/>
      <c r="M1251" s="188" t="s">
        <v>1</v>
      </c>
      <c r="N1251" s="189" t="s">
        <v>42</v>
      </c>
      <c r="O1251" s="77"/>
      <c r="P1251" s="190">
        <f>O1251*H1251</f>
        <v>0</v>
      </c>
      <c r="Q1251" s="190">
        <v>0</v>
      </c>
      <c r="R1251" s="190">
        <f>Q1251*H1251</f>
        <v>0</v>
      </c>
      <c r="S1251" s="190">
        <v>0.081000000000000003</v>
      </c>
      <c r="T1251" s="191">
        <f>S1251*H1251</f>
        <v>0.33210000000000001</v>
      </c>
      <c r="U1251" s="38"/>
      <c r="V1251" s="38"/>
      <c r="W1251" s="38"/>
      <c r="X1251" s="38"/>
      <c r="Y1251" s="38"/>
      <c r="Z1251" s="38"/>
      <c r="AA1251" s="38"/>
      <c r="AB1251" s="38"/>
      <c r="AC1251" s="38"/>
      <c r="AD1251" s="38"/>
      <c r="AE1251" s="38"/>
      <c r="AR1251" s="192" t="s">
        <v>191</v>
      </c>
      <c r="AT1251" s="192" t="s">
        <v>187</v>
      </c>
      <c r="AU1251" s="192" t="s">
        <v>92</v>
      </c>
      <c r="AY1251" s="19" t="s">
        <v>185</v>
      </c>
      <c r="BE1251" s="193">
        <f>IF(N1251="základní",J1251,0)</f>
        <v>0</v>
      </c>
      <c r="BF1251" s="193">
        <f>IF(N1251="snížená",J1251,0)</f>
        <v>0</v>
      </c>
      <c r="BG1251" s="193">
        <f>IF(N1251="zákl. přenesená",J1251,0)</f>
        <v>0</v>
      </c>
      <c r="BH1251" s="193">
        <f>IF(N1251="sníž. přenesená",J1251,0)</f>
        <v>0</v>
      </c>
      <c r="BI1251" s="193">
        <f>IF(N1251="nulová",J1251,0)</f>
        <v>0</v>
      </c>
      <c r="BJ1251" s="19" t="s">
        <v>92</v>
      </c>
      <c r="BK1251" s="193">
        <f>ROUND(I1251*H1251,2)</f>
        <v>0</v>
      </c>
      <c r="BL1251" s="19" t="s">
        <v>191</v>
      </c>
      <c r="BM1251" s="192" t="s">
        <v>1377</v>
      </c>
    </row>
    <row r="1252" s="2" customFormat="1">
      <c r="A1252" s="38"/>
      <c r="B1252" s="39"/>
      <c r="C1252" s="38"/>
      <c r="D1252" s="194" t="s">
        <v>193</v>
      </c>
      <c r="E1252" s="38"/>
      <c r="F1252" s="195" t="s">
        <v>1376</v>
      </c>
      <c r="G1252" s="38"/>
      <c r="H1252" s="38"/>
      <c r="I1252" s="196"/>
      <c r="J1252" s="38"/>
      <c r="K1252" s="38"/>
      <c r="L1252" s="39"/>
      <c r="M1252" s="197"/>
      <c r="N1252" s="198"/>
      <c r="O1252" s="77"/>
      <c r="P1252" s="77"/>
      <c r="Q1252" s="77"/>
      <c r="R1252" s="77"/>
      <c r="S1252" s="77"/>
      <c r="T1252" s="78"/>
      <c r="U1252" s="38"/>
      <c r="V1252" s="38"/>
      <c r="W1252" s="38"/>
      <c r="X1252" s="38"/>
      <c r="Y1252" s="38"/>
      <c r="Z1252" s="38"/>
      <c r="AA1252" s="38"/>
      <c r="AB1252" s="38"/>
      <c r="AC1252" s="38"/>
      <c r="AD1252" s="38"/>
      <c r="AE1252" s="38"/>
      <c r="AT1252" s="19" t="s">
        <v>193</v>
      </c>
      <c r="AU1252" s="19" t="s">
        <v>92</v>
      </c>
    </row>
    <row r="1253" s="2" customFormat="1">
      <c r="A1253" s="38"/>
      <c r="B1253" s="39"/>
      <c r="C1253" s="38"/>
      <c r="D1253" s="207" t="s">
        <v>201</v>
      </c>
      <c r="E1253" s="38"/>
      <c r="F1253" s="208" t="s">
        <v>1378</v>
      </c>
      <c r="G1253" s="38"/>
      <c r="H1253" s="38"/>
      <c r="I1253" s="196"/>
      <c r="J1253" s="38"/>
      <c r="K1253" s="38"/>
      <c r="L1253" s="39"/>
      <c r="M1253" s="197"/>
      <c r="N1253" s="198"/>
      <c r="O1253" s="77"/>
      <c r="P1253" s="77"/>
      <c r="Q1253" s="77"/>
      <c r="R1253" s="77"/>
      <c r="S1253" s="77"/>
      <c r="T1253" s="78"/>
      <c r="U1253" s="38"/>
      <c r="V1253" s="38"/>
      <c r="W1253" s="38"/>
      <c r="X1253" s="38"/>
      <c r="Y1253" s="38"/>
      <c r="Z1253" s="38"/>
      <c r="AA1253" s="38"/>
      <c r="AB1253" s="38"/>
      <c r="AC1253" s="38"/>
      <c r="AD1253" s="38"/>
      <c r="AE1253" s="38"/>
      <c r="AT1253" s="19" t="s">
        <v>201</v>
      </c>
      <c r="AU1253" s="19" t="s">
        <v>92</v>
      </c>
    </row>
    <row r="1254" s="13" customFormat="1">
      <c r="A1254" s="13"/>
      <c r="B1254" s="199"/>
      <c r="C1254" s="13"/>
      <c r="D1254" s="194" t="s">
        <v>194</v>
      </c>
      <c r="E1254" s="200" t="s">
        <v>1</v>
      </c>
      <c r="F1254" s="201" t="s">
        <v>1379</v>
      </c>
      <c r="G1254" s="13"/>
      <c r="H1254" s="202">
        <v>4.0999999999999996</v>
      </c>
      <c r="I1254" s="203"/>
      <c r="J1254" s="13"/>
      <c r="K1254" s="13"/>
      <c r="L1254" s="199"/>
      <c r="M1254" s="204"/>
      <c r="N1254" s="205"/>
      <c r="O1254" s="205"/>
      <c r="P1254" s="205"/>
      <c r="Q1254" s="205"/>
      <c r="R1254" s="205"/>
      <c r="S1254" s="205"/>
      <c r="T1254" s="206"/>
      <c r="U1254" s="13"/>
      <c r="V1254" s="13"/>
      <c r="W1254" s="13"/>
      <c r="X1254" s="13"/>
      <c r="Y1254" s="13"/>
      <c r="Z1254" s="13"/>
      <c r="AA1254" s="13"/>
      <c r="AB1254" s="13"/>
      <c r="AC1254" s="13"/>
      <c r="AD1254" s="13"/>
      <c r="AE1254" s="13"/>
      <c r="AT1254" s="200" t="s">
        <v>194</v>
      </c>
      <c r="AU1254" s="200" t="s">
        <v>92</v>
      </c>
      <c r="AV1254" s="13" t="s">
        <v>92</v>
      </c>
      <c r="AW1254" s="13" t="s">
        <v>32</v>
      </c>
      <c r="AX1254" s="13" t="s">
        <v>84</v>
      </c>
      <c r="AY1254" s="200" t="s">
        <v>185</v>
      </c>
    </row>
    <row r="1255" s="2" customFormat="1" ht="24.15" customHeight="1">
      <c r="A1255" s="38"/>
      <c r="B1255" s="180"/>
      <c r="C1255" s="181" t="s">
        <v>1380</v>
      </c>
      <c r="D1255" s="181" t="s">
        <v>187</v>
      </c>
      <c r="E1255" s="182" t="s">
        <v>1381</v>
      </c>
      <c r="F1255" s="183" t="s">
        <v>1382</v>
      </c>
      <c r="G1255" s="184" t="s">
        <v>584</v>
      </c>
      <c r="H1255" s="185">
        <v>28</v>
      </c>
      <c r="I1255" s="186"/>
      <c r="J1255" s="187">
        <f>ROUND(I1255*H1255,2)</f>
        <v>0</v>
      </c>
      <c r="K1255" s="183" t="s">
        <v>1</v>
      </c>
      <c r="L1255" s="39"/>
      <c r="M1255" s="188" t="s">
        <v>1</v>
      </c>
      <c r="N1255" s="189" t="s">
        <v>42</v>
      </c>
      <c r="O1255" s="77"/>
      <c r="P1255" s="190">
        <f>O1255*H1255</f>
        <v>0</v>
      </c>
      <c r="Q1255" s="190">
        <v>0</v>
      </c>
      <c r="R1255" s="190">
        <f>Q1255*H1255</f>
        <v>0</v>
      </c>
      <c r="S1255" s="190">
        <v>0.071999999999999995</v>
      </c>
      <c r="T1255" s="191">
        <f>S1255*H1255</f>
        <v>2.016</v>
      </c>
      <c r="U1255" s="38"/>
      <c r="V1255" s="38"/>
      <c r="W1255" s="38"/>
      <c r="X1255" s="38"/>
      <c r="Y1255" s="38"/>
      <c r="Z1255" s="38"/>
      <c r="AA1255" s="38"/>
      <c r="AB1255" s="38"/>
      <c r="AC1255" s="38"/>
      <c r="AD1255" s="38"/>
      <c r="AE1255" s="38"/>
      <c r="AR1255" s="192" t="s">
        <v>191</v>
      </c>
      <c r="AT1255" s="192" t="s">
        <v>187</v>
      </c>
      <c r="AU1255" s="192" t="s">
        <v>92</v>
      </c>
      <c r="AY1255" s="19" t="s">
        <v>185</v>
      </c>
      <c r="BE1255" s="193">
        <f>IF(N1255="základní",J1255,0)</f>
        <v>0</v>
      </c>
      <c r="BF1255" s="193">
        <f>IF(N1255="snížená",J1255,0)</f>
        <v>0</v>
      </c>
      <c r="BG1255" s="193">
        <f>IF(N1255="zákl. přenesená",J1255,0)</f>
        <v>0</v>
      </c>
      <c r="BH1255" s="193">
        <f>IF(N1255="sníž. přenesená",J1255,0)</f>
        <v>0</v>
      </c>
      <c r="BI1255" s="193">
        <f>IF(N1255="nulová",J1255,0)</f>
        <v>0</v>
      </c>
      <c r="BJ1255" s="19" t="s">
        <v>92</v>
      </c>
      <c r="BK1255" s="193">
        <f>ROUND(I1255*H1255,2)</f>
        <v>0</v>
      </c>
      <c r="BL1255" s="19" t="s">
        <v>191</v>
      </c>
      <c r="BM1255" s="192" t="s">
        <v>1383</v>
      </c>
    </row>
    <row r="1256" s="2" customFormat="1">
      <c r="A1256" s="38"/>
      <c r="B1256" s="39"/>
      <c r="C1256" s="38"/>
      <c r="D1256" s="194" t="s">
        <v>193</v>
      </c>
      <c r="E1256" s="38"/>
      <c r="F1256" s="195" t="s">
        <v>1382</v>
      </c>
      <c r="G1256" s="38"/>
      <c r="H1256" s="38"/>
      <c r="I1256" s="196"/>
      <c r="J1256" s="38"/>
      <c r="K1256" s="38"/>
      <c r="L1256" s="39"/>
      <c r="M1256" s="197"/>
      <c r="N1256" s="198"/>
      <c r="O1256" s="77"/>
      <c r="P1256" s="77"/>
      <c r="Q1256" s="77"/>
      <c r="R1256" s="77"/>
      <c r="S1256" s="77"/>
      <c r="T1256" s="78"/>
      <c r="U1256" s="38"/>
      <c r="V1256" s="38"/>
      <c r="W1256" s="38"/>
      <c r="X1256" s="38"/>
      <c r="Y1256" s="38"/>
      <c r="Z1256" s="38"/>
      <c r="AA1256" s="38"/>
      <c r="AB1256" s="38"/>
      <c r="AC1256" s="38"/>
      <c r="AD1256" s="38"/>
      <c r="AE1256" s="38"/>
      <c r="AT1256" s="19" t="s">
        <v>193</v>
      </c>
      <c r="AU1256" s="19" t="s">
        <v>92</v>
      </c>
    </row>
    <row r="1257" s="14" customFormat="1">
      <c r="A1257" s="14"/>
      <c r="B1257" s="219"/>
      <c r="C1257" s="14"/>
      <c r="D1257" s="194" t="s">
        <v>194</v>
      </c>
      <c r="E1257" s="220" t="s">
        <v>1</v>
      </c>
      <c r="F1257" s="221" t="s">
        <v>1384</v>
      </c>
      <c r="G1257" s="14"/>
      <c r="H1257" s="220" t="s">
        <v>1</v>
      </c>
      <c r="I1257" s="222"/>
      <c r="J1257" s="14"/>
      <c r="K1257" s="14"/>
      <c r="L1257" s="219"/>
      <c r="M1257" s="223"/>
      <c r="N1257" s="224"/>
      <c r="O1257" s="224"/>
      <c r="P1257" s="224"/>
      <c r="Q1257" s="224"/>
      <c r="R1257" s="224"/>
      <c r="S1257" s="224"/>
      <c r="T1257" s="225"/>
      <c r="U1257" s="14"/>
      <c r="V1257" s="14"/>
      <c r="W1257" s="14"/>
      <c r="X1257" s="14"/>
      <c r="Y1257" s="14"/>
      <c r="Z1257" s="14"/>
      <c r="AA1257" s="14"/>
      <c r="AB1257" s="14"/>
      <c r="AC1257" s="14"/>
      <c r="AD1257" s="14"/>
      <c r="AE1257" s="14"/>
      <c r="AT1257" s="220" t="s">
        <v>194</v>
      </c>
      <c r="AU1257" s="220" t="s">
        <v>92</v>
      </c>
      <c r="AV1257" s="14" t="s">
        <v>84</v>
      </c>
      <c r="AW1257" s="14" t="s">
        <v>32</v>
      </c>
      <c r="AX1257" s="14" t="s">
        <v>76</v>
      </c>
      <c r="AY1257" s="220" t="s">
        <v>185</v>
      </c>
    </row>
    <row r="1258" s="13" customFormat="1">
      <c r="A1258" s="13"/>
      <c r="B1258" s="199"/>
      <c r="C1258" s="13"/>
      <c r="D1258" s="194" t="s">
        <v>194</v>
      </c>
      <c r="E1258" s="200" t="s">
        <v>1</v>
      </c>
      <c r="F1258" s="201" t="s">
        <v>1385</v>
      </c>
      <c r="G1258" s="13"/>
      <c r="H1258" s="202">
        <v>28</v>
      </c>
      <c r="I1258" s="203"/>
      <c r="J1258" s="13"/>
      <c r="K1258" s="13"/>
      <c r="L1258" s="199"/>
      <c r="M1258" s="204"/>
      <c r="N1258" s="205"/>
      <c r="O1258" s="205"/>
      <c r="P1258" s="205"/>
      <c r="Q1258" s="205"/>
      <c r="R1258" s="205"/>
      <c r="S1258" s="205"/>
      <c r="T1258" s="206"/>
      <c r="U1258" s="13"/>
      <c r="V1258" s="13"/>
      <c r="W1258" s="13"/>
      <c r="X1258" s="13"/>
      <c r="Y1258" s="13"/>
      <c r="Z1258" s="13"/>
      <c r="AA1258" s="13"/>
      <c r="AB1258" s="13"/>
      <c r="AC1258" s="13"/>
      <c r="AD1258" s="13"/>
      <c r="AE1258" s="13"/>
      <c r="AT1258" s="200" t="s">
        <v>194</v>
      </c>
      <c r="AU1258" s="200" t="s">
        <v>92</v>
      </c>
      <c r="AV1258" s="13" t="s">
        <v>92</v>
      </c>
      <c r="AW1258" s="13" t="s">
        <v>32</v>
      </c>
      <c r="AX1258" s="13" t="s">
        <v>84</v>
      </c>
      <c r="AY1258" s="200" t="s">
        <v>185</v>
      </c>
    </row>
    <row r="1259" s="2" customFormat="1" ht="24.15" customHeight="1">
      <c r="A1259" s="38"/>
      <c r="B1259" s="180"/>
      <c r="C1259" s="181" t="s">
        <v>1386</v>
      </c>
      <c r="D1259" s="181" t="s">
        <v>187</v>
      </c>
      <c r="E1259" s="182" t="s">
        <v>1387</v>
      </c>
      <c r="F1259" s="183" t="s">
        <v>1388</v>
      </c>
      <c r="G1259" s="184" t="s">
        <v>584</v>
      </c>
      <c r="H1259" s="185">
        <v>51.100000000000001</v>
      </c>
      <c r="I1259" s="186"/>
      <c r="J1259" s="187">
        <f>ROUND(I1259*H1259,2)</f>
        <v>0</v>
      </c>
      <c r="K1259" s="183" t="s">
        <v>199</v>
      </c>
      <c r="L1259" s="39"/>
      <c r="M1259" s="188" t="s">
        <v>1</v>
      </c>
      <c r="N1259" s="189" t="s">
        <v>42</v>
      </c>
      <c r="O1259" s="77"/>
      <c r="P1259" s="190">
        <f>O1259*H1259</f>
        <v>0</v>
      </c>
      <c r="Q1259" s="190">
        <v>0</v>
      </c>
      <c r="R1259" s="190">
        <f>Q1259*H1259</f>
        <v>0</v>
      </c>
      <c r="S1259" s="190">
        <v>0.042000000000000003</v>
      </c>
      <c r="T1259" s="191">
        <f>S1259*H1259</f>
        <v>2.1462000000000003</v>
      </c>
      <c r="U1259" s="38"/>
      <c r="V1259" s="38"/>
      <c r="W1259" s="38"/>
      <c r="X1259" s="38"/>
      <c r="Y1259" s="38"/>
      <c r="Z1259" s="38"/>
      <c r="AA1259" s="38"/>
      <c r="AB1259" s="38"/>
      <c r="AC1259" s="38"/>
      <c r="AD1259" s="38"/>
      <c r="AE1259" s="38"/>
      <c r="AR1259" s="192" t="s">
        <v>301</v>
      </c>
      <c r="AT1259" s="192" t="s">
        <v>187</v>
      </c>
      <c r="AU1259" s="192" t="s">
        <v>92</v>
      </c>
      <c r="AY1259" s="19" t="s">
        <v>185</v>
      </c>
      <c r="BE1259" s="193">
        <f>IF(N1259="základní",J1259,0)</f>
        <v>0</v>
      </c>
      <c r="BF1259" s="193">
        <f>IF(N1259="snížená",J1259,0)</f>
        <v>0</v>
      </c>
      <c r="BG1259" s="193">
        <f>IF(N1259="zákl. přenesená",J1259,0)</f>
        <v>0</v>
      </c>
      <c r="BH1259" s="193">
        <f>IF(N1259="sníž. přenesená",J1259,0)</f>
        <v>0</v>
      </c>
      <c r="BI1259" s="193">
        <f>IF(N1259="nulová",J1259,0)</f>
        <v>0</v>
      </c>
      <c r="BJ1259" s="19" t="s">
        <v>92</v>
      </c>
      <c r="BK1259" s="193">
        <f>ROUND(I1259*H1259,2)</f>
        <v>0</v>
      </c>
      <c r="BL1259" s="19" t="s">
        <v>301</v>
      </c>
      <c r="BM1259" s="192" t="s">
        <v>1389</v>
      </c>
    </row>
    <row r="1260" s="2" customFormat="1">
      <c r="A1260" s="38"/>
      <c r="B1260" s="39"/>
      <c r="C1260" s="38"/>
      <c r="D1260" s="194" t="s">
        <v>193</v>
      </c>
      <c r="E1260" s="38"/>
      <c r="F1260" s="195" t="s">
        <v>1388</v>
      </c>
      <c r="G1260" s="38"/>
      <c r="H1260" s="38"/>
      <c r="I1260" s="196"/>
      <c r="J1260" s="38"/>
      <c r="K1260" s="38"/>
      <c r="L1260" s="39"/>
      <c r="M1260" s="197"/>
      <c r="N1260" s="198"/>
      <c r="O1260" s="77"/>
      <c r="P1260" s="77"/>
      <c r="Q1260" s="77"/>
      <c r="R1260" s="77"/>
      <c r="S1260" s="77"/>
      <c r="T1260" s="78"/>
      <c r="U1260" s="38"/>
      <c r="V1260" s="38"/>
      <c r="W1260" s="38"/>
      <c r="X1260" s="38"/>
      <c r="Y1260" s="38"/>
      <c r="Z1260" s="38"/>
      <c r="AA1260" s="38"/>
      <c r="AB1260" s="38"/>
      <c r="AC1260" s="38"/>
      <c r="AD1260" s="38"/>
      <c r="AE1260" s="38"/>
      <c r="AT1260" s="19" t="s">
        <v>193</v>
      </c>
      <c r="AU1260" s="19" t="s">
        <v>92</v>
      </c>
    </row>
    <row r="1261" s="2" customFormat="1">
      <c r="A1261" s="38"/>
      <c r="B1261" s="39"/>
      <c r="C1261" s="38"/>
      <c r="D1261" s="207" t="s">
        <v>201</v>
      </c>
      <c r="E1261" s="38"/>
      <c r="F1261" s="208" t="s">
        <v>1390</v>
      </c>
      <c r="G1261" s="38"/>
      <c r="H1261" s="38"/>
      <c r="I1261" s="196"/>
      <c r="J1261" s="38"/>
      <c r="K1261" s="38"/>
      <c r="L1261" s="39"/>
      <c r="M1261" s="197"/>
      <c r="N1261" s="198"/>
      <c r="O1261" s="77"/>
      <c r="P1261" s="77"/>
      <c r="Q1261" s="77"/>
      <c r="R1261" s="77"/>
      <c r="S1261" s="77"/>
      <c r="T1261" s="78"/>
      <c r="U1261" s="38"/>
      <c r="V1261" s="38"/>
      <c r="W1261" s="38"/>
      <c r="X1261" s="38"/>
      <c r="Y1261" s="38"/>
      <c r="Z1261" s="38"/>
      <c r="AA1261" s="38"/>
      <c r="AB1261" s="38"/>
      <c r="AC1261" s="38"/>
      <c r="AD1261" s="38"/>
      <c r="AE1261" s="38"/>
      <c r="AT1261" s="19" t="s">
        <v>201</v>
      </c>
      <c r="AU1261" s="19" t="s">
        <v>92</v>
      </c>
    </row>
    <row r="1262" s="14" customFormat="1">
      <c r="A1262" s="14"/>
      <c r="B1262" s="219"/>
      <c r="C1262" s="14"/>
      <c r="D1262" s="194" t="s">
        <v>194</v>
      </c>
      <c r="E1262" s="220" t="s">
        <v>1</v>
      </c>
      <c r="F1262" s="221" t="s">
        <v>323</v>
      </c>
      <c r="G1262" s="14"/>
      <c r="H1262" s="220" t="s">
        <v>1</v>
      </c>
      <c r="I1262" s="222"/>
      <c r="J1262" s="14"/>
      <c r="K1262" s="14"/>
      <c r="L1262" s="219"/>
      <c r="M1262" s="223"/>
      <c r="N1262" s="224"/>
      <c r="O1262" s="224"/>
      <c r="P1262" s="224"/>
      <c r="Q1262" s="224"/>
      <c r="R1262" s="224"/>
      <c r="S1262" s="224"/>
      <c r="T1262" s="225"/>
      <c r="U1262" s="14"/>
      <c r="V1262" s="14"/>
      <c r="W1262" s="14"/>
      <c r="X1262" s="14"/>
      <c r="Y1262" s="14"/>
      <c r="Z1262" s="14"/>
      <c r="AA1262" s="14"/>
      <c r="AB1262" s="14"/>
      <c r="AC1262" s="14"/>
      <c r="AD1262" s="14"/>
      <c r="AE1262" s="14"/>
      <c r="AT1262" s="220" t="s">
        <v>194</v>
      </c>
      <c r="AU1262" s="220" t="s">
        <v>92</v>
      </c>
      <c r="AV1262" s="14" t="s">
        <v>84</v>
      </c>
      <c r="AW1262" s="14" t="s">
        <v>32</v>
      </c>
      <c r="AX1262" s="14" t="s">
        <v>76</v>
      </c>
      <c r="AY1262" s="220" t="s">
        <v>185</v>
      </c>
    </row>
    <row r="1263" s="13" customFormat="1">
      <c r="A1263" s="13"/>
      <c r="B1263" s="199"/>
      <c r="C1263" s="13"/>
      <c r="D1263" s="194" t="s">
        <v>194</v>
      </c>
      <c r="E1263" s="200" t="s">
        <v>1</v>
      </c>
      <c r="F1263" s="201" t="s">
        <v>1391</v>
      </c>
      <c r="G1263" s="13"/>
      <c r="H1263" s="202">
        <v>10.199999999999999</v>
      </c>
      <c r="I1263" s="203"/>
      <c r="J1263" s="13"/>
      <c r="K1263" s="13"/>
      <c r="L1263" s="199"/>
      <c r="M1263" s="204"/>
      <c r="N1263" s="205"/>
      <c r="O1263" s="205"/>
      <c r="P1263" s="205"/>
      <c r="Q1263" s="205"/>
      <c r="R1263" s="205"/>
      <c r="S1263" s="205"/>
      <c r="T1263" s="206"/>
      <c r="U1263" s="13"/>
      <c r="V1263" s="13"/>
      <c r="W1263" s="13"/>
      <c r="X1263" s="13"/>
      <c r="Y1263" s="13"/>
      <c r="Z1263" s="13"/>
      <c r="AA1263" s="13"/>
      <c r="AB1263" s="13"/>
      <c r="AC1263" s="13"/>
      <c r="AD1263" s="13"/>
      <c r="AE1263" s="13"/>
      <c r="AT1263" s="200" t="s">
        <v>194</v>
      </c>
      <c r="AU1263" s="200" t="s">
        <v>92</v>
      </c>
      <c r="AV1263" s="13" t="s">
        <v>92</v>
      </c>
      <c r="AW1263" s="13" t="s">
        <v>32</v>
      </c>
      <c r="AX1263" s="13" t="s">
        <v>76</v>
      </c>
      <c r="AY1263" s="200" t="s">
        <v>185</v>
      </c>
    </row>
    <row r="1264" s="14" customFormat="1">
      <c r="A1264" s="14"/>
      <c r="B1264" s="219"/>
      <c r="C1264" s="14"/>
      <c r="D1264" s="194" t="s">
        <v>194</v>
      </c>
      <c r="E1264" s="220" t="s">
        <v>1</v>
      </c>
      <c r="F1264" s="221" t="s">
        <v>403</v>
      </c>
      <c r="G1264" s="14"/>
      <c r="H1264" s="220" t="s">
        <v>1</v>
      </c>
      <c r="I1264" s="222"/>
      <c r="J1264" s="14"/>
      <c r="K1264" s="14"/>
      <c r="L1264" s="219"/>
      <c r="M1264" s="223"/>
      <c r="N1264" s="224"/>
      <c r="O1264" s="224"/>
      <c r="P1264" s="224"/>
      <c r="Q1264" s="224"/>
      <c r="R1264" s="224"/>
      <c r="S1264" s="224"/>
      <c r="T1264" s="225"/>
      <c r="U1264" s="14"/>
      <c r="V1264" s="14"/>
      <c r="W1264" s="14"/>
      <c r="X1264" s="14"/>
      <c r="Y1264" s="14"/>
      <c r="Z1264" s="14"/>
      <c r="AA1264" s="14"/>
      <c r="AB1264" s="14"/>
      <c r="AC1264" s="14"/>
      <c r="AD1264" s="14"/>
      <c r="AE1264" s="14"/>
      <c r="AT1264" s="220" t="s">
        <v>194</v>
      </c>
      <c r="AU1264" s="220" t="s">
        <v>92</v>
      </c>
      <c r="AV1264" s="14" t="s">
        <v>84</v>
      </c>
      <c r="AW1264" s="14" t="s">
        <v>32</v>
      </c>
      <c r="AX1264" s="14" t="s">
        <v>76</v>
      </c>
      <c r="AY1264" s="220" t="s">
        <v>185</v>
      </c>
    </row>
    <row r="1265" s="13" customFormat="1">
      <c r="A1265" s="13"/>
      <c r="B1265" s="199"/>
      <c r="C1265" s="13"/>
      <c r="D1265" s="194" t="s">
        <v>194</v>
      </c>
      <c r="E1265" s="200" t="s">
        <v>1</v>
      </c>
      <c r="F1265" s="201" t="s">
        <v>1392</v>
      </c>
      <c r="G1265" s="13"/>
      <c r="H1265" s="202">
        <v>17.899999999999999</v>
      </c>
      <c r="I1265" s="203"/>
      <c r="J1265" s="13"/>
      <c r="K1265" s="13"/>
      <c r="L1265" s="199"/>
      <c r="M1265" s="204"/>
      <c r="N1265" s="205"/>
      <c r="O1265" s="205"/>
      <c r="P1265" s="205"/>
      <c r="Q1265" s="205"/>
      <c r="R1265" s="205"/>
      <c r="S1265" s="205"/>
      <c r="T1265" s="206"/>
      <c r="U1265" s="13"/>
      <c r="V1265" s="13"/>
      <c r="W1265" s="13"/>
      <c r="X1265" s="13"/>
      <c r="Y1265" s="13"/>
      <c r="Z1265" s="13"/>
      <c r="AA1265" s="13"/>
      <c r="AB1265" s="13"/>
      <c r="AC1265" s="13"/>
      <c r="AD1265" s="13"/>
      <c r="AE1265" s="13"/>
      <c r="AT1265" s="200" t="s">
        <v>194</v>
      </c>
      <c r="AU1265" s="200" t="s">
        <v>92</v>
      </c>
      <c r="AV1265" s="13" t="s">
        <v>92</v>
      </c>
      <c r="AW1265" s="13" t="s">
        <v>32</v>
      </c>
      <c r="AX1265" s="13" t="s">
        <v>76</v>
      </c>
      <c r="AY1265" s="200" t="s">
        <v>185</v>
      </c>
    </row>
    <row r="1266" s="14" customFormat="1">
      <c r="A1266" s="14"/>
      <c r="B1266" s="219"/>
      <c r="C1266" s="14"/>
      <c r="D1266" s="194" t="s">
        <v>194</v>
      </c>
      <c r="E1266" s="220" t="s">
        <v>1</v>
      </c>
      <c r="F1266" s="221" t="s">
        <v>405</v>
      </c>
      <c r="G1266" s="14"/>
      <c r="H1266" s="220" t="s">
        <v>1</v>
      </c>
      <c r="I1266" s="222"/>
      <c r="J1266" s="14"/>
      <c r="K1266" s="14"/>
      <c r="L1266" s="219"/>
      <c r="M1266" s="223"/>
      <c r="N1266" s="224"/>
      <c r="O1266" s="224"/>
      <c r="P1266" s="224"/>
      <c r="Q1266" s="224"/>
      <c r="R1266" s="224"/>
      <c r="S1266" s="224"/>
      <c r="T1266" s="225"/>
      <c r="U1266" s="14"/>
      <c r="V1266" s="14"/>
      <c r="W1266" s="14"/>
      <c r="X1266" s="14"/>
      <c r="Y1266" s="14"/>
      <c r="Z1266" s="14"/>
      <c r="AA1266" s="14"/>
      <c r="AB1266" s="14"/>
      <c r="AC1266" s="14"/>
      <c r="AD1266" s="14"/>
      <c r="AE1266" s="14"/>
      <c r="AT1266" s="220" t="s">
        <v>194</v>
      </c>
      <c r="AU1266" s="220" t="s">
        <v>92</v>
      </c>
      <c r="AV1266" s="14" t="s">
        <v>84</v>
      </c>
      <c r="AW1266" s="14" t="s">
        <v>32</v>
      </c>
      <c r="AX1266" s="14" t="s">
        <v>76</v>
      </c>
      <c r="AY1266" s="220" t="s">
        <v>185</v>
      </c>
    </row>
    <row r="1267" s="13" customFormat="1">
      <c r="A1267" s="13"/>
      <c r="B1267" s="199"/>
      <c r="C1267" s="13"/>
      <c r="D1267" s="194" t="s">
        <v>194</v>
      </c>
      <c r="E1267" s="200" t="s">
        <v>1</v>
      </c>
      <c r="F1267" s="201" t="s">
        <v>1393</v>
      </c>
      <c r="G1267" s="13"/>
      <c r="H1267" s="202">
        <v>23</v>
      </c>
      <c r="I1267" s="203"/>
      <c r="J1267" s="13"/>
      <c r="K1267" s="13"/>
      <c r="L1267" s="199"/>
      <c r="M1267" s="204"/>
      <c r="N1267" s="205"/>
      <c r="O1267" s="205"/>
      <c r="P1267" s="205"/>
      <c r="Q1267" s="205"/>
      <c r="R1267" s="205"/>
      <c r="S1267" s="205"/>
      <c r="T1267" s="206"/>
      <c r="U1267" s="13"/>
      <c r="V1267" s="13"/>
      <c r="W1267" s="13"/>
      <c r="X1267" s="13"/>
      <c r="Y1267" s="13"/>
      <c r="Z1267" s="13"/>
      <c r="AA1267" s="13"/>
      <c r="AB1267" s="13"/>
      <c r="AC1267" s="13"/>
      <c r="AD1267" s="13"/>
      <c r="AE1267" s="13"/>
      <c r="AT1267" s="200" t="s">
        <v>194</v>
      </c>
      <c r="AU1267" s="200" t="s">
        <v>92</v>
      </c>
      <c r="AV1267" s="13" t="s">
        <v>92</v>
      </c>
      <c r="AW1267" s="13" t="s">
        <v>32</v>
      </c>
      <c r="AX1267" s="13" t="s">
        <v>76</v>
      </c>
      <c r="AY1267" s="200" t="s">
        <v>185</v>
      </c>
    </row>
    <row r="1268" s="15" customFormat="1">
      <c r="A1268" s="15"/>
      <c r="B1268" s="226"/>
      <c r="C1268" s="15"/>
      <c r="D1268" s="194" t="s">
        <v>194</v>
      </c>
      <c r="E1268" s="227" t="s">
        <v>1</v>
      </c>
      <c r="F1268" s="228" t="s">
        <v>276</v>
      </c>
      <c r="G1268" s="15"/>
      <c r="H1268" s="229">
        <v>51.099999999999994</v>
      </c>
      <c r="I1268" s="230"/>
      <c r="J1268" s="15"/>
      <c r="K1268" s="15"/>
      <c r="L1268" s="226"/>
      <c r="M1268" s="231"/>
      <c r="N1268" s="232"/>
      <c r="O1268" s="232"/>
      <c r="P1268" s="232"/>
      <c r="Q1268" s="232"/>
      <c r="R1268" s="232"/>
      <c r="S1268" s="232"/>
      <c r="T1268" s="233"/>
      <c r="U1268" s="15"/>
      <c r="V1268" s="15"/>
      <c r="W1268" s="15"/>
      <c r="X1268" s="15"/>
      <c r="Y1268" s="15"/>
      <c r="Z1268" s="15"/>
      <c r="AA1268" s="15"/>
      <c r="AB1268" s="15"/>
      <c r="AC1268" s="15"/>
      <c r="AD1268" s="15"/>
      <c r="AE1268" s="15"/>
      <c r="AT1268" s="227" t="s">
        <v>194</v>
      </c>
      <c r="AU1268" s="227" t="s">
        <v>92</v>
      </c>
      <c r="AV1268" s="15" t="s">
        <v>191</v>
      </c>
      <c r="AW1268" s="15" t="s">
        <v>32</v>
      </c>
      <c r="AX1268" s="15" t="s">
        <v>84</v>
      </c>
      <c r="AY1268" s="227" t="s">
        <v>185</v>
      </c>
    </row>
    <row r="1269" s="2" customFormat="1" ht="24.15" customHeight="1">
      <c r="A1269" s="38"/>
      <c r="B1269" s="180"/>
      <c r="C1269" s="181" t="s">
        <v>1394</v>
      </c>
      <c r="D1269" s="181" t="s">
        <v>187</v>
      </c>
      <c r="E1269" s="182" t="s">
        <v>1395</v>
      </c>
      <c r="F1269" s="183" t="s">
        <v>1396</v>
      </c>
      <c r="G1269" s="184" t="s">
        <v>584</v>
      </c>
      <c r="H1269" s="185">
        <v>159</v>
      </c>
      <c r="I1269" s="186"/>
      <c r="J1269" s="187">
        <f>ROUND(I1269*H1269,2)</f>
        <v>0</v>
      </c>
      <c r="K1269" s="183" t="s">
        <v>199</v>
      </c>
      <c r="L1269" s="39"/>
      <c r="M1269" s="188" t="s">
        <v>1</v>
      </c>
      <c r="N1269" s="189" t="s">
        <v>42</v>
      </c>
      <c r="O1269" s="77"/>
      <c r="P1269" s="190">
        <f>O1269*H1269</f>
        <v>0</v>
      </c>
      <c r="Q1269" s="190">
        <v>0</v>
      </c>
      <c r="R1269" s="190">
        <f>Q1269*H1269</f>
        <v>0</v>
      </c>
      <c r="S1269" s="190">
        <v>0.065000000000000002</v>
      </c>
      <c r="T1269" s="191">
        <f>S1269*H1269</f>
        <v>10.335000000000001</v>
      </c>
      <c r="U1269" s="38"/>
      <c r="V1269" s="38"/>
      <c r="W1269" s="38"/>
      <c r="X1269" s="38"/>
      <c r="Y1269" s="38"/>
      <c r="Z1269" s="38"/>
      <c r="AA1269" s="38"/>
      <c r="AB1269" s="38"/>
      <c r="AC1269" s="38"/>
      <c r="AD1269" s="38"/>
      <c r="AE1269" s="38"/>
      <c r="AR1269" s="192" t="s">
        <v>191</v>
      </c>
      <c r="AT1269" s="192" t="s">
        <v>187</v>
      </c>
      <c r="AU1269" s="192" t="s">
        <v>92</v>
      </c>
      <c r="AY1269" s="19" t="s">
        <v>185</v>
      </c>
      <c r="BE1269" s="193">
        <f>IF(N1269="základní",J1269,0)</f>
        <v>0</v>
      </c>
      <c r="BF1269" s="193">
        <f>IF(N1269="snížená",J1269,0)</f>
        <v>0</v>
      </c>
      <c r="BG1269" s="193">
        <f>IF(N1269="zákl. přenesená",J1269,0)</f>
        <v>0</v>
      </c>
      <c r="BH1269" s="193">
        <f>IF(N1269="sníž. přenesená",J1269,0)</f>
        <v>0</v>
      </c>
      <c r="BI1269" s="193">
        <f>IF(N1269="nulová",J1269,0)</f>
        <v>0</v>
      </c>
      <c r="BJ1269" s="19" t="s">
        <v>92</v>
      </c>
      <c r="BK1269" s="193">
        <f>ROUND(I1269*H1269,2)</f>
        <v>0</v>
      </c>
      <c r="BL1269" s="19" t="s">
        <v>191</v>
      </c>
      <c r="BM1269" s="192" t="s">
        <v>1397</v>
      </c>
    </row>
    <row r="1270" s="2" customFormat="1">
      <c r="A1270" s="38"/>
      <c r="B1270" s="39"/>
      <c r="C1270" s="38"/>
      <c r="D1270" s="194" t="s">
        <v>193</v>
      </c>
      <c r="E1270" s="38"/>
      <c r="F1270" s="195" t="s">
        <v>1396</v>
      </c>
      <c r="G1270" s="38"/>
      <c r="H1270" s="38"/>
      <c r="I1270" s="196"/>
      <c r="J1270" s="38"/>
      <c r="K1270" s="38"/>
      <c r="L1270" s="39"/>
      <c r="M1270" s="197"/>
      <c r="N1270" s="198"/>
      <c r="O1270" s="77"/>
      <c r="P1270" s="77"/>
      <c r="Q1270" s="77"/>
      <c r="R1270" s="77"/>
      <c r="S1270" s="77"/>
      <c r="T1270" s="78"/>
      <c r="U1270" s="38"/>
      <c r="V1270" s="38"/>
      <c r="W1270" s="38"/>
      <c r="X1270" s="38"/>
      <c r="Y1270" s="38"/>
      <c r="Z1270" s="38"/>
      <c r="AA1270" s="38"/>
      <c r="AB1270" s="38"/>
      <c r="AC1270" s="38"/>
      <c r="AD1270" s="38"/>
      <c r="AE1270" s="38"/>
      <c r="AT1270" s="19" t="s">
        <v>193</v>
      </c>
      <c r="AU1270" s="19" t="s">
        <v>92</v>
      </c>
    </row>
    <row r="1271" s="2" customFormat="1">
      <c r="A1271" s="38"/>
      <c r="B1271" s="39"/>
      <c r="C1271" s="38"/>
      <c r="D1271" s="207" t="s">
        <v>201</v>
      </c>
      <c r="E1271" s="38"/>
      <c r="F1271" s="208" t="s">
        <v>1398</v>
      </c>
      <c r="G1271" s="38"/>
      <c r="H1271" s="38"/>
      <c r="I1271" s="196"/>
      <c r="J1271" s="38"/>
      <c r="K1271" s="38"/>
      <c r="L1271" s="39"/>
      <c r="M1271" s="197"/>
      <c r="N1271" s="198"/>
      <c r="O1271" s="77"/>
      <c r="P1271" s="77"/>
      <c r="Q1271" s="77"/>
      <c r="R1271" s="77"/>
      <c r="S1271" s="77"/>
      <c r="T1271" s="78"/>
      <c r="U1271" s="38"/>
      <c r="V1271" s="38"/>
      <c r="W1271" s="38"/>
      <c r="X1271" s="38"/>
      <c r="Y1271" s="38"/>
      <c r="Z1271" s="38"/>
      <c r="AA1271" s="38"/>
      <c r="AB1271" s="38"/>
      <c r="AC1271" s="38"/>
      <c r="AD1271" s="38"/>
      <c r="AE1271" s="38"/>
      <c r="AT1271" s="19" t="s">
        <v>201</v>
      </c>
      <c r="AU1271" s="19" t="s">
        <v>92</v>
      </c>
    </row>
    <row r="1272" s="14" customFormat="1">
      <c r="A1272" s="14"/>
      <c r="B1272" s="219"/>
      <c r="C1272" s="14"/>
      <c r="D1272" s="194" t="s">
        <v>194</v>
      </c>
      <c r="E1272" s="220" t="s">
        <v>1</v>
      </c>
      <c r="F1272" s="221" t="s">
        <v>323</v>
      </c>
      <c r="G1272" s="14"/>
      <c r="H1272" s="220" t="s">
        <v>1</v>
      </c>
      <c r="I1272" s="222"/>
      <c r="J1272" s="14"/>
      <c r="K1272" s="14"/>
      <c r="L1272" s="219"/>
      <c r="M1272" s="223"/>
      <c r="N1272" s="224"/>
      <c r="O1272" s="224"/>
      <c r="P1272" s="224"/>
      <c r="Q1272" s="224"/>
      <c r="R1272" s="224"/>
      <c r="S1272" s="224"/>
      <c r="T1272" s="225"/>
      <c r="U1272" s="14"/>
      <c r="V1272" s="14"/>
      <c r="W1272" s="14"/>
      <c r="X1272" s="14"/>
      <c r="Y1272" s="14"/>
      <c r="Z1272" s="14"/>
      <c r="AA1272" s="14"/>
      <c r="AB1272" s="14"/>
      <c r="AC1272" s="14"/>
      <c r="AD1272" s="14"/>
      <c r="AE1272" s="14"/>
      <c r="AT1272" s="220" t="s">
        <v>194</v>
      </c>
      <c r="AU1272" s="220" t="s">
        <v>92</v>
      </c>
      <c r="AV1272" s="14" t="s">
        <v>84</v>
      </c>
      <c r="AW1272" s="14" t="s">
        <v>32</v>
      </c>
      <c r="AX1272" s="14" t="s">
        <v>76</v>
      </c>
      <c r="AY1272" s="220" t="s">
        <v>185</v>
      </c>
    </row>
    <row r="1273" s="13" customFormat="1">
      <c r="A1273" s="13"/>
      <c r="B1273" s="199"/>
      <c r="C1273" s="13"/>
      <c r="D1273" s="194" t="s">
        <v>194</v>
      </c>
      <c r="E1273" s="200" t="s">
        <v>1</v>
      </c>
      <c r="F1273" s="201" t="s">
        <v>1399</v>
      </c>
      <c r="G1273" s="13"/>
      <c r="H1273" s="202">
        <v>36.299999999999997</v>
      </c>
      <c r="I1273" s="203"/>
      <c r="J1273" s="13"/>
      <c r="K1273" s="13"/>
      <c r="L1273" s="199"/>
      <c r="M1273" s="204"/>
      <c r="N1273" s="205"/>
      <c r="O1273" s="205"/>
      <c r="P1273" s="205"/>
      <c r="Q1273" s="205"/>
      <c r="R1273" s="205"/>
      <c r="S1273" s="205"/>
      <c r="T1273" s="206"/>
      <c r="U1273" s="13"/>
      <c r="V1273" s="13"/>
      <c r="W1273" s="13"/>
      <c r="X1273" s="13"/>
      <c r="Y1273" s="13"/>
      <c r="Z1273" s="13"/>
      <c r="AA1273" s="13"/>
      <c r="AB1273" s="13"/>
      <c r="AC1273" s="13"/>
      <c r="AD1273" s="13"/>
      <c r="AE1273" s="13"/>
      <c r="AT1273" s="200" t="s">
        <v>194</v>
      </c>
      <c r="AU1273" s="200" t="s">
        <v>92</v>
      </c>
      <c r="AV1273" s="13" t="s">
        <v>92</v>
      </c>
      <c r="AW1273" s="13" t="s">
        <v>32</v>
      </c>
      <c r="AX1273" s="13" t="s">
        <v>76</v>
      </c>
      <c r="AY1273" s="200" t="s">
        <v>185</v>
      </c>
    </row>
    <row r="1274" s="13" customFormat="1">
      <c r="A1274" s="13"/>
      <c r="B1274" s="199"/>
      <c r="C1274" s="13"/>
      <c r="D1274" s="194" t="s">
        <v>194</v>
      </c>
      <c r="E1274" s="200" t="s">
        <v>1</v>
      </c>
      <c r="F1274" s="201" t="s">
        <v>1400</v>
      </c>
      <c r="G1274" s="13"/>
      <c r="H1274" s="202">
        <v>12.800000000000001</v>
      </c>
      <c r="I1274" s="203"/>
      <c r="J1274" s="13"/>
      <c r="K1274" s="13"/>
      <c r="L1274" s="199"/>
      <c r="M1274" s="204"/>
      <c r="N1274" s="205"/>
      <c r="O1274" s="205"/>
      <c r="P1274" s="205"/>
      <c r="Q1274" s="205"/>
      <c r="R1274" s="205"/>
      <c r="S1274" s="205"/>
      <c r="T1274" s="206"/>
      <c r="U1274" s="13"/>
      <c r="V1274" s="13"/>
      <c r="W1274" s="13"/>
      <c r="X1274" s="13"/>
      <c r="Y1274" s="13"/>
      <c r="Z1274" s="13"/>
      <c r="AA1274" s="13"/>
      <c r="AB1274" s="13"/>
      <c r="AC1274" s="13"/>
      <c r="AD1274" s="13"/>
      <c r="AE1274" s="13"/>
      <c r="AT1274" s="200" t="s">
        <v>194</v>
      </c>
      <c r="AU1274" s="200" t="s">
        <v>92</v>
      </c>
      <c r="AV1274" s="13" t="s">
        <v>92</v>
      </c>
      <c r="AW1274" s="13" t="s">
        <v>32</v>
      </c>
      <c r="AX1274" s="13" t="s">
        <v>76</v>
      </c>
      <c r="AY1274" s="200" t="s">
        <v>185</v>
      </c>
    </row>
    <row r="1275" s="14" customFormat="1">
      <c r="A1275" s="14"/>
      <c r="B1275" s="219"/>
      <c r="C1275" s="14"/>
      <c r="D1275" s="194" t="s">
        <v>194</v>
      </c>
      <c r="E1275" s="220" t="s">
        <v>1</v>
      </c>
      <c r="F1275" s="221" t="s">
        <v>403</v>
      </c>
      <c r="G1275" s="14"/>
      <c r="H1275" s="220" t="s">
        <v>1</v>
      </c>
      <c r="I1275" s="222"/>
      <c r="J1275" s="14"/>
      <c r="K1275" s="14"/>
      <c r="L1275" s="219"/>
      <c r="M1275" s="223"/>
      <c r="N1275" s="224"/>
      <c r="O1275" s="224"/>
      <c r="P1275" s="224"/>
      <c r="Q1275" s="224"/>
      <c r="R1275" s="224"/>
      <c r="S1275" s="224"/>
      <c r="T1275" s="225"/>
      <c r="U1275" s="14"/>
      <c r="V1275" s="14"/>
      <c r="W1275" s="14"/>
      <c r="X1275" s="14"/>
      <c r="Y1275" s="14"/>
      <c r="Z1275" s="14"/>
      <c r="AA1275" s="14"/>
      <c r="AB1275" s="14"/>
      <c r="AC1275" s="14"/>
      <c r="AD1275" s="14"/>
      <c r="AE1275" s="14"/>
      <c r="AT1275" s="220" t="s">
        <v>194</v>
      </c>
      <c r="AU1275" s="220" t="s">
        <v>92</v>
      </c>
      <c r="AV1275" s="14" t="s">
        <v>84</v>
      </c>
      <c r="AW1275" s="14" t="s">
        <v>32</v>
      </c>
      <c r="AX1275" s="14" t="s">
        <v>76</v>
      </c>
      <c r="AY1275" s="220" t="s">
        <v>185</v>
      </c>
    </row>
    <row r="1276" s="13" customFormat="1">
      <c r="A1276" s="13"/>
      <c r="B1276" s="199"/>
      <c r="C1276" s="13"/>
      <c r="D1276" s="194" t="s">
        <v>194</v>
      </c>
      <c r="E1276" s="200" t="s">
        <v>1</v>
      </c>
      <c r="F1276" s="201" t="s">
        <v>1401</v>
      </c>
      <c r="G1276" s="13"/>
      <c r="H1276" s="202">
        <v>55.299999999999997</v>
      </c>
      <c r="I1276" s="203"/>
      <c r="J1276" s="13"/>
      <c r="K1276" s="13"/>
      <c r="L1276" s="199"/>
      <c r="M1276" s="204"/>
      <c r="N1276" s="205"/>
      <c r="O1276" s="205"/>
      <c r="P1276" s="205"/>
      <c r="Q1276" s="205"/>
      <c r="R1276" s="205"/>
      <c r="S1276" s="205"/>
      <c r="T1276" s="206"/>
      <c r="U1276" s="13"/>
      <c r="V1276" s="13"/>
      <c r="W1276" s="13"/>
      <c r="X1276" s="13"/>
      <c r="Y1276" s="13"/>
      <c r="Z1276" s="13"/>
      <c r="AA1276" s="13"/>
      <c r="AB1276" s="13"/>
      <c r="AC1276" s="13"/>
      <c r="AD1276" s="13"/>
      <c r="AE1276" s="13"/>
      <c r="AT1276" s="200" t="s">
        <v>194</v>
      </c>
      <c r="AU1276" s="200" t="s">
        <v>92</v>
      </c>
      <c r="AV1276" s="13" t="s">
        <v>92</v>
      </c>
      <c r="AW1276" s="13" t="s">
        <v>32</v>
      </c>
      <c r="AX1276" s="13" t="s">
        <v>76</v>
      </c>
      <c r="AY1276" s="200" t="s">
        <v>185</v>
      </c>
    </row>
    <row r="1277" s="14" customFormat="1">
      <c r="A1277" s="14"/>
      <c r="B1277" s="219"/>
      <c r="C1277" s="14"/>
      <c r="D1277" s="194" t="s">
        <v>194</v>
      </c>
      <c r="E1277" s="220" t="s">
        <v>1</v>
      </c>
      <c r="F1277" s="221" t="s">
        <v>405</v>
      </c>
      <c r="G1277" s="14"/>
      <c r="H1277" s="220" t="s">
        <v>1</v>
      </c>
      <c r="I1277" s="222"/>
      <c r="J1277" s="14"/>
      <c r="K1277" s="14"/>
      <c r="L1277" s="219"/>
      <c r="M1277" s="223"/>
      <c r="N1277" s="224"/>
      <c r="O1277" s="224"/>
      <c r="P1277" s="224"/>
      <c r="Q1277" s="224"/>
      <c r="R1277" s="224"/>
      <c r="S1277" s="224"/>
      <c r="T1277" s="225"/>
      <c r="U1277" s="14"/>
      <c r="V1277" s="14"/>
      <c r="W1277" s="14"/>
      <c r="X1277" s="14"/>
      <c r="Y1277" s="14"/>
      <c r="Z1277" s="14"/>
      <c r="AA1277" s="14"/>
      <c r="AB1277" s="14"/>
      <c r="AC1277" s="14"/>
      <c r="AD1277" s="14"/>
      <c r="AE1277" s="14"/>
      <c r="AT1277" s="220" t="s">
        <v>194</v>
      </c>
      <c r="AU1277" s="220" t="s">
        <v>92</v>
      </c>
      <c r="AV1277" s="14" t="s">
        <v>84</v>
      </c>
      <c r="AW1277" s="14" t="s">
        <v>32</v>
      </c>
      <c r="AX1277" s="14" t="s">
        <v>76</v>
      </c>
      <c r="AY1277" s="220" t="s">
        <v>185</v>
      </c>
    </row>
    <row r="1278" s="13" customFormat="1">
      <c r="A1278" s="13"/>
      <c r="B1278" s="199"/>
      <c r="C1278" s="13"/>
      <c r="D1278" s="194" t="s">
        <v>194</v>
      </c>
      <c r="E1278" s="200" t="s">
        <v>1</v>
      </c>
      <c r="F1278" s="201" t="s">
        <v>1402</v>
      </c>
      <c r="G1278" s="13"/>
      <c r="H1278" s="202">
        <v>54.600000000000001</v>
      </c>
      <c r="I1278" s="203"/>
      <c r="J1278" s="13"/>
      <c r="K1278" s="13"/>
      <c r="L1278" s="199"/>
      <c r="M1278" s="204"/>
      <c r="N1278" s="205"/>
      <c r="O1278" s="205"/>
      <c r="P1278" s="205"/>
      <c r="Q1278" s="205"/>
      <c r="R1278" s="205"/>
      <c r="S1278" s="205"/>
      <c r="T1278" s="206"/>
      <c r="U1278" s="13"/>
      <c r="V1278" s="13"/>
      <c r="W1278" s="13"/>
      <c r="X1278" s="13"/>
      <c r="Y1278" s="13"/>
      <c r="Z1278" s="13"/>
      <c r="AA1278" s="13"/>
      <c r="AB1278" s="13"/>
      <c r="AC1278" s="13"/>
      <c r="AD1278" s="13"/>
      <c r="AE1278" s="13"/>
      <c r="AT1278" s="200" t="s">
        <v>194</v>
      </c>
      <c r="AU1278" s="200" t="s">
        <v>92</v>
      </c>
      <c r="AV1278" s="13" t="s">
        <v>92</v>
      </c>
      <c r="AW1278" s="13" t="s">
        <v>32</v>
      </c>
      <c r="AX1278" s="13" t="s">
        <v>76</v>
      </c>
      <c r="AY1278" s="200" t="s">
        <v>185</v>
      </c>
    </row>
    <row r="1279" s="15" customFormat="1">
      <c r="A1279" s="15"/>
      <c r="B1279" s="226"/>
      <c r="C1279" s="15"/>
      <c r="D1279" s="194" t="s">
        <v>194</v>
      </c>
      <c r="E1279" s="227" t="s">
        <v>1</v>
      </c>
      <c r="F1279" s="228" t="s">
        <v>276</v>
      </c>
      <c r="G1279" s="15"/>
      <c r="H1279" s="229">
        <v>159</v>
      </c>
      <c r="I1279" s="230"/>
      <c r="J1279" s="15"/>
      <c r="K1279" s="15"/>
      <c r="L1279" s="226"/>
      <c r="M1279" s="231"/>
      <c r="N1279" s="232"/>
      <c r="O1279" s="232"/>
      <c r="P1279" s="232"/>
      <c r="Q1279" s="232"/>
      <c r="R1279" s="232"/>
      <c r="S1279" s="232"/>
      <c r="T1279" s="233"/>
      <c r="U1279" s="15"/>
      <c r="V1279" s="15"/>
      <c r="W1279" s="15"/>
      <c r="X1279" s="15"/>
      <c r="Y1279" s="15"/>
      <c r="Z1279" s="15"/>
      <c r="AA1279" s="15"/>
      <c r="AB1279" s="15"/>
      <c r="AC1279" s="15"/>
      <c r="AD1279" s="15"/>
      <c r="AE1279" s="15"/>
      <c r="AT1279" s="227" t="s">
        <v>194</v>
      </c>
      <c r="AU1279" s="227" t="s">
        <v>92</v>
      </c>
      <c r="AV1279" s="15" t="s">
        <v>191</v>
      </c>
      <c r="AW1279" s="15" t="s">
        <v>32</v>
      </c>
      <c r="AX1279" s="15" t="s">
        <v>84</v>
      </c>
      <c r="AY1279" s="227" t="s">
        <v>185</v>
      </c>
    </row>
    <row r="1280" s="2" customFormat="1" ht="37.8" customHeight="1">
      <c r="A1280" s="38"/>
      <c r="B1280" s="180"/>
      <c r="C1280" s="181" t="s">
        <v>1403</v>
      </c>
      <c r="D1280" s="181" t="s">
        <v>187</v>
      </c>
      <c r="E1280" s="182" t="s">
        <v>1404</v>
      </c>
      <c r="F1280" s="183" t="s">
        <v>1405</v>
      </c>
      <c r="G1280" s="184" t="s">
        <v>584</v>
      </c>
      <c r="H1280" s="185">
        <v>34.600000000000001</v>
      </c>
      <c r="I1280" s="186"/>
      <c r="J1280" s="187">
        <f>ROUND(I1280*H1280,2)</f>
        <v>0</v>
      </c>
      <c r="K1280" s="183" t="s">
        <v>199</v>
      </c>
      <c r="L1280" s="39"/>
      <c r="M1280" s="188" t="s">
        <v>1</v>
      </c>
      <c r="N1280" s="189" t="s">
        <v>42</v>
      </c>
      <c r="O1280" s="77"/>
      <c r="P1280" s="190">
        <f>O1280*H1280</f>
        <v>0</v>
      </c>
      <c r="Q1280" s="190">
        <v>0.01804</v>
      </c>
      <c r="R1280" s="190">
        <f>Q1280*H1280</f>
        <v>0.62418400000000007</v>
      </c>
      <c r="S1280" s="190">
        <v>0</v>
      </c>
      <c r="T1280" s="191">
        <f>S1280*H1280</f>
        <v>0</v>
      </c>
      <c r="U1280" s="38"/>
      <c r="V1280" s="38"/>
      <c r="W1280" s="38"/>
      <c r="X1280" s="38"/>
      <c r="Y1280" s="38"/>
      <c r="Z1280" s="38"/>
      <c r="AA1280" s="38"/>
      <c r="AB1280" s="38"/>
      <c r="AC1280" s="38"/>
      <c r="AD1280" s="38"/>
      <c r="AE1280" s="38"/>
      <c r="AR1280" s="192" t="s">
        <v>191</v>
      </c>
      <c r="AT1280" s="192" t="s">
        <v>187</v>
      </c>
      <c r="AU1280" s="192" t="s">
        <v>92</v>
      </c>
      <c r="AY1280" s="19" t="s">
        <v>185</v>
      </c>
      <c r="BE1280" s="193">
        <f>IF(N1280="základní",J1280,0)</f>
        <v>0</v>
      </c>
      <c r="BF1280" s="193">
        <f>IF(N1280="snížená",J1280,0)</f>
        <v>0</v>
      </c>
      <c r="BG1280" s="193">
        <f>IF(N1280="zákl. přenesená",J1280,0)</f>
        <v>0</v>
      </c>
      <c r="BH1280" s="193">
        <f>IF(N1280="sníž. přenesená",J1280,0)</f>
        <v>0</v>
      </c>
      <c r="BI1280" s="193">
        <f>IF(N1280="nulová",J1280,0)</f>
        <v>0</v>
      </c>
      <c r="BJ1280" s="19" t="s">
        <v>92</v>
      </c>
      <c r="BK1280" s="193">
        <f>ROUND(I1280*H1280,2)</f>
        <v>0</v>
      </c>
      <c r="BL1280" s="19" t="s">
        <v>191</v>
      </c>
      <c r="BM1280" s="192" t="s">
        <v>1406</v>
      </c>
    </row>
    <row r="1281" s="2" customFormat="1">
      <c r="A1281" s="38"/>
      <c r="B1281" s="39"/>
      <c r="C1281" s="38"/>
      <c r="D1281" s="194" t="s">
        <v>193</v>
      </c>
      <c r="E1281" s="38"/>
      <c r="F1281" s="195" t="s">
        <v>1405</v>
      </c>
      <c r="G1281" s="38"/>
      <c r="H1281" s="38"/>
      <c r="I1281" s="196"/>
      <c r="J1281" s="38"/>
      <c r="K1281" s="38"/>
      <c r="L1281" s="39"/>
      <c r="M1281" s="197"/>
      <c r="N1281" s="198"/>
      <c r="O1281" s="77"/>
      <c r="P1281" s="77"/>
      <c r="Q1281" s="77"/>
      <c r="R1281" s="77"/>
      <c r="S1281" s="77"/>
      <c r="T1281" s="78"/>
      <c r="U1281" s="38"/>
      <c r="V1281" s="38"/>
      <c r="W1281" s="38"/>
      <c r="X1281" s="38"/>
      <c r="Y1281" s="38"/>
      <c r="Z1281" s="38"/>
      <c r="AA1281" s="38"/>
      <c r="AB1281" s="38"/>
      <c r="AC1281" s="38"/>
      <c r="AD1281" s="38"/>
      <c r="AE1281" s="38"/>
      <c r="AT1281" s="19" t="s">
        <v>193</v>
      </c>
      <c r="AU1281" s="19" t="s">
        <v>92</v>
      </c>
    </row>
    <row r="1282" s="2" customFormat="1">
      <c r="A1282" s="38"/>
      <c r="B1282" s="39"/>
      <c r="C1282" s="38"/>
      <c r="D1282" s="207" t="s">
        <v>201</v>
      </c>
      <c r="E1282" s="38"/>
      <c r="F1282" s="208" t="s">
        <v>1407</v>
      </c>
      <c r="G1282" s="38"/>
      <c r="H1282" s="38"/>
      <c r="I1282" s="196"/>
      <c r="J1282" s="38"/>
      <c r="K1282" s="38"/>
      <c r="L1282" s="39"/>
      <c r="M1282" s="197"/>
      <c r="N1282" s="198"/>
      <c r="O1282" s="77"/>
      <c r="P1282" s="77"/>
      <c r="Q1282" s="77"/>
      <c r="R1282" s="77"/>
      <c r="S1282" s="77"/>
      <c r="T1282" s="78"/>
      <c r="U1282" s="38"/>
      <c r="V1282" s="38"/>
      <c r="W1282" s="38"/>
      <c r="X1282" s="38"/>
      <c r="Y1282" s="38"/>
      <c r="Z1282" s="38"/>
      <c r="AA1282" s="38"/>
      <c r="AB1282" s="38"/>
      <c r="AC1282" s="38"/>
      <c r="AD1282" s="38"/>
      <c r="AE1282" s="38"/>
      <c r="AT1282" s="19" t="s">
        <v>201</v>
      </c>
      <c r="AU1282" s="19" t="s">
        <v>92</v>
      </c>
    </row>
    <row r="1283" s="13" customFormat="1">
      <c r="A1283" s="13"/>
      <c r="B1283" s="199"/>
      <c r="C1283" s="13"/>
      <c r="D1283" s="194" t="s">
        <v>194</v>
      </c>
      <c r="E1283" s="200" t="s">
        <v>1</v>
      </c>
      <c r="F1283" s="201" t="s">
        <v>1408</v>
      </c>
      <c r="G1283" s="13"/>
      <c r="H1283" s="202">
        <v>34.600000000000001</v>
      </c>
      <c r="I1283" s="203"/>
      <c r="J1283" s="13"/>
      <c r="K1283" s="13"/>
      <c r="L1283" s="199"/>
      <c r="M1283" s="204"/>
      <c r="N1283" s="205"/>
      <c r="O1283" s="205"/>
      <c r="P1283" s="205"/>
      <c r="Q1283" s="205"/>
      <c r="R1283" s="205"/>
      <c r="S1283" s="205"/>
      <c r="T1283" s="206"/>
      <c r="U1283" s="13"/>
      <c r="V1283" s="13"/>
      <c r="W1283" s="13"/>
      <c r="X1283" s="13"/>
      <c r="Y1283" s="13"/>
      <c r="Z1283" s="13"/>
      <c r="AA1283" s="13"/>
      <c r="AB1283" s="13"/>
      <c r="AC1283" s="13"/>
      <c r="AD1283" s="13"/>
      <c r="AE1283" s="13"/>
      <c r="AT1283" s="200" t="s">
        <v>194</v>
      </c>
      <c r="AU1283" s="200" t="s">
        <v>92</v>
      </c>
      <c r="AV1283" s="13" t="s">
        <v>92</v>
      </c>
      <c r="AW1283" s="13" t="s">
        <v>32</v>
      </c>
      <c r="AX1283" s="13" t="s">
        <v>84</v>
      </c>
      <c r="AY1283" s="200" t="s">
        <v>185</v>
      </c>
    </row>
    <row r="1284" s="2" customFormat="1" ht="33" customHeight="1">
      <c r="A1284" s="38"/>
      <c r="B1284" s="180"/>
      <c r="C1284" s="181" t="s">
        <v>1409</v>
      </c>
      <c r="D1284" s="181" t="s">
        <v>187</v>
      </c>
      <c r="E1284" s="182" t="s">
        <v>1410</v>
      </c>
      <c r="F1284" s="183" t="s">
        <v>1411</v>
      </c>
      <c r="G1284" s="184" t="s">
        <v>1412</v>
      </c>
      <c r="H1284" s="185">
        <v>1</v>
      </c>
      <c r="I1284" s="186"/>
      <c r="J1284" s="187">
        <f>ROUND(I1284*H1284,2)</f>
        <v>0</v>
      </c>
      <c r="K1284" s="183" t="s">
        <v>1</v>
      </c>
      <c r="L1284" s="39"/>
      <c r="M1284" s="188" t="s">
        <v>1</v>
      </c>
      <c r="N1284" s="189" t="s">
        <v>42</v>
      </c>
      <c r="O1284" s="77"/>
      <c r="P1284" s="190">
        <f>O1284*H1284</f>
        <v>0</v>
      </c>
      <c r="Q1284" s="190">
        <v>0.0304</v>
      </c>
      <c r="R1284" s="190">
        <f>Q1284*H1284</f>
        <v>0.0304</v>
      </c>
      <c r="S1284" s="190">
        <v>0</v>
      </c>
      <c r="T1284" s="191">
        <f>S1284*H1284</f>
        <v>0</v>
      </c>
      <c r="U1284" s="38"/>
      <c r="V1284" s="38"/>
      <c r="W1284" s="38"/>
      <c r="X1284" s="38"/>
      <c r="Y1284" s="38"/>
      <c r="Z1284" s="38"/>
      <c r="AA1284" s="38"/>
      <c r="AB1284" s="38"/>
      <c r="AC1284" s="38"/>
      <c r="AD1284" s="38"/>
      <c r="AE1284" s="38"/>
      <c r="AR1284" s="192" t="s">
        <v>191</v>
      </c>
      <c r="AT1284" s="192" t="s">
        <v>187</v>
      </c>
      <c r="AU1284" s="192" t="s">
        <v>92</v>
      </c>
      <c r="AY1284" s="19" t="s">
        <v>185</v>
      </c>
      <c r="BE1284" s="193">
        <f>IF(N1284="základní",J1284,0)</f>
        <v>0</v>
      </c>
      <c r="BF1284" s="193">
        <f>IF(N1284="snížená",J1284,0)</f>
        <v>0</v>
      </c>
      <c r="BG1284" s="193">
        <f>IF(N1284="zákl. přenesená",J1284,0)</f>
        <v>0</v>
      </c>
      <c r="BH1284" s="193">
        <f>IF(N1284="sníž. přenesená",J1284,0)</f>
        <v>0</v>
      </c>
      <c r="BI1284" s="193">
        <f>IF(N1284="nulová",J1284,0)</f>
        <v>0</v>
      </c>
      <c r="BJ1284" s="19" t="s">
        <v>92</v>
      </c>
      <c r="BK1284" s="193">
        <f>ROUND(I1284*H1284,2)</f>
        <v>0</v>
      </c>
      <c r="BL1284" s="19" t="s">
        <v>191</v>
      </c>
      <c r="BM1284" s="192" t="s">
        <v>1413</v>
      </c>
    </row>
    <row r="1285" s="2" customFormat="1">
      <c r="A1285" s="38"/>
      <c r="B1285" s="39"/>
      <c r="C1285" s="38"/>
      <c r="D1285" s="194" t="s">
        <v>193</v>
      </c>
      <c r="E1285" s="38"/>
      <c r="F1285" s="195" t="s">
        <v>1411</v>
      </c>
      <c r="G1285" s="38"/>
      <c r="H1285" s="38"/>
      <c r="I1285" s="196"/>
      <c r="J1285" s="38"/>
      <c r="K1285" s="38"/>
      <c r="L1285" s="39"/>
      <c r="M1285" s="197"/>
      <c r="N1285" s="198"/>
      <c r="O1285" s="77"/>
      <c r="P1285" s="77"/>
      <c r="Q1285" s="77"/>
      <c r="R1285" s="77"/>
      <c r="S1285" s="77"/>
      <c r="T1285" s="78"/>
      <c r="U1285" s="38"/>
      <c r="V1285" s="38"/>
      <c r="W1285" s="38"/>
      <c r="X1285" s="38"/>
      <c r="Y1285" s="38"/>
      <c r="Z1285" s="38"/>
      <c r="AA1285" s="38"/>
      <c r="AB1285" s="38"/>
      <c r="AC1285" s="38"/>
      <c r="AD1285" s="38"/>
      <c r="AE1285" s="38"/>
      <c r="AT1285" s="19" t="s">
        <v>193</v>
      </c>
      <c r="AU1285" s="19" t="s">
        <v>92</v>
      </c>
    </row>
    <row r="1286" s="2" customFormat="1" ht="33" customHeight="1">
      <c r="A1286" s="38"/>
      <c r="B1286" s="180"/>
      <c r="C1286" s="181" t="s">
        <v>1414</v>
      </c>
      <c r="D1286" s="181" t="s">
        <v>187</v>
      </c>
      <c r="E1286" s="182" t="s">
        <v>1415</v>
      </c>
      <c r="F1286" s="183" t="s">
        <v>1416</v>
      </c>
      <c r="G1286" s="184" t="s">
        <v>1412</v>
      </c>
      <c r="H1286" s="185">
        <v>1</v>
      </c>
      <c r="I1286" s="186"/>
      <c r="J1286" s="187">
        <f>ROUND(I1286*H1286,2)</f>
        <v>0</v>
      </c>
      <c r="K1286" s="183" t="s">
        <v>1</v>
      </c>
      <c r="L1286" s="39"/>
      <c r="M1286" s="188" t="s">
        <v>1</v>
      </c>
      <c r="N1286" s="189" t="s">
        <v>42</v>
      </c>
      <c r="O1286" s="77"/>
      <c r="P1286" s="190">
        <f>O1286*H1286</f>
        <v>0</v>
      </c>
      <c r="Q1286" s="190">
        <v>0.058720000000000001</v>
      </c>
      <c r="R1286" s="190">
        <f>Q1286*H1286</f>
        <v>0.058720000000000001</v>
      </c>
      <c r="S1286" s="190">
        <v>0</v>
      </c>
      <c r="T1286" s="191">
        <f>S1286*H1286</f>
        <v>0</v>
      </c>
      <c r="U1286" s="38"/>
      <c r="V1286" s="38"/>
      <c r="W1286" s="38"/>
      <c r="X1286" s="38"/>
      <c r="Y1286" s="38"/>
      <c r="Z1286" s="38"/>
      <c r="AA1286" s="38"/>
      <c r="AB1286" s="38"/>
      <c r="AC1286" s="38"/>
      <c r="AD1286" s="38"/>
      <c r="AE1286" s="38"/>
      <c r="AR1286" s="192" t="s">
        <v>191</v>
      </c>
      <c r="AT1286" s="192" t="s">
        <v>187</v>
      </c>
      <c r="AU1286" s="192" t="s">
        <v>92</v>
      </c>
      <c r="AY1286" s="19" t="s">
        <v>185</v>
      </c>
      <c r="BE1286" s="193">
        <f>IF(N1286="základní",J1286,0)</f>
        <v>0</v>
      </c>
      <c r="BF1286" s="193">
        <f>IF(N1286="snížená",J1286,0)</f>
        <v>0</v>
      </c>
      <c r="BG1286" s="193">
        <f>IF(N1286="zákl. přenesená",J1286,0)</f>
        <v>0</v>
      </c>
      <c r="BH1286" s="193">
        <f>IF(N1286="sníž. přenesená",J1286,0)</f>
        <v>0</v>
      </c>
      <c r="BI1286" s="193">
        <f>IF(N1286="nulová",J1286,0)</f>
        <v>0</v>
      </c>
      <c r="BJ1286" s="19" t="s">
        <v>92</v>
      </c>
      <c r="BK1286" s="193">
        <f>ROUND(I1286*H1286,2)</f>
        <v>0</v>
      </c>
      <c r="BL1286" s="19" t="s">
        <v>191</v>
      </c>
      <c r="BM1286" s="192" t="s">
        <v>1417</v>
      </c>
    </row>
    <row r="1287" s="2" customFormat="1">
      <c r="A1287" s="38"/>
      <c r="B1287" s="39"/>
      <c r="C1287" s="38"/>
      <c r="D1287" s="194" t="s">
        <v>193</v>
      </c>
      <c r="E1287" s="38"/>
      <c r="F1287" s="195" t="s">
        <v>1416</v>
      </c>
      <c r="G1287" s="38"/>
      <c r="H1287" s="38"/>
      <c r="I1287" s="196"/>
      <c r="J1287" s="38"/>
      <c r="K1287" s="38"/>
      <c r="L1287" s="39"/>
      <c r="M1287" s="197"/>
      <c r="N1287" s="198"/>
      <c r="O1287" s="77"/>
      <c r="P1287" s="77"/>
      <c r="Q1287" s="77"/>
      <c r="R1287" s="77"/>
      <c r="S1287" s="77"/>
      <c r="T1287" s="78"/>
      <c r="U1287" s="38"/>
      <c r="V1287" s="38"/>
      <c r="W1287" s="38"/>
      <c r="X1287" s="38"/>
      <c r="Y1287" s="38"/>
      <c r="Z1287" s="38"/>
      <c r="AA1287" s="38"/>
      <c r="AB1287" s="38"/>
      <c r="AC1287" s="38"/>
      <c r="AD1287" s="38"/>
      <c r="AE1287" s="38"/>
      <c r="AT1287" s="19" t="s">
        <v>193</v>
      </c>
      <c r="AU1287" s="19" t="s">
        <v>92</v>
      </c>
    </row>
    <row r="1288" s="2" customFormat="1" ht="24.15" customHeight="1">
      <c r="A1288" s="38"/>
      <c r="B1288" s="180"/>
      <c r="C1288" s="181" t="s">
        <v>1418</v>
      </c>
      <c r="D1288" s="181" t="s">
        <v>187</v>
      </c>
      <c r="E1288" s="182" t="s">
        <v>1419</v>
      </c>
      <c r="F1288" s="183" t="s">
        <v>1420</v>
      </c>
      <c r="G1288" s="184" t="s">
        <v>1412</v>
      </c>
      <c r="H1288" s="185">
        <v>1</v>
      </c>
      <c r="I1288" s="186"/>
      <c r="J1288" s="187">
        <f>ROUND(I1288*H1288,2)</f>
        <v>0</v>
      </c>
      <c r="K1288" s="183" t="s">
        <v>1</v>
      </c>
      <c r="L1288" s="39"/>
      <c r="M1288" s="188" t="s">
        <v>1</v>
      </c>
      <c r="N1288" s="189" t="s">
        <v>42</v>
      </c>
      <c r="O1288" s="77"/>
      <c r="P1288" s="190">
        <f>O1288*H1288</f>
        <v>0</v>
      </c>
      <c r="Q1288" s="190">
        <v>0</v>
      </c>
      <c r="R1288" s="190">
        <f>Q1288*H1288</f>
        <v>0</v>
      </c>
      <c r="S1288" s="190">
        <v>0.002</v>
      </c>
      <c r="T1288" s="191">
        <f>S1288*H1288</f>
        <v>0.002</v>
      </c>
      <c r="U1288" s="38"/>
      <c r="V1288" s="38"/>
      <c r="W1288" s="38"/>
      <c r="X1288" s="38"/>
      <c r="Y1288" s="38"/>
      <c r="Z1288" s="38"/>
      <c r="AA1288" s="38"/>
      <c r="AB1288" s="38"/>
      <c r="AC1288" s="38"/>
      <c r="AD1288" s="38"/>
      <c r="AE1288" s="38"/>
      <c r="AR1288" s="192" t="s">
        <v>191</v>
      </c>
      <c r="AT1288" s="192" t="s">
        <v>187</v>
      </c>
      <c r="AU1288" s="192" t="s">
        <v>92</v>
      </c>
      <c r="AY1288" s="19" t="s">
        <v>185</v>
      </c>
      <c r="BE1288" s="193">
        <f>IF(N1288="základní",J1288,0)</f>
        <v>0</v>
      </c>
      <c r="BF1288" s="193">
        <f>IF(N1288="snížená",J1288,0)</f>
        <v>0</v>
      </c>
      <c r="BG1288" s="193">
        <f>IF(N1288="zákl. přenesená",J1288,0)</f>
        <v>0</v>
      </c>
      <c r="BH1288" s="193">
        <f>IF(N1288="sníž. přenesená",J1288,0)</f>
        <v>0</v>
      </c>
      <c r="BI1288" s="193">
        <f>IF(N1288="nulová",J1288,0)</f>
        <v>0</v>
      </c>
      <c r="BJ1288" s="19" t="s">
        <v>92</v>
      </c>
      <c r="BK1288" s="193">
        <f>ROUND(I1288*H1288,2)</f>
        <v>0</v>
      </c>
      <c r="BL1288" s="19" t="s">
        <v>191</v>
      </c>
      <c r="BM1288" s="192" t="s">
        <v>1421</v>
      </c>
    </row>
    <row r="1289" s="2" customFormat="1">
      <c r="A1289" s="38"/>
      <c r="B1289" s="39"/>
      <c r="C1289" s="38"/>
      <c r="D1289" s="194" t="s">
        <v>193</v>
      </c>
      <c r="E1289" s="38"/>
      <c r="F1289" s="195" t="s">
        <v>1420</v>
      </c>
      <c r="G1289" s="38"/>
      <c r="H1289" s="38"/>
      <c r="I1289" s="196"/>
      <c r="J1289" s="38"/>
      <c r="K1289" s="38"/>
      <c r="L1289" s="39"/>
      <c r="M1289" s="197"/>
      <c r="N1289" s="198"/>
      <c r="O1289" s="77"/>
      <c r="P1289" s="77"/>
      <c r="Q1289" s="77"/>
      <c r="R1289" s="77"/>
      <c r="S1289" s="77"/>
      <c r="T1289" s="78"/>
      <c r="U1289" s="38"/>
      <c r="V1289" s="38"/>
      <c r="W1289" s="38"/>
      <c r="X1289" s="38"/>
      <c r="Y1289" s="38"/>
      <c r="Z1289" s="38"/>
      <c r="AA1289" s="38"/>
      <c r="AB1289" s="38"/>
      <c r="AC1289" s="38"/>
      <c r="AD1289" s="38"/>
      <c r="AE1289" s="38"/>
      <c r="AT1289" s="19" t="s">
        <v>193</v>
      </c>
      <c r="AU1289" s="19" t="s">
        <v>92</v>
      </c>
    </row>
    <row r="1290" s="2" customFormat="1" ht="24.15" customHeight="1">
      <c r="A1290" s="38"/>
      <c r="B1290" s="180"/>
      <c r="C1290" s="181" t="s">
        <v>1422</v>
      </c>
      <c r="D1290" s="181" t="s">
        <v>187</v>
      </c>
      <c r="E1290" s="182" t="s">
        <v>1423</v>
      </c>
      <c r="F1290" s="183" t="s">
        <v>1424</v>
      </c>
      <c r="G1290" s="184" t="s">
        <v>584</v>
      </c>
      <c r="H1290" s="185">
        <v>1.3400000000000001</v>
      </c>
      <c r="I1290" s="186"/>
      <c r="J1290" s="187">
        <f>ROUND(I1290*H1290,2)</f>
        <v>0</v>
      </c>
      <c r="K1290" s="183" t="s">
        <v>199</v>
      </c>
      <c r="L1290" s="39"/>
      <c r="M1290" s="188" t="s">
        <v>1</v>
      </c>
      <c r="N1290" s="189" t="s">
        <v>42</v>
      </c>
      <c r="O1290" s="77"/>
      <c r="P1290" s="190">
        <f>O1290*H1290</f>
        <v>0</v>
      </c>
      <c r="Q1290" s="190">
        <v>0.0010499999999999999</v>
      </c>
      <c r="R1290" s="190">
        <f>Q1290*H1290</f>
        <v>0.0014070000000000001</v>
      </c>
      <c r="S1290" s="190">
        <v>0.0061999999999999998</v>
      </c>
      <c r="T1290" s="191">
        <f>S1290*H1290</f>
        <v>0.0083079999999999994</v>
      </c>
      <c r="U1290" s="38"/>
      <c r="V1290" s="38"/>
      <c r="W1290" s="38"/>
      <c r="X1290" s="38"/>
      <c r="Y1290" s="38"/>
      <c r="Z1290" s="38"/>
      <c r="AA1290" s="38"/>
      <c r="AB1290" s="38"/>
      <c r="AC1290" s="38"/>
      <c r="AD1290" s="38"/>
      <c r="AE1290" s="38"/>
      <c r="AR1290" s="192" t="s">
        <v>191</v>
      </c>
      <c r="AT1290" s="192" t="s">
        <v>187</v>
      </c>
      <c r="AU1290" s="192" t="s">
        <v>92</v>
      </c>
      <c r="AY1290" s="19" t="s">
        <v>185</v>
      </c>
      <c r="BE1290" s="193">
        <f>IF(N1290="základní",J1290,0)</f>
        <v>0</v>
      </c>
      <c r="BF1290" s="193">
        <f>IF(N1290="snížená",J1290,0)</f>
        <v>0</v>
      </c>
      <c r="BG1290" s="193">
        <f>IF(N1290="zákl. přenesená",J1290,0)</f>
        <v>0</v>
      </c>
      <c r="BH1290" s="193">
        <f>IF(N1290="sníž. přenesená",J1290,0)</f>
        <v>0</v>
      </c>
      <c r="BI1290" s="193">
        <f>IF(N1290="nulová",J1290,0)</f>
        <v>0</v>
      </c>
      <c r="BJ1290" s="19" t="s">
        <v>92</v>
      </c>
      <c r="BK1290" s="193">
        <f>ROUND(I1290*H1290,2)</f>
        <v>0</v>
      </c>
      <c r="BL1290" s="19" t="s">
        <v>191</v>
      </c>
      <c r="BM1290" s="192" t="s">
        <v>1425</v>
      </c>
    </row>
    <row r="1291" s="2" customFormat="1">
      <c r="A1291" s="38"/>
      <c r="B1291" s="39"/>
      <c r="C1291" s="38"/>
      <c r="D1291" s="194" t="s">
        <v>193</v>
      </c>
      <c r="E1291" s="38"/>
      <c r="F1291" s="195" t="s">
        <v>1424</v>
      </c>
      <c r="G1291" s="38"/>
      <c r="H1291" s="38"/>
      <c r="I1291" s="196"/>
      <c r="J1291" s="38"/>
      <c r="K1291" s="38"/>
      <c r="L1291" s="39"/>
      <c r="M1291" s="197"/>
      <c r="N1291" s="198"/>
      <c r="O1291" s="77"/>
      <c r="P1291" s="77"/>
      <c r="Q1291" s="77"/>
      <c r="R1291" s="77"/>
      <c r="S1291" s="77"/>
      <c r="T1291" s="78"/>
      <c r="U1291" s="38"/>
      <c r="V1291" s="38"/>
      <c r="W1291" s="38"/>
      <c r="X1291" s="38"/>
      <c r="Y1291" s="38"/>
      <c r="Z1291" s="38"/>
      <c r="AA1291" s="38"/>
      <c r="AB1291" s="38"/>
      <c r="AC1291" s="38"/>
      <c r="AD1291" s="38"/>
      <c r="AE1291" s="38"/>
      <c r="AT1291" s="19" t="s">
        <v>193</v>
      </c>
      <c r="AU1291" s="19" t="s">
        <v>92</v>
      </c>
    </row>
    <row r="1292" s="2" customFormat="1">
      <c r="A1292" s="38"/>
      <c r="B1292" s="39"/>
      <c r="C1292" s="38"/>
      <c r="D1292" s="207" t="s">
        <v>201</v>
      </c>
      <c r="E1292" s="38"/>
      <c r="F1292" s="208" t="s">
        <v>1426</v>
      </c>
      <c r="G1292" s="38"/>
      <c r="H1292" s="38"/>
      <c r="I1292" s="196"/>
      <c r="J1292" s="38"/>
      <c r="K1292" s="38"/>
      <c r="L1292" s="39"/>
      <c r="M1292" s="197"/>
      <c r="N1292" s="198"/>
      <c r="O1292" s="77"/>
      <c r="P1292" s="77"/>
      <c r="Q1292" s="77"/>
      <c r="R1292" s="77"/>
      <c r="S1292" s="77"/>
      <c r="T1292" s="78"/>
      <c r="U1292" s="38"/>
      <c r="V1292" s="38"/>
      <c r="W1292" s="38"/>
      <c r="X1292" s="38"/>
      <c r="Y1292" s="38"/>
      <c r="Z1292" s="38"/>
      <c r="AA1292" s="38"/>
      <c r="AB1292" s="38"/>
      <c r="AC1292" s="38"/>
      <c r="AD1292" s="38"/>
      <c r="AE1292" s="38"/>
      <c r="AT1292" s="19" t="s">
        <v>201</v>
      </c>
      <c r="AU1292" s="19" t="s">
        <v>92</v>
      </c>
    </row>
    <row r="1293" s="14" customFormat="1">
      <c r="A1293" s="14"/>
      <c r="B1293" s="219"/>
      <c r="C1293" s="14"/>
      <c r="D1293" s="194" t="s">
        <v>194</v>
      </c>
      <c r="E1293" s="220" t="s">
        <v>1</v>
      </c>
      <c r="F1293" s="221" t="s">
        <v>1427</v>
      </c>
      <c r="G1293" s="14"/>
      <c r="H1293" s="220" t="s">
        <v>1</v>
      </c>
      <c r="I1293" s="222"/>
      <c r="J1293" s="14"/>
      <c r="K1293" s="14"/>
      <c r="L1293" s="219"/>
      <c r="M1293" s="223"/>
      <c r="N1293" s="224"/>
      <c r="O1293" s="224"/>
      <c r="P1293" s="224"/>
      <c r="Q1293" s="224"/>
      <c r="R1293" s="224"/>
      <c r="S1293" s="224"/>
      <c r="T1293" s="225"/>
      <c r="U1293" s="14"/>
      <c r="V1293" s="14"/>
      <c r="W1293" s="14"/>
      <c r="X1293" s="14"/>
      <c r="Y1293" s="14"/>
      <c r="Z1293" s="14"/>
      <c r="AA1293" s="14"/>
      <c r="AB1293" s="14"/>
      <c r="AC1293" s="14"/>
      <c r="AD1293" s="14"/>
      <c r="AE1293" s="14"/>
      <c r="AT1293" s="220" t="s">
        <v>194</v>
      </c>
      <c r="AU1293" s="220" t="s">
        <v>92</v>
      </c>
      <c r="AV1293" s="14" t="s">
        <v>84</v>
      </c>
      <c r="AW1293" s="14" t="s">
        <v>32</v>
      </c>
      <c r="AX1293" s="14" t="s">
        <v>76</v>
      </c>
      <c r="AY1293" s="220" t="s">
        <v>185</v>
      </c>
    </row>
    <row r="1294" s="13" customFormat="1">
      <c r="A1294" s="13"/>
      <c r="B1294" s="199"/>
      <c r="C1294" s="13"/>
      <c r="D1294" s="194" t="s">
        <v>194</v>
      </c>
      <c r="E1294" s="200" t="s">
        <v>1</v>
      </c>
      <c r="F1294" s="201" t="s">
        <v>1428</v>
      </c>
      <c r="G1294" s="13"/>
      <c r="H1294" s="202">
        <v>1.3400000000000001</v>
      </c>
      <c r="I1294" s="203"/>
      <c r="J1294" s="13"/>
      <c r="K1294" s="13"/>
      <c r="L1294" s="199"/>
      <c r="M1294" s="204"/>
      <c r="N1294" s="205"/>
      <c r="O1294" s="205"/>
      <c r="P1294" s="205"/>
      <c r="Q1294" s="205"/>
      <c r="R1294" s="205"/>
      <c r="S1294" s="205"/>
      <c r="T1294" s="206"/>
      <c r="U1294" s="13"/>
      <c r="V1294" s="13"/>
      <c r="W1294" s="13"/>
      <c r="X1294" s="13"/>
      <c r="Y1294" s="13"/>
      <c r="Z1294" s="13"/>
      <c r="AA1294" s="13"/>
      <c r="AB1294" s="13"/>
      <c r="AC1294" s="13"/>
      <c r="AD1294" s="13"/>
      <c r="AE1294" s="13"/>
      <c r="AT1294" s="200" t="s">
        <v>194</v>
      </c>
      <c r="AU1294" s="200" t="s">
        <v>92</v>
      </c>
      <c r="AV1294" s="13" t="s">
        <v>92</v>
      </c>
      <c r="AW1294" s="13" t="s">
        <v>32</v>
      </c>
      <c r="AX1294" s="13" t="s">
        <v>76</v>
      </c>
      <c r="AY1294" s="200" t="s">
        <v>185</v>
      </c>
    </row>
    <row r="1295" s="15" customFormat="1">
      <c r="A1295" s="15"/>
      <c r="B1295" s="226"/>
      <c r="C1295" s="15"/>
      <c r="D1295" s="194" t="s">
        <v>194</v>
      </c>
      <c r="E1295" s="227" t="s">
        <v>1</v>
      </c>
      <c r="F1295" s="228" t="s">
        <v>276</v>
      </c>
      <c r="G1295" s="15"/>
      <c r="H1295" s="229">
        <v>1.3400000000000001</v>
      </c>
      <c r="I1295" s="230"/>
      <c r="J1295" s="15"/>
      <c r="K1295" s="15"/>
      <c r="L1295" s="226"/>
      <c r="M1295" s="231"/>
      <c r="N1295" s="232"/>
      <c r="O1295" s="232"/>
      <c r="P1295" s="232"/>
      <c r="Q1295" s="232"/>
      <c r="R1295" s="232"/>
      <c r="S1295" s="232"/>
      <c r="T1295" s="233"/>
      <c r="U1295" s="15"/>
      <c r="V1295" s="15"/>
      <c r="W1295" s="15"/>
      <c r="X1295" s="15"/>
      <c r="Y1295" s="15"/>
      <c r="Z1295" s="15"/>
      <c r="AA1295" s="15"/>
      <c r="AB1295" s="15"/>
      <c r="AC1295" s="15"/>
      <c r="AD1295" s="15"/>
      <c r="AE1295" s="15"/>
      <c r="AT1295" s="227" t="s">
        <v>194</v>
      </c>
      <c r="AU1295" s="227" t="s">
        <v>92</v>
      </c>
      <c r="AV1295" s="15" t="s">
        <v>191</v>
      </c>
      <c r="AW1295" s="15" t="s">
        <v>32</v>
      </c>
      <c r="AX1295" s="15" t="s">
        <v>84</v>
      </c>
      <c r="AY1295" s="227" t="s">
        <v>185</v>
      </c>
    </row>
    <row r="1296" s="2" customFormat="1" ht="24.15" customHeight="1">
      <c r="A1296" s="38"/>
      <c r="B1296" s="180"/>
      <c r="C1296" s="181" t="s">
        <v>1429</v>
      </c>
      <c r="D1296" s="181" t="s">
        <v>187</v>
      </c>
      <c r="E1296" s="182" t="s">
        <v>1430</v>
      </c>
      <c r="F1296" s="183" t="s">
        <v>1431</v>
      </c>
      <c r="G1296" s="184" t="s">
        <v>584</v>
      </c>
      <c r="H1296" s="185">
        <v>4.0599999999999996</v>
      </c>
      <c r="I1296" s="186"/>
      <c r="J1296" s="187">
        <f>ROUND(I1296*H1296,2)</f>
        <v>0</v>
      </c>
      <c r="K1296" s="183" t="s">
        <v>199</v>
      </c>
      <c r="L1296" s="39"/>
      <c r="M1296" s="188" t="s">
        <v>1</v>
      </c>
      <c r="N1296" s="189" t="s">
        <v>42</v>
      </c>
      <c r="O1296" s="77"/>
      <c r="P1296" s="190">
        <f>O1296*H1296</f>
        <v>0</v>
      </c>
      <c r="Q1296" s="190">
        <v>0.00108</v>
      </c>
      <c r="R1296" s="190">
        <f>Q1296*H1296</f>
        <v>0.0043847999999999995</v>
      </c>
      <c r="S1296" s="190">
        <v>0.0085000000000000006</v>
      </c>
      <c r="T1296" s="191">
        <f>S1296*H1296</f>
        <v>0.034509999999999999</v>
      </c>
      <c r="U1296" s="38"/>
      <c r="V1296" s="38"/>
      <c r="W1296" s="38"/>
      <c r="X1296" s="38"/>
      <c r="Y1296" s="38"/>
      <c r="Z1296" s="38"/>
      <c r="AA1296" s="38"/>
      <c r="AB1296" s="38"/>
      <c r="AC1296" s="38"/>
      <c r="AD1296" s="38"/>
      <c r="AE1296" s="38"/>
      <c r="AR1296" s="192" t="s">
        <v>191</v>
      </c>
      <c r="AT1296" s="192" t="s">
        <v>187</v>
      </c>
      <c r="AU1296" s="192" t="s">
        <v>92</v>
      </c>
      <c r="AY1296" s="19" t="s">
        <v>185</v>
      </c>
      <c r="BE1296" s="193">
        <f>IF(N1296="základní",J1296,0)</f>
        <v>0</v>
      </c>
      <c r="BF1296" s="193">
        <f>IF(N1296="snížená",J1296,0)</f>
        <v>0</v>
      </c>
      <c r="BG1296" s="193">
        <f>IF(N1296="zákl. přenesená",J1296,0)</f>
        <v>0</v>
      </c>
      <c r="BH1296" s="193">
        <f>IF(N1296="sníž. přenesená",J1296,0)</f>
        <v>0</v>
      </c>
      <c r="BI1296" s="193">
        <f>IF(N1296="nulová",J1296,0)</f>
        <v>0</v>
      </c>
      <c r="BJ1296" s="19" t="s">
        <v>92</v>
      </c>
      <c r="BK1296" s="193">
        <f>ROUND(I1296*H1296,2)</f>
        <v>0</v>
      </c>
      <c r="BL1296" s="19" t="s">
        <v>191</v>
      </c>
      <c r="BM1296" s="192" t="s">
        <v>1432</v>
      </c>
    </row>
    <row r="1297" s="2" customFormat="1">
      <c r="A1297" s="38"/>
      <c r="B1297" s="39"/>
      <c r="C1297" s="38"/>
      <c r="D1297" s="194" t="s">
        <v>193</v>
      </c>
      <c r="E1297" s="38"/>
      <c r="F1297" s="195" t="s">
        <v>1431</v>
      </c>
      <c r="G1297" s="38"/>
      <c r="H1297" s="38"/>
      <c r="I1297" s="196"/>
      <c r="J1297" s="38"/>
      <c r="K1297" s="38"/>
      <c r="L1297" s="39"/>
      <c r="M1297" s="197"/>
      <c r="N1297" s="198"/>
      <c r="O1297" s="77"/>
      <c r="P1297" s="77"/>
      <c r="Q1297" s="77"/>
      <c r="R1297" s="77"/>
      <c r="S1297" s="77"/>
      <c r="T1297" s="78"/>
      <c r="U1297" s="38"/>
      <c r="V1297" s="38"/>
      <c r="W1297" s="38"/>
      <c r="X1297" s="38"/>
      <c r="Y1297" s="38"/>
      <c r="Z1297" s="38"/>
      <c r="AA1297" s="38"/>
      <c r="AB1297" s="38"/>
      <c r="AC1297" s="38"/>
      <c r="AD1297" s="38"/>
      <c r="AE1297" s="38"/>
      <c r="AT1297" s="19" t="s">
        <v>193</v>
      </c>
      <c r="AU1297" s="19" t="s">
        <v>92</v>
      </c>
    </row>
    <row r="1298" s="2" customFormat="1">
      <c r="A1298" s="38"/>
      <c r="B1298" s="39"/>
      <c r="C1298" s="38"/>
      <c r="D1298" s="207" t="s">
        <v>201</v>
      </c>
      <c r="E1298" s="38"/>
      <c r="F1298" s="208" t="s">
        <v>1433</v>
      </c>
      <c r="G1298" s="38"/>
      <c r="H1298" s="38"/>
      <c r="I1298" s="196"/>
      <c r="J1298" s="38"/>
      <c r="K1298" s="38"/>
      <c r="L1298" s="39"/>
      <c r="M1298" s="197"/>
      <c r="N1298" s="198"/>
      <c r="O1298" s="77"/>
      <c r="P1298" s="77"/>
      <c r="Q1298" s="77"/>
      <c r="R1298" s="77"/>
      <c r="S1298" s="77"/>
      <c r="T1298" s="78"/>
      <c r="U1298" s="38"/>
      <c r="V1298" s="38"/>
      <c r="W1298" s="38"/>
      <c r="X1298" s="38"/>
      <c r="Y1298" s="38"/>
      <c r="Z1298" s="38"/>
      <c r="AA1298" s="38"/>
      <c r="AB1298" s="38"/>
      <c r="AC1298" s="38"/>
      <c r="AD1298" s="38"/>
      <c r="AE1298" s="38"/>
      <c r="AT1298" s="19" t="s">
        <v>201</v>
      </c>
      <c r="AU1298" s="19" t="s">
        <v>92</v>
      </c>
    </row>
    <row r="1299" s="14" customFormat="1">
      <c r="A1299" s="14"/>
      <c r="B1299" s="219"/>
      <c r="C1299" s="14"/>
      <c r="D1299" s="194" t="s">
        <v>194</v>
      </c>
      <c r="E1299" s="220" t="s">
        <v>1</v>
      </c>
      <c r="F1299" s="221" t="s">
        <v>1434</v>
      </c>
      <c r="G1299" s="14"/>
      <c r="H1299" s="220" t="s">
        <v>1</v>
      </c>
      <c r="I1299" s="222"/>
      <c r="J1299" s="14"/>
      <c r="K1299" s="14"/>
      <c r="L1299" s="219"/>
      <c r="M1299" s="223"/>
      <c r="N1299" s="224"/>
      <c r="O1299" s="224"/>
      <c r="P1299" s="224"/>
      <c r="Q1299" s="224"/>
      <c r="R1299" s="224"/>
      <c r="S1299" s="224"/>
      <c r="T1299" s="225"/>
      <c r="U1299" s="14"/>
      <c r="V1299" s="14"/>
      <c r="W1299" s="14"/>
      <c r="X1299" s="14"/>
      <c r="Y1299" s="14"/>
      <c r="Z1299" s="14"/>
      <c r="AA1299" s="14"/>
      <c r="AB1299" s="14"/>
      <c r="AC1299" s="14"/>
      <c r="AD1299" s="14"/>
      <c r="AE1299" s="14"/>
      <c r="AT1299" s="220" t="s">
        <v>194</v>
      </c>
      <c r="AU1299" s="220" t="s">
        <v>92</v>
      </c>
      <c r="AV1299" s="14" t="s">
        <v>84</v>
      </c>
      <c r="AW1299" s="14" t="s">
        <v>32</v>
      </c>
      <c r="AX1299" s="14" t="s">
        <v>76</v>
      </c>
      <c r="AY1299" s="220" t="s">
        <v>185</v>
      </c>
    </row>
    <row r="1300" s="13" customFormat="1">
      <c r="A1300" s="13"/>
      <c r="B1300" s="199"/>
      <c r="C1300" s="13"/>
      <c r="D1300" s="194" t="s">
        <v>194</v>
      </c>
      <c r="E1300" s="200" t="s">
        <v>1</v>
      </c>
      <c r="F1300" s="201" t="s">
        <v>1435</v>
      </c>
      <c r="G1300" s="13"/>
      <c r="H1300" s="202">
        <v>2.7200000000000002</v>
      </c>
      <c r="I1300" s="203"/>
      <c r="J1300" s="13"/>
      <c r="K1300" s="13"/>
      <c r="L1300" s="199"/>
      <c r="M1300" s="204"/>
      <c r="N1300" s="205"/>
      <c r="O1300" s="205"/>
      <c r="P1300" s="205"/>
      <c r="Q1300" s="205"/>
      <c r="R1300" s="205"/>
      <c r="S1300" s="205"/>
      <c r="T1300" s="206"/>
      <c r="U1300" s="13"/>
      <c r="V1300" s="13"/>
      <c r="W1300" s="13"/>
      <c r="X1300" s="13"/>
      <c r="Y1300" s="13"/>
      <c r="Z1300" s="13"/>
      <c r="AA1300" s="13"/>
      <c r="AB1300" s="13"/>
      <c r="AC1300" s="13"/>
      <c r="AD1300" s="13"/>
      <c r="AE1300" s="13"/>
      <c r="AT1300" s="200" t="s">
        <v>194</v>
      </c>
      <c r="AU1300" s="200" t="s">
        <v>92</v>
      </c>
      <c r="AV1300" s="13" t="s">
        <v>92</v>
      </c>
      <c r="AW1300" s="13" t="s">
        <v>32</v>
      </c>
      <c r="AX1300" s="13" t="s">
        <v>76</v>
      </c>
      <c r="AY1300" s="200" t="s">
        <v>185</v>
      </c>
    </row>
    <row r="1301" s="14" customFormat="1">
      <c r="A1301" s="14"/>
      <c r="B1301" s="219"/>
      <c r="C1301" s="14"/>
      <c r="D1301" s="194" t="s">
        <v>194</v>
      </c>
      <c r="E1301" s="220" t="s">
        <v>1</v>
      </c>
      <c r="F1301" s="221" t="s">
        <v>1436</v>
      </c>
      <c r="G1301" s="14"/>
      <c r="H1301" s="220" t="s">
        <v>1</v>
      </c>
      <c r="I1301" s="222"/>
      <c r="J1301" s="14"/>
      <c r="K1301" s="14"/>
      <c r="L1301" s="219"/>
      <c r="M1301" s="223"/>
      <c r="N1301" s="224"/>
      <c r="O1301" s="224"/>
      <c r="P1301" s="224"/>
      <c r="Q1301" s="224"/>
      <c r="R1301" s="224"/>
      <c r="S1301" s="224"/>
      <c r="T1301" s="225"/>
      <c r="U1301" s="14"/>
      <c r="V1301" s="14"/>
      <c r="W1301" s="14"/>
      <c r="X1301" s="14"/>
      <c r="Y1301" s="14"/>
      <c r="Z1301" s="14"/>
      <c r="AA1301" s="14"/>
      <c r="AB1301" s="14"/>
      <c r="AC1301" s="14"/>
      <c r="AD1301" s="14"/>
      <c r="AE1301" s="14"/>
      <c r="AT1301" s="220" t="s">
        <v>194</v>
      </c>
      <c r="AU1301" s="220" t="s">
        <v>92</v>
      </c>
      <c r="AV1301" s="14" t="s">
        <v>84</v>
      </c>
      <c r="AW1301" s="14" t="s">
        <v>32</v>
      </c>
      <c r="AX1301" s="14" t="s">
        <v>76</v>
      </c>
      <c r="AY1301" s="220" t="s">
        <v>185</v>
      </c>
    </row>
    <row r="1302" s="13" customFormat="1">
      <c r="A1302" s="13"/>
      <c r="B1302" s="199"/>
      <c r="C1302" s="13"/>
      <c r="D1302" s="194" t="s">
        <v>194</v>
      </c>
      <c r="E1302" s="200" t="s">
        <v>1</v>
      </c>
      <c r="F1302" s="201" t="s">
        <v>1428</v>
      </c>
      <c r="G1302" s="13"/>
      <c r="H1302" s="202">
        <v>1.3400000000000001</v>
      </c>
      <c r="I1302" s="203"/>
      <c r="J1302" s="13"/>
      <c r="K1302" s="13"/>
      <c r="L1302" s="199"/>
      <c r="M1302" s="204"/>
      <c r="N1302" s="205"/>
      <c r="O1302" s="205"/>
      <c r="P1302" s="205"/>
      <c r="Q1302" s="205"/>
      <c r="R1302" s="205"/>
      <c r="S1302" s="205"/>
      <c r="T1302" s="206"/>
      <c r="U1302" s="13"/>
      <c r="V1302" s="13"/>
      <c r="W1302" s="13"/>
      <c r="X1302" s="13"/>
      <c r="Y1302" s="13"/>
      <c r="Z1302" s="13"/>
      <c r="AA1302" s="13"/>
      <c r="AB1302" s="13"/>
      <c r="AC1302" s="13"/>
      <c r="AD1302" s="13"/>
      <c r="AE1302" s="13"/>
      <c r="AT1302" s="200" t="s">
        <v>194</v>
      </c>
      <c r="AU1302" s="200" t="s">
        <v>92</v>
      </c>
      <c r="AV1302" s="13" t="s">
        <v>92</v>
      </c>
      <c r="AW1302" s="13" t="s">
        <v>32</v>
      </c>
      <c r="AX1302" s="13" t="s">
        <v>76</v>
      </c>
      <c r="AY1302" s="200" t="s">
        <v>185</v>
      </c>
    </row>
    <row r="1303" s="15" customFormat="1">
      <c r="A1303" s="15"/>
      <c r="B1303" s="226"/>
      <c r="C1303" s="15"/>
      <c r="D1303" s="194" t="s">
        <v>194</v>
      </c>
      <c r="E1303" s="227" t="s">
        <v>1</v>
      </c>
      <c r="F1303" s="228" t="s">
        <v>276</v>
      </c>
      <c r="G1303" s="15"/>
      <c r="H1303" s="229">
        <v>4.0600000000000005</v>
      </c>
      <c r="I1303" s="230"/>
      <c r="J1303" s="15"/>
      <c r="K1303" s="15"/>
      <c r="L1303" s="226"/>
      <c r="M1303" s="231"/>
      <c r="N1303" s="232"/>
      <c r="O1303" s="232"/>
      <c r="P1303" s="232"/>
      <c r="Q1303" s="232"/>
      <c r="R1303" s="232"/>
      <c r="S1303" s="232"/>
      <c r="T1303" s="233"/>
      <c r="U1303" s="15"/>
      <c r="V1303" s="15"/>
      <c r="W1303" s="15"/>
      <c r="X1303" s="15"/>
      <c r="Y1303" s="15"/>
      <c r="Z1303" s="15"/>
      <c r="AA1303" s="15"/>
      <c r="AB1303" s="15"/>
      <c r="AC1303" s="15"/>
      <c r="AD1303" s="15"/>
      <c r="AE1303" s="15"/>
      <c r="AT1303" s="227" t="s">
        <v>194</v>
      </c>
      <c r="AU1303" s="227" t="s">
        <v>92</v>
      </c>
      <c r="AV1303" s="15" t="s">
        <v>191</v>
      </c>
      <c r="AW1303" s="15" t="s">
        <v>32</v>
      </c>
      <c r="AX1303" s="15" t="s">
        <v>84</v>
      </c>
      <c r="AY1303" s="227" t="s">
        <v>185</v>
      </c>
    </row>
    <row r="1304" s="2" customFormat="1" ht="24.15" customHeight="1">
      <c r="A1304" s="38"/>
      <c r="B1304" s="180"/>
      <c r="C1304" s="181" t="s">
        <v>1437</v>
      </c>
      <c r="D1304" s="181" t="s">
        <v>187</v>
      </c>
      <c r="E1304" s="182" t="s">
        <v>1438</v>
      </c>
      <c r="F1304" s="183" t="s">
        <v>1439</v>
      </c>
      <c r="G1304" s="184" t="s">
        <v>584</v>
      </c>
      <c r="H1304" s="185">
        <v>2.5800000000000001</v>
      </c>
      <c r="I1304" s="186"/>
      <c r="J1304" s="187">
        <f>ROUND(I1304*H1304,2)</f>
        <v>0</v>
      </c>
      <c r="K1304" s="183" t="s">
        <v>199</v>
      </c>
      <c r="L1304" s="39"/>
      <c r="M1304" s="188" t="s">
        <v>1</v>
      </c>
      <c r="N1304" s="189" t="s">
        <v>42</v>
      </c>
      <c r="O1304" s="77"/>
      <c r="P1304" s="190">
        <f>O1304*H1304</f>
        <v>0</v>
      </c>
      <c r="Q1304" s="190">
        <v>0.00123</v>
      </c>
      <c r="R1304" s="190">
        <f>Q1304*H1304</f>
        <v>0.0031733999999999998</v>
      </c>
      <c r="S1304" s="190">
        <v>0.017000000000000001</v>
      </c>
      <c r="T1304" s="191">
        <f>S1304*H1304</f>
        <v>0.043860000000000003</v>
      </c>
      <c r="U1304" s="38"/>
      <c r="V1304" s="38"/>
      <c r="W1304" s="38"/>
      <c r="X1304" s="38"/>
      <c r="Y1304" s="38"/>
      <c r="Z1304" s="38"/>
      <c r="AA1304" s="38"/>
      <c r="AB1304" s="38"/>
      <c r="AC1304" s="38"/>
      <c r="AD1304" s="38"/>
      <c r="AE1304" s="38"/>
      <c r="AR1304" s="192" t="s">
        <v>191</v>
      </c>
      <c r="AT1304" s="192" t="s">
        <v>187</v>
      </c>
      <c r="AU1304" s="192" t="s">
        <v>92</v>
      </c>
      <c r="AY1304" s="19" t="s">
        <v>185</v>
      </c>
      <c r="BE1304" s="193">
        <f>IF(N1304="základní",J1304,0)</f>
        <v>0</v>
      </c>
      <c r="BF1304" s="193">
        <f>IF(N1304="snížená",J1304,0)</f>
        <v>0</v>
      </c>
      <c r="BG1304" s="193">
        <f>IF(N1304="zákl. přenesená",J1304,0)</f>
        <v>0</v>
      </c>
      <c r="BH1304" s="193">
        <f>IF(N1304="sníž. přenesená",J1304,0)</f>
        <v>0</v>
      </c>
      <c r="BI1304" s="193">
        <f>IF(N1304="nulová",J1304,0)</f>
        <v>0</v>
      </c>
      <c r="BJ1304" s="19" t="s">
        <v>92</v>
      </c>
      <c r="BK1304" s="193">
        <f>ROUND(I1304*H1304,2)</f>
        <v>0</v>
      </c>
      <c r="BL1304" s="19" t="s">
        <v>191</v>
      </c>
      <c r="BM1304" s="192" t="s">
        <v>1440</v>
      </c>
    </row>
    <row r="1305" s="2" customFormat="1">
      <c r="A1305" s="38"/>
      <c r="B1305" s="39"/>
      <c r="C1305" s="38"/>
      <c r="D1305" s="194" t="s">
        <v>193</v>
      </c>
      <c r="E1305" s="38"/>
      <c r="F1305" s="195" t="s">
        <v>1439</v>
      </c>
      <c r="G1305" s="38"/>
      <c r="H1305" s="38"/>
      <c r="I1305" s="196"/>
      <c r="J1305" s="38"/>
      <c r="K1305" s="38"/>
      <c r="L1305" s="39"/>
      <c r="M1305" s="197"/>
      <c r="N1305" s="198"/>
      <c r="O1305" s="77"/>
      <c r="P1305" s="77"/>
      <c r="Q1305" s="77"/>
      <c r="R1305" s="77"/>
      <c r="S1305" s="77"/>
      <c r="T1305" s="78"/>
      <c r="U1305" s="38"/>
      <c r="V1305" s="38"/>
      <c r="W1305" s="38"/>
      <c r="X1305" s="38"/>
      <c r="Y1305" s="38"/>
      <c r="Z1305" s="38"/>
      <c r="AA1305" s="38"/>
      <c r="AB1305" s="38"/>
      <c r="AC1305" s="38"/>
      <c r="AD1305" s="38"/>
      <c r="AE1305" s="38"/>
      <c r="AT1305" s="19" t="s">
        <v>193</v>
      </c>
      <c r="AU1305" s="19" t="s">
        <v>92</v>
      </c>
    </row>
    <row r="1306" s="2" customFormat="1">
      <c r="A1306" s="38"/>
      <c r="B1306" s="39"/>
      <c r="C1306" s="38"/>
      <c r="D1306" s="207" t="s">
        <v>201</v>
      </c>
      <c r="E1306" s="38"/>
      <c r="F1306" s="208" t="s">
        <v>1441</v>
      </c>
      <c r="G1306" s="38"/>
      <c r="H1306" s="38"/>
      <c r="I1306" s="196"/>
      <c r="J1306" s="38"/>
      <c r="K1306" s="38"/>
      <c r="L1306" s="39"/>
      <c r="M1306" s="197"/>
      <c r="N1306" s="198"/>
      <c r="O1306" s="77"/>
      <c r="P1306" s="77"/>
      <c r="Q1306" s="77"/>
      <c r="R1306" s="77"/>
      <c r="S1306" s="77"/>
      <c r="T1306" s="78"/>
      <c r="U1306" s="38"/>
      <c r="V1306" s="38"/>
      <c r="W1306" s="38"/>
      <c r="X1306" s="38"/>
      <c r="Y1306" s="38"/>
      <c r="Z1306" s="38"/>
      <c r="AA1306" s="38"/>
      <c r="AB1306" s="38"/>
      <c r="AC1306" s="38"/>
      <c r="AD1306" s="38"/>
      <c r="AE1306" s="38"/>
      <c r="AT1306" s="19" t="s">
        <v>201</v>
      </c>
      <c r="AU1306" s="19" t="s">
        <v>92</v>
      </c>
    </row>
    <row r="1307" s="14" customFormat="1">
      <c r="A1307" s="14"/>
      <c r="B1307" s="219"/>
      <c r="C1307" s="14"/>
      <c r="D1307" s="194" t="s">
        <v>194</v>
      </c>
      <c r="E1307" s="220" t="s">
        <v>1</v>
      </c>
      <c r="F1307" s="221" t="s">
        <v>1442</v>
      </c>
      <c r="G1307" s="14"/>
      <c r="H1307" s="220" t="s">
        <v>1</v>
      </c>
      <c r="I1307" s="222"/>
      <c r="J1307" s="14"/>
      <c r="K1307" s="14"/>
      <c r="L1307" s="219"/>
      <c r="M1307" s="223"/>
      <c r="N1307" s="224"/>
      <c r="O1307" s="224"/>
      <c r="P1307" s="224"/>
      <c r="Q1307" s="224"/>
      <c r="R1307" s="224"/>
      <c r="S1307" s="224"/>
      <c r="T1307" s="225"/>
      <c r="U1307" s="14"/>
      <c r="V1307" s="14"/>
      <c r="W1307" s="14"/>
      <c r="X1307" s="14"/>
      <c r="Y1307" s="14"/>
      <c r="Z1307" s="14"/>
      <c r="AA1307" s="14"/>
      <c r="AB1307" s="14"/>
      <c r="AC1307" s="14"/>
      <c r="AD1307" s="14"/>
      <c r="AE1307" s="14"/>
      <c r="AT1307" s="220" t="s">
        <v>194</v>
      </c>
      <c r="AU1307" s="220" t="s">
        <v>92</v>
      </c>
      <c r="AV1307" s="14" t="s">
        <v>84</v>
      </c>
      <c r="AW1307" s="14" t="s">
        <v>32</v>
      </c>
      <c r="AX1307" s="14" t="s">
        <v>76</v>
      </c>
      <c r="AY1307" s="220" t="s">
        <v>185</v>
      </c>
    </row>
    <row r="1308" s="13" customFormat="1">
      <c r="A1308" s="13"/>
      <c r="B1308" s="199"/>
      <c r="C1308" s="13"/>
      <c r="D1308" s="194" t="s">
        <v>194</v>
      </c>
      <c r="E1308" s="200" t="s">
        <v>1</v>
      </c>
      <c r="F1308" s="201" t="s">
        <v>1443</v>
      </c>
      <c r="G1308" s="13"/>
      <c r="H1308" s="202">
        <v>1.8999999999999999</v>
      </c>
      <c r="I1308" s="203"/>
      <c r="J1308" s="13"/>
      <c r="K1308" s="13"/>
      <c r="L1308" s="199"/>
      <c r="M1308" s="204"/>
      <c r="N1308" s="205"/>
      <c r="O1308" s="205"/>
      <c r="P1308" s="205"/>
      <c r="Q1308" s="205"/>
      <c r="R1308" s="205"/>
      <c r="S1308" s="205"/>
      <c r="T1308" s="206"/>
      <c r="U1308" s="13"/>
      <c r="V1308" s="13"/>
      <c r="W1308" s="13"/>
      <c r="X1308" s="13"/>
      <c r="Y1308" s="13"/>
      <c r="Z1308" s="13"/>
      <c r="AA1308" s="13"/>
      <c r="AB1308" s="13"/>
      <c r="AC1308" s="13"/>
      <c r="AD1308" s="13"/>
      <c r="AE1308" s="13"/>
      <c r="AT1308" s="200" t="s">
        <v>194</v>
      </c>
      <c r="AU1308" s="200" t="s">
        <v>92</v>
      </c>
      <c r="AV1308" s="13" t="s">
        <v>92</v>
      </c>
      <c r="AW1308" s="13" t="s">
        <v>32</v>
      </c>
      <c r="AX1308" s="13" t="s">
        <v>76</v>
      </c>
      <c r="AY1308" s="200" t="s">
        <v>185</v>
      </c>
    </row>
    <row r="1309" s="14" customFormat="1">
      <c r="A1309" s="14"/>
      <c r="B1309" s="219"/>
      <c r="C1309" s="14"/>
      <c r="D1309" s="194" t="s">
        <v>194</v>
      </c>
      <c r="E1309" s="220" t="s">
        <v>1</v>
      </c>
      <c r="F1309" s="221" t="s">
        <v>1444</v>
      </c>
      <c r="G1309" s="14"/>
      <c r="H1309" s="220" t="s">
        <v>1</v>
      </c>
      <c r="I1309" s="222"/>
      <c r="J1309" s="14"/>
      <c r="K1309" s="14"/>
      <c r="L1309" s="219"/>
      <c r="M1309" s="223"/>
      <c r="N1309" s="224"/>
      <c r="O1309" s="224"/>
      <c r="P1309" s="224"/>
      <c r="Q1309" s="224"/>
      <c r="R1309" s="224"/>
      <c r="S1309" s="224"/>
      <c r="T1309" s="225"/>
      <c r="U1309" s="14"/>
      <c r="V1309" s="14"/>
      <c r="W1309" s="14"/>
      <c r="X1309" s="14"/>
      <c r="Y1309" s="14"/>
      <c r="Z1309" s="14"/>
      <c r="AA1309" s="14"/>
      <c r="AB1309" s="14"/>
      <c r="AC1309" s="14"/>
      <c r="AD1309" s="14"/>
      <c r="AE1309" s="14"/>
      <c r="AT1309" s="220" t="s">
        <v>194</v>
      </c>
      <c r="AU1309" s="220" t="s">
        <v>92</v>
      </c>
      <c r="AV1309" s="14" t="s">
        <v>84</v>
      </c>
      <c r="AW1309" s="14" t="s">
        <v>32</v>
      </c>
      <c r="AX1309" s="14" t="s">
        <v>76</v>
      </c>
      <c r="AY1309" s="220" t="s">
        <v>185</v>
      </c>
    </row>
    <row r="1310" s="13" customFormat="1">
      <c r="A1310" s="13"/>
      <c r="B1310" s="199"/>
      <c r="C1310" s="13"/>
      <c r="D1310" s="194" t="s">
        <v>194</v>
      </c>
      <c r="E1310" s="200" t="s">
        <v>1</v>
      </c>
      <c r="F1310" s="201" t="s">
        <v>1445</v>
      </c>
      <c r="G1310" s="13"/>
      <c r="H1310" s="202">
        <v>0.68000000000000005</v>
      </c>
      <c r="I1310" s="203"/>
      <c r="J1310" s="13"/>
      <c r="K1310" s="13"/>
      <c r="L1310" s="199"/>
      <c r="M1310" s="204"/>
      <c r="N1310" s="205"/>
      <c r="O1310" s="205"/>
      <c r="P1310" s="205"/>
      <c r="Q1310" s="205"/>
      <c r="R1310" s="205"/>
      <c r="S1310" s="205"/>
      <c r="T1310" s="206"/>
      <c r="U1310" s="13"/>
      <c r="V1310" s="13"/>
      <c r="W1310" s="13"/>
      <c r="X1310" s="13"/>
      <c r="Y1310" s="13"/>
      <c r="Z1310" s="13"/>
      <c r="AA1310" s="13"/>
      <c r="AB1310" s="13"/>
      <c r="AC1310" s="13"/>
      <c r="AD1310" s="13"/>
      <c r="AE1310" s="13"/>
      <c r="AT1310" s="200" t="s">
        <v>194</v>
      </c>
      <c r="AU1310" s="200" t="s">
        <v>92</v>
      </c>
      <c r="AV1310" s="13" t="s">
        <v>92</v>
      </c>
      <c r="AW1310" s="13" t="s">
        <v>32</v>
      </c>
      <c r="AX1310" s="13" t="s">
        <v>76</v>
      </c>
      <c r="AY1310" s="200" t="s">
        <v>185</v>
      </c>
    </row>
    <row r="1311" s="15" customFormat="1">
      <c r="A1311" s="15"/>
      <c r="B1311" s="226"/>
      <c r="C1311" s="15"/>
      <c r="D1311" s="194" t="s">
        <v>194</v>
      </c>
      <c r="E1311" s="227" t="s">
        <v>1</v>
      </c>
      <c r="F1311" s="228" t="s">
        <v>276</v>
      </c>
      <c r="G1311" s="15"/>
      <c r="H1311" s="229">
        <v>2.5800000000000001</v>
      </c>
      <c r="I1311" s="230"/>
      <c r="J1311" s="15"/>
      <c r="K1311" s="15"/>
      <c r="L1311" s="226"/>
      <c r="M1311" s="231"/>
      <c r="N1311" s="232"/>
      <c r="O1311" s="232"/>
      <c r="P1311" s="232"/>
      <c r="Q1311" s="232"/>
      <c r="R1311" s="232"/>
      <c r="S1311" s="232"/>
      <c r="T1311" s="233"/>
      <c r="U1311" s="15"/>
      <c r="V1311" s="15"/>
      <c r="W1311" s="15"/>
      <c r="X1311" s="15"/>
      <c r="Y1311" s="15"/>
      <c r="Z1311" s="15"/>
      <c r="AA1311" s="15"/>
      <c r="AB1311" s="15"/>
      <c r="AC1311" s="15"/>
      <c r="AD1311" s="15"/>
      <c r="AE1311" s="15"/>
      <c r="AT1311" s="227" t="s">
        <v>194</v>
      </c>
      <c r="AU1311" s="227" t="s">
        <v>92</v>
      </c>
      <c r="AV1311" s="15" t="s">
        <v>191</v>
      </c>
      <c r="AW1311" s="15" t="s">
        <v>32</v>
      </c>
      <c r="AX1311" s="15" t="s">
        <v>84</v>
      </c>
      <c r="AY1311" s="227" t="s">
        <v>185</v>
      </c>
    </row>
    <row r="1312" s="2" customFormat="1" ht="24.15" customHeight="1">
      <c r="A1312" s="38"/>
      <c r="B1312" s="180"/>
      <c r="C1312" s="181" t="s">
        <v>1446</v>
      </c>
      <c r="D1312" s="181" t="s">
        <v>187</v>
      </c>
      <c r="E1312" s="182" t="s">
        <v>1447</v>
      </c>
      <c r="F1312" s="183" t="s">
        <v>1448</v>
      </c>
      <c r="G1312" s="184" t="s">
        <v>584</v>
      </c>
      <c r="H1312" s="185">
        <v>3.2400000000000002</v>
      </c>
      <c r="I1312" s="186"/>
      <c r="J1312" s="187">
        <f>ROUND(I1312*H1312,2)</f>
        <v>0</v>
      </c>
      <c r="K1312" s="183" t="s">
        <v>199</v>
      </c>
      <c r="L1312" s="39"/>
      <c r="M1312" s="188" t="s">
        <v>1</v>
      </c>
      <c r="N1312" s="189" t="s">
        <v>42</v>
      </c>
      <c r="O1312" s="77"/>
      <c r="P1312" s="190">
        <f>O1312*H1312</f>
        <v>0</v>
      </c>
      <c r="Q1312" s="190">
        <v>0.0012800000000000001</v>
      </c>
      <c r="R1312" s="190">
        <f>Q1312*H1312</f>
        <v>0.0041472000000000002</v>
      </c>
      <c r="S1312" s="190">
        <v>0.021000000000000001</v>
      </c>
      <c r="T1312" s="191">
        <f>S1312*H1312</f>
        <v>0.068040000000000003</v>
      </c>
      <c r="U1312" s="38"/>
      <c r="V1312" s="38"/>
      <c r="W1312" s="38"/>
      <c r="X1312" s="38"/>
      <c r="Y1312" s="38"/>
      <c r="Z1312" s="38"/>
      <c r="AA1312" s="38"/>
      <c r="AB1312" s="38"/>
      <c r="AC1312" s="38"/>
      <c r="AD1312" s="38"/>
      <c r="AE1312" s="38"/>
      <c r="AR1312" s="192" t="s">
        <v>191</v>
      </c>
      <c r="AT1312" s="192" t="s">
        <v>187</v>
      </c>
      <c r="AU1312" s="192" t="s">
        <v>92</v>
      </c>
      <c r="AY1312" s="19" t="s">
        <v>185</v>
      </c>
      <c r="BE1312" s="193">
        <f>IF(N1312="základní",J1312,0)</f>
        <v>0</v>
      </c>
      <c r="BF1312" s="193">
        <f>IF(N1312="snížená",J1312,0)</f>
        <v>0</v>
      </c>
      <c r="BG1312" s="193">
        <f>IF(N1312="zákl. přenesená",J1312,0)</f>
        <v>0</v>
      </c>
      <c r="BH1312" s="193">
        <f>IF(N1312="sníž. přenesená",J1312,0)</f>
        <v>0</v>
      </c>
      <c r="BI1312" s="193">
        <f>IF(N1312="nulová",J1312,0)</f>
        <v>0</v>
      </c>
      <c r="BJ1312" s="19" t="s">
        <v>92</v>
      </c>
      <c r="BK1312" s="193">
        <f>ROUND(I1312*H1312,2)</f>
        <v>0</v>
      </c>
      <c r="BL1312" s="19" t="s">
        <v>191</v>
      </c>
      <c r="BM1312" s="192" t="s">
        <v>1449</v>
      </c>
    </row>
    <row r="1313" s="2" customFormat="1">
      <c r="A1313" s="38"/>
      <c r="B1313" s="39"/>
      <c r="C1313" s="38"/>
      <c r="D1313" s="194" t="s">
        <v>193</v>
      </c>
      <c r="E1313" s="38"/>
      <c r="F1313" s="195" t="s">
        <v>1448</v>
      </c>
      <c r="G1313" s="38"/>
      <c r="H1313" s="38"/>
      <c r="I1313" s="196"/>
      <c r="J1313" s="38"/>
      <c r="K1313" s="38"/>
      <c r="L1313" s="39"/>
      <c r="M1313" s="197"/>
      <c r="N1313" s="198"/>
      <c r="O1313" s="77"/>
      <c r="P1313" s="77"/>
      <c r="Q1313" s="77"/>
      <c r="R1313" s="77"/>
      <c r="S1313" s="77"/>
      <c r="T1313" s="78"/>
      <c r="U1313" s="38"/>
      <c r="V1313" s="38"/>
      <c r="W1313" s="38"/>
      <c r="X1313" s="38"/>
      <c r="Y1313" s="38"/>
      <c r="Z1313" s="38"/>
      <c r="AA1313" s="38"/>
      <c r="AB1313" s="38"/>
      <c r="AC1313" s="38"/>
      <c r="AD1313" s="38"/>
      <c r="AE1313" s="38"/>
      <c r="AT1313" s="19" t="s">
        <v>193</v>
      </c>
      <c r="AU1313" s="19" t="s">
        <v>92</v>
      </c>
    </row>
    <row r="1314" s="2" customFormat="1">
      <c r="A1314" s="38"/>
      <c r="B1314" s="39"/>
      <c r="C1314" s="38"/>
      <c r="D1314" s="207" t="s">
        <v>201</v>
      </c>
      <c r="E1314" s="38"/>
      <c r="F1314" s="208" t="s">
        <v>1450</v>
      </c>
      <c r="G1314" s="38"/>
      <c r="H1314" s="38"/>
      <c r="I1314" s="196"/>
      <c r="J1314" s="38"/>
      <c r="K1314" s="38"/>
      <c r="L1314" s="39"/>
      <c r="M1314" s="197"/>
      <c r="N1314" s="198"/>
      <c r="O1314" s="77"/>
      <c r="P1314" s="77"/>
      <c r="Q1314" s="77"/>
      <c r="R1314" s="77"/>
      <c r="S1314" s="77"/>
      <c r="T1314" s="78"/>
      <c r="U1314" s="38"/>
      <c r="V1314" s="38"/>
      <c r="W1314" s="38"/>
      <c r="X1314" s="38"/>
      <c r="Y1314" s="38"/>
      <c r="Z1314" s="38"/>
      <c r="AA1314" s="38"/>
      <c r="AB1314" s="38"/>
      <c r="AC1314" s="38"/>
      <c r="AD1314" s="38"/>
      <c r="AE1314" s="38"/>
      <c r="AT1314" s="19" t="s">
        <v>201</v>
      </c>
      <c r="AU1314" s="19" t="s">
        <v>92</v>
      </c>
    </row>
    <row r="1315" s="14" customFormat="1">
      <c r="A1315" s="14"/>
      <c r="B1315" s="219"/>
      <c r="C1315" s="14"/>
      <c r="D1315" s="194" t="s">
        <v>194</v>
      </c>
      <c r="E1315" s="220" t="s">
        <v>1</v>
      </c>
      <c r="F1315" s="221" t="s">
        <v>1451</v>
      </c>
      <c r="G1315" s="14"/>
      <c r="H1315" s="220" t="s">
        <v>1</v>
      </c>
      <c r="I1315" s="222"/>
      <c r="J1315" s="14"/>
      <c r="K1315" s="14"/>
      <c r="L1315" s="219"/>
      <c r="M1315" s="223"/>
      <c r="N1315" s="224"/>
      <c r="O1315" s="224"/>
      <c r="P1315" s="224"/>
      <c r="Q1315" s="224"/>
      <c r="R1315" s="224"/>
      <c r="S1315" s="224"/>
      <c r="T1315" s="225"/>
      <c r="U1315" s="14"/>
      <c r="V1315" s="14"/>
      <c r="W1315" s="14"/>
      <c r="X1315" s="14"/>
      <c r="Y1315" s="14"/>
      <c r="Z1315" s="14"/>
      <c r="AA1315" s="14"/>
      <c r="AB1315" s="14"/>
      <c r="AC1315" s="14"/>
      <c r="AD1315" s="14"/>
      <c r="AE1315" s="14"/>
      <c r="AT1315" s="220" t="s">
        <v>194</v>
      </c>
      <c r="AU1315" s="220" t="s">
        <v>92</v>
      </c>
      <c r="AV1315" s="14" t="s">
        <v>84</v>
      </c>
      <c r="AW1315" s="14" t="s">
        <v>32</v>
      </c>
      <c r="AX1315" s="14" t="s">
        <v>76</v>
      </c>
      <c r="AY1315" s="220" t="s">
        <v>185</v>
      </c>
    </row>
    <row r="1316" s="13" customFormat="1">
      <c r="A1316" s="13"/>
      <c r="B1316" s="199"/>
      <c r="C1316" s="13"/>
      <c r="D1316" s="194" t="s">
        <v>194</v>
      </c>
      <c r="E1316" s="200" t="s">
        <v>1</v>
      </c>
      <c r="F1316" s="201" t="s">
        <v>1428</v>
      </c>
      <c r="G1316" s="13"/>
      <c r="H1316" s="202">
        <v>1.3400000000000001</v>
      </c>
      <c r="I1316" s="203"/>
      <c r="J1316" s="13"/>
      <c r="K1316" s="13"/>
      <c r="L1316" s="199"/>
      <c r="M1316" s="204"/>
      <c r="N1316" s="205"/>
      <c r="O1316" s="205"/>
      <c r="P1316" s="205"/>
      <c r="Q1316" s="205"/>
      <c r="R1316" s="205"/>
      <c r="S1316" s="205"/>
      <c r="T1316" s="206"/>
      <c r="U1316" s="13"/>
      <c r="V1316" s="13"/>
      <c r="W1316" s="13"/>
      <c r="X1316" s="13"/>
      <c r="Y1316" s="13"/>
      <c r="Z1316" s="13"/>
      <c r="AA1316" s="13"/>
      <c r="AB1316" s="13"/>
      <c r="AC1316" s="13"/>
      <c r="AD1316" s="13"/>
      <c r="AE1316" s="13"/>
      <c r="AT1316" s="200" t="s">
        <v>194</v>
      </c>
      <c r="AU1316" s="200" t="s">
        <v>92</v>
      </c>
      <c r="AV1316" s="13" t="s">
        <v>92</v>
      </c>
      <c r="AW1316" s="13" t="s">
        <v>32</v>
      </c>
      <c r="AX1316" s="13" t="s">
        <v>76</v>
      </c>
      <c r="AY1316" s="200" t="s">
        <v>185</v>
      </c>
    </row>
    <row r="1317" s="13" customFormat="1">
      <c r="A1317" s="13"/>
      <c r="B1317" s="199"/>
      <c r="C1317" s="13"/>
      <c r="D1317" s="194" t="s">
        <v>194</v>
      </c>
      <c r="E1317" s="200" t="s">
        <v>1</v>
      </c>
      <c r="F1317" s="201" t="s">
        <v>1443</v>
      </c>
      <c r="G1317" s="13"/>
      <c r="H1317" s="202">
        <v>1.8999999999999999</v>
      </c>
      <c r="I1317" s="203"/>
      <c r="J1317" s="13"/>
      <c r="K1317" s="13"/>
      <c r="L1317" s="199"/>
      <c r="M1317" s="204"/>
      <c r="N1317" s="205"/>
      <c r="O1317" s="205"/>
      <c r="P1317" s="205"/>
      <c r="Q1317" s="205"/>
      <c r="R1317" s="205"/>
      <c r="S1317" s="205"/>
      <c r="T1317" s="206"/>
      <c r="U1317" s="13"/>
      <c r="V1317" s="13"/>
      <c r="W1317" s="13"/>
      <c r="X1317" s="13"/>
      <c r="Y1317" s="13"/>
      <c r="Z1317" s="13"/>
      <c r="AA1317" s="13"/>
      <c r="AB1317" s="13"/>
      <c r="AC1317" s="13"/>
      <c r="AD1317" s="13"/>
      <c r="AE1317" s="13"/>
      <c r="AT1317" s="200" t="s">
        <v>194</v>
      </c>
      <c r="AU1317" s="200" t="s">
        <v>92</v>
      </c>
      <c r="AV1317" s="13" t="s">
        <v>92</v>
      </c>
      <c r="AW1317" s="13" t="s">
        <v>32</v>
      </c>
      <c r="AX1317" s="13" t="s">
        <v>76</v>
      </c>
      <c r="AY1317" s="200" t="s">
        <v>185</v>
      </c>
    </row>
    <row r="1318" s="15" customFormat="1">
      <c r="A1318" s="15"/>
      <c r="B1318" s="226"/>
      <c r="C1318" s="15"/>
      <c r="D1318" s="194" t="s">
        <v>194</v>
      </c>
      <c r="E1318" s="227" t="s">
        <v>1</v>
      </c>
      <c r="F1318" s="228" t="s">
        <v>276</v>
      </c>
      <c r="G1318" s="15"/>
      <c r="H1318" s="229">
        <v>3.2400000000000002</v>
      </c>
      <c r="I1318" s="230"/>
      <c r="J1318" s="15"/>
      <c r="K1318" s="15"/>
      <c r="L1318" s="226"/>
      <c r="M1318" s="231"/>
      <c r="N1318" s="232"/>
      <c r="O1318" s="232"/>
      <c r="P1318" s="232"/>
      <c r="Q1318" s="232"/>
      <c r="R1318" s="232"/>
      <c r="S1318" s="232"/>
      <c r="T1318" s="233"/>
      <c r="U1318" s="15"/>
      <c r="V1318" s="15"/>
      <c r="W1318" s="15"/>
      <c r="X1318" s="15"/>
      <c r="Y1318" s="15"/>
      <c r="Z1318" s="15"/>
      <c r="AA1318" s="15"/>
      <c r="AB1318" s="15"/>
      <c r="AC1318" s="15"/>
      <c r="AD1318" s="15"/>
      <c r="AE1318" s="15"/>
      <c r="AT1318" s="227" t="s">
        <v>194</v>
      </c>
      <c r="AU1318" s="227" t="s">
        <v>92</v>
      </c>
      <c r="AV1318" s="15" t="s">
        <v>191</v>
      </c>
      <c r="AW1318" s="15" t="s">
        <v>32</v>
      </c>
      <c r="AX1318" s="15" t="s">
        <v>84</v>
      </c>
      <c r="AY1318" s="227" t="s">
        <v>185</v>
      </c>
    </row>
    <row r="1319" s="2" customFormat="1" ht="24.15" customHeight="1">
      <c r="A1319" s="38"/>
      <c r="B1319" s="180"/>
      <c r="C1319" s="181" t="s">
        <v>1452</v>
      </c>
      <c r="D1319" s="181" t="s">
        <v>187</v>
      </c>
      <c r="E1319" s="182" t="s">
        <v>1453</v>
      </c>
      <c r="F1319" s="183" t="s">
        <v>1454</v>
      </c>
      <c r="G1319" s="184" t="s">
        <v>584</v>
      </c>
      <c r="H1319" s="185">
        <v>4.7599999999999998</v>
      </c>
      <c r="I1319" s="186"/>
      <c r="J1319" s="187">
        <f>ROUND(I1319*H1319,2)</f>
        <v>0</v>
      </c>
      <c r="K1319" s="183" t="s">
        <v>199</v>
      </c>
      <c r="L1319" s="39"/>
      <c r="M1319" s="188" t="s">
        <v>1</v>
      </c>
      <c r="N1319" s="189" t="s">
        <v>42</v>
      </c>
      <c r="O1319" s="77"/>
      <c r="P1319" s="190">
        <f>O1319*H1319</f>
        <v>0</v>
      </c>
      <c r="Q1319" s="190">
        <v>0.00142</v>
      </c>
      <c r="R1319" s="190">
        <f>Q1319*H1319</f>
        <v>0.0067591999999999999</v>
      </c>
      <c r="S1319" s="190">
        <v>0.029000000000000001</v>
      </c>
      <c r="T1319" s="191">
        <f>S1319*H1319</f>
        <v>0.13804</v>
      </c>
      <c r="U1319" s="38"/>
      <c r="V1319" s="38"/>
      <c r="W1319" s="38"/>
      <c r="X1319" s="38"/>
      <c r="Y1319" s="38"/>
      <c r="Z1319" s="38"/>
      <c r="AA1319" s="38"/>
      <c r="AB1319" s="38"/>
      <c r="AC1319" s="38"/>
      <c r="AD1319" s="38"/>
      <c r="AE1319" s="38"/>
      <c r="AR1319" s="192" t="s">
        <v>191</v>
      </c>
      <c r="AT1319" s="192" t="s">
        <v>187</v>
      </c>
      <c r="AU1319" s="192" t="s">
        <v>92</v>
      </c>
      <c r="AY1319" s="19" t="s">
        <v>185</v>
      </c>
      <c r="BE1319" s="193">
        <f>IF(N1319="základní",J1319,0)</f>
        <v>0</v>
      </c>
      <c r="BF1319" s="193">
        <f>IF(N1319="snížená",J1319,0)</f>
        <v>0</v>
      </c>
      <c r="BG1319" s="193">
        <f>IF(N1319="zákl. přenesená",J1319,0)</f>
        <v>0</v>
      </c>
      <c r="BH1319" s="193">
        <f>IF(N1319="sníž. přenesená",J1319,0)</f>
        <v>0</v>
      </c>
      <c r="BI1319" s="193">
        <f>IF(N1319="nulová",J1319,0)</f>
        <v>0</v>
      </c>
      <c r="BJ1319" s="19" t="s">
        <v>92</v>
      </c>
      <c r="BK1319" s="193">
        <f>ROUND(I1319*H1319,2)</f>
        <v>0</v>
      </c>
      <c r="BL1319" s="19" t="s">
        <v>191</v>
      </c>
      <c r="BM1319" s="192" t="s">
        <v>1455</v>
      </c>
    </row>
    <row r="1320" s="2" customFormat="1">
      <c r="A1320" s="38"/>
      <c r="B1320" s="39"/>
      <c r="C1320" s="38"/>
      <c r="D1320" s="194" t="s">
        <v>193</v>
      </c>
      <c r="E1320" s="38"/>
      <c r="F1320" s="195" t="s">
        <v>1454</v>
      </c>
      <c r="G1320" s="38"/>
      <c r="H1320" s="38"/>
      <c r="I1320" s="196"/>
      <c r="J1320" s="38"/>
      <c r="K1320" s="38"/>
      <c r="L1320" s="39"/>
      <c r="M1320" s="197"/>
      <c r="N1320" s="198"/>
      <c r="O1320" s="77"/>
      <c r="P1320" s="77"/>
      <c r="Q1320" s="77"/>
      <c r="R1320" s="77"/>
      <c r="S1320" s="77"/>
      <c r="T1320" s="78"/>
      <c r="U1320" s="38"/>
      <c r="V1320" s="38"/>
      <c r="W1320" s="38"/>
      <c r="X1320" s="38"/>
      <c r="Y1320" s="38"/>
      <c r="Z1320" s="38"/>
      <c r="AA1320" s="38"/>
      <c r="AB1320" s="38"/>
      <c r="AC1320" s="38"/>
      <c r="AD1320" s="38"/>
      <c r="AE1320" s="38"/>
      <c r="AT1320" s="19" t="s">
        <v>193</v>
      </c>
      <c r="AU1320" s="19" t="s">
        <v>92</v>
      </c>
    </row>
    <row r="1321" s="2" customFormat="1">
      <c r="A1321" s="38"/>
      <c r="B1321" s="39"/>
      <c r="C1321" s="38"/>
      <c r="D1321" s="207" t="s">
        <v>201</v>
      </c>
      <c r="E1321" s="38"/>
      <c r="F1321" s="208" t="s">
        <v>1456</v>
      </c>
      <c r="G1321" s="38"/>
      <c r="H1321" s="38"/>
      <c r="I1321" s="196"/>
      <c r="J1321" s="38"/>
      <c r="K1321" s="38"/>
      <c r="L1321" s="39"/>
      <c r="M1321" s="197"/>
      <c r="N1321" s="198"/>
      <c r="O1321" s="77"/>
      <c r="P1321" s="77"/>
      <c r="Q1321" s="77"/>
      <c r="R1321" s="77"/>
      <c r="S1321" s="77"/>
      <c r="T1321" s="78"/>
      <c r="U1321" s="38"/>
      <c r="V1321" s="38"/>
      <c r="W1321" s="38"/>
      <c r="X1321" s="38"/>
      <c r="Y1321" s="38"/>
      <c r="Z1321" s="38"/>
      <c r="AA1321" s="38"/>
      <c r="AB1321" s="38"/>
      <c r="AC1321" s="38"/>
      <c r="AD1321" s="38"/>
      <c r="AE1321" s="38"/>
      <c r="AT1321" s="19" t="s">
        <v>201</v>
      </c>
      <c r="AU1321" s="19" t="s">
        <v>92</v>
      </c>
    </row>
    <row r="1322" s="14" customFormat="1">
      <c r="A1322" s="14"/>
      <c r="B1322" s="219"/>
      <c r="C1322" s="14"/>
      <c r="D1322" s="194" t="s">
        <v>194</v>
      </c>
      <c r="E1322" s="220" t="s">
        <v>1</v>
      </c>
      <c r="F1322" s="221" t="s">
        <v>1457</v>
      </c>
      <c r="G1322" s="14"/>
      <c r="H1322" s="220" t="s">
        <v>1</v>
      </c>
      <c r="I1322" s="222"/>
      <c r="J1322" s="14"/>
      <c r="K1322" s="14"/>
      <c r="L1322" s="219"/>
      <c r="M1322" s="223"/>
      <c r="N1322" s="224"/>
      <c r="O1322" s="224"/>
      <c r="P1322" s="224"/>
      <c r="Q1322" s="224"/>
      <c r="R1322" s="224"/>
      <c r="S1322" s="224"/>
      <c r="T1322" s="225"/>
      <c r="U1322" s="14"/>
      <c r="V1322" s="14"/>
      <c r="W1322" s="14"/>
      <c r="X1322" s="14"/>
      <c r="Y1322" s="14"/>
      <c r="Z1322" s="14"/>
      <c r="AA1322" s="14"/>
      <c r="AB1322" s="14"/>
      <c r="AC1322" s="14"/>
      <c r="AD1322" s="14"/>
      <c r="AE1322" s="14"/>
      <c r="AT1322" s="220" t="s">
        <v>194</v>
      </c>
      <c r="AU1322" s="220" t="s">
        <v>92</v>
      </c>
      <c r="AV1322" s="14" t="s">
        <v>84</v>
      </c>
      <c r="AW1322" s="14" t="s">
        <v>32</v>
      </c>
      <c r="AX1322" s="14" t="s">
        <v>76</v>
      </c>
      <c r="AY1322" s="220" t="s">
        <v>185</v>
      </c>
    </row>
    <row r="1323" s="13" customFormat="1">
      <c r="A1323" s="13"/>
      <c r="B1323" s="199"/>
      <c r="C1323" s="13"/>
      <c r="D1323" s="194" t="s">
        <v>194</v>
      </c>
      <c r="E1323" s="200" t="s">
        <v>1</v>
      </c>
      <c r="F1323" s="201" t="s">
        <v>1458</v>
      </c>
      <c r="G1323" s="13"/>
      <c r="H1323" s="202">
        <v>2.04</v>
      </c>
      <c r="I1323" s="203"/>
      <c r="J1323" s="13"/>
      <c r="K1323" s="13"/>
      <c r="L1323" s="199"/>
      <c r="M1323" s="204"/>
      <c r="N1323" s="205"/>
      <c r="O1323" s="205"/>
      <c r="P1323" s="205"/>
      <c r="Q1323" s="205"/>
      <c r="R1323" s="205"/>
      <c r="S1323" s="205"/>
      <c r="T1323" s="206"/>
      <c r="U1323" s="13"/>
      <c r="V1323" s="13"/>
      <c r="W1323" s="13"/>
      <c r="X1323" s="13"/>
      <c r="Y1323" s="13"/>
      <c r="Z1323" s="13"/>
      <c r="AA1323" s="13"/>
      <c r="AB1323" s="13"/>
      <c r="AC1323" s="13"/>
      <c r="AD1323" s="13"/>
      <c r="AE1323" s="13"/>
      <c r="AT1323" s="200" t="s">
        <v>194</v>
      </c>
      <c r="AU1323" s="200" t="s">
        <v>92</v>
      </c>
      <c r="AV1323" s="13" t="s">
        <v>92</v>
      </c>
      <c r="AW1323" s="13" t="s">
        <v>32</v>
      </c>
      <c r="AX1323" s="13" t="s">
        <v>76</v>
      </c>
      <c r="AY1323" s="200" t="s">
        <v>185</v>
      </c>
    </row>
    <row r="1324" s="13" customFormat="1">
      <c r="A1324" s="13"/>
      <c r="B1324" s="199"/>
      <c r="C1324" s="13"/>
      <c r="D1324" s="194" t="s">
        <v>194</v>
      </c>
      <c r="E1324" s="200" t="s">
        <v>1</v>
      </c>
      <c r="F1324" s="201" t="s">
        <v>1459</v>
      </c>
      <c r="G1324" s="13"/>
      <c r="H1324" s="202">
        <v>2.7200000000000002</v>
      </c>
      <c r="I1324" s="203"/>
      <c r="J1324" s="13"/>
      <c r="K1324" s="13"/>
      <c r="L1324" s="199"/>
      <c r="M1324" s="204"/>
      <c r="N1324" s="205"/>
      <c r="O1324" s="205"/>
      <c r="P1324" s="205"/>
      <c r="Q1324" s="205"/>
      <c r="R1324" s="205"/>
      <c r="S1324" s="205"/>
      <c r="T1324" s="206"/>
      <c r="U1324" s="13"/>
      <c r="V1324" s="13"/>
      <c r="W1324" s="13"/>
      <c r="X1324" s="13"/>
      <c r="Y1324" s="13"/>
      <c r="Z1324" s="13"/>
      <c r="AA1324" s="13"/>
      <c r="AB1324" s="13"/>
      <c r="AC1324" s="13"/>
      <c r="AD1324" s="13"/>
      <c r="AE1324" s="13"/>
      <c r="AT1324" s="200" t="s">
        <v>194</v>
      </c>
      <c r="AU1324" s="200" t="s">
        <v>92</v>
      </c>
      <c r="AV1324" s="13" t="s">
        <v>92</v>
      </c>
      <c r="AW1324" s="13" t="s">
        <v>32</v>
      </c>
      <c r="AX1324" s="13" t="s">
        <v>76</v>
      </c>
      <c r="AY1324" s="200" t="s">
        <v>185</v>
      </c>
    </row>
    <row r="1325" s="15" customFormat="1">
      <c r="A1325" s="15"/>
      <c r="B1325" s="226"/>
      <c r="C1325" s="15"/>
      <c r="D1325" s="194" t="s">
        <v>194</v>
      </c>
      <c r="E1325" s="227" t="s">
        <v>1</v>
      </c>
      <c r="F1325" s="228" t="s">
        <v>276</v>
      </c>
      <c r="G1325" s="15"/>
      <c r="H1325" s="229">
        <v>4.7599999999999998</v>
      </c>
      <c r="I1325" s="230"/>
      <c r="J1325" s="15"/>
      <c r="K1325" s="15"/>
      <c r="L1325" s="226"/>
      <c r="M1325" s="231"/>
      <c r="N1325" s="232"/>
      <c r="O1325" s="232"/>
      <c r="P1325" s="232"/>
      <c r="Q1325" s="232"/>
      <c r="R1325" s="232"/>
      <c r="S1325" s="232"/>
      <c r="T1325" s="233"/>
      <c r="U1325" s="15"/>
      <c r="V1325" s="15"/>
      <c r="W1325" s="15"/>
      <c r="X1325" s="15"/>
      <c r="Y1325" s="15"/>
      <c r="Z1325" s="15"/>
      <c r="AA1325" s="15"/>
      <c r="AB1325" s="15"/>
      <c r="AC1325" s="15"/>
      <c r="AD1325" s="15"/>
      <c r="AE1325" s="15"/>
      <c r="AT1325" s="227" t="s">
        <v>194</v>
      </c>
      <c r="AU1325" s="227" t="s">
        <v>92</v>
      </c>
      <c r="AV1325" s="15" t="s">
        <v>191</v>
      </c>
      <c r="AW1325" s="15" t="s">
        <v>32</v>
      </c>
      <c r="AX1325" s="15" t="s">
        <v>84</v>
      </c>
      <c r="AY1325" s="227" t="s">
        <v>185</v>
      </c>
    </row>
    <row r="1326" s="2" customFormat="1" ht="24.15" customHeight="1">
      <c r="A1326" s="38"/>
      <c r="B1326" s="180"/>
      <c r="C1326" s="181" t="s">
        <v>1460</v>
      </c>
      <c r="D1326" s="181" t="s">
        <v>187</v>
      </c>
      <c r="E1326" s="182" t="s">
        <v>1461</v>
      </c>
      <c r="F1326" s="183" t="s">
        <v>1462</v>
      </c>
      <c r="G1326" s="184" t="s">
        <v>584</v>
      </c>
      <c r="H1326" s="185">
        <v>8.7200000000000006</v>
      </c>
      <c r="I1326" s="186"/>
      <c r="J1326" s="187">
        <f>ROUND(I1326*H1326,2)</f>
        <v>0</v>
      </c>
      <c r="K1326" s="183" t="s">
        <v>199</v>
      </c>
      <c r="L1326" s="39"/>
      <c r="M1326" s="188" t="s">
        <v>1</v>
      </c>
      <c r="N1326" s="189" t="s">
        <v>42</v>
      </c>
      <c r="O1326" s="77"/>
      <c r="P1326" s="190">
        <f>O1326*H1326</f>
        <v>0</v>
      </c>
      <c r="Q1326" s="190">
        <v>0.0024399999999999999</v>
      </c>
      <c r="R1326" s="190">
        <f>Q1326*H1326</f>
        <v>0.021276800000000002</v>
      </c>
      <c r="S1326" s="190">
        <v>0.056000000000000001</v>
      </c>
      <c r="T1326" s="191">
        <f>S1326*H1326</f>
        <v>0.48832000000000003</v>
      </c>
      <c r="U1326" s="38"/>
      <c r="V1326" s="38"/>
      <c r="W1326" s="38"/>
      <c r="X1326" s="38"/>
      <c r="Y1326" s="38"/>
      <c r="Z1326" s="38"/>
      <c r="AA1326" s="38"/>
      <c r="AB1326" s="38"/>
      <c r="AC1326" s="38"/>
      <c r="AD1326" s="38"/>
      <c r="AE1326" s="38"/>
      <c r="AR1326" s="192" t="s">
        <v>191</v>
      </c>
      <c r="AT1326" s="192" t="s">
        <v>187</v>
      </c>
      <c r="AU1326" s="192" t="s">
        <v>92</v>
      </c>
      <c r="AY1326" s="19" t="s">
        <v>185</v>
      </c>
      <c r="BE1326" s="193">
        <f>IF(N1326="základní",J1326,0)</f>
        <v>0</v>
      </c>
      <c r="BF1326" s="193">
        <f>IF(N1326="snížená",J1326,0)</f>
        <v>0</v>
      </c>
      <c r="BG1326" s="193">
        <f>IF(N1326="zákl. přenesená",J1326,0)</f>
        <v>0</v>
      </c>
      <c r="BH1326" s="193">
        <f>IF(N1326="sníž. přenesená",J1326,0)</f>
        <v>0</v>
      </c>
      <c r="BI1326" s="193">
        <f>IF(N1326="nulová",J1326,0)</f>
        <v>0</v>
      </c>
      <c r="BJ1326" s="19" t="s">
        <v>92</v>
      </c>
      <c r="BK1326" s="193">
        <f>ROUND(I1326*H1326,2)</f>
        <v>0</v>
      </c>
      <c r="BL1326" s="19" t="s">
        <v>191</v>
      </c>
      <c r="BM1326" s="192" t="s">
        <v>1463</v>
      </c>
    </row>
    <row r="1327" s="2" customFormat="1">
      <c r="A1327" s="38"/>
      <c r="B1327" s="39"/>
      <c r="C1327" s="38"/>
      <c r="D1327" s="194" t="s">
        <v>193</v>
      </c>
      <c r="E1327" s="38"/>
      <c r="F1327" s="195" t="s">
        <v>1462</v>
      </c>
      <c r="G1327" s="38"/>
      <c r="H1327" s="38"/>
      <c r="I1327" s="196"/>
      <c r="J1327" s="38"/>
      <c r="K1327" s="38"/>
      <c r="L1327" s="39"/>
      <c r="M1327" s="197"/>
      <c r="N1327" s="198"/>
      <c r="O1327" s="77"/>
      <c r="P1327" s="77"/>
      <c r="Q1327" s="77"/>
      <c r="R1327" s="77"/>
      <c r="S1327" s="77"/>
      <c r="T1327" s="78"/>
      <c r="U1327" s="38"/>
      <c r="V1327" s="38"/>
      <c r="W1327" s="38"/>
      <c r="X1327" s="38"/>
      <c r="Y1327" s="38"/>
      <c r="Z1327" s="38"/>
      <c r="AA1327" s="38"/>
      <c r="AB1327" s="38"/>
      <c r="AC1327" s="38"/>
      <c r="AD1327" s="38"/>
      <c r="AE1327" s="38"/>
      <c r="AT1327" s="19" t="s">
        <v>193</v>
      </c>
      <c r="AU1327" s="19" t="s">
        <v>92</v>
      </c>
    </row>
    <row r="1328" s="2" customFormat="1">
      <c r="A1328" s="38"/>
      <c r="B1328" s="39"/>
      <c r="C1328" s="38"/>
      <c r="D1328" s="207" t="s">
        <v>201</v>
      </c>
      <c r="E1328" s="38"/>
      <c r="F1328" s="208" t="s">
        <v>1464</v>
      </c>
      <c r="G1328" s="38"/>
      <c r="H1328" s="38"/>
      <c r="I1328" s="196"/>
      <c r="J1328" s="38"/>
      <c r="K1328" s="38"/>
      <c r="L1328" s="39"/>
      <c r="M1328" s="197"/>
      <c r="N1328" s="198"/>
      <c r="O1328" s="77"/>
      <c r="P1328" s="77"/>
      <c r="Q1328" s="77"/>
      <c r="R1328" s="77"/>
      <c r="S1328" s="77"/>
      <c r="T1328" s="78"/>
      <c r="U1328" s="38"/>
      <c r="V1328" s="38"/>
      <c r="W1328" s="38"/>
      <c r="X1328" s="38"/>
      <c r="Y1328" s="38"/>
      <c r="Z1328" s="38"/>
      <c r="AA1328" s="38"/>
      <c r="AB1328" s="38"/>
      <c r="AC1328" s="38"/>
      <c r="AD1328" s="38"/>
      <c r="AE1328" s="38"/>
      <c r="AT1328" s="19" t="s">
        <v>201</v>
      </c>
      <c r="AU1328" s="19" t="s">
        <v>92</v>
      </c>
    </row>
    <row r="1329" s="14" customFormat="1">
      <c r="A1329" s="14"/>
      <c r="B1329" s="219"/>
      <c r="C1329" s="14"/>
      <c r="D1329" s="194" t="s">
        <v>194</v>
      </c>
      <c r="E1329" s="220" t="s">
        <v>1</v>
      </c>
      <c r="F1329" s="221" t="s">
        <v>1465</v>
      </c>
      <c r="G1329" s="14"/>
      <c r="H1329" s="220" t="s">
        <v>1</v>
      </c>
      <c r="I1329" s="222"/>
      <c r="J1329" s="14"/>
      <c r="K1329" s="14"/>
      <c r="L1329" s="219"/>
      <c r="M1329" s="223"/>
      <c r="N1329" s="224"/>
      <c r="O1329" s="224"/>
      <c r="P1329" s="224"/>
      <c r="Q1329" s="224"/>
      <c r="R1329" s="224"/>
      <c r="S1329" s="224"/>
      <c r="T1329" s="225"/>
      <c r="U1329" s="14"/>
      <c r="V1329" s="14"/>
      <c r="W1329" s="14"/>
      <c r="X1329" s="14"/>
      <c r="Y1329" s="14"/>
      <c r="Z1329" s="14"/>
      <c r="AA1329" s="14"/>
      <c r="AB1329" s="14"/>
      <c r="AC1329" s="14"/>
      <c r="AD1329" s="14"/>
      <c r="AE1329" s="14"/>
      <c r="AT1329" s="220" t="s">
        <v>194</v>
      </c>
      <c r="AU1329" s="220" t="s">
        <v>92</v>
      </c>
      <c r="AV1329" s="14" t="s">
        <v>84</v>
      </c>
      <c r="AW1329" s="14" t="s">
        <v>32</v>
      </c>
      <c r="AX1329" s="14" t="s">
        <v>76</v>
      </c>
      <c r="AY1329" s="220" t="s">
        <v>185</v>
      </c>
    </row>
    <row r="1330" s="13" customFormat="1">
      <c r="A1330" s="13"/>
      <c r="B1330" s="199"/>
      <c r="C1330" s="13"/>
      <c r="D1330" s="194" t="s">
        <v>194</v>
      </c>
      <c r="E1330" s="200" t="s">
        <v>1</v>
      </c>
      <c r="F1330" s="201" t="s">
        <v>1466</v>
      </c>
      <c r="G1330" s="13"/>
      <c r="H1330" s="202">
        <v>1.6000000000000001</v>
      </c>
      <c r="I1330" s="203"/>
      <c r="J1330" s="13"/>
      <c r="K1330" s="13"/>
      <c r="L1330" s="199"/>
      <c r="M1330" s="204"/>
      <c r="N1330" s="205"/>
      <c r="O1330" s="205"/>
      <c r="P1330" s="205"/>
      <c r="Q1330" s="205"/>
      <c r="R1330" s="205"/>
      <c r="S1330" s="205"/>
      <c r="T1330" s="206"/>
      <c r="U1330" s="13"/>
      <c r="V1330" s="13"/>
      <c r="W1330" s="13"/>
      <c r="X1330" s="13"/>
      <c r="Y1330" s="13"/>
      <c r="Z1330" s="13"/>
      <c r="AA1330" s="13"/>
      <c r="AB1330" s="13"/>
      <c r="AC1330" s="13"/>
      <c r="AD1330" s="13"/>
      <c r="AE1330" s="13"/>
      <c r="AT1330" s="200" t="s">
        <v>194</v>
      </c>
      <c r="AU1330" s="200" t="s">
        <v>92</v>
      </c>
      <c r="AV1330" s="13" t="s">
        <v>92</v>
      </c>
      <c r="AW1330" s="13" t="s">
        <v>32</v>
      </c>
      <c r="AX1330" s="13" t="s">
        <v>76</v>
      </c>
      <c r="AY1330" s="200" t="s">
        <v>185</v>
      </c>
    </row>
    <row r="1331" s="14" customFormat="1">
      <c r="A1331" s="14"/>
      <c r="B1331" s="219"/>
      <c r="C1331" s="14"/>
      <c r="D1331" s="194" t="s">
        <v>194</v>
      </c>
      <c r="E1331" s="220" t="s">
        <v>1</v>
      </c>
      <c r="F1331" s="221" t="s">
        <v>1467</v>
      </c>
      <c r="G1331" s="14"/>
      <c r="H1331" s="220" t="s">
        <v>1</v>
      </c>
      <c r="I1331" s="222"/>
      <c r="J1331" s="14"/>
      <c r="K1331" s="14"/>
      <c r="L1331" s="219"/>
      <c r="M1331" s="223"/>
      <c r="N1331" s="224"/>
      <c r="O1331" s="224"/>
      <c r="P1331" s="224"/>
      <c r="Q1331" s="224"/>
      <c r="R1331" s="224"/>
      <c r="S1331" s="224"/>
      <c r="T1331" s="225"/>
      <c r="U1331" s="14"/>
      <c r="V1331" s="14"/>
      <c r="W1331" s="14"/>
      <c r="X1331" s="14"/>
      <c r="Y1331" s="14"/>
      <c r="Z1331" s="14"/>
      <c r="AA1331" s="14"/>
      <c r="AB1331" s="14"/>
      <c r="AC1331" s="14"/>
      <c r="AD1331" s="14"/>
      <c r="AE1331" s="14"/>
      <c r="AT1331" s="220" t="s">
        <v>194</v>
      </c>
      <c r="AU1331" s="220" t="s">
        <v>92</v>
      </c>
      <c r="AV1331" s="14" t="s">
        <v>84</v>
      </c>
      <c r="AW1331" s="14" t="s">
        <v>32</v>
      </c>
      <c r="AX1331" s="14" t="s">
        <v>76</v>
      </c>
      <c r="AY1331" s="220" t="s">
        <v>185</v>
      </c>
    </row>
    <row r="1332" s="13" customFormat="1">
      <c r="A1332" s="13"/>
      <c r="B1332" s="199"/>
      <c r="C1332" s="13"/>
      <c r="D1332" s="194" t="s">
        <v>194</v>
      </c>
      <c r="E1332" s="200" t="s">
        <v>1</v>
      </c>
      <c r="F1332" s="201" t="s">
        <v>1468</v>
      </c>
      <c r="G1332" s="13"/>
      <c r="H1332" s="202">
        <v>2.7999999999999998</v>
      </c>
      <c r="I1332" s="203"/>
      <c r="J1332" s="13"/>
      <c r="K1332" s="13"/>
      <c r="L1332" s="199"/>
      <c r="M1332" s="204"/>
      <c r="N1332" s="205"/>
      <c r="O1332" s="205"/>
      <c r="P1332" s="205"/>
      <c r="Q1332" s="205"/>
      <c r="R1332" s="205"/>
      <c r="S1332" s="205"/>
      <c r="T1332" s="206"/>
      <c r="U1332" s="13"/>
      <c r="V1332" s="13"/>
      <c r="W1332" s="13"/>
      <c r="X1332" s="13"/>
      <c r="Y1332" s="13"/>
      <c r="Z1332" s="13"/>
      <c r="AA1332" s="13"/>
      <c r="AB1332" s="13"/>
      <c r="AC1332" s="13"/>
      <c r="AD1332" s="13"/>
      <c r="AE1332" s="13"/>
      <c r="AT1332" s="200" t="s">
        <v>194</v>
      </c>
      <c r="AU1332" s="200" t="s">
        <v>92</v>
      </c>
      <c r="AV1332" s="13" t="s">
        <v>92</v>
      </c>
      <c r="AW1332" s="13" t="s">
        <v>32</v>
      </c>
      <c r="AX1332" s="13" t="s">
        <v>76</v>
      </c>
      <c r="AY1332" s="200" t="s">
        <v>185</v>
      </c>
    </row>
    <row r="1333" s="14" customFormat="1">
      <c r="A1333" s="14"/>
      <c r="B1333" s="219"/>
      <c r="C1333" s="14"/>
      <c r="D1333" s="194" t="s">
        <v>194</v>
      </c>
      <c r="E1333" s="220" t="s">
        <v>1</v>
      </c>
      <c r="F1333" s="221" t="s">
        <v>1469</v>
      </c>
      <c r="G1333" s="14"/>
      <c r="H1333" s="220" t="s">
        <v>1</v>
      </c>
      <c r="I1333" s="222"/>
      <c r="J1333" s="14"/>
      <c r="K1333" s="14"/>
      <c r="L1333" s="219"/>
      <c r="M1333" s="223"/>
      <c r="N1333" s="224"/>
      <c r="O1333" s="224"/>
      <c r="P1333" s="224"/>
      <c r="Q1333" s="224"/>
      <c r="R1333" s="224"/>
      <c r="S1333" s="224"/>
      <c r="T1333" s="225"/>
      <c r="U1333" s="14"/>
      <c r="V1333" s="14"/>
      <c r="W1333" s="14"/>
      <c r="X1333" s="14"/>
      <c r="Y1333" s="14"/>
      <c r="Z1333" s="14"/>
      <c r="AA1333" s="14"/>
      <c r="AB1333" s="14"/>
      <c r="AC1333" s="14"/>
      <c r="AD1333" s="14"/>
      <c r="AE1333" s="14"/>
      <c r="AT1333" s="220" t="s">
        <v>194</v>
      </c>
      <c r="AU1333" s="220" t="s">
        <v>92</v>
      </c>
      <c r="AV1333" s="14" t="s">
        <v>84</v>
      </c>
      <c r="AW1333" s="14" t="s">
        <v>32</v>
      </c>
      <c r="AX1333" s="14" t="s">
        <v>76</v>
      </c>
      <c r="AY1333" s="220" t="s">
        <v>185</v>
      </c>
    </row>
    <row r="1334" s="13" customFormat="1">
      <c r="A1334" s="13"/>
      <c r="B1334" s="199"/>
      <c r="C1334" s="13"/>
      <c r="D1334" s="194" t="s">
        <v>194</v>
      </c>
      <c r="E1334" s="200" t="s">
        <v>1</v>
      </c>
      <c r="F1334" s="201" t="s">
        <v>1445</v>
      </c>
      <c r="G1334" s="13"/>
      <c r="H1334" s="202">
        <v>0.68000000000000005</v>
      </c>
      <c r="I1334" s="203"/>
      <c r="J1334" s="13"/>
      <c r="K1334" s="13"/>
      <c r="L1334" s="199"/>
      <c r="M1334" s="204"/>
      <c r="N1334" s="205"/>
      <c r="O1334" s="205"/>
      <c r="P1334" s="205"/>
      <c r="Q1334" s="205"/>
      <c r="R1334" s="205"/>
      <c r="S1334" s="205"/>
      <c r="T1334" s="206"/>
      <c r="U1334" s="13"/>
      <c r="V1334" s="13"/>
      <c r="W1334" s="13"/>
      <c r="X1334" s="13"/>
      <c r="Y1334" s="13"/>
      <c r="Z1334" s="13"/>
      <c r="AA1334" s="13"/>
      <c r="AB1334" s="13"/>
      <c r="AC1334" s="13"/>
      <c r="AD1334" s="13"/>
      <c r="AE1334" s="13"/>
      <c r="AT1334" s="200" t="s">
        <v>194</v>
      </c>
      <c r="AU1334" s="200" t="s">
        <v>92</v>
      </c>
      <c r="AV1334" s="13" t="s">
        <v>92</v>
      </c>
      <c r="AW1334" s="13" t="s">
        <v>32</v>
      </c>
      <c r="AX1334" s="13" t="s">
        <v>76</v>
      </c>
      <c r="AY1334" s="200" t="s">
        <v>185</v>
      </c>
    </row>
    <row r="1335" s="14" customFormat="1">
      <c r="A1335" s="14"/>
      <c r="B1335" s="219"/>
      <c r="C1335" s="14"/>
      <c r="D1335" s="194" t="s">
        <v>194</v>
      </c>
      <c r="E1335" s="220" t="s">
        <v>1</v>
      </c>
      <c r="F1335" s="221" t="s">
        <v>1470</v>
      </c>
      <c r="G1335" s="14"/>
      <c r="H1335" s="220" t="s">
        <v>1</v>
      </c>
      <c r="I1335" s="222"/>
      <c r="J1335" s="14"/>
      <c r="K1335" s="14"/>
      <c r="L1335" s="219"/>
      <c r="M1335" s="223"/>
      <c r="N1335" s="224"/>
      <c r="O1335" s="224"/>
      <c r="P1335" s="224"/>
      <c r="Q1335" s="224"/>
      <c r="R1335" s="224"/>
      <c r="S1335" s="224"/>
      <c r="T1335" s="225"/>
      <c r="U1335" s="14"/>
      <c r="V1335" s="14"/>
      <c r="W1335" s="14"/>
      <c r="X1335" s="14"/>
      <c r="Y1335" s="14"/>
      <c r="Z1335" s="14"/>
      <c r="AA1335" s="14"/>
      <c r="AB1335" s="14"/>
      <c r="AC1335" s="14"/>
      <c r="AD1335" s="14"/>
      <c r="AE1335" s="14"/>
      <c r="AT1335" s="220" t="s">
        <v>194</v>
      </c>
      <c r="AU1335" s="220" t="s">
        <v>92</v>
      </c>
      <c r="AV1335" s="14" t="s">
        <v>84</v>
      </c>
      <c r="AW1335" s="14" t="s">
        <v>32</v>
      </c>
      <c r="AX1335" s="14" t="s">
        <v>76</v>
      </c>
      <c r="AY1335" s="220" t="s">
        <v>185</v>
      </c>
    </row>
    <row r="1336" s="13" customFormat="1">
      <c r="A1336" s="13"/>
      <c r="B1336" s="199"/>
      <c r="C1336" s="13"/>
      <c r="D1336" s="194" t="s">
        <v>194</v>
      </c>
      <c r="E1336" s="200" t="s">
        <v>1</v>
      </c>
      <c r="F1336" s="201" t="s">
        <v>1471</v>
      </c>
      <c r="G1336" s="13"/>
      <c r="H1336" s="202">
        <v>0.29999999999999999</v>
      </c>
      <c r="I1336" s="203"/>
      <c r="J1336" s="13"/>
      <c r="K1336" s="13"/>
      <c r="L1336" s="199"/>
      <c r="M1336" s="204"/>
      <c r="N1336" s="205"/>
      <c r="O1336" s="205"/>
      <c r="P1336" s="205"/>
      <c r="Q1336" s="205"/>
      <c r="R1336" s="205"/>
      <c r="S1336" s="205"/>
      <c r="T1336" s="206"/>
      <c r="U1336" s="13"/>
      <c r="V1336" s="13"/>
      <c r="W1336" s="13"/>
      <c r="X1336" s="13"/>
      <c r="Y1336" s="13"/>
      <c r="Z1336" s="13"/>
      <c r="AA1336" s="13"/>
      <c r="AB1336" s="13"/>
      <c r="AC1336" s="13"/>
      <c r="AD1336" s="13"/>
      <c r="AE1336" s="13"/>
      <c r="AT1336" s="200" t="s">
        <v>194</v>
      </c>
      <c r="AU1336" s="200" t="s">
        <v>92</v>
      </c>
      <c r="AV1336" s="13" t="s">
        <v>92</v>
      </c>
      <c r="AW1336" s="13" t="s">
        <v>32</v>
      </c>
      <c r="AX1336" s="13" t="s">
        <v>76</v>
      </c>
      <c r="AY1336" s="200" t="s">
        <v>185</v>
      </c>
    </row>
    <row r="1337" s="14" customFormat="1">
      <c r="A1337" s="14"/>
      <c r="B1337" s="219"/>
      <c r="C1337" s="14"/>
      <c r="D1337" s="194" t="s">
        <v>194</v>
      </c>
      <c r="E1337" s="220" t="s">
        <v>1</v>
      </c>
      <c r="F1337" s="221" t="s">
        <v>1472</v>
      </c>
      <c r="G1337" s="14"/>
      <c r="H1337" s="220" t="s">
        <v>1</v>
      </c>
      <c r="I1337" s="222"/>
      <c r="J1337" s="14"/>
      <c r="K1337" s="14"/>
      <c r="L1337" s="219"/>
      <c r="M1337" s="223"/>
      <c r="N1337" s="224"/>
      <c r="O1337" s="224"/>
      <c r="P1337" s="224"/>
      <c r="Q1337" s="224"/>
      <c r="R1337" s="224"/>
      <c r="S1337" s="224"/>
      <c r="T1337" s="225"/>
      <c r="U1337" s="14"/>
      <c r="V1337" s="14"/>
      <c r="W1337" s="14"/>
      <c r="X1337" s="14"/>
      <c r="Y1337" s="14"/>
      <c r="Z1337" s="14"/>
      <c r="AA1337" s="14"/>
      <c r="AB1337" s="14"/>
      <c r="AC1337" s="14"/>
      <c r="AD1337" s="14"/>
      <c r="AE1337" s="14"/>
      <c r="AT1337" s="220" t="s">
        <v>194</v>
      </c>
      <c r="AU1337" s="220" t="s">
        <v>92</v>
      </c>
      <c r="AV1337" s="14" t="s">
        <v>84</v>
      </c>
      <c r="AW1337" s="14" t="s">
        <v>32</v>
      </c>
      <c r="AX1337" s="14" t="s">
        <v>76</v>
      </c>
      <c r="AY1337" s="220" t="s">
        <v>185</v>
      </c>
    </row>
    <row r="1338" s="13" customFormat="1">
      <c r="A1338" s="13"/>
      <c r="B1338" s="199"/>
      <c r="C1338" s="13"/>
      <c r="D1338" s="194" t="s">
        <v>194</v>
      </c>
      <c r="E1338" s="200" t="s">
        <v>1</v>
      </c>
      <c r="F1338" s="201" t="s">
        <v>1473</v>
      </c>
      <c r="G1338" s="13"/>
      <c r="H1338" s="202">
        <v>3.3399999999999999</v>
      </c>
      <c r="I1338" s="203"/>
      <c r="J1338" s="13"/>
      <c r="K1338" s="13"/>
      <c r="L1338" s="199"/>
      <c r="M1338" s="204"/>
      <c r="N1338" s="205"/>
      <c r="O1338" s="205"/>
      <c r="P1338" s="205"/>
      <c r="Q1338" s="205"/>
      <c r="R1338" s="205"/>
      <c r="S1338" s="205"/>
      <c r="T1338" s="206"/>
      <c r="U1338" s="13"/>
      <c r="V1338" s="13"/>
      <c r="W1338" s="13"/>
      <c r="X1338" s="13"/>
      <c r="Y1338" s="13"/>
      <c r="Z1338" s="13"/>
      <c r="AA1338" s="13"/>
      <c r="AB1338" s="13"/>
      <c r="AC1338" s="13"/>
      <c r="AD1338" s="13"/>
      <c r="AE1338" s="13"/>
      <c r="AT1338" s="200" t="s">
        <v>194</v>
      </c>
      <c r="AU1338" s="200" t="s">
        <v>92</v>
      </c>
      <c r="AV1338" s="13" t="s">
        <v>92</v>
      </c>
      <c r="AW1338" s="13" t="s">
        <v>32</v>
      </c>
      <c r="AX1338" s="13" t="s">
        <v>76</v>
      </c>
      <c r="AY1338" s="200" t="s">
        <v>185</v>
      </c>
    </row>
    <row r="1339" s="15" customFormat="1">
      <c r="A1339" s="15"/>
      <c r="B1339" s="226"/>
      <c r="C1339" s="15"/>
      <c r="D1339" s="194" t="s">
        <v>194</v>
      </c>
      <c r="E1339" s="227" t="s">
        <v>1</v>
      </c>
      <c r="F1339" s="228" t="s">
        <v>276</v>
      </c>
      <c r="G1339" s="15"/>
      <c r="H1339" s="229">
        <v>8.7199999999999989</v>
      </c>
      <c r="I1339" s="230"/>
      <c r="J1339" s="15"/>
      <c r="K1339" s="15"/>
      <c r="L1339" s="226"/>
      <c r="M1339" s="231"/>
      <c r="N1339" s="232"/>
      <c r="O1339" s="232"/>
      <c r="P1339" s="232"/>
      <c r="Q1339" s="232"/>
      <c r="R1339" s="232"/>
      <c r="S1339" s="232"/>
      <c r="T1339" s="233"/>
      <c r="U1339" s="15"/>
      <c r="V1339" s="15"/>
      <c r="W1339" s="15"/>
      <c r="X1339" s="15"/>
      <c r="Y1339" s="15"/>
      <c r="Z1339" s="15"/>
      <c r="AA1339" s="15"/>
      <c r="AB1339" s="15"/>
      <c r="AC1339" s="15"/>
      <c r="AD1339" s="15"/>
      <c r="AE1339" s="15"/>
      <c r="AT1339" s="227" t="s">
        <v>194</v>
      </c>
      <c r="AU1339" s="227" t="s">
        <v>92</v>
      </c>
      <c r="AV1339" s="15" t="s">
        <v>191</v>
      </c>
      <c r="AW1339" s="15" t="s">
        <v>32</v>
      </c>
      <c r="AX1339" s="15" t="s">
        <v>84</v>
      </c>
      <c r="AY1339" s="227" t="s">
        <v>185</v>
      </c>
    </row>
    <row r="1340" s="2" customFormat="1" ht="24.15" customHeight="1">
      <c r="A1340" s="38"/>
      <c r="B1340" s="180"/>
      <c r="C1340" s="181" t="s">
        <v>1474</v>
      </c>
      <c r="D1340" s="181" t="s">
        <v>187</v>
      </c>
      <c r="E1340" s="182" t="s">
        <v>1475</v>
      </c>
      <c r="F1340" s="183" t="s">
        <v>1476</v>
      </c>
      <c r="G1340" s="184" t="s">
        <v>584</v>
      </c>
      <c r="H1340" s="185">
        <v>7</v>
      </c>
      <c r="I1340" s="186"/>
      <c r="J1340" s="187">
        <f>ROUND(I1340*H1340,2)</f>
        <v>0</v>
      </c>
      <c r="K1340" s="183" t="s">
        <v>199</v>
      </c>
      <c r="L1340" s="39"/>
      <c r="M1340" s="188" t="s">
        <v>1</v>
      </c>
      <c r="N1340" s="189" t="s">
        <v>42</v>
      </c>
      <c r="O1340" s="77"/>
      <c r="P1340" s="190">
        <f>O1340*H1340</f>
        <v>0</v>
      </c>
      <c r="Q1340" s="190">
        <v>0.00281</v>
      </c>
      <c r="R1340" s="190">
        <f>Q1340*H1340</f>
        <v>0.01967</v>
      </c>
      <c r="S1340" s="190">
        <v>0.069000000000000006</v>
      </c>
      <c r="T1340" s="191">
        <f>S1340*H1340</f>
        <v>0.48300000000000004</v>
      </c>
      <c r="U1340" s="38"/>
      <c r="V1340" s="38"/>
      <c r="W1340" s="38"/>
      <c r="X1340" s="38"/>
      <c r="Y1340" s="38"/>
      <c r="Z1340" s="38"/>
      <c r="AA1340" s="38"/>
      <c r="AB1340" s="38"/>
      <c r="AC1340" s="38"/>
      <c r="AD1340" s="38"/>
      <c r="AE1340" s="38"/>
      <c r="AR1340" s="192" t="s">
        <v>191</v>
      </c>
      <c r="AT1340" s="192" t="s">
        <v>187</v>
      </c>
      <c r="AU1340" s="192" t="s">
        <v>92</v>
      </c>
      <c r="AY1340" s="19" t="s">
        <v>185</v>
      </c>
      <c r="BE1340" s="193">
        <f>IF(N1340="základní",J1340,0)</f>
        <v>0</v>
      </c>
      <c r="BF1340" s="193">
        <f>IF(N1340="snížená",J1340,0)</f>
        <v>0</v>
      </c>
      <c r="BG1340" s="193">
        <f>IF(N1340="zákl. přenesená",J1340,0)</f>
        <v>0</v>
      </c>
      <c r="BH1340" s="193">
        <f>IF(N1340="sníž. přenesená",J1340,0)</f>
        <v>0</v>
      </c>
      <c r="BI1340" s="193">
        <f>IF(N1340="nulová",J1340,0)</f>
        <v>0</v>
      </c>
      <c r="BJ1340" s="19" t="s">
        <v>92</v>
      </c>
      <c r="BK1340" s="193">
        <f>ROUND(I1340*H1340,2)</f>
        <v>0</v>
      </c>
      <c r="BL1340" s="19" t="s">
        <v>191</v>
      </c>
      <c r="BM1340" s="192" t="s">
        <v>1477</v>
      </c>
    </row>
    <row r="1341" s="2" customFormat="1">
      <c r="A1341" s="38"/>
      <c r="B1341" s="39"/>
      <c r="C1341" s="38"/>
      <c r="D1341" s="194" t="s">
        <v>193</v>
      </c>
      <c r="E1341" s="38"/>
      <c r="F1341" s="195" t="s">
        <v>1476</v>
      </c>
      <c r="G1341" s="38"/>
      <c r="H1341" s="38"/>
      <c r="I1341" s="196"/>
      <c r="J1341" s="38"/>
      <c r="K1341" s="38"/>
      <c r="L1341" s="39"/>
      <c r="M1341" s="197"/>
      <c r="N1341" s="198"/>
      <c r="O1341" s="77"/>
      <c r="P1341" s="77"/>
      <c r="Q1341" s="77"/>
      <c r="R1341" s="77"/>
      <c r="S1341" s="77"/>
      <c r="T1341" s="78"/>
      <c r="U1341" s="38"/>
      <c r="V1341" s="38"/>
      <c r="W1341" s="38"/>
      <c r="X1341" s="38"/>
      <c r="Y1341" s="38"/>
      <c r="Z1341" s="38"/>
      <c r="AA1341" s="38"/>
      <c r="AB1341" s="38"/>
      <c r="AC1341" s="38"/>
      <c r="AD1341" s="38"/>
      <c r="AE1341" s="38"/>
      <c r="AT1341" s="19" t="s">
        <v>193</v>
      </c>
      <c r="AU1341" s="19" t="s">
        <v>92</v>
      </c>
    </row>
    <row r="1342" s="2" customFormat="1">
      <c r="A1342" s="38"/>
      <c r="B1342" s="39"/>
      <c r="C1342" s="38"/>
      <c r="D1342" s="207" t="s">
        <v>201</v>
      </c>
      <c r="E1342" s="38"/>
      <c r="F1342" s="208" t="s">
        <v>1478</v>
      </c>
      <c r="G1342" s="38"/>
      <c r="H1342" s="38"/>
      <c r="I1342" s="196"/>
      <c r="J1342" s="38"/>
      <c r="K1342" s="38"/>
      <c r="L1342" s="39"/>
      <c r="M1342" s="197"/>
      <c r="N1342" s="198"/>
      <c r="O1342" s="77"/>
      <c r="P1342" s="77"/>
      <c r="Q1342" s="77"/>
      <c r="R1342" s="77"/>
      <c r="S1342" s="77"/>
      <c r="T1342" s="78"/>
      <c r="U1342" s="38"/>
      <c r="V1342" s="38"/>
      <c r="W1342" s="38"/>
      <c r="X1342" s="38"/>
      <c r="Y1342" s="38"/>
      <c r="Z1342" s="38"/>
      <c r="AA1342" s="38"/>
      <c r="AB1342" s="38"/>
      <c r="AC1342" s="38"/>
      <c r="AD1342" s="38"/>
      <c r="AE1342" s="38"/>
      <c r="AT1342" s="19" t="s">
        <v>201</v>
      </c>
      <c r="AU1342" s="19" t="s">
        <v>92</v>
      </c>
    </row>
    <row r="1343" s="14" customFormat="1">
      <c r="A1343" s="14"/>
      <c r="B1343" s="219"/>
      <c r="C1343" s="14"/>
      <c r="D1343" s="194" t="s">
        <v>194</v>
      </c>
      <c r="E1343" s="220" t="s">
        <v>1</v>
      </c>
      <c r="F1343" s="221" t="s">
        <v>1479</v>
      </c>
      <c r="G1343" s="14"/>
      <c r="H1343" s="220" t="s">
        <v>1</v>
      </c>
      <c r="I1343" s="222"/>
      <c r="J1343" s="14"/>
      <c r="K1343" s="14"/>
      <c r="L1343" s="219"/>
      <c r="M1343" s="223"/>
      <c r="N1343" s="224"/>
      <c r="O1343" s="224"/>
      <c r="P1343" s="224"/>
      <c r="Q1343" s="224"/>
      <c r="R1343" s="224"/>
      <c r="S1343" s="224"/>
      <c r="T1343" s="225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T1343" s="220" t="s">
        <v>194</v>
      </c>
      <c r="AU1343" s="220" t="s">
        <v>92</v>
      </c>
      <c r="AV1343" s="14" t="s">
        <v>84</v>
      </c>
      <c r="AW1343" s="14" t="s">
        <v>32</v>
      </c>
      <c r="AX1343" s="14" t="s">
        <v>76</v>
      </c>
      <c r="AY1343" s="220" t="s">
        <v>185</v>
      </c>
    </row>
    <row r="1344" s="13" customFormat="1">
      <c r="A1344" s="13"/>
      <c r="B1344" s="199"/>
      <c r="C1344" s="13"/>
      <c r="D1344" s="194" t="s">
        <v>194</v>
      </c>
      <c r="E1344" s="200" t="s">
        <v>1</v>
      </c>
      <c r="F1344" s="201" t="s">
        <v>1480</v>
      </c>
      <c r="G1344" s="13"/>
      <c r="H1344" s="202">
        <v>7</v>
      </c>
      <c r="I1344" s="203"/>
      <c r="J1344" s="13"/>
      <c r="K1344" s="13"/>
      <c r="L1344" s="199"/>
      <c r="M1344" s="204"/>
      <c r="N1344" s="205"/>
      <c r="O1344" s="205"/>
      <c r="P1344" s="205"/>
      <c r="Q1344" s="205"/>
      <c r="R1344" s="205"/>
      <c r="S1344" s="205"/>
      <c r="T1344" s="206"/>
      <c r="U1344" s="13"/>
      <c r="V1344" s="13"/>
      <c r="W1344" s="13"/>
      <c r="X1344" s="13"/>
      <c r="Y1344" s="13"/>
      <c r="Z1344" s="13"/>
      <c r="AA1344" s="13"/>
      <c r="AB1344" s="13"/>
      <c r="AC1344" s="13"/>
      <c r="AD1344" s="13"/>
      <c r="AE1344" s="13"/>
      <c r="AT1344" s="200" t="s">
        <v>194</v>
      </c>
      <c r="AU1344" s="200" t="s">
        <v>92</v>
      </c>
      <c r="AV1344" s="13" t="s">
        <v>92</v>
      </c>
      <c r="AW1344" s="13" t="s">
        <v>32</v>
      </c>
      <c r="AX1344" s="13" t="s">
        <v>76</v>
      </c>
      <c r="AY1344" s="200" t="s">
        <v>185</v>
      </c>
    </row>
    <row r="1345" s="15" customFormat="1">
      <c r="A1345" s="15"/>
      <c r="B1345" s="226"/>
      <c r="C1345" s="15"/>
      <c r="D1345" s="194" t="s">
        <v>194</v>
      </c>
      <c r="E1345" s="227" t="s">
        <v>1</v>
      </c>
      <c r="F1345" s="228" t="s">
        <v>276</v>
      </c>
      <c r="G1345" s="15"/>
      <c r="H1345" s="229">
        <v>7</v>
      </c>
      <c r="I1345" s="230"/>
      <c r="J1345" s="15"/>
      <c r="K1345" s="15"/>
      <c r="L1345" s="226"/>
      <c r="M1345" s="231"/>
      <c r="N1345" s="232"/>
      <c r="O1345" s="232"/>
      <c r="P1345" s="232"/>
      <c r="Q1345" s="232"/>
      <c r="R1345" s="232"/>
      <c r="S1345" s="232"/>
      <c r="T1345" s="233"/>
      <c r="U1345" s="15"/>
      <c r="V1345" s="15"/>
      <c r="W1345" s="15"/>
      <c r="X1345" s="15"/>
      <c r="Y1345" s="15"/>
      <c r="Z1345" s="15"/>
      <c r="AA1345" s="15"/>
      <c r="AB1345" s="15"/>
      <c r="AC1345" s="15"/>
      <c r="AD1345" s="15"/>
      <c r="AE1345" s="15"/>
      <c r="AT1345" s="227" t="s">
        <v>194</v>
      </c>
      <c r="AU1345" s="227" t="s">
        <v>92</v>
      </c>
      <c r="AV1345" s="15" t="s">
        <v>191</v>
      </c>
      <c r="AW1345" s="15" t="s">
        <v>32</v>
      </c>
      <c r="AX1345" s="15" t="s">
        <v>84</v>
      </c>
      <c r="AY1345" s="227" t="s">
        <v>185</v>
      </c>
    </row>
    <row r="1346" s="2" customFormat="1" ht="37.8" customHeight="1">
      <c r="A1346" s="38"/>
      <c r="B1346" s="180"/>
      <c r="C1346" s="181" t="s">
        <v>1481</v>
      </c>
      <c r="D1346" s="181" t="s">
        <v>187</v>
      </c>
      <c r="E1346" s="182" t="s">
        <v>1482</v>
      </c>
      <c r="F1346" s="183" t="s">
        <v>1483</v>
      </c>
      <c r="G1346" s="184" t="s">
        <v>190</v>
      </c>
      <c r="H1346" s="185">
        <v>85.385999999999996</v>
      </c>
      <c r="I1346" s="186"/>
      <c r="J1346" s="187">
        <f>ROUND(I1346*H1346,2)</f>
        <v>0</v>
      </c>
      <c r="K1346" s="183" t="s">
        <v>199</v>
      </c>
      <c r="L1346" s="39"/>
      <c r="M1346" s="188" t="s">
        <v>1</v>
      </c>
      <c r="N1346" s="189" t="s">
        <v>42</v>
      </c>
      <c r="O1346" s="77"/>
      <c r="P1346" s="190">
        <f>O1346*H1346</f>
        <v>0</v>
      </c>
      <c r="Q1346" s="190">
        <v>0</v>
      </c>
      <c r="R1346" s="190">
        <f>Q1346*H1346</f>
        <v>0</v>
      </c>
      <c r="S1346" s="190">
        <v>0.02</v>
      </c>
      <c r="T1346" s="191">
        <f>S1346*H1346</f>
        <v>1.7077199999999999</v>
      </c>
      <c r="U1346" s="38"/>
      <c r="V1346" s="38"/>
      <c r="W1346" s="38"/>
      <c r="X1346" s="38"/>
      <c r="Y1346" s="38"/>
      <c r="Z1346" s="38"/>
      <c r="AA1346" s="38"/>
      <c r="AB1346" s="38"/>
      <c r="AC1346" s="38"/>
      <c r="AD1346" s="38"/>
      <c r="AE1346" s="38"/>
      <c r="AR1346" s="192" t="s">
        <v>191</v>
      </c>
      <c r="AT1346" s="192" t="s">
        <v>187</v>
      </c>
      <c r="AU1346" s="192" t="s">
        <v>92</v>
      </c>
      <c r="AY1346" s="19" t="s">
        <v>185</v>
      </c>
      <c r="BE1346" s="193">
        <f>IF(N1346="základní",J1346,0)</f>
        <v>0</v>
      </c>
      <c r="BF1346" s="193">
        <f>IF(N1346="snížená",J1346,0)</f>
        <v>0</v>
      </c>
      <c r="BG1346" s="193">
        <f>IF(N1346="zákl. přenesená",J1346,0)</f>
        <v>0</v>
      </c>
      <c r="BH1346" s="193">
        <f>IF(N1346="sníž. přenesená",J1346,0)</f>
        <v>0</v>
      </c>
      <c r="BI1346" s="193">
        <f>IF(N1346="nulová",J1346,0)</f>
        <v>0</v>
      </c>
      <c r="BJ1346" s="19" t="s">
        <v>92</v>
      </c>
      <c r="BK1346" s="193">
        <f>ROUND(I1346*H1346,2)</f>
        <v>0</v>
      </c>
      <c r="BL1346" s="19" t="s">
        <v>191</v>
      </c>
      <c r="BM1346" s="192" t="s">
        <v>1484</v>
      </c>
    </row>
    <row r="1347" s="2" customFormat="1">
      <c r="A1347" s="38"/>
      <c r="B1347" s="39"/>
      <c r="C1347" s="38"/>
      <c r="D1347" s="194" t="s">
        <v>193</v>
      </c>
      <c r="E1347" s="38"/>
      <c r="F1347" s="195" t="s">
        <v>1483</v>
      </c>
      <c r="G1347" s="38"/>
      <c r="H1347" s="38"/>
      <c r="I1347" s="196"/>
      <c r="J1347" s="38"/>
      <c r="K1347" s="38"/>
      <c r="L1347" s="39"/>
      <c r="M1347" s="197"/>
      <c r="N1347" s="198"/>
      <c r="O1347" s="77"/>
      <c r="P1347" s="77"/>
      <c r="Q1347" s="77"/>
      <c r="R1347" s="77"/>
      <c r="S1347" s="77"/>
      <c r="T1347" s="78"/>
      <c r="U1347" s="38"/>
      <c r="V1347" s="38"/>
      <c r="W1347" s="38"/>
      <c r="X1347" s="38"/>
      <c r="Y1347" s="38"/>
      <c r="Z1347" s="38"/>
      <c r="AA1347" s="38"/>
      <c r="AB1347" s="38"/>
      <c r="AC1347" s="38"/>
      <c r="AD1347" s="38"/>
      <c r="AE1347" s="38"/>
      <c r="AT1347" s="19" t="s">
        <v>193</v>
      </c>
      <c r="AU1347" s="19" t="s">
        <v>92</v>
      </c>
    </row>
    <row r="1348" s="2" customFormat="1">
      <c r="A1348" s="38"/>
      <c r="B1348" s="39"/>
      <c r="C1348" s="38"/>
      <c r="D1348" s="207" t="s">
        <v>201</v>
      </c>
      <c r="E1348" s="38"/>
      <c r="F1348" s="208" t="s">
        <v>1485</v>
      </c>
      <c r="G1348" s="38"/>
      <c r="H1348" s="38"/>
      <c r="I1348" s="196"/>
      <c r="J1348" s="38"/>
      <c r="K1348" s="38"/>
      <c r="L1348" s="39"/>
      <c r="M1348" s="197"/>
      <c r="N1348" s="198"/>
      <c r="O1348" s="77"/>
      <c r="P1348" s="77"/>
      <c r="Q1348" s="77"/>
      <c r="R1348" s="77"/>
      <c r="S1348" s="77"/>
      <c r="T1348" s="78"/>
      <c r="U1348" s="38"/>
      <c r="V1348" s="38"/>
      <c r="W1348" s="38"/>
      <c r="X1348" s="38"/>
      <c r="Y1348" s="38"/>
      <c r="Z1348" s="38"/>
      <c r="AA1348" s="38"/>
      <c r="AB1348" s="38"/>
      <c r="AC1348" s="38"/>
      <c r="AD1348" s="38"/>
      <c r="AE1348" s="38"/>
      <c r="AT1348" s="19" t="s">
        <v>201</v>
      </c>
      <c r="AU1348" s="19" t="s">
        <v>92</v>
      </c>
    </row>
    <row r="1349" s="14" customFormat="1">
      <c r="A1349" s="14"/>
      <c r="B1349" s="219"/>
      <c r="C1349" s="14"/>
      <c r="D1349" s="194" t="s">
        <v>194</v>
      </c>
      <c r="E1349" s="220" t="s">
        <v>1</v>
      </c>
      <c r="F1349" s="221" t="s">
        <v>1486</v>
      </c>
      <c r="G1349" s="14"/>
      <c r="H1349" s="220" t="s">
        <v>1</v>
      </c>
      <c r="I1349" s="222"/>
      <c r="J1349" s="14"/>
      <c r="K1349" s="14"/>
      <c r="L1349" s="219"/>
      <c r="M1349" s="223"/>
      <c r="N1349" s="224"/>
      <c r="O1349" s="224"/>
      <c r="P1349" s="224"/>
      <c r="Q1349" s="224"/>
      <c r="R1349" s="224"/>
      <c r="S1349" s="224"/>
      <c r="T1349" s="225"/>
      <c r="U1349" s="14"/>
      <c r="V1349" s="14"/>
      <c r="W1349" s="14"/>
      <c r="X1349" s="14"/>
      <c r="Y1349" s="14"/>
      <c r="Z1349" s="14"/>
      <c r="AA1349" s="14"/>
      <c r="AB1349" s="14"/>
      <c r="AC1349" s="14"/>
      <c r="AD1349" s="14"/>
      <c r="AE1349" s="14"/>
      <c r="AT1349" s="220" t="s">
        <v>194</v>
      </c>
      <c r="AU1349" s="220" t="s">
        <v>92</v>
      </c>
      <c r="AV1349" s="14" t="s">
        <v>84</v>
      </c>
      <c r="AW1349" s="14" t="s">
        <v>32</v>
      </c>
      <c r="AX1349" s="14" t="s">
        <v>76</v>
      </c>
      <c r="AY1349" s="220" t="s">
        <v>185</v>
      </c>
    </row>
    <row r="1350" s="13" customFormat="1">
      <c r="A1350" s="13"/>
      <c r="B1350" s="199"/>
      <c r="C1350" s="13"/>
      <c r="D1350" s="194" t="s">
        <v>194</v>
      </c>
      <c r="E1350" s="200" t="s">
        <v>1</v>
      </c>
      <c r="F1350" s="201" t="s">
        <v>1487</v>
      </c>
      <c r="G1350" s="13"/>
      <c r="H1350" s="202">
        <v>29.184000000000001</v>
      </c>
      <c r="I1350" s="203"/>
      <c r="J1350" s="13"/>
      <c r="K1350" s="13"/>
      <c r="L1350" s="199"/>
      <c r="M1350" s="204"/>
      <c r="N1350" s="205"/>
      <c r="O1350" s="205"/>
      <c r="P1350" s="205"/>
      <c r="Q1350" s="205"/>
      <c r="R1350" s="205"/>
      <c r="S1350" s="205"/>
      <c r="T1350" s="206"/>
      <c r="U1350" s="13"/>
      <c r="V1350" s="13"/>
      <c r="W1350" s="13"/>
      <c r="X1350" s="13"/>
      <c r="Y1350" s="13"/>
      <c r="Z1350" s="13"/>
      <c r="AA1350" s="13"/>
      <c r="AB1350" s="13"/>
      <c r="AC1350" s="13"/>
      <c r="AD1350" s="13"/>
      <c r="AE1350" s="13"/>
      <c r="AT1350" s="200" t="s">
        <v>194</v>
      </c>
      <c r="AU1350" s="200" t="s">
        <v>92</v>
      </c>
      <c r="AV1350" s="13" t="s">
        <v>92</v>
      </c>
      <c r="AW1350" s="13" t="s">
        <v>32</v>
      </c>
      <c r="AX1350" s="13" t="s">
        <v>76</v>
      </c>
      <c r="AY1350" s="200" t="s">
        <v>185</v>
      </c>
    </row>
    <row r="1351" s="13" customFormat="1">
      <c r="A1351" s="13"/>
      <c r="B1351" s="199"/>
      <c r="C1351" s="13"/>
      <c r="D1351" s="194" t="s">
        <v>194</v>
      </c>
      <c r="E1351" s="200" t="s">
        <v>1</v>
      </c>
      <c r="F1351" s="201" t="s">
        <v>1488</v>
      </c>
      <c r="G1351" s="13"/>
      <c r="H1351" s="202">
        <v>38.076000000000001</v>
      </c>
      <c r="I1351" s="203"/>
      <c r="J1351" s="13"/>
      <c r="K1351" s="13"/>
      <c r="L1351" s="199"/>
      <c r="M1351" s="204"/>
      <c r="N1351" s="205"/>
      <c r="O1351" s="205"/>
      <c r="P1351" s="205"/>
      <c r="Q1351" s="205"/>
      <c r="R1351" s="205"/>
      <c r="S1351" s="205"/>
      <c r="T1351" s="206"/>
      <c r="U1351" s="13"/>
      <c r="V1351" s="13"/>
      <c r="W1351" s="13"/>
      <c r="X1351" s="13"/>
      <c r="Y1351" s="13"/>
      <c r="Z1351" s="13"/>
      <c r="AA1351" s="13"/>
      <c r="AB1351" s="13"/>
      <c r="AC1351" s="13"/>
      <c r="AD1351" s="13"/>
      <c r="AE1351" s="13"/>
      <c r="AT1351" s="200" t="s">
        <v>194</v>
      </c>
      <c r="AU1351" s="200" t="s">
        <v>92</v>
      </c>
      <c r="AV1351" s="13" t="s">
        <v>92</v>
      </c>
      <c r="AW1351" s="13" t="s">
        <v>32</v>
      </c>
      <c r="AX1351" s="13" t="s">
        <v>76</v>
      </c>
      <c r="AY1351" s="200" t="s">
        <v>185</v>
      </c>
    </row>
    <row r="1352" s="13" customFormat="1">
      <c r="A1352" s="13"/>
      <c r="B1352" s="199"/>
      <c r="C1352" s="13"/>
      <c r="D1352" s="194" t="s">
        <v>194</v>
      </c>
      <c r="E1352" s="200" t="s">
        <v>1</v>
      </c>
      <c r="F1352" s="201" t="s">
        <v>1489</v>
      </c>
      <c r="G1352" s="13"/>
      <c r="H1352" s="202">
        <v>8.2080000000000002</v>
      </c>
      <c r="I1352" s="203"/>
      <c r="J1352" s="13"/>
      <c r="K1352" s="13"/>
      <c r="L1352" s="199"/>
      <c r="M1352" s="204"/>
      <c r="N1352" s="205"/>
      <c r="O1352" s="205"/>
      <c r="P1352" s="205"/>
      <c r="Q1352" s="205"/>
      <c r="R1352" s="205"/>
      <c r="S1352" s="205"/>
      <c r="T1352" s="206"/>
      <c r="U1352" s="13"/>
      <c r="V1352" s="13"/>
      <c r="W1352" s="13"/>
      <c r="X1352" s="13"/>
      <c r="Y1352" s="13"/>
      <c r="Z1352" s="13"/>
      <c r="AA1352" s="13"/>
      <c r="AB1352" s="13"/>
      <c r="AC1352" s="13"/>
      <c r="AD1352" s="13"/>
      <c r="AE1352" s="13"/>
      <c r="AT1352" s="200" t="s">
        <v>194</v>
      </c>
      <c r="AU1352" s="200" t="s">
        <v>92</v>
      </c>
      <c r="AV1352" s="13" t="s">
        <v>92</v>
      </c>
      <c r="AW1352" s="13" t="s">
        <v>32</v>
      </c>
      <c r="AX1352" s="13" t="s">
        <v>76</v>
      </c>
      <c r="AY1352" s="200" t="s">
        <v>185</v>
      </c>
    </row>
    <row r="1353" s="16" customFormat="1">
      <c r="A1353" s="16"/>
      <c r="B1353" s="234"/>
      <c r="C1353" s="16"/>
      <c r="D1353" s="194" t="s">
        <v>194</v>
      </c>
      <c r="E1353" s="235" t="s">
        <v>1</v>
      </c>
      <c r="F1353" s="236" t="s">
        <v>293</v>
      </c>
      <c r="G1353" s="16"/>
      <c r="H1353" s="237">
        <v>75.468000000000004</v>
      </c>
      <c r="I1353" s="238"/>
      <c r="J1353" s="16"/>
      <c r="K1353" s="16"/>
      <c r="L1353" s="234"/>
      <c r="M1353" s="239"/>
      <c r="N1353" s="240"/>
      <c r="O1353" s="240"/>
      <c r="P1353" s="240"/>
      <c r="Q1353" s="240"/>
      <c r="R1353" s="240"/>
      <c r="S1353" s="240"/>
      <c r="T1353" s="241"/>
      <c r="U1353" s="16"/>
      <c r="V1353" s="16"/>
      <c r="W1353" s="16"/>
      <c r="X1353" s="16"/>
      <c r="Y1353" s="16"/>
      <c r="Z1353" s="16"/>
      <c r="AA1353" s="16"/>
      <c r="AB1353" s="16"/>
      <c r="AC1353" s="16"/>
      <c r="AD1353" s="16"/>
      <c r="AE1353" s="16"/>
      <c r="AT1353" s="235" t="s">
        <v>194</v>
      </c>
      <c r="AU1353" s="235" t="s">
        <v>92</v>
      </c>
      <c r="AV1353" s="16" t="s">
        <v>111</v>
      </c>
      <c r="AW1353" s="16" t="s">
        <v>32</v>
      </c>
      <c r="AX1353" s="16" t="s">
        <v>76</v>
      </c>
      <c r="AY1353" s="235" t="s">
        <v>185</v>
      </c>
    </row>
    <row r="1354" s="14" customFormat="1">
      <c r="A1354" s="14"/>
      <c r="B1354" s="219"/>
      <c r="C1354" s="14"/>
      <c r="D1354" s="194" t="s">
        <v>194</v>
      </c>
      <c r="E1354" s="220" t="s">
        <v>1</v>
      </c>
      <c r="F1354" s="221" t="s">
        <v>1490</v>
      </c>
      <c r="G1354" s="14"/>
      <c r="H1354" s="220" t="s">
        <v>1</v>
      </c>
      <c r="I1354" s="222"/>
      <c r="J1354" s="14"/>
      <c r="K1354" s="14"/>
      <c r="L1354" s="219"/>
      <c r="M1354" s="223"/>
      <c r="N1354" s="224"/>
      <c r="O1354" s="224"/>
      <c r="P1354" s="224"/>
      <c r="Q1354" s="224"/>
      <c r="R1354" s="224"/>
      <c r="S1354" s="224"/>
      <c r="T1354" s="225"/>
      <c r="U1354" s="14"/>
      <c r="V1354" s="14"/>
      <c r="W1354" s="14"/>
      <c r="X1354" s="14"/>
      <c r="Y1354" s="14"/>
      <c r="Z1354" s="14"/>
      <c r="AA1354" s="14"/>
      <c r="AB1354" s="14"/>
      <c r="AC1354" s="14"/>
      <c r="AD1354" s="14"/>
      <c r="AE1354" s="14"/>
      <c r="AT1354" s="220" t="s">
        <v>194</v>
      </c>
      <c r="AU1354" s="220" t="s">
        <v>92</v>
      </c>
      <c r="AV1354" s="14" t="s">
        <v>84</v>
      </c>
      <c r="AW1354" s="14" t="s">
        <v>32</v>
      </c>
      <c r="AX1354" s="14" t="s">
        <v>76</v>
      </c>
      <c r="AY1354" s="220" t="s">
        <v>185</v>
      </c>
    </row>
    <row r="1355" s="13" customFormat="1">
      <c r="A1355" s="13"/>
      <c r="B1355" s="199"/>
      <c r="C1355" s="13"/>
      <c r="D1355" s="194" t="s">
        <v>194</v>
      </c>
      <c r="E1355" s="200" t="s">
        <v>1</v>
      </c>
      <c r="F1355" s="201" t="s">
        <v>1491</v>
      </c>
      <c r="G1355" s="13"/>
      <c r="H1355" s="202">
        <v>9.9179999999999993</v>
      </c>
      <c r="I1355" s="203"/>
      <c r="J1355" s="13"/>
      <c r="K1355" s="13"/>
      <c r="L1355" s="199"/>
      <c r="M1355" s="204"/>
      <c r="N1355" s="205"/>
      <c r="O1355" s="205"/>
      <c r="P1355" s="205"/>
      <c r="Q1355" s="205"/>
      <c r="R1355" s="205"/>
      <c r="S1355" s="205"/>
      <c r="T1355" s="206"/>
      <c r="U1355" s="13"/>
      <c r="V1355" s="13"/>
      <c r="W1355" s="13"/>
      <c r="X1355" s="13"/>
      <c r="Y1355" s="13"/>
      <c r="Z1355" s="13"/>
      <c r="AA1355" s="13"/>
      <c r="AB1355" s="13"/>
      <c r="AC1355" s="13"/>
      <c r="AD1355" s="13"/>
      <c r="AE1355" s="13"/>
      <c r="AT1355" s="200" t="s">
        <v>194</v>
      </c>
      <c r="AU1355" s="200" t="s">
        <v>92</v>
      </c>
      <c r="AV1355" s="13" t="s">
        <v>92</v>
      </c>
      <c r="AW1355" s="13" t="s">
        <v>32</v>
      </c>
      <c r="AX1355" s="13" t="s">
        <v>76</v>
      </c>
      <c r="AY1355" s="200" t="s">
        <v>185</v>
      </c>
    </row>
    <row r="1356" s="16" customFormat="1">
      <c r="A1356" s="16"/>
      <c r="B1356" s="234"/>
      <c r="C1356" s="16"/>
      <c r="D1356" s="194" t="s">
        <v>194</v>
      </c>
      <c r="E1356" s="235" t="s">
        <v>1</v>
      </c>
      <c r="F1356" s="236" t="s">
        <v>293</v>
      </c>
      <c r="G1356" s="16"/>
      <c r="H1356" s="237">
        <v>9.9179999999999993</v>
      </c>
      <c r="I1356" s="238"/>
      <c r="J1356" s="16"/>
      <c r="K1356" s="16"/>
      <c r="L1356" s="234"/>
      <c r="M1356" s="239"/>
      <c r="N1356" s="240"/>
      <c r="O1356" s="240"/>
      <c r="P1356" s="240"/>
      <c r="Q1356" s="240"/>
      <c r="R1356" s="240"/>
      <c r="S1356" s="240"/>
      <c r="T1356" s="241"/>
      <c r="U1356" s="16"/>
      <c r="V1356" s="16"/>
      <c r="W1356" s="16"/>
      <c r="X1356" s="16"/>
      <c r="Y1356" s="16"/>
      <c r="Z1356" s="16"/>
      <c r="AA1356" s="16"/>
      <c r="AB1356" s="16"/>
      <c r="AC1356" s="16"/>
      <c r="AD1356" s="16"/>
      <c r="AE1356" s="16"/>
      <c r="AT1356" s="235" t="s">
        <v>194</v>
      </c>
      <c r="AU1356" s="235" t="s">
        <v>92</v>
      </c>
      <c r="AV1356" s="16" t="s">
        <v>111</v>
      </c>
      <c r="AW1356" s="16" t="s">
        <v>32</v>
      </c>
      <c r="AX1356" s="16" t="s">
        <v>76</v>
      </c>
      <c r="AY1356" s="235" t="s">
        <v>185</v>
      </c>
    </row>
    <row r="1357" s="15" customFormat="1">
      <c r="A1357" s="15"/>
      <c r="B1357" s="226"/>
      <c r="C1357" s="15"/>
      <c r="D1357" s="194" t="s">
        <v>194</v>
      </c>
      <c r="E1357" s="227" t="s">
        <v>1</v>
      </c>
      <c r="F1357" s="228" t="s">
        <v>276</v>
      </c>
      <c r="G1357" s="15"/>
      <c r="H1357" s="229">
        <v>85.385999999999996</v>
      </c>
      <c r="I1357" s="230"/>
      <c r="J1357" s="15"/>
      <c r="K1357" s="15"/>
      <c r="L1357" s="226"/>
      <c r="M1357" s="231"/>
      <c r="N1357" s="232"/>
      <c r="O1357" s="232"/>
      <c r="P1357" s="232"/>
      <c r="Q1357" s="232"/>
      <c r="R1357" s="232"/>
      <c r="S1357" s="232"/>
      <c r="T1357" s="233"/>
      <c r="U1357" s="15"/>
      <c r="V1357" s="15"/>
      <c r="W1357" s="15"/>
      <c r="X1357" s="15"/>
      <c r="Y1357" s="15"/>
      <c r="Z1357" s="15"/>
      <c r="AA1357" s="15"/>
      <c r="AB1357" s="15"/>
      <c r="AC1357" s="15"/>
      <c r="AD1357" s="15"/>
      <c r="AE1357" s="15"/>
      <c r="AT1357" s="227" t="s">
        <v>194</v>
      </c>
      <c r="AU1357" s="227" t="s">
        <v>92</v>
      </c>
      <c r="AV1357" s="15" t="s">
        <v>191</v>
      </c>
      <c r="AW1357" s="15" t="s">
        <v>32</v>
      </c>
      <c r="AX1357" s="15" t="s">
        <v>84</v>
      </c>
      <c r="AY1357" s="227" t="s">
        <v>185</v>
      </c>
    </row>
    <row r="1358" s="2" customFormat="1" ht="37.8" customHeight="1">
      <c r="A1358" s="38"/>
      <c r="B1358" s="180"/>
      <c r="C1358" s="181" t="s">
        <v>1492</v>
      </c>
      <c r="D1358" s="181" t="s">
        <v>187</v>
      </c>
      <c r="E1358" s="182" t="s">
        <v>1493</v>
      </c>
      <c r="F1358" s="183" t="s">
        <v>1494</v>
      </c>
      <c r="G1358" s="184" t="s">
        <v>190</v>
      </c>
      <c r="H1358" s="185">
        <v>77.400000000000006</v>
      </c>
      <c r="I1358" s="186"/>
      <c r="J1358" s="187">
        <f>ROUND(I1358*H1358,2)</f>
        <v>0</v>
      </c>
      <c r="K1358" s="183" t="s">
        <v>199</v>
      </c>
      <c r="L1358" s="39"/>
      <c r="M1358" s="188" t="s">
        <v>1</v>
      </c>
      <c r="N1358" s="189" t="s">
        <v>42</v>
      </c>
      <c r="O1358" s="77"/>
      <c r="P1358" s="190">
        <f>O1358*H1358</f>
        <v>0</v>
      </c>
      <c r="Q1358" s="190">
        <v>0</v>
      </c>
      <c r="R1358" s="190">
        <f>Q1358*H1358</f>
        <v>0</v>
      </c>
      <c r="S1358" s="190">
        <v>0.050000000000000003</v>
      </c>
      <c r="T1358" s="191">
        <f>S1358*H1358</f>
        <v>3.8700000000000006</v>
      </c>
      <c r="U1358" s="38"/>
      <c r="V1358" s="38"/>
      <c r="W1358" s="38"/>
      <c r="X1358" s="38"/>
      <c r="Y1358" s="38"/>
      <c r="Z1358" s="38"/>
      <c r="AA1358" s="38"/>
      <c r="AB1358" s="38"/>
      <c r="AC1358" s="38"/>
      <c r="AD1358" s="38"/>
      <c r="AE1358" s="38"/>
      <c r="AR1358" s="192" t="s">
        <v>191</v>
      </c>
      <c r="AT1358" s="192" t="s">
        <v>187</v>
      </c>
      <c r="AU1358" s="192" t="s">
        <v>92</v>
      </c>
      <c r="AY1358" s="19" t="s">
        <v>185</v>
      </c>
      <c r="BE1358" s="193">
        <f>IF(N1358="základní",J1358,0)</f>
        <v>0</v>
      </c>
      <c r="BF1358" s="193">
        <f>IF(N1358="snížená",J1358,0)</f>
        <v>0</v>
      </c>
      <c r="BG1358" s="193">
        <f>IF(N1358="zákl. přenesená",J1358,0)</f>
        <v>0</v>
      </c>
      <c r="BH1358" s="193">
        <f>IF(N1358="sníž. přenesená",J1358,0)</f>
        <v>0</v>
      </c>
      <c r="BI1358" s="193">
        <f>IF(N1358="nulová",J1358,0)</f>
        <v>0</v>
      </c>
      <c r="BJ1358" s="19" t="s">
        <v>92</v>
      </c>
      <c r="BK1358" s="193">
        <f>ROUND(I1358*H1358,2)</f>
        <v>0</v>
      </c>
      <c r="BL1358" s="19" t="s">
        <v>191</v>
      </c>
      <c r="BM1358" s="192" t="s">
        <v>1495</v>
      </c>
    </row>
    <row r="1359" s="2" customFormat="1">
      <c r="A1359" s="38"/>
      <c r="B1359" s="39"/>
      <c r="C1359" s="38"/>
      <c r="D1359" s="194" t="s">
        <v>193</v>
      </c>
      <c r="E1359" s="38"/>
      <c r="F1359" s="195" t="s">
        <v>1494</v>
      </c>
      <c r="G1359" s="38"/>
      <c r="H1359" s="38"/>
      <c r="I1359" s="196"/>
      <c r="J1359" s="38"/>
      <c r="K1359" s="38"/>
      <c r="L1359" s="39"/>
      <c r="M1359" s="197"/>
      <c r="N1359" s="198"/>
      <c r="O1359" s="77"/>
      <c r="P1359" s="77"/>
      <c r="Q1359" s="77"/>
      <c r="R1359" s="77"/>
      <c r="S1359" s="77"/>
      <c r="T1359" s="78"/>
      <c r="U1359" s="38"/>
      <c r="V1359" s="38"/>
      <c r="W1359" s="38"/>
      <c r="X1359" s="38"/>
      <c r="Y1359" s="38"/>
      <c r="Z1359" s="38"/>
      <c r="AA1359" s="38"/>
      <c r="AB1359" s="38"/>
      <c r="AC1359" s="38"/>
      <c r="AD1359" s="38"/>
      <c r="AE1359" s="38"/>
      <c r="AT1359" s="19" t="s">
        <v>193</v>
      </c>
      <c r="AU1359" s="19" t="s">
        <v>92</v>
      </c>
    </row>
    <row r="1360" s="2" customFormat="1">
      <c r="A1360" s="38"/>
      <c r="B1360" s="39"/>
      <c r="C1360" s="38"/>
      <c r="D1360" s="207" t="s">
        <v>201</v>
      </c>
      <c r="E1360" s="38"/>
      <c r="F1360" s="208" t="s">
        <v>1496</v>
      </c>
      <c r="G1360" s="38"/>
      <c r="H1360" s="38"/>
      <c r="I1360" s="196"/>
      <c r="J1360" s="38"/>
      <c r="K1360" s="38"/>
      <c r="L1360" s="39"/>
      <c r="M1360" s="197"/>
      <c r="N1360" s="198"/>
      <c r="O1360" s="77"/>
      <c r="P1360" s="77"/>
      <c r="Q1360" s="77"/>
      <c r="R1360" s="77"/>
      <c r="S1360" s="77"/>
      <c r="T1360" s="78"/>
      <c r="U1360" s="38"/>
      <c r="V1360" s="38"/>
      <c r="W1360" s="38"/>
      <c r="X1360" s="38"/>
      <c r="Y1360" s="38"/>
      <c r="Z1360" s="38"/>
      <c r="AA1360" s="38"/>
      <c r="AB1360" s="38"/>
      <c r="AC1360" s="38"/>
      <c r="AD1360" s="38"/>
      <c r="AE1360" s="38"/>
      <c r="AT1360" s="19" t="s">
        <v>201</v>
      </c>
      <c r="AU1360" s="19" t="s">
        <v>92</v>
      </c>
    </row>
    <row r="1361" s="14" customFormat="1">
      <c r="A1361" s="14"/>
      <c r="B1361" s="219"/>
      <c r="C1361" s="14"/>
      <c r="D1361" s="194" t="s">
        <v>194</v>
      </c>
      <c r="E1361" s="220" t="s">
        <v>1</v>
      </c>
      <c r="F1361" s="221" t="s">
        <v>1497</v>
      </c>
      <c r="G1361" s="14"/>
      <c r="H1361" s="220" t="s">
        <v>1</v>
      </c>
      <c r="I1361" s="222"/>
      <c r="J1361" s="14"/>
      <c r="K1361" s="14"/>
      <c r="L1361" s="219"/>
      <c r="M1361" s="223"/>
      <c r="N1361" s="224"/>
      <c r="O1361" s="224"/>
      <c r="P1361" s="224"/>
      <c r="Q1361" s="224"/>
      <c r="R1361" s="224"/>
      <c r="S1361" s="224"/>
      <c r="T1361" s="225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T1361" s="220" t="s">
        <v>194</v>
      </c>
      <c r="AU1361" s="220" t="s">
        <v>92</v>
      </c>
      <c r="AV1361" s="14" t="s">
        <v>84</v>
      </c>
      <c r="AW1361" s="14" t="s">
        <v>32</v>
      </c>
      <c r="AX1361" s="14" t="s">
        <v>76</v>
      </c>
      <c r="AY1361" s="220" t="s">
        <v>185</v>
      </c>
    </row>
    <row r="1362" s="14" customFormat="1">
      <c r="A1362" s="14"/>
      <c r="B1362" s="219"/>
      <c r="C1362" s="14"/>
      <c r="D1362" s="194" t="s">
        <v>194</v>
      </c>
      <c r="E1362" s="220" t="s">
        <v>1</v>
      </c>
      <c r="F1362" s="221" t="s">
        <v>444</v>
      </c>
      <c r="G1362" s="14"/>
      <c r="H1362" s="220" t="s">
        <v>1</v>
      </c>
      <c r="I1362" s="222"/>
      <c r="J1362" s="14"/>
      <c r="K1362" s="14"/>
      <c r="L1362" s="219"/>
      <c r="M1362" s="223"/>
      <c r="N1362" s="224"/>
      <c r="O1362" s="224"/>
      <c r="P1362" s="224"/>
      <c r="Q1362" s="224"/>
      <c r="R1362" s="224"/>
      <c r="S1362" s="224"/>
      <c r="T1362" s="225"/>
      <c r="U1362" s="14"/>
      <c r="V1362" s="14"/>
      <c r="W1362" s="14"/>
      <c r="X1362" s="14"/>
      <c r="Y1362" s="14"/>
      <c r="Z1362" s="14"/>
      <c r="AA1362" s="14"/>
      <c r="AB1362" s="14"/>
      <c r="AC1362" s="14"/>
      <c r="AD1362" s="14"/>
      <c r="AE1362" s="14"/>
      <c r="AT1362" s="220" t="s">
        <v>194</v>
      </c>
      <c r="AU1362" s="220" t="s">
        <v>92</v>
      </c>
      <c r="AV1362" s="14" t="s">
        <v>84</v>
      </c>
      <c r="AW1362" s="14" t="s">
        <v>32</v>
      </c>
      <c r="AX1362" s="14" t="s">
        <v>76</v>
      </c>
      <c r="AY1362" s="220" t="s">
        <v>185</v>
      </c>
    </row>
    <row r="1363" s="13" customFormat="1">
      <c r="A1363" s="13"/>
      <c r="B1363" s="199"/>
      <c r="C1363" s="13"/>
      <c r="D1363" s="194" t="s">
        <v>194</v>
      </c>
      <c r="E1363" s="200" t="s">
        <v>1</v>
      </c>
      <c r="F1363" s="201" t="s">
        <v>1498</v>
      </c>
      <c r="G1363" s="13"/>
      <c r="H1363" s="202">
        <v>77.400000000000006</v>
      </c>
      <c r="I1363" s="203"/>
      <c r="J1363" s="13"/>
      <c r="K1363" s="13"/>
      <c r="L1363" s="199"/>
      <c r="M1363" s="204"/>
      <c r="N1363" s="205"/>
      <c r="O1363" s="205"/>
      <c r="P1363" s="205"/>
      <c r="Q1363" s="205"/>
      <c r="R1363" s="205"/>
      <c r="S1363" s="205"/>
      <c r="T1363" s="206"/>
      <c r="U1363" s="13"/>
      <c r="V1363" s="13"/>
      <c r="W1363" s="13"/>
      <c r="X1363" s="13"/>
      <c r="Y1363" s="13"/>
      <c r="Z1363" s="13"/>
      <c r="AA1363" s="13"/>
      <c r="AB1363" s="13"/>
      <c r="AC1363" s="13"/>
      <c r="AD1363" s="13"/>
      <c r="AE1363" s="13"/>
      <c r="AT1363" s="200" t="s">
        <v>194</v>
      </c>
      <c r="AU1363" s="200" t="s">
        <v>92</v>
      </c>
      <c r="AV1363" s="13" t="s">
        <v>92</v>
      </c>
      <c r="AW1363" s="13" t="s">
        <v>32</v>
      </c>
      <c r="AX1363" s="13" t="s">
        <v>84</v>
      </c>
      <c r="AY1363" s="200" t="s">
        <v>185</v>
      </c>
    </row>
    <row r="1364" s="2" customFormat="1" ht="37.8" customHeight="1">
      <c r="A1364" s="38"/>
      <c r="B1364" s="180"/>
      <c r="C1364" s="181" t="s">
        <v>1499</v>
      </c>
      <c r="D1364" s="181" t="s">
        <v>187</v>
      </c>
      <c r="E1364" s="182" t="s">
        <v>1500</v>
      </c>
      <c r="F1364" s="183" t="s">
        <v>1501</v>
      </c>
      <c r="G1364" s="184" t="s">
        <v>190</v>
      </c>
      <c r="H1364" s="185">
        <v>840.5</v>
      </c>
      <c r="I1364" s="186"/>
      <c r="J1364" s="187">
        <f>ROUND(I1364*H1364,2)</f>
        <v>0</v>
      </c>
      <c r="K1364" s="183" t="s">
        <v>199</v>
      </c>
      <c r="L1364" s="39"/>
      <c r="M1364" s="188" t="s">
        <v>1</v>
      </c>
      <c r="N1364" s="189" t="s">
        <v>42</v>
      </c>
      <c r="O1364" s="77"/>
      <c r="P1364" s="190">
        <f>O1364*H1364</f>
        <v>0</v>
      </c>
      <c r="Q1364" s="190">
        <v>0</v>
      </c>
      <c r="R1364" s="190">
        <f>Q1364*H1364</f>
        <v>0</v>
      </c>
      <c r="S1364" s="190">
        <v>0.02</v>
      </c>
      <c r="T1364" s="191">
        <f>S1364*H1364</f>
        <v>16.809999999999999</v>
      </c>
      <c r="U1364" s="38"/>
      <c r="V1364" s="38"/>
      <c r="W1364" s="38"/>
      <c r="X1364" s="38"/>
      <c r="Y1364" s="38"/>
      <c r="Z1364" s="38"/>
      <c r="AA1364" s="38"/>
      <c r="AB1364" s="38"/>
      <c r="AC1364" s="38"/>
      <c r="AD1364" s="38"/>
      <c r="AE1364" s="38"/>
      <c r="AR1364" s="192" t="s">
        <v>191</v>
      </c>
      <c r="AT1364" s="192" t="s">
        <v>187</v>
      </c>
      <c r="AU1364" s="192" t="s">
        <v>92</v>
      </c>
      <c r="AY1364" s="19" t="s">
        <v>185</v>
      </c>
      <c r="BE1364" s="193">
        <f>IF(N1364="základní",J1364,0)</f>
        <v>0</v>
      </c>
      <c r="BF1364" s="193">
        <f>IF(N1364="snížená",J1364,0)</f>
        <v>0</v>
      </c>
      <c r="BG1364" s="193">
        <f>IF(N1364="zákl. přenesená",J1364,0)</f>
        <v>0</v>
      </c>
      <c r="BH1364" s="193">
        <f>IF(N1364="sníž. přenesená",J1364,0)</f>
        <v>0</v>
      </c>
      <c r="BI1364" s="193">
        <f>IF(N1364="nulová",J1364,0)</f>
        <v>0</v>
      </c>
      <c r="BJ1364" s="19" t="s">
        <v>92</v>
      </c>
      <c r="BK1364" s="193">
        <f>ROUND(I1364*H1364,2)</f>
        <v>0</v>
      </c>
      <c r="BL1364" s="19" t="s">
        <v>191</v>
      </c>
      <c r="BM1364" s="192" t="s">
        <v>1502</v>
      </c>
    </row>
    <row r="1365" s="2" customFormat="1">
      <c r="A1365" s="38"/>
      <c r="B1365" s="39"/>
      <c r="C1365" s="38"/>
      <c r="D1365" s="194" t="s">
        <v>193</v>
      </c>
      <c r="E1365" s="38"/>
      <c r="F1365" s="195" t="s">
        <v>1501</v>
      </c>
      <c r="G1365" s="38"/>
      <c r="H1365" s="38"/>
      <c r="I1365" s="196"/>
      <c r="J1365" s="38"/>
      <c r="K1365" s="38"/>
      <c r="L1365" s="39"/>
      <c r="M1365" s="197"/>
      <c r="N1365" s="198"/>
      <c r="O1365" s="77"/>
      <c r="P1365" s="77"/>
      <c r="Q1365" s="77"/>
      <c r="R1365" s="77"/>
      <c r="S1365" s="77"/>
      <c r="T1365" s="78"/>
      <c r="U1365" s="38"/>
      <c r="V1365" s="38"/>
      <c r="W1365" s="38"/>
      <c r="X1365" s="38"/>
      <c r="Y1365" s="38"/>
      <c r="Z1365" s="38"/>
      <c r="AA1365" s="38"/>
      <c r="AB1365" s="38"/>
      <c r="AC1365" s="38"/>
      <c r="AD1365" s="38"/>
      <c r="AE1365" s="38"/>
      <c r="AT1365" s="19" t="s">
        <v>193</v>
      </c>
      <c r="AU1365" s="19" t="s">
        <v>92</v>
      </c>
    </row>
    <row r="1366" s="2" customFormat="1">
      <c r="A1366" s="38"/>
      <c r="B1366" s="39"/>
      <c r="C1366" s="38"/>
      <c r="D1366" s="207" t="s">
        <v>201</v>
      </c>
      <c r="E1366" s="38"/>
      <c r="F1366" s="208" t="s">
        <v>1503</v>
      </c>
      <c r="G1366" s="38"/>
      <c r="H1366" s="38"/>
      <c r="I1366" s="196"/>
      <c r="J1366" s="38"/>
      <c r="K1366" s="38"/>
      <c r="L1366" s="39"/>
      <c r="M1366" s="197"/>
      <c r="N1366" s="198"/>
      <c r="O1366" s="77"/>
      <c r="P1366" s="77"/>
      <c r="Q1366" s="77"/>
      <c r="R1366" s="77"/>
      <c r="S1366" s="77"/>
      <c r="T1366" s="78"/>
      <c r="U1366" s="38"/>
      <c r="V1366" s="38"/>
      <c r="W1366" s="38"/>
      <c r="X1366" s="38"/>
      <c r="Y1366" s="38"/>
      <c r="Z1366" s="38"/>
      <c r="AA1366" s="38"/>
      <c r="AB1366" s="38"/>
      <c r="AC1366" s="38"/>
      <c r="AD1366" s="38"/>
      <c r="AE1366" s="38"/>
      <c r="AT1366" s="19" t="s">
        <v>201</v>
      </c>
      <c r="AU1366" s="19" t="s">
        <v>92</v>
      </c>
    </row>
    <row r="1367" s="14" customFormat="1">
      <c r="A1367" s="14"/>
      <c r="B1367" s="219"/>
      <c r="C1367" s="14"/>
      <c r="D1367" s="194" t="s">
        <v>194</v>
      </c>
      <c r="E1367" s="220" t="s">
        <v>1</v>
      </c>
      <c r="F1367" s="221" t="s">
        <v>686</v>
      </c>
      <c r="G1367" s="14"/>
      <c r="H1367" s="220" t="s">
        <v>1</v>
      </c>
      <c r="I1367" s="222"/>
      <c r="J1367" s="14"/>
      <c r="K1367" s="14"/>
      <c r="L1367" s="219"/>
      <c r="M1367" s="223"/>
      <c r="N1367" s="224"/>
      <c r="O1367" s="224"/>
      <c r="P1367" s="224"/>
      <c r="Q1367" s="224"/>
      <c r="R1367" s="224"/>
      <c r="S1367" s="224"/>
      <c r="T1367" s="225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T1367" s="220" t="s">
        <v>194</v>
      </c>
      <c r="AU1367" s="220" t="s">
        <v>92</v>
      </c>
      <c r="AV1367" s="14" t="s">
        <v>84</v>
      </c>
      <c r="AW1367" s="14" t="s">
        <v>32</v>
      </c>
      <c r="AX1367" s="14" t="s">
        <v>76</v>
      </c>
      <c r="AY1367" s="220" t="s">
        <v>185</v>
      </c>
    </row>
    <row r="1368" s="13" customFormat="1">
      <c r="A1368" s="13"/>
      <c r="B1368" s="199"/>
      <c r="C1368" s="13"/>
      <c r="D1368" s="194" t="s">
        <v>194</v>
      </c>
      <c r="E1368" s="200" t="s">
        <v>1</v>
      </c>
      <c r="F1368" s="201" t="s">
        <v>697</v>
      </c>
      <c r="G1368" s="13"/>
      <c r="H1368" s="202">
        <v>15.6</v>
      </c>
      <c r="I1368" s="203"/>
      <c r="J1368" s="13"/>
      <c r="K1368" s="13"/>
      <c r="L1368" s="199"/>
      <c r="M1368" s="204"/>
      <c r="N1368" s="205"/>
      <c r="O1368" s="205"/>
      <c r="P1368" s="205"/>
      <c r="Q1368" s="205"/>
      <c r="R1368" s="205"/>
      <c r="S1368" s="205"/>
      <c r="T1368" s="206"/>
      <c r="U1368" s="13"/>
      <c r="V1368" s="13"/>
      <c r="W1368" s="13"/>
      <c r="X1368" s="13"/>
      <c r="Y1368" s="13"/>
      <c r="Z1368" s="13"/>
      <c r="AA1368" s="13"/>
      <c r="AB1368" s="13"/>
      <c r="AC1368" s="13"/>
      <c r="AD1368" s="13"/>
      <c r="AE1368" s="13"/>
      <c r="AT1368" s="200" t="s">
        <v>194</v>
      </c>
      <c r="AU1368" s="200" t="s">
        <v>92</v>
      </c>
      <c r="AV1368" s="13" t="s">
        <v>92</v>
      </c>
      <c r="AW1368" s="13" t="s">
        <v>32</v>
      </c>
      <c r="AX1368" s="13" t="s">
        <v>76</v>
      </c>
      <c r="AY1368" s="200" t="s">
        <v>185</v>
      </c>
    </row>
    <row r="1369" s="16" customFormat="1">
      <c r="A1369" s="16"/>
      <c r="B1369" s="234"/>
      <c r="C1369" s="16"/>
      <c r="D1369" s="194" t="s">
        <v>194</v>
      </c>
      <c r="E1369" s="235" t="s">
        <v>1</v>
      </c>
      <c r="F1369" s="236" t="s">
        <v>293</v>
      </c>
      <c r="G1369" s="16"/>
      <c r="H1369" s="237">
        <v>15.6</v>
      </c>
      <c r="I1369" s="238"/>
      <c r="J1369" s="16"/>
      <c r="K1369" s="16"/>
      <c r="L1369" s="234"/>
      <c r="M1369" s="239"/>
      <c r="N1369" s="240"/>
      <c r="O1369" s="240"/>
      <c r="P1369" s="240"/>
      <c r="Q1369" s="240"/>
      <c r="R1369" s="240"/>
      <c r="S1369" s="240"/>
      <c r="T1369" s="241"/>
      <c r="U1369" s="16"/>
      <c r="V1369" s="16"/>
      <c r="W1369" s="16"/>
      <c r="X1369" s="16"/>
      <c r="Y1369" s="16"/>
      <c r="Z1369" s="16"/>
      <c r="AA1369" s="16"/>
      <c r="AB1369" s="16"/>
      <c r="AC1369" s="16"/>
      <c r="AD1369" s="16"/>
      <c r="AE1369" s="16"/>
      <c r="AT1369" s="235" t="s">
        <v>194</v>
      </c>
      <c r="AU1369" s="235" t="s">
        <v>92</v>
      </c>
      <c r="AV1369" s="16" t="s">
        <v>111</v>
      </c>
      <c r="AW1369" s="16" t="s">
        <v>32</v>
      </c>
      <c r="AX1369" s="16" t="s">
        <v>76</v>
      </c>
      <c r="AY1369" s="235" t="s">
        <v>185</v>
      </c>
    </row>
    <row r="1370" s="14" customFormat="1">
      <c r="A1370" s="14"/>
      <c r="B1370" s="219"/>
      <c r="C1370" s="14"/>
      <c r="D1370" s="194" t="s">
        <v>194</v>
      </c>
      <c r="E1370" s="220" t="s">
        <v>1</v>
      </c>
      <c r="F1370" s="221" t="s">
        <v>688</v>
      </c>
      <c r="G1370" s="14"/>
      <c r="H1370" s="220" t="s">
        <v>1</v>
      </c>
      <c r="I1370" s="222"/>
      <c r="J1370" s="14"/>
      <c r="K1370" s="14"/>
      <c r="L1370" s="219"/>
      <c r="M1370" s="223"/>
      <c r="N1370" s="224"/>
      <c r="O1370" s="224"/>
      <c r="P1370" s="224"/>
      <c r="Q1370" s="224"/>
      <c r="R1370" s="224"/>
      <c r="S1370" s="224"/>
      <c r="T1370" s="225"/>
      <c r="U1370" s="14"/>
      <c r="V1370" s="14"/>
      <c r="W1370" s="14"/>
      <c r="X1370" s="14"/>
      <c r="Y1370" s="14"/>
      <c r="Z1370" s="14"/>
      <c r="AA1370" s="14"/>
      <c r="AB1370" s="14"/>
      <c r="AC1370" s="14"/>
      <c r="AD1370" s="14"/>
      <c r="AE1370" s="14"/>
      <c r="AT1370" s="220" t="s">
        <v>194</v>
      </c>
      <c r="AU1370" s="220" t="s">
        <v>92</v>
      </c>
      <c r="AV1370" s="14" t="s">
        <v>84</v>
      </c>
      <c r="AW1370" s="14" t="s">
        <v>32</v>
      </c>
      <c r="AX1370" s="14" t="s">
        <v>76</v>
      </c>
      <c r="AY1370" s="220" t="s">
        <v>185</v>
      </c>
    </row>
    <row r="1371" s="13" customFormat="1">
      <c r="A1371" s="13"/>
      <c r="B1371" s="199"/>
      <c r="C1371" s="13"/>
      <c r="D1371" s="194" t="s">
        <v>194</v>
      </c>
      <c r="E1371" s="200" t="s">
        <v>1</v>
      </c>
      <c r="F1371" s="201" t="s">
        <v>269</v>
      </c>
      <c r="G1371" s="13"/>
      <c r="H1371" s="202">
        <v>21.800000000000001</v>
      </c>
      <c r="I1371" s="203"/>
      <c r="J1371" s="13"/>
      <c r="K1371" s="13"/>
      <c r="L1371" s="199"/>
      <c r="M1371" s="204"/>
      <c r="N1371" s="205"/>
      <c r="O1371" s="205"/>
      <c r="P1371" s="205"/>
      <c r="Q1371" s="205"/>
      <c r="R1371" s="205"/>
      <c r="S1371" s="205"/>
      <c r="T1371" s="206"/>
      <c r="U1371" s="13"/>
      <c r="V1371" s="13"/>
      <c r="W1371" s="13"/>
      <c r="X1371" s="13"/>
      <c r="Y1371" s="13"/>
      <c r="Z1371" s="13"/>
      <c r="AA1371" s="13"/>
      <c r="AB1371" s="13"/>
      <c r="AC1371" s="13"/>
      <c r="AD1371" s="13"/>
      <c r="AE1371" s="13"/>
      <c r="AT1371" s="200" t="s">
        <v>194</v>
      </c>
      <c r="AU1371" s="200" t="s">
        <v>92</v>
      </c>
      <c r="AV1371" s="13" t="s">
        <v>92</v>
      </c>
      <c r="AW1371" s="13" t="s">
        <v>32</v>
      </c>
      <c r="AX1371" s="13" t="s">
        <v>76</v>
      </c>
      <c r="AY1371" s="200" t="s">
        <v>185</v>
      </c>
    </row>
    <row r="1372" s="13" customFormat="1">
      <c r="A1372" s="13"/>
      <c r="B1372" s="199"/>
      <c r="C1372" s="13"/>
      <c r="D1372" s="194" t="s">
        <v>194</v>
      </c>
      <c r="E1372" s="200" t="s">
        <v>1</v>
      </c>
      <c r="F1372" s="201" t="s">
        <v>1504</v>
      </c>
      <c r="G1372" s="13"/>
      <c r="H1372" s="202">
        <v>260.5</v>
      </c>
      <c r="I1372" s="203"/>
      <c r="J1372" s="13"/>
      <c r="K1372" s="13"/>
      <c r="L1372" s="199"/>
      <c r="M1372" s="204"/>
      <c r="N1372" s="205"/>
      <c r="O1372" s="205"/>
      <c r="P1372" s="205"/>
      <c r="Q1372" s="205"/>
      <c r="R1372" s="205"/>
      <c r="S1372" s="205"/>
      <c r="T1372" s="206"/>
      <c r="U1372" s="13"/>
      <c r="V1372" s="13"/>
      <c r="W1372" s="13"/>
      <c r="X1372" s="13"/>
      <c r="Y1372" s="13"/>
      <c r="Z1372" s="13"/>
      <c r="AA1372" s="13"/>
      <c r="AB1372" s="13"/>
      <c r="AC1372" s="13"/>
      <c r="AD1372" s="13"/>
      <c r="AE1372" s="13"/>
      <c r="AT1372" s="200" t="s">
        <v>194</v>
      </c>
      <c r="AU1372" s="200" t="s">
        <v>92</v>
      </c>
      <c r="AV1372" s="13" t="s">
        <v>92</v>
      </c>
      <c r="AW1372" s="13" t="s">
        <v>32</v>
      </c>
      <c r="AX1372" s="13" t="s">
        <v>76</v>
      </c>
      <c r="AY1372" s="200" t="s">
        <v>185</v>
      </c>
    </row>
    <row r="1373" s="13" customFormat="1">
      <c r="A1373" s="13"/>
      <c r="B1373" s="199"/>
      <c r="C1373" s="13"/>
      <c r="D1373" s="194" t="s">
        <v>194</v>
      </c>
      <c r="E1373" s="200" t="s">
        <v>1</v>
      </c>
      <c r="F1373" s="201" t="s">
        <v>1505</v>
      </c>
      <c r="G1373" s="13"/>
      <c r="H1373" s="202">
        <v>258.30000000000001</v>
      </c>
      <c r="I1373" s="203"/>
      <c r="J1373" s="13"/>
      <c r="K1373" s="13"/>
      <c r="L1373" s="199"/>
      <c r="M1373" s="204"/>
      <c r="N1373" s="205"/>
      <c r="O1373" s="205"/>
      <c r="P1373" s="205"/>
      <c r="Q1373" s="205"/>
      <c r="R1373" s="205"/>
      <c r="S1373" s="205"/>
      <c r="T1373" s="206"/>
      <c r="U1373" s="13"/>
      <c r="V1373" s="13"/>
      <c r="W1373" s="13"/>
      <c r="X1373" s="13"/>
      <c r="Y1373" s="13"/>
      <c r="Z1373" s="13"/>
      <c r="AA1373" s="13"/>
      <c r="AB1373" s="13"/>
      <c r="AC1373" s="13"/>
      <c r="AD1373" s="13"/>
      <c r="AE1373" s="13"/>
      <c r="AT1373" s="200" t="s">
        <v>194</v>
      </c>
      <c r="AU1373" s="200" t="s">
        <v>92</v>
      </c>
      <c r="AV1373" s="13" t="s">
        <v>92</v>
      </c>
      <c r="AW1373" s="13" t="s">
        <v>32</v>
      </c>
      <c r="AX1373" s="13" t="s">
        <v>76</v>
      </c>
      <c r="AY1373" s="200" t="s">
        <v>185</v>
      </c>
    </row>
    <row r="1374" s="16" customFormat="1">
      <c r="A1374" s="16"/>
      <c r="B1374" s="234"/>
      <c r="C1374" s="16"/>
      <c r="D1374" s="194" t="s">
        <v>194</v>
      </c>
      <c r="E1374" s="235" t="s">
        <v>1</v>
      </c>
      <c r="F1374" s="236" t="s">
        <v>293</v>
      </c>
      <c r="G1374" s="16"/>
      <c r="H1374" s="237">
        <v>540.60000000000002</v>
      </c>
      <c r="I1374" s="238"/>
      <c r="J1374" s="16"/>
      <c r="K1374" s="16"/>
      <c r="L1374" s="234"/>
      <c r="M1374" s="239"/>
      <c r="N1374" s="240"/>
      <c r="O1374" s="240"/>
      <c r="P1374" s="240"/>
      <c r="Q1374" s="240"/>
      <c r="R1374" s="240"/>
      <c r="S1374" s="240"/>
      <c r="T1374" s="241"/>
      <c r="U1374" s="16"/>
      <c r="V1374" s="16"/>
      <c r="W1374" s="16"/>
      <c r="X1374" s="16"/>
      <c r="Y1374" s="16"/>
      <c r="Z1374" s="16"/>
      <c r="AA1374" s="16"/>
      <c r="AB1374" s="16"/>
      <c r="AC1374" s="16"/>
      <c r="AD1374" s="16"/>
      <c r="AE1374" s="16"/>
      <c r="AT1374" s="235" t="s">
        <v>194</v>
      </c>
      <c r="AU1374" s="235" t="s">
        <v>92</v>
      </c>
      <c r="AV1374" s="16" t="s">
        <v>111</v>
      </c>
      <c r="AW1374" s="16" t="s">
        <v>32</v>
      </c>
      <c r="AX1374" s="16" t="s">
        <v>76</v>
      </c>
      <c r="AY1374" s="235" t="s">
        <v>185</v>
      </c>
    </row>
    <row r="1375" s="14" customFormat="1">
      <c r="A1375" s="14"/>
      <c r="B1375" s="219"/>
      <c r="C1375" s="14"/>
      <c r="D1375" s="194" t="s">
        <v>194</v>
      </c>
      <c r="E1375" s="220" t="s">
        <v>1</v>
      </c>
      <c r="F1375" s="221" t="s">
        <v>690</v>
      </c>
      <c r="G1375" s="14"/>
      <c r="H1375" s="220" t="s">
        <v>1</v>
      </c>
      <c r="I1375" s="222"/>
      <c r="J1375" s="14"/>
      <c r="K1375" s="14"/>
      <c r="L1375" s="219"/>
      <c r="M1375" s="223"/>
      <c r="N1375" s="224"/>
      <c r="O1375" s="224"/>
      <c r="P1375" s="224"/>
      <c r="Q1375" s="224"/>
      <c r="R1375" s="224"/>
      <c r="S1375" s="224"/>
      <c r="T1375" s="225"/>
      <c r="U1375" s="14"/>
      <c r="V1375" s="14"/>
      <c r="W1375" s="14"/>
      <c r="X1375" s="14"/>
      <c r="Y1375" s="14"/>
      <c r="Z1375" s="14"/>
      <c r="AA1375" s="14"/>
      <c r="AB1375" s="14"/>
      <c r="AC1375" s="14"/>
      <c r="AD1375" s="14"/>
      <c r="AE1375" s="14"/>
      <c r="AT1375" s="220" t="s">
        <v>194</v>
      </c>
      <c r="AU1375" s="220" t="s">
        <v>92</v>
      </c>
      <c r="AV1375" s="14" t="s">
        <v>84</v>
      </c>
      <c r="AW1375" s="14" t="s">
        <v>32</v>
      </c>
      <c r="AX1375" s="14" t="s">
        <v>76</v>
      </c>
      <c r="AY1375" s="220" t="s">
        <v>185</v>
      </c>
    </row>
    <row r="1376" s="13" customFormat="1">
      <c r="A1376" s="13"/>
      <c r="B1376" s="199"/>
      <c r="C1376" s="13"/>
      <c r="D1376" s="194" t="s">
        <v>194</v>
      </c>
      <c r="E1376" s="200" t="s">
        <v>1</v>
      </c>
      <c r="F1376" s="201" t="s">
        <v>1506</v>
      </c>
      <c r="G1376" s="13"/>
      <c r="H1376" s="202">
        <v>231.30000000000001</v>
      </c>
      <c r="I1376" s="203"/>
      <c r="J1376" s="13"/>
      <c r="K1376" s="13"/>
      <c r="L1376" s="199"/>
      <c r="M1376" s="204"/>
      <c r="N1376" s="205"/>
      <c r="O1376" s="205"/>
      <c r="P1376" s="205"/>
      <c r="Q1376" s="205"/>
      <c r="R1376" s="205"/>
      <c r="S1376" s="205"/>
      <c r="T1376" s="206"/>
      <c r="U1376" s="13"/>
      <c r="V1376" s="13"/>
      <c r="W1376" s="13"/>
      <c r="X1376" s="13"/>
      <c r="Y1376" s="13"/>
      <c r="Z1376" s="13"/>
      <c r="AA1376" s="13"/>
      <c r="AB1376" s="13"/>
      <c r="AC1376" s="13"/>
      <c r="AD1376" s="13"/>
      <c r="AE1376" s="13"/>
      <c r="AT1376" s="200" t="s">
        <v>194</v>
      </c>
      <c r="AU1376" s="200" t="s">
        <v>92</v>
      </c>
      <c r="AV1376" s="13" t="s">
        <v>92</v>
      </c>
      <c r="AW1376" s="13" t="s">
        <v>32</v>
      </c>
      <c r="AX1376" s="13" t="s">
        <v>76</v>
      </c>
      <c r="AY1376" s="200" t="s">
        <v>185</v>
      </c>
    </row>
    <row r="1377" s="13" customFormat="1">
      <c r="A1377" s="13"/>
      <c r="B1377" s="199"/>
      <c r="C1377" s="13"/>
      <c r="D1377" s="194" t="s">
        <v>194</v>
      </c>
      <c r="E1377" s="200" t="s">
        <v>1</v>
      </c>
      <c r="F1377" s="201" t="s">
        <v>1507</v>
      </c>
      <c r="G1377" s="13"/>
      <c r="H1377" s="202">
        <v>33.399999999999999</v>
      </c>
      <c r="I1377" s="203"/>
      <c r="J1377" s="13"/>
      <c r="K1377" s="13"/>
      <c r="L1377" s="199"/>
      <c r="M1377" s="204"/>
      <c r="N1377" s="205"/>
      <c r="O1377" s="205"/>
      <c r="P1377" s="205"/>
      <c r="Q1377" s="205"/>
      <c r="R1377" s="205"/>
      <c r="S1377" s="205"/>
      <c r="T1377" s="206"/>
      <c r="U1377" s="13"/>
      <c r="V1377" s="13"/>
      <c r="W1377" s="13"/>
      <c r="X1377" s="13"/>
      <c r="Y1377" s="13"/>
      <c r="Z1377" s="13"/>
      <c r="AA1377" s="13"/>
      <c r="AB1377" s="13"/>
      <c r="AC1377" s="13"/>
      <c r="AD1377" s="13"/>
      <c r="AE1377" s="13"/>
      <c r="AT1377" s="200" t="s">
        <v>194</v>
      </c>
      <c r="AU1377" s="200" t="s">
        <v>92</v>
      </c>
      <c r="AV1377" s="13" t="s">
        <v>92</v>
      </c>
      <c r="AW1377" s="13" t="s">
        <v>32</v>
      </c>
      <c r="AX1377" s="13" t="s">
        <v>76</v>
      </c>
      <c r="AY1377" s="200" t="s">
        <v>185</v>
      </c>
    </row>
    <row r="1378" s="13" customFormat="1">
      <c r="A1378" s="13"/>
      <c r="B1378" s="199"/>
      <c r="C1378" s="13"/>
      <c r="D1378" s="194" t="s">
        <v>194</v>
      </c>
      <c r="E1378" s="200" t="s">
        <v>1</v>
      </c>
      <c r="F1378" s="201" t="s">
        <v>1508</v>
      </c>
      <c r="G1378" s="13"/>
      <c r="H1378" s="202">
        <v>19.600000000000001</v>
      </c>
      <c r="I1378" s="203"/>
      <c r="J1378" s="13"/>
      <c r="K1378" s="13"/>
      <c r="L1378" s="199"/>
      <c r="M1378" s="204"/>
      <c r="N1378" s="205"/>
      <c r="O1378" s="205"/>
      <c r="P1378" s="205"/>
      <c r="Q1378" s="205"/>
      <c r="R1378" s="205"/>
      <c r="S1378" s="205"/>
      <c r="T1378" s="206"/>
      <c r="U1378" s="13"/>
      <c r="V1378" s="13"/>
      <c r="W1378" s="13"/>
      <c r="X1378" s="13"/>
      <c r="Y1378" s="13"/>
      <c r="Z1378" s="13"/>
      <c r="AA1378" s="13"/>
      <c r="AB1378" s="13"/>
      <c r="AC1378" s="13"/>
      <c r="AD1378" s="13"/>
      <c r="AE1378" s="13"/>
      <c r="AT1378" s="200" t="s">
        <v>194</v>
      </c>
      <c r="AU1378" s="200" t="s">
        <v>92</v>
      </c>
      <c r="AV1378" s="13" t="s">
        <v>92</v>
      </c>
      <c r="AW1378" s="13" t="s">
        <v>32</v>
      </c>
      <c r="AX1378" s="13" t="s">
        <v>76</v>
      </c>
      <c r="AY1378" s="200" t="s">
        <v>185</v>
      </c>
    </row>
    <row r="1379" s="16" customFormat="1">
      <c r="A1379" s="16"/>
      <c r="B1379" s="234"/>
      <c r="C1379" s="16"/>
      <c r="D1379" s="194" t="s">
        <v>194</v>
      </c>
      <c r="E1379" s="235" t="s">
        <v>1</v>
      </c>
      <c r="F1379" s="236" t="s">
        <v>293</v>
      </c>
      <c r="G1379" s="16"/>
      <c r="H1379" s="237">
        <v>284.30000000000001</v>
      </c>
      <c r="I1379" s="238"/>
      <c r="J1379" s="16"/>
      <c r="K1379" s="16"/>
      <c r="L1379" s="234"/>
      <c r="M1379" s="239"/>
      <c r="N1379" s="240"/>
      <c r="O1379" s="240"/>
      <c r="P1379" s="240"/>
      <c r="Q1379" s="240"/>
      <c r="R1379" s="240"/>
      <c r="S1379" s="240"/>
      <c r="T1379" s="241"/>
      <c r="U1379" s="16"/>
      <c r="V1379" s="16"/>
      <c r="W1379" s="16"/>
      <c r="X1379" s="16"/>
      <c r="Y1379" s="16"/>
      <c r="Z1379" s="16"/>
      <c r="AA1379" s="16"/>
      <c r="AB1379" s="16"/>
      <c r="AC1379" s="16"/>
      <c r="AD1379" s="16"/>
      <c r="AE1379" s="16"/>
      <c r="AT1379" s="235" t="s">
        <v>194</v>
      </c>
      <c r="AU1379" s="235" t="s">
        <v>92</v>
      </c>
      <c r="AV1379" s="16" t="s">
        <v>111</v>
      </c>
      <c r="AW1379" s="16" t="s">
        <v>32</v>
      </c>
      <c r="AX1379" s="16" t="s">
        <v>76</v>
      </c>
      <c r="AY1379" s="235" t="s">
        <v>185</v>
      </c>
    </row>
    <row r="1380" s="15" customFormat="1">
      <c r="A1380" s="15"/>
      <c r="B1380" s="226"/>
      <c r="C1380" s="15"/>
      <c r="D1380" s="194" t="s">
        <v>194</v>
      </c>
      <c r="E1380" s="227" t="s">
        <v>1</v>
      </c>
      <c r="F1380" s="228" t="s">
        <v>276</v>
      </c>
      <c r="G1380" s="15"/>
      <c r="H1380" s="229">
        <v>840.5</v>
      </c>
      <c r="I1380" s="230"/>
      <c r="J1380" s="15"/>
      <c r="K1380" s="15"/>
      <c r="L1380" s="226"/>
      <c r="M1380" s="231"/>
      <c r="N1380" s="232"/>
      <c r="O1380" s="232"/>
      <c r="P1380" s="232"/>
      <c r="Q1380" s="232"/>
      <c r="R1380" s="232"/>
      <c r="S1380" s="232"/>
      <c r="T1380" s="233"/>
      <c r="U1380" s="15"/>
      <c r="V1380" s="15"/>
      <c r="W1380" s="15"/>
      <c r="X1380" s="15"/>
      <c r="Y1380" s="15"/>
      <c r="Z1380" s="15"/>
      <c r="AA1380" s="15"/>
      <c r="AB1380" s="15"/>
      <c r="AC1380" s="15"/>
      <c r="AD1380" s="15"/>
      <c r="AE1380" s="15"/>
      <c r="AT1380" s="227" t="s">
        <v>194</v>
      </c>
      <c r="AU1380" s="227" t="s">
        <v>92</v>
      </c>
      <c r="AV1380" s="15" t="s">
        <v>191</v>
      </c>
      <c r="AW1380" s="15" t="s">
        <v>32</v>
      </c>
      <c r="AX1380" s="15" t="s">
        <v>84</v>
      </c>
      <c r="AY1380" s="227" t="s">
        <v>185</v>
      </c>
    </row>
    <row r="1381" s="2" customFormat="1" ht="44.25" customHeight="1">
      <c r="A1381" s="38"/>
      <c r="B1381" s="180"/>
      <c r="C1381" s="181" t="s">
        <v>1509</v>
      </c>
      <c r="D1381" s="181" t="s">
        <v>187</v>
      </c>
      <c r="E1381" s="182" t="s">
        <v>1510</v>
      </c>
      <c r="F1381" s="183" t="s">
        <v>1511</v>
      </c>
      <c r="G1381" s="184" t="s">
        <v>190</v>
      </c>
      <c r="H1381" s="185">
        <v>2301.8760000000002</v>
      </c>
      <c r="I1381" s="186"/>
      <c r="J1381" s="187">
        <f>ROUND(I1381*H1381,2)</f>
        <v>0</v>
      </c>
      <c r="K1381" s="183" t="s">
        <v>199</v>
      </c>
      <c r="L1381" s="39"/>
      <c r="M1381" s="188" t="s">
        <v>1</v>
      </c>
      <c r="N1381" s="189" t="s">
        <v>42</v>
      </c>
      <c r="O1381" s="77"/>
      <c r="P1381" s="190">
        <f>O1381*H1381</f>
        <v>0</v>
      </c>
      <c r="Q1381" s="190">
        <v>0</v>
      </c>
      <c r="R1381" s="190">
        <f>Q1381*H1381</f>
        <v>0</v>
      </c>
      <c r="S1381" s="190">
        <v>0.02</v>
      </c>
      <c r="T1381" s="191">
        <f>S1381*H1381</f>
        <v>46.037520000000008</v>
      </c>
      <c r="U1381" s="38"/>
      <c r="V1381" s="38"/>
      <c r="W1381" s="38"/>
      <c r="X1381" s="38"/>
      <c r="Y1381" s="38"/>
      <c r="Z1381" s="38"/>
      <c r="AA1381" s="38"/>
      <c r="AB1381" s="38"/>
      <c r="AC1381" s="38"/>
      <c r="AD1381" s="38"/>
      <c r="AE1381" s="38"/>
      <c r="AR1381" s="192" t="s">
        <v>191</v>
      </c>
      <c r="AT1381" s="192" t="s">
        <v>187</v>
      </c>
      <c r="AU1381" s="192" t="s">
        <v>92</v>
      </c>
      <c r="AY1381" s="19" t="s">
        <v>185</v>
      </c>
      <c r="BE1381" s="193">
        <f>IF(N1381="základní",J1381,0)</f>
        <v>0</v>
      </c>
      <c r="BF1381" s="193">
        <f>IF(N1381="snížená",J1381,0)</f>
        <v>0</v>
      </c>
      <c r="BG1381" s="193">
        <f>IF(N1381="zákl. přenesená",J1381,0)</f>
        <v>0</v>
      </c>
      <c r="BH1381" s="193">
        <f>IF(N1381="sníž. přenesená",J1381,0)</f>
        <v>0</v>
      </c>
      <c r="BI1381" s="193">
        <f>IF(N1381="nulová",J1381,0)</f>
        <v>0</v>
      </c>
      <c r="BJ1381" s="19" t="s">
        <v>92</v>
      </c>
      <c r="BK1381" s="193">
        <f>ROUND(I1381*H1381,2)</f>
        <v>0</v>
      </c>
      <c r="BL1381" s="19" t="s">
        <v>191</v>
      </c>
      <c r="BM1381" s="192" t="s">
        <v>1512</v>
      </c>
    </row>
    <row r="1382" s="2" customFormat="1">
      <c r="A1382" s="38"/>
      <c r="B1382" s="39"/>
      <c r="C1382" s="38"/>
      <c r="D1382" s="194" t="s">
        <v>193</v>
      </c>
      <c r="E1382" s="38"/>
      <c r="F1382" s="195" t="s">
        <v>1511</v>
      </c>
      <c r="G1382" s="38"/>
      <c r="H1382" s="38"/>
      <c r="I1382" s="196"/>
      <c r="J1382" s="38"/>
      <c r="K1382" s="38"/>
      <c r="L1382" s="39"/>
      <c r="M1382" s="197"/>
      <c r="N1382" s="198"/>
      <c r="O1382" s="77"/>
      <c r="P1382" s="77"/>
      <c r="Q1382" s="77"/>
      <c r="R1382" s="77"/>
      <c r="S1382" s="77"/>
      <c r="T1382" s="78"/>
      <c r="U1382" s="38"/>
      <c r="V1382" s="38"/>
      <c r="W1382" s="38"/>
      <c r="X1382" s="38"/>
      <c r="Y1382" s="38"/>
      <c r="Z1382" s="38"/>
      <c r="AA1382" s="38"/>
      <c r="AB1382" s="38"/>
      <c r="AC1382" s="38"/>
      <c r="AD1382" s="38"/>
      <c r="AE1382" s="38"/>
      <c r="AT1382" s="19" t="s">
        <v>193</v>
      </c>
      <c r="AU1382" s="19" t="s">
        <v>92</v>
      </c>
    </row>
    <row r="1383" s="2" customFormat="1">
      <c r="A1383" s="38"/>
      <c r="B1383" s="39"/>
      <c r="C1383" s="38"/>
      <c r="D1383" s="207" t="s">
        <v>201</v>
      </c>
      <c r="E1383" s="38"/>
      <c r="F1383" s="208" t="s">
        <v>1513</v>
      </c>
      <c r="G1383" s="38"/>
      <c r="H1383" s="38"/>
      <c r="I1383" s="196"/>
      <c r="J1383" s="38"/>
      <c r="K1383" s="38"/>
      <c r="L1383" s="39"/>
      <c r="M1383" s="197"/>
      <c r="N1383" s="198"/>
      <c r="O1383" s="77"/>
      <c r="P1383" s="77"/>
      <c r="Q1383" s="77"/>
      <c r="R1383" s="77"/>
      <c r="S1383" s="77"/>
      <c r="T1383" s="78"/>
      <c r="U1383" s="38"/>
      <c r="V1383" s="38"/>
      <c r="W1383" s="38"/>
      <c r="X1383" s="38"/>
      <c r="Y1383" s="38"/>
      <c r="Z1383" s="38"/>
      <c r="AA1383" s="38"/>
      <c r="AB1383" s="38"/>
      <c r="AC1383" s="38"/>
      <c r="AD1383" s="38"/>
      <c r="AE1383" s="38"/>
      <c r="AT1383" s="19" t="s">
        <v>201</v>
      </c>
      <c r="AU1383" s="19" t="s">
        <v>92</v>
      </c>
    </row>
    <row r="1384" s="14" customFormat="1">
      <c r="A1384" s="14"/>
      <c r="B1384" s="219"/>
      <c r="C1384" s="14"/>
      <c r="D1384" s="194" t="s">
        <v>194</v>
      </c>
      <c r="E1384" s="220" t="s">
        <v>1</v>
      </c>
      <c r="F1384" s="221" t="s">
        <v>1514</v>
      </c>
      <c r="G1384" s="14"/>
      <c r="H1384" s="220" t="s">
        <v>1</v>
      </c>
      <c r="I1384" s="222"/>
      <c r="J1384" s="14"/>
      <c r="K1384" s="14"/>
      <c r="L1384" s="219"/>
      <c r="M1384" s="223"/>
      <c r="N1384" s="224"/>
      <c r="O1384" s="224"/>
      <c r="P1384" s="224"/>
      <c r="Q1384" s="224"/>
      <c r="R1384" s="224"/>
      <c r="S1384" s="224"/>
      <c r="T1384" s="225"/>
      <c r="U1384" s="14"/>
      <c r="V1384" s="14"/>
      <c r="W1384" s="14"/>
      <c r="X1384" s="14"/>
      <c r="Y1384" s="14"/>
      <c r="Z1384" s="14"/>
      <c r="AA1384" s="14"/>
      <c r="AB1384" s="14"/>
      <c r="AC1384" s="14"/>
      <c r="AD1384" s="14"/>
      <c r="AE1384" s="14"/>
      <c r="AT1384" s="220" t="s">
        <v>194</v>
      </c>
      <c r="AU1384" s="220" t="s">
        <v>92</v>
      </c>
      <c r="AV1384" s="14" t="s">
        <v>84</v>
      </c>
      <c r="AW1384" s="14" t="s">
        <v>32</v>
      </c>
      <c r="AX1384" s="14" t="s">
        <v>76</v>
      </c>
      <c r="AY1384" s="220" t="s">
        <v>185</v>
      </c>
    </row>
    <row r="1385" s="14" customFormat="1">
      <c r="A1385" s="14"/>
      <c r="B1385" s="219"/>
      <c r="C1385" s="14"/>
      <c r="D1385" s="194" t="s">
        <v>194</v>
      </c>
      <c r="E1385" s="220" t="s">
        <v>1</v>
      </c>
      <c r="F1385" s="221" t="s">
        <v>1515</v>
      </c>
      <c r="G1385" s="14"/>
      <c r="H1385" s="220" t="s">
        <v>1</v>
      </c>
      <c r="I1385" s="222"/>
      <c r="J1385" s="14"/>
      <c r="K1385" s="14"/>
      <c r="L1385" s="219"/>
      <c r="M1385" s="223"/>
      <c r="N1385" s="224"/>
      <c r="O1385" s="224"/>
      <c r="P1385" s="224"/>
      <c r="Q1385" s="224"/>
      <c r="R1385" s="224"/>
      <c r="S1385" s="224"/>
      <c r="T1385" s="225"/>
      <c r="U1385" s="14"/>
      <c r="V1385" s="14"/>
      <c r="W1385" s="14"/>
      <c r="X1385" s="14"/>
      <c r="Y1385" s="14"/>
      <c r="Z1385" s="14"/>
      <c r="AA1385" s="14"/>
      <c r="AB1385" s="14"/>
      <c r="AC1385" s="14"/>
      <c r="AD1385" s="14"/>
      <c r="AE1385" s="14"/>
      <c r="AT1385" s="220" t="s">
        <v>194</v>
      </c>
      <c r="AU1385" s="220" t="s">
        <v>92</v>
      </c>
      <c r="AV1385" s="14" t="s">
        <v>84</v>
      </c>
      <c r="AW1385" s="14" t="s">
        <v>32</v>
      </c>
      <c r="AX1385" s="14" t="s">
        <v>76</v>
      </c>
      <c r="AY1385" s="220" t="s">
        <v>185</v>
      </c>
    </row>
    <row r="1386" s="13" customFormat="1">
      <c r="A1386" s="13"/>
      <c r="B1386" s="199"/>
      <c r="C1386" s="13"/>
      <c r="D1386" s="194" t="s">
        <v>194</v>
      </c>
      <c r="E1386" s="200" t="s">
        <v>1</v>
      </c>
      <c r="F1386" s="201" t="s">
        <v>1516</v>
      </c>
      <c r="G1386" s="13"/>
      <c r="H1386" s="202">
        <v>116.843</v>
      </c>
      <c r="I1386" s="203"/>
      <c r="J1386" s="13"/>
      <c r="K1386" s="13"/>
      <c r="L1386" s="199"/>
      <c r="M1386" s="204"/>
      <c r="N1386" s="205"/>
      <c r="O1386" s="205"/>
      <c r="P1386" s="205"/>
      <c r="Q1386" s="205"/>
      <c r="R1386" s="205"/>
      <c r="S1386" s="205"/>
      <c r="T1386" s="206"/>
      <c r="U1386" s="13"/>
      <c r="V1386" s="13"/>
      <c r="W1386" s="13"/>
      <c r="X1386" s="13"/>
      <c r="Y1386" s="13"/>
      <c r="Z1386" s="13"/>
      <c r="AA1386" s="13"/>
      <c r="AB1386" s="13"/>
      <c r="AC1386" s="13"/>
      <c r="AD1386" s="13"/>
      <c r="AE1386" s="13"/>
      <c r="AT1386" s="200" t="s">
        <v>194</v>
      </c>
      <c r="AU1386" s="200" t="s">
        <v>92</v>
      </c>
      <c r="AV1386" s="13" t="s">
        <v>92</v>
      </c>
      <c r="AW1386" s="13" t="s">
        <v>32</v>
      </c>
      <c r="AX1386" s="13" t="s">
        <v>76</v>
      </c>
      <c r="AY1386" s="200" t="s">
        <v>185</v>
      </c>
    </row>
    <row r="1387" s="13" customFormat="1">
      <c r="A1387" s="13"/>
      <c r="B1387" s="199"/>
      <c r="C1387" s="13"/>
      <c r="D1387" s="194" t="s">
        <v>194</v>
      </c>
      <c r="E1387" s="200" t="s">
        <v>1</v>
      </c>
      <c r="F1387" s="201" t="s">
        <v>1517</v>
      </c>
      <c r="G1387" s="13"/>
      <c r="H1387" s="202">
        <v>56.393999999999998</v>
      </c>
      <c r="I1387" s="203"/>
      <c r="J1387" s="13"/>
      <c r="K1387" s="13"/>
      <c r="L1387" s="199"/>
      <c r="M1387" s="204"/>
      <c r="N1387" s="205"/>
      <c r="O1387" s="205"/>
      <c r="P1387" s="205"/>
      <c r="Q1387" s="205"/>
      <c r="R1387" s="205"/>
      <c r="S1387" s="205"/>
      <c r="T1387" s="206"/>
      <c r="U1387" s="13"/>
      <c r="V1387" s="13"/>
      <c r="W1387" s="13"/>
      <c r="X1387" s="13"/>
      <c r="Y1387" s="13"/>
      <c r="Z1387" s="13"/>
      <c r="AA1387" s="13"/>
      <c r="AB1387" s="13"/>
      <c r="AC1387" s="13"/>
      <c r="AD1387" s="13"/>
      <c r="AE1387" s="13"/>
      <c r="AT1387" s="200" t="s">
        <v>194</v>
      </c>
      <c r="AU1387" s="200" t="s">
        <v>92</v>
      </c>
      <c r="AV1387" s="13" t="s">
        <v>92</v>
      </c>
      <c r="AW1387" s="13" t="s">
        <v>32</v>
      </c>
      <c r="AX1387" s="13" t="s">
        <v>76</v>
      </c>
      <c r="AY1387" s="200" t="s">
        <v>185</v>
      </c>
    </row>
    <row r="1388" s="13" customFormat="1">
      <c r="A1388" s="13"/>
      <c r="B1388" s="199"/>
      <c r="C1388" s="13"/>
      <c r="D1388" s="194" t="s">
        <v>194</v>
      </c>
      <c r="E1388" s="200" t="s">
        <v>1</v>
      </c>
      <c r="F1388" s="201" t="s">
        <v>1518</v>
      </c>
      <c r="G1388" s="13"/>
      <c r="H1388" s="202">
        <v>70.536000000000001</v>
      </c>
      <c r="I1388" s="203"/>
      <c r="J1388" s="13"/>
      <c r="K1388" s="13"/>
      <c r="L1388" s="199"/>
      <c r="M1388" s="204"/>
      <c r="N1388" s="205"/>
      <c r="O1388" s="205"/>
      <c r="P1388" s="205"/>
      <c r="Q1388" s="205"/>
      <c r="R1388" s="205"/>
      <c r="S1388" s="205"/>
      <c r="T1388" s="206"/>
      <c r="U1388" s="13"/>
      <c r="V1388" s="13"/>
      <c r="W1388" s="13"/>
      <c r="X1388" s="13"/>
      <c r="Y1388" s="13"/>
      <c r="Z1388" s="13"/>
      <c r="AA1388" s="13"/>
      <c r="AB1388" s="13"/>
      <c r="AC1388" s="13"/>
      <c r="AD1388" s="13"/>
      <c r="AE1388" s="13"/>
      <c r="AT1388" s="200" t="s">
        <v>194</v>
      </c>
      <c r="AU1388" s="200" t="s">
        <v>92</v>
      </c>
      <c r="AV1388" s="13" t="s">
        <v>92</v>
      </c>
      <c r="AW1388" s="13" t="s">
        <v>32</v>
      </c>
      <c r="AX1388" s="13" t="s">
        <v>76</v>
      </c>
      <c r="AY1388" s="200" t="s">
        <v>185</v>
      </c>
    </row>
    <row r="1389" s="13" customFormat="1">
      <c r="A1389" s="13"/>
      <c r="B1389" s="199"/>
      <c r="C1389" s="13"/>
      <c r="D1389" s="194" t="s">
        <v>194</v>
      </c>
      <c r="E1389" s="200" t="s">
        <v>1</v>
      </c>
      <c r="F1389" s="201" t="s">
        <v>1519</v>
      </c>
      <c r="G1389" s="13"/>
      <c r="H1389" s="202">
        <v>46.764000000000003</v>
      </c>
      <c r="I1389" s="203"/>
      <c r="J1389" s="13"/>
      <c r="K1389" s="13"/>
      <c r="L1389" s="199"/>
      <c r="M1389" s="204"/>
      <c r="N1389" s="205"/>
      <c r="O1389" s="205"/>
      <c r="P1389" s="205"/>
      <c r="Q1389" s="205"/>
      <c r="R1389" s="205"/>
      <c r="S1389" s="205"/>
      <c r="T1389" s="206"/>
      <c r="U1389" s="13"/>
      <c r="V1389" s="13"/>
      <c r="W1389" s="13"/>
      <c r="X1389" s="13"/>
      <c r="Y1389" s="13"/>
      <c r="Z1389" s="13"/>
      <c r="AA1389" s="13"/>
      <c r="AB1389" s="13"/>
      <c r="AC1389" s="13"/>
      <c r="AD1389" s="13"/>
      <c r="AE1389" s="13"/>
      <c r="AT1389" s="200" t="s">
        <v>194</v>
      </c>
      <c r="AU1389" s="200" t="s">
        <v>92</v>
      </c>
      <c r="AV1389" s="13" t="s">
        <v>92</v>
      </c>
      <c r="AW1389" s="13" t="s">
        <v>32</v>
      </c>
      <c r="AX1389" s="13" t="s">
        <v>76</v>
      </c>
      <c r="AY1389" s="200" t="s">
        <v>185</v>
      </c>
    </row>
    <row r="1390" s="13" customFormat="1">
      <c r="A1390" s="13"/>
      <c r="B1390" s="199"/>
      <c r="C1390" s="13"/>
      <c r="D1390" s="194" t="s">
        <v>194</v>
      </c>
      <c r="E1390" s="200" t="s">
        <v>1</v>
      </c>
      <c r="F1390" s="201" t="s">
        <v>1520</v>
      </c>
      <c r="G1390" s="13"/>
      <c r="H1390" s="202">
        <v>45.795999999999999</v>
      </c>
      <c r="I1390" s="203"/>
      <c r="J1390" s="13"/>
      <c r="K1390" s="13"/>
      <c r="L1390" s="199"/>
      <c r="M1390" s="204"/>
      <c r="N1390" s="205"/>
      <c r="O1390" s="205"/>
      <c r="P1390" s="205"/>
      <c r="Q1390" s="205"/>
      <c r="R1390" s="205"/>
      <c r="S1390" s="205"/>
      <c r="T1390" s="206"/>
      <c r="U1390" s="13"/>
      <c r="V1390" s="13"/>
      <c r="W1390" s="13"/>
      <c r="X1390" s="13"/>
      <c r="Y1390" s="13"/>
      <c r="Z1390" s="13"/>
      <c r="AA1390" s="13"/>
      <c r="AB1390" s="13"/>
      <c r="AC1390" s="13"/>
      <c r="AD1390" s="13"/>
      <c r="AE1390" s="13"/>
      <c r="AT1390" s="200" t="s">
        <v>194</v>
      </c>
      <c r="AU1390" s="200" t="s">
        <v>92</v>
      </c>
      <c r="AV1390" s="13" t="s">
        <v>92</v>
      </c>
      <c r="AW1390" s="13" t="s">
        <v>32</v>
      </c>
      <c r="AX1390" s="13" t="s">
        <v>76</v>
      </c>
      <c r="AY1390" s="200" t="s">
        <v>185</v>
      </c>
    </row>
    <row r="1391" s="13" customFormat="1">
      <c r="A1391" s="13"/>
      <c r="B1391" s="199"/>
      <c r="C1391" s="13"/>
      <c r="D1391" s="194" t="s">
        <v>194</v>
      </c>
      <c r="E1391" s="200" t="s">
        <v>1</v>
      </c>
      <c r="F1391" s="201" t="s">
        <v>1521</v>
      </c>
      <c r="G1391" s="13"/>
      <c r="H1391" s="202">
        <v>-1.5409999999999999</v>
      </c>
      <c r="I1391" s="203"/>
      <c r="J1391" s="13"/>
      <c r="K1391" s="13"/>
      <c r="L1391" s="199"/>
      <c r="M1391" s="204"/>
      <c r="N1391" s="205"/>
      <c r="O1391" s="205"/>
      <c r="P1391" s="205"/>
      <c r="Q1391" s="205"/>
      <c r="R1391" s="205"/>
      <c r="S1391" s="205"/>
      <c r="T1391" s="206"/>
      <c r="U1391" s="13"/>
      <c r="V1391" s="13"/>
      <c r="W1391" s="13"/>
      <c r="X1391" s="13"/>
      <c r="Y1391" s="13"/>
      <c r="Z1391" s="13"/>
      <c r="AA1391" s="13"/>
      <c r="AB1391" s="13"/>
      <c r="AC1391" s="13"/>
      <c r="AD1391" s="13"/>
      <c r="AE1391" s="13"/>
      <c r="AT1391" s="200" t="s">
        <v>194</v>
      </c>
      <c r="AU1391" s="200" t="s">
        <v>92</v>
      </c>
      <c r="AV1391" s="13" t="s">
        <v>92</v>
      </c>
      <c r="AW1391" s="13" t="s">
        <v>32</v>
      </c>
      <c r="AX1391" s="13" t="s">
        <v>76</v>
      </c>
      <c r="AY1391" s="200" t="s">
        <v>185</v>
      </c>
    </row>
    <row r="1392" s="13" customFormat="1">
      <c r="A1392" s="13"/>
      <c r="B1392" s="199"/>
      <c r="C1392" s="13"/>
      <c r="D1392" s="194" t="s">
        <v>194</v>
      </c>
      <c r="E1392" s="200" t="s">
        <v>1</v>
      </c>
      <c r="F1392" s="201" t="s">
        <v>1522</v>
      </c>
      <c r="G1392" s="13"/>
      <c r="H1392" s="202">
        <v>40.029000000000003</v>
      </c>
      <c r="I1392" s="203"/>
      <c r="J1392" s="13"/>
      <c r="K1392" s="13"/>
      <c r="L1392" s="199"/>
      <c r="M1392" s="204"/>
      <c r="N1392" s="205"/>
      <c r="O1392" s="205"/>
      <c r="P1392" s="205"/>
      <c r="Q1392" s="205"/>
      <c r="R1392" s="205"/>
      <c r="S1392" s="205"/>
      <c r="T1392" s="206"/>
      <c r="U1392" s="13"/>
      <c r="V1392" s="13"/>
      <c r="W1392" s="13"/>
      <c r="X1392" s="13"/>
      <c r="Y1392" s="13"/>
      <c r="Z1392" s="13"/>
      <c r="AA1392" s="13"/>
      <c r="AB1392" s="13"/>
      <c r="AC1392" s="13"/>
      <c r="AD1392" s="13"/>
      <c r="AE1392" s="13"/>
      <c r="AT1392" s="200" t="s">
        <v>194</v>
      </c>
      <c r="AU1392" s="200" t="s">
        <v>92</v>
      </c>
      <c r="AV1392" s="13" t="s">
        <v>92</v>
      </c>
      <c r="AW1392" s="13" t="s">
        <v>32</v>
      </c>
      <c r="AX1392" s="13" t="s">
        <v>76</v>
      </c>
      <c r="AY1392" s="200" t="s">
        <v>185</v>
      </c>
    </row>
    <row r="1393" s="13" customFormat="1">
      <c r="A1393" s="13"/>
      <c r="B1393" s="199"/>
      <c r="C1393" s="13"/>
      <c r="D1393" s="194" t="s">
        <v>194</v>
      </c>
      <c r="E1393" s="200" t="s">
        <v>1</v>
      </c>
      <c r="F1393" s="201" t="s">
        <v>1523</v>
      </c>
      <c r="G1393" s="13"/>
      <c r="H1393" s="202">
        <v>8.734</v>
      </c>
      <c r="I1393" s="203"/>
      <c r="J1393" s="13"/>
      <c r="K1393" s="13"/>
      <c r="L1393" s="199"/>
      <c r="M1393" s="204"/>
      <c r="N1393" s="205"/>
      <c r="O1393" s="205"/>
      <c r="P1393" s="205"/>
      <c r="Q1393" s="205"/>
      <c r="R1393" s="205"/>
      <c r="S1393" s="205"/>
      <c r="T1393" s="206"/>
      <c r="U1393" s="13"/>
      <c r="V1393" s="13"/>
      <c r="W1393" s="13"/>
      <c r="X1393" s="13"/>
      <c r="Y1393" s="13"/>
      <c r="Z1393" s="13"/>
      <c r="AA1393" s="13"/>
      <c r="AB1393" s="13"/>
      <c r="AC1393" s="13"/>
      <c r="AD1393" s="13"/>
      <c r="AE1393" s="13"/>
      <c r="AT1393" s="200" t="s">
        <v>194</v>
      </c>
      <c r="AU1393" s="200" t="s">
        <v>92</v>
      </c>
      <c r="AV1393" s="13" t="s">
        <v>92</v>
      </c>
      <c r="AW1393" s="13" t="s">
        <v>32</v>
      </c>
      <c r="AX1393" s="13" t="s">
        <v>76</v>
      </c>
      <c r="AY1393" s="200" t="s">
        <v>185</v>
      </c>
    </row>
    <row r="1394" s="13" customFormat="1">
      <c r="A1394" s="13"/>
      <c r="B1394" s="199"/>
      <c r="C1394" s="13"/>
      <c r="D1394" s="194" t="s">
        <v>194</v>
      </c>
      <c r="E1394" s="200" t="s">
        <v>1</v>
      </c>
      <c r="F1394" s="201" t="s">
        <v>1524</v>
      </c>
      <c r="G1394" s="13"/>
      <c r="H1394" s="202">
        <v>120.127</v>
      </c>
      <c r="I1394" s="203"/>
      <c r="J1394" s="13"/>
      <c r="K1394" s="13"/>
      <c r="L1394" s="199"/>
      <c r="M1394" s="204"/>
      <c r="N1394" s="205"/>
      <c r="O1394" s="205"/>
      <c r="P1394" s="205"/>
      <c r="Q1394" s="205"/>
      <c r="R1394" s="205"/>
      <c r="S1394" s="205"/>
      <c r="T1394" s="206"/>
      <c r="U1394" s="13"/>
      <c r="V1394" s="13"/>
      <c r="W1394" s="13"/>
      <c r="X1394" s="13"/>
      <c r="Y1394" s="13"/>
      <c r="Z1394" s="13"/>
      <c r="AA1394" s="13"/>
      <c r="AB1394" s="13"/>
      <c r="AC1394" s="13"/>
      <c r="AD1394" s="13"/>
      <c r="AE1394" s="13"/>
      <c r="AT1394" s="200" t="s">
        <v>194</v>
      </c>
      <c r="AU1394" s="200" t="s">
        <v>92</v>
      </c>
      <c r="AV1394" s="13" t="s">
        <v>92</v>
      </c>
      <c r="AW1394" s="13" t="s">
        <v>32</v>
      </c>
      <c r="AX1394" s="13" t="s">
        <v>76</v>
      </c>
      <c r="AY1394" s="200" t="s">
        <v>185</v>
      </c>
    </row>
    <row r="1395" s="13" customFormat="1">
      <c r="A1395" s="13"/>
      <c r="B1395" s="199"/>
      <c r="C1395" s="13"/>
      <c r="D1395" s="194" t="s">
        <v>194</v>
      </c>
      <c r="E1395" s="200" t="s">
        <v>1</v>
      </c>
      <c r="F1395" s="201" t="s">
        <v>1525</v>
      </c>
      <c r="G1395" s="13"/>
      <c r="H1395" s="202">
        <v>26.105</v>
      </c>
      <c r="I1395" s="203"/>
      <c r="J1395" s="13"/>
      <c r="K1395" s="13"/>
      <c r="L1395" s="199"/>
      <c r="M1395" s="204"/>
      <c r="N1395" s="205"/>
      <c r="O1395" s="205"/>
      <c r="P1395" s="205"/>
      <c r="Q1395" s="205"/>
      <c r="R1395" s="205"/>
      <c r="S1395" s="205"/>
      <c r="T1395" s="206"/>
      <c r="U1395" s="13"/>
      <c r="V1395" s="13"/>
      <c r="W1395" s="13"/>
      <c r="X1395" s="13"/>
      <c r="Y1395" s="13"/>
      <c r="Z1395" s="13"/>
      <c r="AA1395" s="13"/>
      <c r="AB1395" s="13"/>
      <c r="AC1395" s="13"/>
      <c r="AD1395" s="13"/>
      <c r="AE1395" s="13"/>
      <c r="AT1395" s="200" t="s">
        <v>194</v>
      </c>
      <c r="AU1395" s="200" t="s">
        <v>92</v>
      </c>
      <c r="AV1395" s="13" t="s">
        <v>92</v>
      </c>
      <c r="AW1395" s="13" t="s">
        <v>32</v>
      </c>
      <c r="AX1395" s="13" t="s">
        <v>76</v>
      </c>
      <c r="AY1395" s="200" t="s">
        <v>185</v>
      </c>
    </row>
    <row r="1396" s="14" customFormat="1">
      <c r="A1396" s="14"/>
      <c r="B1396" s="219"/>
      <c r="C1396" s="14"/>
      <c r="D1396" s="194" t="s">
        <v>194</v>
      </c>
      <c r="E1396" s="220" t="s">
        <v>1</v>
      </c>
      <c r="F1396" s="221" t="s">
        <v>1526</v>
      </c>
      <c r="G1396" s="14"/>
      <c r="H1396" s="220" t="s">
        <v>1</v>
      </c>
      <c r="I1396" s="222"/>
      <c r="J1396" s="14"/>
      <c r="K1396" s="14"/>
      <c r="L1396" s="219"/>
      <c r="M1396" s="223"/>
      <c r="N1396" s="224"/>
      <c r="O1396" s="224"/>
      <c r="P1396" s="224"/>
      <c r="Q1396" s="224"/>
      <c r="R1396" s="224"/>
      <c r="S1396" s="224"/>
      <c r="T1396" s="225"/>
      <c r="U1396" s="14"/>
      <c r="V1396" s="14"/>
      <c r="W1396" s="14"/>
      <c r="X1396" s="14"/>
      <c r="Y1396" s="14"/>
      <c r="Z1396" s="14"/>
      <c r="AA1396" s="14"/>
      <c r="AB1396" s="14"/>
      <c r="AC1396" s="14"/>
      <c r="AD1396" s="14"/>
      <c r="AE1396" s="14"/>
      <c r="AT1396" s="220" t="s">
        <v>194</v>
      </c>
      <c r="AU1396" s="220" t="s">
        <v>92</v>
      </c>
      <c r="AV1396" s="14" t="s">
        <v>84</v>
      </c>
      <c r="AW1396" s="14" t="s">
        <v>32</v>
      </c>
      <c r="AX1396" s="14" t="s">
        <v>76</v>
      </c>
      <c r="AY1396" s="220" t="s">
        <v>185</v>
      </c>
    </row>
    <row r="1397" s="13" customFormat="1">
      <c r="A1397" s="13"/>
      <c r="B1397" s="199"/>
      <c r="C1397" s="13"/>
      <c r="D1397" s="194" t="s">
        <v>194</v>
      </c>
      <c r="E1397" s="200" t="s">
        <v>1</v>
      </c>
      <c r="F1397" s="201" t="s">
        <v>1527</v>
      </c>
      <c r="G1397" s="13"/>
      <c r="H1397" s="202">
        <v>44.561999999999998</v>
      </c>
      <c r="I1397" s="203"/>
      <c r="J1397" s="13"/>
      <c r="K1397" s="13"/>
      <c r="L1397" s="199"/>
      <c r="M1397" s="204"/>
      <c r="N1397" s="205"/>
      <c r="O1397" s="205"/>
      <c r="P1397" s="205"/>
      <c r="Q1397" s="205"/>
      <c r="R1397" s="205"/>
      <c r="S1397" s="205"/>
      <c r="T1397" s="206"/>
      <c r="U1397" s="13"/>
      <c r="V1397" s="13"/>
      <c r="W1397" s="13"/>
      <c r="X1397" s="13"/>
      <c r="Y1397" s="13"/>
      <c r="Z1397" s="13"/>
      <c r="AA1397" s="13"/>
      <c r="AB1397" s="13"/>
      <c r="AC1397" s="13"/>
      <c r="AD1397" s="13"/>
      <c r="AE1397" s="13"/>
      <c r="AT1397" s="200" t="s">
        <v>194</v>
      </c>
      <c r="AU1397" s="200" t="s">
        <v>92</v>
      </c>
      <c r="AV1397" s="13" t="s">
        <v>92</v>
      </c>
      <c r="AW1397" s="13" t="s">
        <v>32</v>
      </c>
      <c r="AX1397" s="13" t="s">
        <v>76</v>
      </c>
      <c r="AY1397" s="200" t="s">
        <v>185</v>
      </c>
    </row>
    <row r="1398" s="13" customFormat="1">
      <c r="A1398" s="13"/>
      <c r="B1398" s="199"/>
      <c r="C1398" s="13"/>
      <c r="D1398" s="194" t="s">
        <v>194</v>
      </c>
      <c r="E1398" s="200" t="s">
        <v>1</v>
      </c>
      <c r="F1398" s="201" t="s">
        <v>1528</v>
      </c>
      <c r="G1398" s="13"/>
      <c r="H1398" s="202">
        <v>137.85900000000001</v>
      </c>
      <c r="I1398" s="203"/>
      <c r="J1398" s="13"/>
      <c r="K1398" s="13"/>
      <c r="L1398" s="199"/>
      <c r="M1398" s="204"/>
      <c r="N1398" s="205"/>
      <c r="O1398" s="205"/>
      <c r="P1398" s="205"/>
      <c r="Q1398" s="205"/>
      <c r="R1398" s="205"/>
      <c r="S1398" s="205"/>
      <c r="T1398" s="206"/>
      <c r="U1398" s="13"/>
      <c r="V1398" s="13"/>
      <c r="W1398" s="13"/>
      <c r="X1398" s="13"/>
      <c r="Y1398" s="13"/>
      <c r="Z1398" s="13"/>
      <c r="AA1398" s="13"/>
      <c r="AB1398" s="13"/>
      <c r="AC1398" s="13"/>
      <c r="AD1398" s="13"/>
      <c r="AE1398" s="13"/>
      <c r="AT1398" s="200" t="s">
        <v>194</v>
      </c>
      <c r="AU1398" s="200" t="s">
        <v>92</v>
      </c>
      <c r="AV1398" s="13" t="s">
        <v>92</v>
      </c>
      <c r="AW1398" s="13" t="s">
        <v>32</v>
      </c>
      <c r="AX1398" s="13" t="s">
        <v>76</v>
      </c>
      <c r="AY1398" s="200" t="s">
        <v>185</v>
      </c>
    </row>
    <row r="1399" s="13" customFormat="1">
      <c r="A1399" s="13"/>
      <c r="B1399" s="199"/>
      <c r="C1399" s="13"/>
      <c r="D1399" s="194" t="s">
        <v>194</v>
      </c>
      <c r="E1399" s="200" t="s">
        <v>1</v>
      </c>
      <c r="F1399" s="201" t="s">
        <v>1529</v>
      </c>
      <c r="G1399" s="13"/>
      <c r="H1399" s="202">
        <v>50.32</v>
      </c>
      <c r="I1399" s="203"/>
      <c r="J1399" s="13"/>
      <c r="K1399" s="13"/>
      <c r="L1399" s="199"/>
      <c r="M1399" s="204"/>
      <c r="N1399" s="205"/>
      <c r="O1399" s="205"/>
      <c r="P1399" s="205"/>
      <c r="Q1399" s="205"/>
      <c r="R1399" s="205"/>
      <c r="S1399" s="205"/>
      <c r="T1399" s="206"/>
      <c r="U1399" s="13"/>
      <c r="V1399" s="13"/>
      <c r="W1399" s="13"/>
      <c r="X1399" s="13"/>
      <c r="Y1399" s="13"/>
      <c r="Z1399" s="13"/>
      <c r="AA1399" s="13"/>
      <c r="AB1399" s="13"/>
      <c r="AC1399" s="13"/>
      <c r="AD1399" s="13"/>
      <c r="AE1399" s="13"/>
      <c r="AT1399" s="200" t="s">
        <v>194</v>
      </c>
      <c r="AU1399" s="200" t="s">
        <v>92</v>
      </c>
      <c r="AV1399" s="13" t="s">
        <v>92</v>
      </c>
      <c r="AW1399" s="13" t="s">
        <v>32</v>
      </c>
      <c r="AX1399" s="13" t="s">
        <v>76</v>
      </c>
      <c r="AY1399" s="200" t="s">
        <v>185</v>
      </c>
    </row>
    <row r="1400" s="13" customFormat="1">
      <c r="A1400" s="13"/>
      <c r="B1400" s="199"/>
      <c r="C1400" s="13"/>
      <c r="D1400" s="194" t="s">
        <v>194</v>
      </c>
      <c r="E1400" s="200" t="s">
        <v>1</v>
      </c>
      <c r="F1400" s="201" t="s">
        <v>1530</v>
      </c>
      <c r="G1400" s="13"/>
      <c r="H1400" s="202">
        <v>-11.865</v>
      </c>
      <c r="I1400" s="203"/>
      <c r="J1400" s="13"/>
      <c r="K1400" s="13"/>
      <c r="L1400" s="199"/>
      <c r="M1400" s="204"/>
      <c r="N1400" s="205"/>
      <c r="O1400" s="205"/>
      <c r="P1400" s="205"/>
      <c r="Q1400" s="205"/>
      <c r="R1400" s="205"/>
      <c r="S1400" s="205"/>
      <c r="T1400" s="206"/>
      <c r="U1400" s="13"/>
      <c r="V1400" s="13"/>
      <c r="W1400" s="13"/>
      <c r="X1400" s="13"/>
      <c r="Y1400" s="13"/>
      <c r="Z1400" s="13"/>
      <c r="AA1400" s="13"/>
      <c r="AB1400" s="13"/>
      <c r="AC1400" s="13"/>
      <c r="AD1400" s="13"/>
      <c r="AE1400" s="13"/>
      <c r="AT1400" s="200" t="s">
        <v>194</v>
      </c>
      <c r="AU1400" s="200" t="s">
        <v>92</v>
      </c>
      <c r="AV1400" s="13" t="s">
        <v>92</v>
      </c>
      <c r="AW1400" s="13" t="s">
        <v>32</v>
      </c>
      <c r="AX1400" s="13" t="s">
        <v>76</v>
      </c>
      <c r="AY1400" s="200" t="s">
        <v>185</v>
      </c>
    </row>
    <row r="1401" s="13" customFormat="1">
      <c r="A1401" s="13"/>
      <c r="B1401" s="199"/>
      <c r="C1401" s="13"/>
      <c r="D1401" s="194" t="s">
        <v>194</v>
      </c>
      <c r="E1401" s="200" t="s">
        <v>1</v>
      </c>
      <c r="F1401" s="201" t="s">
        <v>1531</v>
      </c>
      <c r="G1401" s="13"/>
      <c r="H1401" s="202">
        <v>6.6600000000000001</v>
      </c>
      <c r="I1401" s="203"/>
      <c r="J1401" s="13"/>
      <c r="K1401" s="13"/>
      <c r="L1401" s="199"/>
      <c r="M1401" s="204"/>
      <c r="N1401" s="205"/>
      <c r="O1401" s="205"/>
      <c r="P1401" s="205"/>
      <c r="Q1401" s="205"/>
      <c r="R1401" s="205"/>
      <c r="S1401" s="205"/>
      <c r="T1401" s="206"/>
      <c r="U1401" s="13"/>
      <c r="V1401" s="13"/>
      <c r="W1401" s="13"/>
      <c r="X1401" s="13"/>
      <c r="Y1401" s="13"/>
      <c r="Z1401" s="13"/>
      <c r="AA1401" s="13"/>
      <c r="AB1401" s="13"/>
      <c r="AC1401" s="13"/>
      <c r="AD1401" s="13"/>
      <c r="AE1401" s="13"/>
      <c r="AT1401" s="200" t="s">
        <v>194</v>
      </c>
      <c r="AU1401" s="200" t="s">
        <v>92</v>
      </c>
      <c r="AV1401" s="13" t="s">
        <v>92</v>
      </c>
      <c r="AW1401" s="13" t="s">
        <v>32</v>
      </c>
      <c r="AX1401" s="13" t="s">
        <v>76</v>
      </c>
      <c r="AY1401" s="200" t="s">
        <v>185</v>
      </c>
    </row>
    <row r="1402" s="13" customFormat="1">
      <c r="A1402" s="13"/>
      <c r="B1402" s="199"/>
      <c r="C1402" s="13"/>
      <c r="D1402" s="194" t="s">
        <v>194</v>
      </c>
      <c r="E1402" s="200" t="s">
        <v>1</v>
      </c>
      <c r="F1402" s="201" t="s">
        <v>1532</v>
      </c>
      <c r="G1402" s="13"/>
      <c r="H1402" s="202">
        <v>4.3200000000000003</v>
      </c>
      <c r="I1402" s="203"/>
      <c r="J1402" s="13"/>
      <c r="K1402" s="13"/>
      <c r="L1402" s="199"/>
      <c r="M1402" s="204"/>
      <c r="N1402" s="205"/>
      <c r="O1402" s="205"/>
      <c r="P1402" s="205"/>
      <c r="Q1402" s="205"/>
      <c r="R1402" s="205"/>
      <c r="S1402" s="205"/>
      <c r="T1402" s="206"/>
      <c r="U1402" s="13"/>
      <c r="V1402" s="13"/>
      <c r="W1402" s="13"/>
      <c r="X1402" s="13"/>
      <c r="Y1402" s="13"/>
      <c r="Z1402" s="13"/>
      <c r="AA1402" s="13"/>
      <c r="AB1402" s="13"/>
      <c r="AC1402" s="13"/>
      <c r="AD1402" s="13"/>
      <c r="AE1402" s="13"/>
      <c r="AT1402" s="200" t="s">
        <v>194</v>
      </c>
      <c r="AU1402" s="200" t="s">
        <v>92</v>
      </c>
      <c r="AV1402" s="13" t="s">
        <v>92</v>
      </c>
      <c r="AW1402" s="13" t="s">
        <v>32</v>
      </c>
      <c r="AX1402" s="13" t="s">
        <v>76</v>
      </c>
      <c r="AY1402" s="200" t="s">
        <v>185</v>
      </c>
    </row>
    <row r="1403" s="13" customFormat="1">
      <c r="A1403" s="13"/>
      <c r="B1403" s="199"/>
      <c r="C1403" s="13"/>
      <c r="D1403" s="194" t="s">
        <v>194</v>
      </c>
      <c r="E1403" s="200" t="s">
        <v>1</v>
      </c>
      <c r="F1403" s="201" t="s">
        <v>1533</v>
      </c>
      <c r="G1403" s="13"/>
      <c r="H1403" s="202">
        <v>4.3200000000000003</v>
      </c>
      <c r="I1403" s="203"/>
      <c r="J1403" s="13"/>
      <c r="K1403" s="13"/>
      <c r="L1403" s="199"/>
      <c r="M1403" s="204"/>
      <c r="N1403" s="205"/>
      <c r="O1403" s="205"/>
      <c r="P1403" s="205"/>
      <c r="Q1403" s="205"/>
      <c r="R1403" s="205"/>
      <c r="S1403" s="205"/>
      <c r="T1403" s="206"/>
      <c r="U1403" s="13"/>
      <c r="V1403" s="13"/>
      <c r="W1403" s="13"/>
      <c r="X1403" s="13"/>
      <c r="Y1403" s="13"/>
      <c r="Z1403" s="13"/>
      <c r="AA1403" s="13"/>
      <c r="AB1403" s="13"/>
      <c r="AC1403" s="13"/>
      <c r="AD1403" s="13"/>
      <c r="AE1403" s="13"/>
      <c r="AT1403" s="200" t="s">
        <v>194</v>
      </c>
      <c r="AU1403" s="200" t="s">
        <v>92</v>
      </c>
      <c r="AV1403" s="13" t="s">
        <v>92</v>
      </c>
      <c r="AW1403" s="13" t="s">
        <v>32</v>
      </c>
      <c r="AX1403" s="13" t="s">
        <v>76</v>
      </c>
      <c r="AY1403" s="200" t="s">
        <v>185</v>
      </c>
    </row>
    <row r="1404" s="13" customFormat="1">
      <c r="A1404" s="13"/>
      <c r="B1404" s="199"/>
      <c r="C1404" s="13"/>
      <c r="D1404" s="194" t="s">
        <v>194</v>
      </c>
      <c r="E1404" s="200" t="s">
        <v>1</v>
      </c>
      <c r="F1404" s="201" t="s">
        <v>1534</v>
      </c>
      <c r="G1404" s="13"/>
      <c r="H1404" s="202">
        <v>16.920000000000002</v>
      </c>
      <c r="I1404" s="203"/>
      <c r="J1404" s="13"/>
      <c r="K1404" s="13"/>
      <c r="L1404" s="199"/>
      <c r="M1404" s="204"/>
      <c r="N1404" s="205"/>
      <c r="O1404" s="205"/>
      <c r="P1404" s="205"/>
      <c r="Q1404" s="205"/>
      <c r="R1404" s="205"/>
      <c r="S1404" s="205"/>
      <c r="T1404" s="206"/>
      <c r="U1404" s="13"/>
      <c r="V1404" s="13"/>
      <c r="W1404" s="13"/>
      <c r="X1404" s="13"/>
      <c r="Y1404" s="13"/>
      <c r="Z1404" s="13"/>
      <c r="AA1404" s="13"/>
      <c r="AB1404" s="13"/>
      <c r="AC1404" s="13"/>
      <c r="AD1404" s="13"/>
      <c r="AE1404" s="13"/>
      <c r="AT1404" s="200" t="s">
        <v>194</v>
      </c>
      <c r="AU1404" s="200" t="s">
        <v>92</v>
      </c>
      <c r="AV1404" s="13" t="s">
        <v>92</v>
      </c>
      <c r="AW1404" s="13" t="s">
        <v>32</v>
      </c>
      <c r="AX1404" s="13" t="s">
        <v>76</v>
      </c>
      <c r="AY1404" s="200" t="s">
        <v>185</v>
      </c>
    </row>
    <row r="1405" s="13" customFormat="1">
      <c r="A1405" s="13"/>
      <c r="B1405" s="199"/>
      <c r="C1405" s="13"/>
      <c r="D1405" s="194" t="s">
        <v>194</v>
      </c>
      <c r="E1405" s="200" t="s">
        <v>1</v>
      </c>
      <c r="F1405" s="201" t="s">
        <v>1535</v>
      </c>
      <c r="G1405" s="13"/>
      <c r="H1405" s="202">
        <v>7.9199999999999999</v>
      </c>
      <c r="I1405" s="203"/>
      <c r="J1405" s="13"/>
      <c r="K1405" s="13"/>
      <c r="L1405" s="199"/>
      <c r="M1405" s="204"/>
      <c r="N1405" s="205"/>
      <c r="O1405" s="205"/>
      <c r="P1405" s="205"/>
      <c r="Q1405" s="205"/>
      <c r="R1405" s="205"/>
      <c r="S1405" s="205"/>
      <c r="T1405" s="206"/>
      <c r="U1405" s="13"/>
      <c r="V1405" s="13"/>
      <c r="W1405" s="13"/>
      <c r="X1405" s="13"/>
      <c r="Y1405" s="13"/>
      <c r="Z1405" s="13"/>
      <c r="AA1405" s="13"/>
      <c r="AB1405" s="13"/>
      <c r="AC1405" s="13"/>
      <c r="AD1405" s="13"/>
      <c r="AE1405" s="13"/>
      <c r="AT1405" s="200" t="s">
        <v>194</v>
      </c>
      <c r="AU1405" s="200" t="s">
        <v>92</v>
      </c>
      <c r="AV1405" s="13" t="s">
        <v>92</v>
      </c>
      <c r="AW1405" s="13" t="s">
        <v>32</v>
      </c>
      <c r="AX1405" s="13" t="s">
        <v>76</v>
      </c>
      <c r="AY1405" s="200" t="s">
        <v>185</v>
      </c>
    </row>
    <row r="1406" s="14" customFormat="1">
      <c r="A1406" s="14"/>
      <c r="B1406" s="219"/>
      <c r="C1406" s="14"/>
      <c r="D1406" s="194" t="s">
        <v>194</v>
      </c>
      <c r="E1406" s="220" t="s">
        <v>1</v>
      </c>
      <c r="F1406" s="221" t="s">
        <v>1536</v>
      </c>
      <c r="G1406" s="14"/>
      <c r="H1406" s="220" t="s">
        <v>1</v>
      </c>
      <c r="I1406" s="222"/>
      <c r="J1406" s="14"/>
      <c r="K1406" s="14"/>
      <c r="L1406" s="219"/>
      <c r="M1406" s="223"/>
      <c r="N1406" s="224"/>
      <c r="O1406" s="224"/>
      <c r="P1406" s="224"/>
      <c r="Q1406" s="224"/>
      <c r="R1406" s="224"/>
      <c r="S1406" s="224"/>
      <c r="T1406" s="225"/>
      <c r="U1406" s="14"/>
      <c r="V1406" s="14"/>
      <c r="W1406" s="14"/>
      <c r="X1406" s="14"/>
      <c r="Y1406" s="14"/>
      <c r="Z1406" s="14"/>
      <c r="AA1406" s="14"/>
      <c r="AB1406" s="14"/>
      <c r="AC1406" s="14"/>
      <c r="AD1406" s="14"/>
      <c r="AE1406" s="14"/>
      <c r="AT1406" s="220" t="s">
        <v>194</v>
      </c>
      <c r="AU1406" s="220" t="s">
        <v>92</v>
      </c>
      <c r="AV1406" s="14" t="s">
        <v>84</v>
      </c>
      <c r="AW1406" s="14" t="s">
        <v>32</v>
      </c>
      <c r="AX1406" s="14" t="s">
        <v>76</v>
      </c>
      <c r="AY1406" s="220" t="s">
        <v>185</v>
      </c>
    </row>
    <row r="1407" s="14" customFormat="1">
      <c r="A1407" s="14"/>
      <c r="B1407" s="219"/>
      <c r="C1407" s="14"/>
      <c r="D1407" s="194" t="s">
        <v>194</v>
      </c>
      <c r="E1407" s="220" t="s">
        <v>1</v>
      </c>
      <c r="F1407" s="221" t="s">
        <v>323</v>
      </c>
      <c r="G1407" s="14"/>
      <c r="H1407" s="220" t="s">
        <v>1</v>
      </c>
      <c r="I1407" s="222"/>
      <c r="J1407" s="14"/>
      <c r="K1407" s="14"/>
      <c r="L1407" s="219"/>
      <c r="M1407" s="223"/>
      <c r="N1407" s="224"/>
      <c r="O1407" s="224"/>
      <c r="P1407" s="224"/>
      <c r="Q1407" s="224"/>
      <c r="R1407" s="224"/>
      <c r="S1407" s="224"/>
      <c r="T1407" s="225"/>
      <c r="U1407" s="14"/>
      <c r="V1407" s="14"/>
      <c r="W1407" s="14"/>
      <c r="X1407" s="14"/>
      <c r="Y1407" s="14"/>
      <c r="Z1407" s="14"/>
      <c r="AA1407" s="14"/>
      <c r="AB1407" s="14"/>
      <c r="AC1407" s="14"/>
      <c r="AD1407" s="14"/>
      <c r="AE1407" s="14"/>
      <c r="AT1407" s="220" t="s">
        <v>194</v>
      </c>
      <c r="AU1407" s="220" t="s">
        <v>92</v>
      </c>
      <c r="AV1407" s="14" t="s">
        <v>84</v>
      </c>
      <c r="AW1407" s="14" t="s">
        <v>32</v>
      </c>
      <c r="AX1407" s="14" t="s">
        <v>76</v>
      </c>
      <c r="AY1407" s="220" t="s">
        <v>185</v>
      </c>
    </row>
    <row r="1408" s="13" customFormat="1">
      <c r="A1408" s="13"/>
      <c r="B1408" s="199"/>
      <c r="C1408" s="13"/>
      <c r="D1408" s="194" t="s">
        <v>194</v>
      </c>
      <c r="E1408" s="200" t="s">
        <v>1</v>
      </c>
      <c r="F1408" s="201" t="s">
        <v>1537</v>
      </c>
      <c r="G1408" s="13"/>
      <c r="H1408" s="202">
        <v>37.390999999999998</v>
      </c>
      <c r="I1408" s="203"/>
      <c r="J1408" s="13"/>
      <c r="K1408" s="13"/>
      <c r="L1408" s="199"/>
      <c r="M1408" s="204"/>
      <c r="N1408" s="205"/>
      <c r="O1408" s="205"/>
      <c r="P1408" s="205"/>
      <c r="Q1408" s="205"/>
      <c r="R1408" s="205"/>
      <c r="S1408" s="205"/>
      <c r="T1408" s="206"/>
      <c r="U1408" s="13"/>
      <c r="V1408" s="13"/>
      <c r="W1408" s="13"/>
      <c r="X1408" s="13"/>
      <c r="Y1408" s="13"/>
      <c r="Z1408" s="13"/>
      <c r="AA1408" s="13"/>
      <c r="AB1408" s="13"/>
      <c r="AC1408" s="13"/>
      <c r="AD1408" s="13"/>
      <c r="AE1408" s="13"/>
      <c r="AT1408" s="200" t="s">
        <v>194</v>
      </c>
      <c r="AU1408" s="200" t="s">
        <v>92</v>
      </c>
      <c r="AV1408" s="13" t="s">
        <v>92</v>
      </c>
      <c r="AW1408" s="13" t="s">
        <v>32</v>
      </c>
      <c r="AX1408" s="13" t="s">
        <v>76</v>
      </c>
      <c r="AY1408" s="200" t="s">
        <v>185</v>
      </c>
    </row>
    <row r="1409" s="14" customFormat="1">
      <c r="A1409" s="14"/>
      <c r="B1409" s="219"/>
      <c r="C1409" s="14"/>
      <c r="D1409" s="194" t="s">
        <v>194</v>
      </c>
      <c r="E1409" s="220" t="s">
        <v>1</v>
      </c>
      <c r="F1409" s="221" t="s">
        <v>331</v>
      </c>
      <c r="G1409" s="14"/>
      <c r="H1409" s="220" t="s">
        <v>1</v>
      </c>
      <c r="I1409" s="222"/>
      <c r="J1409" s="14"/>
      <c r="K1409" s="14"/>
      <c r="L1409" s="219"/>
      <c r="M1409" s="223"/>
      <c r="N1409" s="224"/>
      <c r="O1409" s="224"/>
      <c r="P1409" s="224"/>
      <c r="Q1409" s="224"/>
      <c r="R1409" s="224"/>
      <c r="S1409" s="224"/>
      <c r="T1409" s="225"/>
      <c r="U1409" s="14"/>
      <c r="V1409" s="14"/>
      <c r="W1409" s="14"/>
      <c r="X1409" s="14"/>
      <c r="Y1409" s="14"/>
      <c r="Z1409" s="14"/>
      <c r="AA1409" s="14"/>
      <c r="AB1409" s="14"/>
      <c r="AC1409" s="14"/>
      <c r="AD1409" s="14"/>
      <c r="AE1409" s="14"/>
      <c r="AT1409" s="220" t="s">
        <v>194</v>
      </c>
      <c r="AU1409" s="220" t="s">
        <v>92</v>
      </c>
      <c r="AV1409" s="14" t="s">
        <v>84</v>
      </c>
      <c r="AW1409" s="14" t="s">
        <v>32</v>
      </c>
      <c r="AX1409" s="14" t="s">
        <v>76</v>
      </c>
      <c r="AY1409" s="220" t="s">
        <v>185</v>
      </c>
    </row>
    <row r="1410" s="13" customFormat="1">
      <c r="A1410" s="13"/>
      <c r="B1410" s="199"/>
      <c r="C1410" s="13"/>
      <c r="D1410" s="194" t="s">
        <v>194</v>
      </c>
      <c r="E1410" s="200" t="s">
        <v>1</v>
      </c>
      <c r="F1410" s="201" t="s">
        <v>1538</v>
      </c>
      <c r="G1410" s="13"/>
      <c r="H1410" s="202">
        <v>90.135000000000005</v>
      </c>
      <c r="I1410" s="203"/>
      <c r="J1410" s="13"/>
      <c r="K1410" s="13"/>
      <c r="L1410" s="199"/>
      <c r="M1410" s="204"/>
      <c r="N1410" s="205"/>
      <c r="O1410" s="205"/>
      <c r="P1410" s="205"/>
      <c r="Q1410" s="205"/>
      <c r="R1410" s="205"/>
      <c r="S1410" s="205"/>
      <c r="T1410" s="206"/>
      <c r="U1410" s="13"/>
      <c r="V1410" s="13"/>
      <c r="W1410" s="13"/>
      <c r="X1410" s="13"/>
      <c r="Y1410" s="13"/>
      <c r="Z1410" s="13"/>
      <c r="AA1410" s="13"/>
      <c r="AB1410" s="13"/>
      <c r="AC1410" s="13"/>
      <c r="AD1410" s="13"/>
      <c r="AE1410" s="13"/>
      <c r="AT1410" s="200" t="s">
        <v>194</v>
      </c>
      <c r="AU1410" s="200" t="s">
        <v>92</v>
      </c>
      <c r="AV1410" s="13" t="s">
        <v>92</v>
      </c>
      <c r="AW1410" s="13" t="s">
        <v>32</v>
      </c>
      <c r="AX1410" s="13" t="s">
        <v>76</v>
      </c>
      <c r="AY1410" s="200" t="s">
        <v>185</v>
      </c>
    </row>
    <row r="1411" s="14" customFormat="1">
      <c r="A1411" s="14"/>
      <c r="B1411" s="219"/>
      <c r="C1411" s="14"/>
      <c r="D1411" s="194" t="s">
        <v>194</v>
      </c>
      <c r="E1411" s="220" t="s">
        <v>1</v>
      </c>
      <c r="F1411" s="221" t="s">
        <v>447</v>
      </c>
      <c r="G1411" s="14"/>
      <c r="H1411" s="220" t="s">
        <v>1</v>
      </c>
      <c r="I1411" s="222"/>
      <c r="J1411" s="14"/>
      <c r="K1411" s="14"/>
      <c r="L1411" s="219"/>
      <c r="M1411" s="223"/>
      <c r="N1411" s="224"/>
      <c r="O1411" s="224"/>
      <c r="P1411" s="224"/>
      <c r="Q1411" s="224"/>
      <c r="R1411" s="224"/>
      <c r="S1411" s="224"/>
      <c r="T1411" s="225"/>
      <c r="U1411" s="14"/>
      <c r="V1411" s="14"/>
      <c r="W1411" s="14"/>
      <c r="X1411" s="14"/>
      <c r="Y1411" s="14"/>
      <c r="Z1411" s="14"/>
      <c r="AA1411" s="14"/>
      <c r="AB1411" s="14"/>
      <c r="AC1411" s="14"/>
      <c r="AD1411" s="14"/>
      <c r="AE1411" s="14"/>
      <c r="AT1411" s="220" t="s">
        <v>194</v>
      </c>
      <c r="AU1411" s="220" t="s">
        <v>92</v>
      </c>
      <c r="AV1411" s="14" t="s">
        <v>84</v>
      </c>
      <c r="AW1411" s="14" t="s">
        <v>32</v>
      </c>
      <c r="AX1411" s="14" t="s">
        <v>76</v>
      </c>
      <c r="AY1411" s="220" t="s">
        <v>185</v>
      </c>
    </row>
    <row r="1412" s="13" customFormat="1">
      <c r="A1412" s="13"/>
      <c r="B1412" s="199"/>
      <c r="C1412" s="13"/>
      <c r="D1412" s="194" t="s">
        <v>194</v>
      </c>
      <c r="E1412" s="200" t="s">
        <v>1</v>
      </c>
      <c r="F1412" s="201" t="s">
        <v>1539</v>
      </c>
      <c r="G1412" s="13"/>
      <c r="H1412" s="202">
        <v>12.278000000000001</v>
      </c>
      <c r="I1412" s="203"/>
      <c r="J1412" s="13"/>
      <c r="K1412" s="13"/>
      <c r="L1412" s="199"/>
      <c r="M1412" s="204"/>
      <c r="N1412" s="205"/>
      <c r="O1412" s="205"/>
      <c r="P1412" s="205"/>
      <c r="Q1412" s="205"/>
      <c r="R1412" s="205"/>
      <c r="S1412" s="205"/>
      <c r="T1412" s="206"/>
      <c r="U1412" s="13"/>
      <c r="V1412" s="13"/>
      <c r="W1412" s="13"/>
      <c r="X1412" s="13"/>
      <c r="Y1412" s="13"/>
      <c r="Z1412" s="13"/>
      <c r="AA1412" s="13"/>
      <c r="AB1412" s="13"/>
      <c r="AC1412" s="13"/>
      <c r="AD1412" s="13"/>
      <c r="AE1412" s="13"/>
      <c r="AT1412" s="200" t="s">
        <v>194</v>
      </c>
      <c r="AU1412" s="200" t="s">
        <v>92</v>
      </c>
      <c r="AV1412" s="13" t="s">
        <v>92</v>
      </c>
      <c r="AW1412" s="13" t="s">
        <v>32</v>
      </c>
      <c r="AX1412" s="13" t="s">
        <v>76</v>
      </c>
      <c r="AY1412" s="200" t="s">
        <v>185</v>
      </c>
    </row>
    <row r="1413" s="16" customFormat="1">
      <c r="A1413" s="16"/>
      <c r="B1413" s="234"/>
      <c r="C1413" s="16"/>
      <c r="D1413" s="194" t="s">
        <v>194</v>
      </c>
      <c r="E1413" s="235" t="s">
        <v>1</v>
      </c>
      <c r="F1413" s="236" t="s">
        <v>293</v>
      </c>
      <c r="G1413" s="16"/>
      <c r="H1413" s="237">
        <v>930.60699999999997</v>
      </c>
      <c r="I1413" s="238"/>
      <c r="J1413" s="16"/>
      <c r="K1413" s="16"/>
      <c r="L1413" s="234"/>
      <c r="M1413" s="239"/>
      <c r="N1413" s="240"/>
      <c r="O1413" s="240"/>
      <c r="P1413" s="240"/>
      <c r="Q1413" s="240"/>
      <c r="R1413" s="240"/>
      <c r="S1413" s="240"/>
      <c r="T1413" s="241"/>
      <c r="U1413" s="16"/>
      <c r="V1413" s="16"/>
      <c r="W1413" s="16"/>
      <c r="X1413" s="16"/>
      <c r="Y1413" s="16"/>
      <c r="Z1413" s="16"/>
      <c r="AA1413" s="16"/>
      <c r="AB1413" s="16"/>
      <c r="AC1413" s="16"/>
      <c r="AD1413" s="16"/>
      <c r="AE1413" s="16"/>
      <c r="AT1413" s="235" t="s">
        <v>194</v>
      </c>
      <c r="AU1413" s="235" t="s">
        <v>92</v>
      </c>
      <c r="AV1413" s="16" t="s">
        <v>111</v>
      </c>
      <c r="AW1413" s="16" t="s">
        <v>32</v>
      </c>
      <c r="AX1413" s="16" t="s">
        <v>76</v>
      </c>
      <c r="AY1413" s="235" t="s">
        <v>185</v>
      </c>
    </row>
    <row r="1414" s="14" customFormat="1">
      <c r="A1414" s="14"/>
      <c r="B1414" s="219"/>
      <c r="C1414" s="14"/>
      <c r="D1414" s="194" t="s">
        <v>194</v>
      </c>
      <c r="E1414" s="220" t="s">
        <v>1</v>
      </c>
      <c r="F1414" s="221" t="s">
        <v>723</v>
      </c>
      <c r="G1414" s="14"/>
      <c r="H1414" s="220" t="s">
        <v>1</v>
      </c>
      <c r="I1414" s="222"/>
      <c r="J1414" s="14"/>
      <c r="K1414" s="14"/>
      <c r="L1414" s="219"/>
      <c r="M1414" s="223"/>
      <c r="N1414" s="224"/>
      <c r="O1414" s="224"/>
      <c r="P1414" s="224"/>
      <c r="Q1414" s="224"/>
      <c r="R1414" s="224"/>
      <c r="S1414" s="224"/>
      <c r="T1414" s="225"/>
      <c r="U1414" s="14"/>
      <c r="V1414" s="14"/>
      <c r="W1414" s="14"/>
      <c r="X1414" s="14"/>
      <c r="Y1414" s="14"/>
      <c r="Z1414" s="14"/>
      <c r="AA1414" s="14"/>
      <c r="AB1414" s="14"/>
      <c r="AC1414" s="14"/>
      <c r="AD1414" s="14"/>
      <c r="AE1414" s="14"/>
      <c r="AT1414" s="220" t="s">
        <v>194</v>
      </c>
      <c r="AU1414" s="220" t="s">
        <v>92</v>
      </c>
      <c r="AV1414" s="14" t="s">
        <v>84</v>
      </c>
      <c r="AW1414" s="14" t="s">
        <v>32</v>
      </c>
      <c r="AX1414" s="14" t="s">
        <v>76</v>
      </c>
      <c r="AY1414" s="220" t="s">
        <v>185</v>
      </c>
    </row>
    <row r="1415" s="14" customFormat="1">
      <c r="A1415" s="14"/>
      <c r="B1415" s="219"/>
      <c r="C1415" s="14"/>
      <c r="D1415" s="194" t="s">
        <v>194</v>
      </c>
      <c r="E1415" s="220" t="s">
        <v>1</v>
      </c>
      <c r="F1415" s="221" t="s">
        <v>1540</v>
      </c>
      <c r="G1415" s="14"/>
      <c r="H1415" s="220" t="s">
        <v>1</v>
      </c>
      <c r="I1415" s="222"/>
      <c r="J1415" s="14"/>
      <c r="K1415" s="14"/>
      <c r="L1415" s="219"/>
      <c r="M1415" s="223"/>
      <c r="N1415" s="224"/>
      <c r="O1415" s="224"/>
      <c r="P1415" s="224"/>
      <c r="Q1415" s="224"/>
      <c r="R1415" s="224"/>
      <c r="S1415" s="224"/>
      <c r="T1415" s="225"/>
      <c r="U1415" s="14"/>
      <c r="V1415" s="14"/>
      <c r="W1415" s="14"/>
      <c r="X1415" s="14"/>
      <c r="Y1415" s="14"/>
      <c r="Z1415" s="14"/>
      <c r="AA1415" s="14"/>
      <c r="AB1415" s="14"/>
      <c r="AC1415" s="14"/>
      <c r="AD1415" s="14"/>
      <c r="AE1415" s="14"/>
      <c r="AT1415" s="220" t="s">
        <v>194</v>
      </c>
      <c r="AU1415" s="220" t="s">
        <v>92</v>
      </c>
      <c r="AV1415" s="14" t="s">
        <v>84</v>
      </c>
      <c r="AW1415" s="14" t="s">
        <v>32</v>
      </c>
      <c r="AX1415" s="14" t="s">
        <v>76</v>
      </c>
      <c r="AY1415" s="220" t="s">
        <v>185</v>
      </c>
    </row>
    <row r="1416" s="13" customFormat="1">
      <c r="A1416" s="13"/>
      <c r="B1416" s="199"/>
      <c r="C1416" s="13"/>
      <c r="D1416" s="194" t="s">
        <v>194</v>
      </c>
      <c r="E1416" s="200" t="s">
        <v>1</v>
      </c>
      <c r="F1416" s="201" t="s">
        <v>1541</v>
      </c>
      <c r="G1416" s="13"/>
      <c r="H1416" s="202">
        <v>72.129999999999995</v>
      </c>
      <c r="I1416" s="203"/>
      <c r="J1416" s="13"/>
      <c r="K1416" s="13"/>
      <c r="L1416" s="199"/>
      <c r="M1416" s="204"/>
      <c r="N1416" s="205"/>
      <c r="O1416" s="205"/>
      <c r="P1416" s="205"/>
      <c r="Q1416" s="205"/>
      <c r="R1416" s="205"/>
      <c r="S1416" s="205"/>
      <c r="T1416" s="206"/>
      <c r="U1416" s="13"/>
      <c r="V1416" s="13"/>
      <c r="W1416" s="13"/>
      <c r="X1416" s="13"/>
      <c r="Y1416" s="13"/>
      <c r="Z1416" s="13"/>
      <c r="AA1416" s="13"/>
      <c r="AB1416" s="13"/>
      <c r="AC1416" s="13"/>
      <c r="AD1416" s="13"/>
      <c r="AE1416" s="13"/>
      <c r="AT1416" s="200" t="s">
        <v>194</v>
      </c>
      <c r="AU1416" s="200" t="s">
        <v>92</v>
      </c>
      <c r="AV1416" s="13" t="s">
        <v>92</v>
      </c>
      <c r="AW1416" s="13" t="s">
        <v>32</v>
      </c>
      <c r="AX1416" s="13" t="s">
        <v>76</v>
      </c>
      <c r="AY1416" s="200" t="s">
        <v>185</v>
      </c>
    </row>
    <row r="1417" s="13" customFormat="1">
      <c r="A1417" s="13"/>
      <c r="B1417" s="199"/>
      <c r="C1417" s="13"/>
      <c r="D1417" s="194" t="s">
        <v>194</v>
      </c>
      <c r="E1417" s="200" t="s">
        <v>1</v>
      </c>
      <c r="F1417" s="201" t="s">
        <v>1542</v>
      </c>
      <c r="G1417" s="13"/>
      <c r="H1417" s="202">
        <v>29.66</v>
      </c>
      <c r="I1417" s="203"/>
      <c r="J1417" s="13"/>
      <c r="K1417" s="13"/>
      <c r="L1417" s="199"/>
      <c r="M1417" s="204"/>
      <c r="N1417" s="205"/>
      <c r="O1417" s="205"/>
      <c r="P1417" s="205"/>
      <c r="Q1417" s="205"/>
      <c r="R1417" s="205"/>
      <c r="S1417" s="205"/>
      <c r="T1417" s="206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T1417" s="200" t="s">
        <v>194</v>
      </c>
      <c r="AU1417" s="200" t="s">
        <v>92</v>
      </c>
      <c r="AV1417" s="13" t="s">
        <v>92</v>
      </c>
      <c r="AW1417" s="13" t="s">
        <v>32</v>
      </c>
      <c r="AX1417" s="13" t="s">
        <v>76</v>
      </c>
      <c r="AY1417" s="200" t="s">
        <v>185</v>
      </c>
    </row>
    <row r="1418" s="13" customFormat="1">
      <c r="A1418" s="13"/>
      <c r="B1418" s="199"/>
      <c r="C1418" s="13"/>
      <c r="D1418" s="194" t="s">
        <v>194</v>
      </c>
      <c r="E1418" s="200" t="s">
        <v>1</v>
      </c>
      <c r="F1418" s="201" t="s">
        <v>1543</v>
      </c>
      <c r="G1418" s="13"/>
      <c r="H1418" s="202">
        <v>48.188000000000002</v>
      </c>
      <c r="I1418" s="203"/>
      <c r="J1418" s="13"/>
      <c r="K1418" s="13"/>
      <c r="L1418" s="199"/>
      <c r="M1418" s="204"/>
      <c r="N1418" s="205"/>
      <c r="O1418" s="205"/>
      <c r="P1418" s="205"/>
      <c r="Q1418" s="205"/>
      <c r="R1418" s="205"/>
      <c r="S1418" s="205"/>
      <c r="T1418" s="206"/>
      <c r="U1418" s="13"/>
      <c r="V1418" s="13"/>
      <c r="W1418" s="13"/>
      <c r="X1418" s="13"/>
      <c r="Y1418" s="13"/>
      <c r="Z1418" s="13"/>
      <c r="AA1418" s="13"/>
      <c r="AB1418" s="13"/>
      <c r="AC1418" s="13"/>
      <c r="AD1418" s="13"/>
      <c r="AE1418" s="13"/>
      <c r="AT1418" s="200" t="s">
        <v>194</v>
      </c>
      <c r="AU1418" s="200" t="s">
        <v>92</v>
      </c>
      <c r="AV1418" s="13" t="s">
        <v>92</v>
      </c>
      <c r="AW1418" s="13" t="s">
        <v>32</v>
      </c>
      <c r="AX1418" s="13" t="s">
        <v>76</v>
      </c>
      <c r="AY1418" s="200" t="s">
        <v>185</v>
      </c>
    </row>
    <row r="1419" s="14" customFormat="1">
      <c r="A1419" s="14"/>
      <c r="B1419" s="219"/>
      <c r="C1419" s="14"/>
      <c r="D1419" s="194" t="s">
        <v>194</v>
      </c>
      <c r="E1419" s="220" t="s">
        <v>1</v>
      </c>
      <c r="F1419" s="221" t="s">
        <v>403</v>
      </c>
      <c r="G1419" s="14"/>
      <c r="H1419" s="220" t="s">
        <v>1</v>
      </c>
      <c r="I1419" s="222"/>
      <c r="J1419" s="14"/>
      <c r="K1419" s="14"/>
      <c r="L1419" s="219"/>
      <c r="M1419" s="223"/>
      <c r="N1419" s="224"/>
      <c r="O1419" s="224"/>
      <c r="P1419" s="224"/>
      <c r="Q1419" s="224"/>
      <c r="R1419" s="224"/>
      <c r="S1419" s="224"/>
      <c r="T1419" s="225"/>
      <c r="U1419" s="14"/>
      <c r="V1419" s="14"/>
      <c r="W1419" s="14"/>
      <c r="X1419" s="14"/>
      <c r="Y1419" s="14"/>
      <c r="Z1419" s="14"/>
      <c r="AA1419" s="14"/>
      <c r="AB1419" s="14"/>
      <c r="AC1419" s="14"/>
      <c r="AD1419" s="14"/>
      <c r="AE1419" s="14"/>
      <c r="AT1419" s="220" t="s">
        <v>194</v>
      </c>
      <c r="AU1419" s="220" t="s">
        <v>92</v>
      </c>
      <c r="AV1419" s="14" t="s">
        <v>84</v>
      </c>
      <c r="AW1419" s="14" t="s">
        <v>32</v>
      </c>
      <c r="AX1419" s="14" t="s">
        <v>76</v>
      </c>
      <c r="AY1419" s="220" t="s">
        <v>185</v>
      </c>
    </row>
    <row r="1420" s="13" customFormat="1">
      <c r="A1420" s="13"/>
      <c r="B1420" s="199"/>
      <c r="C1420" s="13"/>
      <c r="D1420" s="194" t="s">
        <v>194</v>
      </c>
      <c r="E1420" s="200" t="s">
        <v>1</v>
      </c>
      <c r="F1420" s="201" t="s">
        <v>1544</v>
      </c>
      <c r="G1420" s="13"/>
      <c r="H1420" s="202">
        <v>395.17399999999998</v>
      </c>
      <c r="I1420" s="203"/>
      <c r="J1420" s="13"/>
      <c r="K1420" s="13"/>
      <c r="L1420" s="199"/>
      <c r="M1420" s="204"/>
      <c r="N1420" s="205"/>
      <c r="O1420" s="205"/>
      <c r="P1420" s="205"/>
      <c r="Q1420" s="205"/>
      <c r="R1420" s="205"/>
      <c r="S1420" s="205"/>
      <c r="T1420" s="206"/>
      <c r="U1420" s="13"/>
      <c r="V1420" s="13"/>
      <c r="W1420" s="13"/>
      <c r="X1420" s="13"/>
      <c r="Y1420" s="13"/>
      <c r="Z1420" s="13"/>
      <c r="AA1420" s="13"/>
      <c r="AB1420" s="13"/>
      <c r="AC1420" s="13"/>
      <c r="AD1420" s="13"/>
      <c r="AE1420" s="13"/>
      <c r="AT1420" s="200" t="s">
        <v>194</v>
      </c>
      <c r="AU1420" s="200" t="s">
        <v>92</v>
      </c>
      <c r="AV1420" s="13" t="s">
        <v>92</v>
      </c>
      <c r="AW1420" s="13" t="s">
        <v>32</v>
      </c>
      <c r="AX1420" s="13" t="s">
        <v>76</v>
      </c>
      <c r="AY1420" s="200" t="s">
        <v>185</v>
      </c>
    </row>
    <row r="1421" s="13" customFormat="1">
      <c r="A1421" s="13"/>
      <c r="B1421" s="199"/>
      <c r="C1421" s="13"/>
      <c r="D1421" s="194" t="s">
        <v>194</v>
      </c>
      <c r="E1421" s="200" t="s">
        <v>1</v>
      </c>
      <c r="F1421" s="201" t="s">
        <v>1545</v>
      </c>
      <c r="G1421" s="13"/>
      <c r="H1421" s="202">
        <v>256.18400000000003</v>
      </c>
      <c r="I1421" s="203"/>
      <c r="J1421" s="13"/>
      <c r="K1421" s="13"/>
      <c r="L1421" s="199"/>
      <c r="M1421" s="204"/>
      <c r="N1421" s="205"/>
      <c r="O1421" s="205"/>
      <c r="P1421" s="205"/>
      <c r="Q1421" s="205"/>
      <c r="R1421" s="205"/>
      <c r="S1421" s="205"/>
      <c r="T1421" s="206"/>
      <c r="U1421" s="13"/>
      <c r="V1421" s="13"/>
      <c r="W1421" s="13"/>
      <c r="X1421" s="13"/>
      <c r="Y1421" s="13"/>
      <c r="Z1421" s="13"/>
      <c r="AA1421" s="13"/>
      <c r="AB1421" s="13"/>
      <c r="AC1421" s="13"/>
      <c r="AD1421" s="13"/>
      <c r="AE1421" s="13"/>
      <c r="AT1421" s="200" t="s">
        <v>194</v>
      </c>
      <c r="AU1421" s="200" t="s">
        <v>92</v>
      </c>
      <c r="AV1421" s="13" t="s">
        <v>92</v>
      </c>
      <c r="AW1421" s="13" t="s">
        <v>32</v>
      </c>
      <c r="AX1421" s="13" t="s">
        <v>76</v>
      </c>
      <c r="AY1421" s="200" t="s">
        <v>185</v>
      </c>
    </row>
    <row r="1422" s="13" customFormat="1">
      <c r="A1422" s="13"/>
      <c r="B1422" s="199"/>
      <c r="C1422" s="13"/>
      <c r="D1422" s="194" t="s">
        <v>194</v>
      </c>
      <c r="E1422" s="200" t="s">
        <v>1</v>
      </c>
      <c r="F1422" s="201" t="s">
        <v>1546</v>
      </c>
      <c r="G1422" s="13"/>
      <c r="H1422" s="202">
        <v>-57.75</v>
      </c>
      <c r="I1422" s="203"/>
      <c r="J1422" s="13"/>
      <c r="K1422" s="13"/>
      <c r="L1422" s="199"/>
      <c r="M1422" s="204"/>
      <c r="N1422" s="205"/>
      <c r="O1422" s="205"/>
      <c r="P1422" s="205"/>
      <c r="Q1422" s="205"/>
      <c r="R1422" s="205"/>
      <c r="S1422" s="205"/>
      <c r="T1422" s="206"/>
      <c r="U1422" s="13"/>
      <c r="V1422" s="13"/>
      <c r="W1422" s="13"/>
      <c r="X1422" s="13"/>
      <c r="Y1422" s="13"/>
      <c r="Z1422" s="13"/>
      <c r="AA1422" s="13"/>
      <c r="AB1422" s="13"/>
      <c r="AC1422" s="13"/>
      <c r="AD1422" s="13"/>
      <c r="AE1422" s="13"/>
      <c r="AT1422" s="200" t="s">
        <v>194</v>
      </c>
      <c r="AU1422" s="200" t="s">
        <v>92</v>
      </c>
      <c r="AV1422" s="13" t="s">
        <v>92</v>
      </c>
      <c r="AW1422" s="13" t="s">
        <v>32</v>
      </c>
      <c r="AX1422" s="13" t="s">
        <v>76</v>
      </c>
      <c r="AY1422" s="200" t="s">
        <v>185</v>
      </c>
    </row>
    <row r="1423" s="14" customFormat="1">
      <c r="A1423" s="14"/>
      <c r="B1423" s="219"/>
      <c r="C1423" s="14"/>
      <c r="D1423" s="194" t="s">
        <v>194</v>
      </c>
      <c r="E1423" s="220" t="s">
        <v>1</v>
      </c>
      <c r="F1423" s="221" t="s">
        <v>405</v>
      </c>
      <c r="G1423" s="14"/>
      <c r="H1423" s="220" t="s">
        <v>1</v>
      </c>
      <c r="I1423" s="222"/>
      <c r="J1423" s="14"/>
      <c r="K1423" s="14"/>
      <c r="L1423" s="219"/>
      <c r="M1423" s="223"/>
      <c r="N1423" s="224"/>
      <c r="O1423" s="224"/>
      <c r="P1423" s="224"/>
      <c r="Q1423" s="224"/>
      <c r="R1423" s="224"/>
      <c r="S1423" s="224"/>
      <c r="T1423" s="225"/>
      <c r="U1423" s="14"/>
      <c r="V1423" s="14"/>
      <c r="W1423" s="14"/>
      <c r="X1423" s="14"/>
      <c r="Y1423" s="14"/>
      <c r="Z1423" s="14"/>
      <c r="AA1423" s="14"/>
      <c r="AB1423" s="14"/>
      <c r="AC1423" s="14"/>
      <c r="AD1423" s="14"/>
      <c r="AE1423" s="14"/>
      <c r="AT1423" s="220" t="s">
        <v>194</v>
      </c>
      <c r="AU1423" s="220" t="s">
        <v>92</v>
      </c>
      <c r="AV1423" s="14" t="s">
        <v>84</v>
      </c>
      <c r="AW1423" s="14" t="s">
        <v>32</v>
      </c>
      <c r="AX1423" s="14" t="s">
        <v>76</v>
      </c>
      <c r="AY1423" s="220" t="s">
        <v>185</v>
      </c>
    </row>
    <row r="1424" s="13" customFormat="1">
      <c r="A1424" s="13"/>
      <c r="B1424" s="199"/>
      <c r="C1424" s="13"/>
      <c r="D1424" s="194" t="s">
        <v>194</v>
      </c>
      <c r="E1424" s="200" t="s">
        <v>1</v>
      </c>
      <c r="F1424" s="201" t="s">
        <v>1547</v>
      </c>
      <c r="G1424" s="13"/>
      <c r="H1424" s="202">
        <v>393.18299999999999</v>
      </c>
      <c r="I1424" s="203"/>
      <c r="J1424" s="13"/>
      <c r="K1424" s="13"/>
      <c r="L1424" s="199"/>
      <c r="M1424" s="204"/>
      <c r="N1424" s="205"/>
      <c r="O1424" s="205"/>
      <c r="P1424" s="205"/>
      <c r="Q1424" s="205"/>
      <c r="R1424" s="205"/>
      <c r="S1424" s="205"/>
      <c r="T1424" s="206"/>
      <c r="U1424" s="13"/>
      <c r="V1424" s="13"/>
      <c r="W1424" s="13"/>
      <c r="X1424" s="13"/>
      <c r="Y1424" s="13"/>
      <c r="Z1424" s="13"/>
      <c r="AA1424" s="13"/>
      <c r="AB1424" s="13"/>
      <c r="AC1424" s="13"/>
      <c r="AD1424" s="13"/>
      <c r="AE1424" s="13"/>
      <c r="AT1424" s="200" t="s">
        <v>194</v>
      </c>
      <c r="AU1424" s="200" t="s">
        <v>92</v>
      </c>
      <c r="AV1424" s="13" t="s">
        <v>92</v>
      </c>
      <c r="AW1424" s="13" t="s">
        <v>32</v>
      </c>
      <c r="AX1424" s="13" t="s">
        <v>76</v>
      </c>
      <c r="AY1424" s="200" t="s">
        <v>185</v>
      </c>
    </row>
    <row r="1425" s="13" customFormat="1">
      <c r="A1425" s="13"/>
      <c r="B1425" s="199"/>
      <c r="C1425" s="13"/>
      <c r="D1425" s="194" t="s">
        <v>194</v>
      </c>
      <c r="E1425" s="200" t="s">
        <v>1</v>
      </c>
      <c r="F1425" s="201" t="s">
        <v>1548</v>
      </c>
      <c r="G1425" s="13"/>
      <c r="H1425" s="202">
        <v>254.89400000000001</v>
      </c>
      <c r="I1425" s="203"/>
      <c r="J1425" s="13"/>
      <c r="K1425" s="13"/>
      <c r="L1425" s="199"/>
      <c r="M1425" s="204"/>
      <c r="N1425" s="205"/>
      <c r="O1425" s="205"/>
      <c r="P1425" s="205"/>
      <c r="Q1425" s="205"/>
      <c r="R1425" s="205"/>
      <c r="S1425" s="205"/>
      <c r="T1425" s="206"/>
      <c r="U1425" s="13"/>
      <c r="V1425" s="13"/>
      <c r="W1425" s="13"/>
      <c r="X1425" s="13"/>
      <c r="Y1425" s="13"/>
      <c r="Z1425" s="13"/>
      <c r="AA1425" s="13"/>
      <c r="AB1425" s="13"/>
      <c r="AC1425" s="13"/>
      <c r="AD1425" s="13"/>
      <c r="AE1425" s="13"/>
      <c r="AT1425" s="200" t="s">
        <v>194</v>
      </c>
      <c r="AU1425" s="200" t="s">
        <v>92</v>
      </c>
      <c r="AV1425" s="13" t="s">
        <v>92</v>
      </c>
      <c r="AW1425" s="13" t="s">
        <v>32</v>
      </c>
      <c r="AX1425" s="13" t="s">
        <v>76</v>
      </c>
      <c r="AY1425" s="200" t="s">
        <v>185</v>
      </c>
    </row>
    <row r="1426" s="13" customFormat="1">
      <c r="A1426" s="13"/>
      <c r="B1426" s="199"/>
      <c r="C1426" s="13"/>
      <c r="D1426" s="194" t="s">
        <v>194</v>
      </c>
      <c r="E1426" s="200" t="s">
        <v>1</v>
      </c>
      <c r="F1426" s="201" t="s">
        <v>1546</v>
      </c>
      <c r="G1426" s="13"/>
      <c r="H1426" s="202">
        <v>-57.75</v>
      </c>
      <c r="I1426" s="203"/>
      <c r="J1426" s="13"/>
      <c r="K1426" s="13"/>
      <c r="L1426" s="199"/>
      <c r="M1426" s="204"/>
      <c r="N1426" s="205"/>
      <c r="O1426" s="205"/>
      <c r="P1426" s="205"/>
      <c r="Q1426" s="205"/>
      <c r="R1426" s="205"/>
      <c r="S1426" s="205"/>
      <c r="T1426" s="206"/>
      <c r="U1426" s="13"/>
      <c r="V1426" s="13"/>
      <c r="W1426" s="13"/>
      <c r="X1426" s="13"/>
      <c r="Y1426" s="13"/>
      <c r="Z1426" s="13"/>
      <c r="AA1426" s="13"/>
      <c r="AB1426" s="13"/>
      <c r="AC1426" s="13"/>
      <c r="AD1426" s="13"/>
      <c r="AE1426" s="13"/>
      <c r="AT1426" s="200" t="s">
        <v>194</v>
      </c>
      <c r="AU1426" s="200" t="s">
        <v>92</v>
      </c>
      <c r="AV1426" s="13" t="s">
        <v>92</v>
      </c>
      <c r="AW1426" s="13" t="s">
        <v>32</v>
      </c>
      <c r="AX1426" s="13" t="s">
        <v>76</v>
      </c>
      <c r="AY1426" s="200" t="s">
        <v>185</v>
      </c>
    </row>
    <row r="1427" s="14" customFormat="1">
      <c r="A1427" s="14"/>
      <c r="B1427" s="219"/>
      <c r="C1427" s="14"/>
      <c r="D1427" s="194" t="s">
        <v>194</v>
      </c>
      <c r="E1427" s="220" t="s">
        <v>1</v>
      </c>
      <c r="F1427" s="221" t="s">
        <v>447</v>
      </c>
      <c r="G1427" s="14"/>
      <c r="H1427" s="220" t="s">
        <v>1</v>
      </c>
      <c r="I1427" s="222"/>
      <c r="J1427" s="14"/>
      <c r="K1427" s="14"/>
      <c r="L1427" s="219"/>
      <c r="M1427" s="223"/>
      <c r="N1427" s="224"/>
      <c r="O1427" s="224"/>
      <c r="P1427" s="224"/>
      <c r="Q1427" s="224"/>
      <c r="R1427" s="224"/>
      <c r="S1427" s="224"/>
      <c r="T1427" s="225"/>
      <c r="U1427" s="14"/>
      <c r="V1427" s="14"/>
      <c r="W1427" s="14"/>
      <c r="X1427" s="14"/>
      <c r="Y1427" s="14"/>
      <c r="Z1427" s="14"/>
      <c r="AA1427" s="14"/>
      <c r="AB1427" s="14"/>
      <c r="AC1427" s="14"/>
      <c r="AD1427" s="14"/>
      <c r="AE1427" s="14"/>
      <c r="AT1427" s="220" t="s">
        <v>194</v>
      </c>
      <c r="AU1427" s="220" t="s">
        <v>92</v>
      </c>
      <c r="AV1427" s="14" t="s">
        <v>84</v>
      </c>
      <c r="AW1427" s="14" t="s">
        <v>32</v>
      </c>
      <c r="AX1427" s="14" t="s">
        <v>76</v>
      </c>
      <c r="AY1427" s="220" t="s">
        <v>185</v>
      </c>
    </row>
    <row r="1428" s="13" customFormat="1">
      <c r="A1428" s="13"/>
      <c r="B1428" s="199"/>
      <c r="C1428" s="13"/>
      <c r="D1428" s="194" t="s">
        <v>194</v>
      </c>
      <c r="E1428" s="200" t="s">
        <v>1</v>
      </c>
      <c r="F1428" s="201" t="s">
        <v>1549</v>
      </c>
      <c r="G1428" s="13"/>
      <c r="H1428" s="202">
        <v>37.356000000000002</v>
      </c>
      <c r="I1428" s="203"/>
      <c r="J1428" s="13"/>
      <c r="K1428" s="13"/>
      <c r="L1428" s="199"/>
      <c r="M1428" s="204"/>
      <c r="N1428" s="205"/>
      <c r="O1428" s="205"/>
      <c r="P1428" s="205"/>
      <c r="Q1428" s="205"/>
      <c r="R1428" s="205"/>
      <c r="S1428" s="205"/>
      <c r="T1428" s="206"/>
      <c r="U1428" s="13"/>
      <c r="V1428" s="13"/>
      <c r="W1428" s="13"/>
      <c r="X1428" s="13"/>
      <c r="Y1428" s="13"/>
      <c r="Z1428" s="13"/>
      <c r="AA1428" s="13"/>
      <c r="AB1428" s="13"/>
      <c r="AC1428" s="13"/>
      <c r="AD1428" s="13"/>
      <c r="AE1428" s="13"/>
      <c r="AT1428" s="200" t="s">
        <v>194</v>
      </c>
      <c r="AU1428" s="200" t="s">
        <v>92</v>
      </c>
      <c r="AV1428" s="13" t="s">
        <v>92</v>
      </c>
      <c r="AW1428" s="13" t="s">
        <v>32</v>
      </c>
      <c r="AX1428" s="13" t="s">
        <v>76</v>
      </c>
      <c r="AY1428" s="200" t="s">
        <v>185</v>
      </c>
    </row>
    <row r="1429" s="16" customFormat="1">
      <c r="A1429" s="16"/>
      <c r="B1429" s="234"/>
      <c r="C1429" s="16"/>
      <c r="D1429" s="194" t="s">
        <v>194</v>
      </c>
      <c r="E1429" s="235" t="s">
        <v>1</v>
      </c>
      <c r="F1429" s="236" t="s">
        <v>293</v>
      </c>
      <c r="G1429" s="16"/>
      <c r="H1429" s="237">
        <v>1371.269</v>
      </c>
      <c r="I1429" s="238"/>
      <c r="J1429" s="16"/>
      <c r="K1429" s="16"/>
      <c r="L1429" s="234"/>
      <c r="M1429" s="239"/>
      <c r="N1429" s="240"/>
      <c r="O1429" s="240"/>
      <c r="P1429" s="240"/>
      <c r="Q1429" s="240"/>
      <c r="R1429" s="240"/>
      <c r="S1429" s="240"/>
      <c r="T1429" s="241"/>
      <c r="U1429" s="16"/>
      <c r="V1429" s="16"/>
      <c r="W1429" s="16"/>
      <c r="X1429" s="16"/>
      <c r="Y1429" s="16"/>
      <c r="Z1429" s="16"/>
      <c r="AA1429" s="16"/>
      <c r="AB1429" s="16"/>
      <c r="AC1429" s="16"/>
      <c r="AD1429" s="16"/>
      <c r="AE1429" s="16"/>
      <c r="AT1429" s="235" t="s">
        <v>194</v>
      </c>
      <c r="AU1429" s="235" t="s">
        <v>92</v>
      </c>
      <c r="AV1429" s="16" t="s">
        <v>111</v>
      </c>
      <c r="AW1429" s="16" t="s">
        <v>32</v>
      </c>
      <c r="AX1429" s="16" t="s">
        <v>76</v>
      </c>
      <c r="AY1429" s="235" t="s">
        <v>185</v>
      </c>
    </row>
    <row r="1430" s="15" customFormat="1">
      <c r="A1430" s="15"/>
      <c r="B1430" s="226"/>
      <c r="C1430" s="15"/>
      <c r="D1430" s="194" t="s">
        <v>194</v>
      </c>
      <c r="E1430" s="227" t="s">
        <v>1</v>
      </c>
      <c r="F1430" s="228" t="s">
        <v>276</v>
      </c>
      <c r="G1430" s="15"/>
      <c r="H1430" s="229">
        <v>2301.8760000000007</v>
      </c>
      <c r="I1430" s="230"/>
      <c r="J1430" s="15"/>
      <c r="K1430" s="15"/>
      <c r="L1430" s="226"/>
      <c r="M1430" s="231"/>
      <c r="N1430" s="232"/>
      <c r="O1430" s="232"/>
      <c r="P1430" s="232"/>
      <c r="Q1430" s="232"/>
      <c r="R1430" s="232"/>
      <c r="S1430" s="232"/>
      <c r="T1430" s="233"/>
      <c r="U1430" s="15"/>
      <c r="V1430" s="15"/>
      <c r="W1430" s="15"/>
      <c r="X1430" s="15"/>
      <c r="Y1430" s="15"/>
      <c r="Z1430" s="15"/>
      <c r="AA1430" s="15"/>
      <c r="AB1430" s="15"/>
      <c r="AC1430" s="15"/>
      <c r="AD1430" s="15"/>
      <c r="AE1430" s="15"/>
      <c r="AT1430" s="227" t="s">
        <v>194</v>
      </c>
      <c r="AU1430" s="227" t="s">
        <v>92</v>
      </c>
      <c r="AV1430" s="15" t="s">
        <v>191</v>
      </c>
      <c r="AW1430" s="15" t="s">
        <v>32</v>
      </c>
      <c r="AX1430" s="15" t="s">
        <v>84</v>
      </c>
      <c r="AY1430" s="227" t="s">
        <v>185</v>
      </c>
    </row>
    <row r="1431" s="2" customFormat="1" ht="44.25" customHeight="1">
      <c r="A1431" s="38"/>
      <c r="B1431" s="180"/>
      <c r="C1431" s="181" t="s">
        <v>1550</v>
      </c>
      <c r="D1431" s="181" t="s">
        <v>187</v>
      </c>
      <c r="E1431" s="182" t="s">
        <v>1551</v>
      </c>
      <c r="F1431" s="183" t="s">
        <v>1552</v>
      </c>
      <c r="G1431" s="184" t="s">
        <v>190</v>
      </c>
      <c r="H1431" s="185">
        <v>562.798</v>
      </c>
      <c r="I1431" s="186"/>
      <c r="J1431" s="187">
        <f>ROUND(I1431*H1431,2)</f>
        <v>0</v>
      </c>
      <c r="K1431" s="183" t="s">
        <v>199</v>
      </c>
      <c r="L1431" s="39"/>
      <c r="M1431" s="188" t="s">
        <v>1</v>
      </c>
      <c r="N1431" s="189" t="s">
        <v>42</v>
      </c>
      <c r="O1431" s="77"/>
      <c r="P1431" s="190">
        <f>O1431*H1431</f>
        <v>0</v>
      </c>
      <c r="Q1431" s="190">
        <v>0</v>
      </c>
      <c r="R1431" s="190">
        <f>Q1431*H1431</f>
        <v>0</v>
      </c>
      <c r="S1431" s="190">
        <v>0.045999999999999999</v>
      </c>
      <c r="T1431" s="191">
        <f>S1431*H1431</f>
        <v>25.888708000000001</v>
      </c>
      <c r="U1431" s="38"/>
      <c r="V1431" s="38"/>
      <c r="W1431" s="38"/>
      <c r="X1431" s="38"/>
      <c r="Y1431" s="38"/>
      <c r="Z1431" s="38"/>
      <c r="AA1431" s="38"/>
      <c r="AB1431" s="38"/>
      <c r="AC1431" s="38"/>
      <c r="AD1431" s="38"/>
      <c r="AE1431" s="38"/>
      <c r="AR1431" s="192" t="s">
        <v>191</v>
      </c>
      <c r="AT1431" s="192" t="s">
        <v>187</v>
      </c>
      <c r="AU1431" s="192" t="s">
        <v>92</v>
      </c>
      <c r="AY1431" s="19" t="s">
        <v>185</v>
      </c>
      <c r="BE1431" s="193">
        <f>IF(N1431="základní",J1431,0)</f>
        <v>0</v>
      </c>
      <c r="BF1431" s="193">
        <f>IF(N1431="snížená",J1431,0)</f>
        <v>0</v>
      </c>
      <c r="BG1431" s="193">
        <f>IF(N1431="zákl. přenesená",J1431,0)</f>
        <v>0</v>
      </c>
      <c r="BH1431" s="193">
        <f>IF(N1431="sníž. přenesená",J1431,0)</f>
        <v>0</v>
      </c>
      <c r="BI1431" s="193">
        <f>IF(N1431="nulová",J1431,0)</f>
        <v>0</v>
      </c>
      <c r="BJ1431" s="19" t="s">
        <v>92</v>
      </c>
      <c r="BK1431" s="193">
        <f>ROUND(I1431*H1431,2)</f>
        <v>0</v>
      </c>
      <c r="BL1431" s="19" t="s">
        <v>191</v>
      </c>
      <c r="BM1431" s="192" t="s">
        <v>1553</v>
      </c>
    </row>
    <row r="1432" s="2" customFormat="1">
      <c r="A1432" s="38"/>
      <c r="B1432" s="39"/>
      <c r="C1432" s="38"/>
      <c r="D1432" s="194" t="s">
        <v>193</v>
      </c>
      <c r="E1432" s="38"/>
      <c r="F1432" s="195" t="s">
        <v>1552</v>
      </c>
      <c r="G1432" s="38"/>
      <c r="H1432" s="38"/>
      <c r="I1432" s="196"/>
      <c r="J1432" s="38"/>
      <c r="K1432" s="38"/>
      <c r="L1432" s="39"/>
      <c r="M1432" s="197"/>
      <c r="N1432" s="198"/>
      <c r="O1432" s="77"/>
      <c r="P1432" s="77"/>
      <c r="Q1432" s="77"/>
      <c r="R1432" s="77"/>
      <c r="S1432" s="77"/>
      <c r="T1432" s="78"/>
      <c r="U1432" s="38"/>
      <c r="V1432" s="38"/>
      <c r="W1432" s="38"/>
      <c r="X1432" s="38"/>
      <c r="Y1432" s="38"/>
      <c r="Z1432" s="38"/>
      <c r="AA1432" s="38"/>
      <c r="AB1432" s="38"/>
      <c r="AC1432" s="38"/>
      <c r="AD1432" s="38"/>
      <c r="AE1432" s="38"/>
      <c r="AT1432" s="19" t="s">
        <v>193</v>
      </c>
      <c r="AU1432" s="19" t="s">
        <v>92</v>
      </c>
    </row>
    <row r="1433" s="2" customFormat="1">
      <c r="A1433" s="38"/>
      <c r="B1433" s="39"/>
      <c r="C1433" s="38"/>
      <c r="D1433" s="207" t="s">
        <v>201</v>
      </c>
      <c r="E1433" s="38"/>
      <c r="F1433" s="208" t="s">
        <v>1554</v>
      </c>
      <c r="G1433" s="38"/>
      <c r="H1433" s="38"/>
      <c r="I1433" s="196"/>
      <c r="J1433" s="38"/>
      <c r="K1433" s="38"/>
      <c r="L1433" s="39"/>
      <c r="M1433" s="197"/>
      <c r="N1433" s="198"/>
      <c r="O1433" s="77"/>
      <c r="P1433" s="77"/>
      <c r="Q1433" s="77"/>
      <c r="R1433" s="77"/>
      <c r="S1433" s="77"/>
      <c r="T1433" s="78"/>
      <c r="U1433" s="38"/>
      <c r="V1433" s="38"/>
      <c r="W1433" s="38"/>
      <c r="X1433" s="38"/>
      <c r="Y1433" s="38"/>
      <c r="Z1433" s="38"/>
      <c r="AA1433" s="38"/>
      <c r="AB1433" s="38"/>
      <c r="AC1433" s="38"/>
      <c r="AD1433" s="38"/>
      <c r="AE1433" s="38"/>
      <c r="AT1433" s="19" t="s">
        <v>201</v>
      </c>
      <c r="AU1433" s="19" t="s">
        <v>92</v>
      </c>
    </row>
    <row r="1434" s="14" customFormat="1">
      <c r="A1434" s="14"/>
      <c r="B1434" s="219"/>
      <c r="C1434" s="14"/>
      <c r="D1434" s="194" t="s">
        <v>194</v>
      </c>
      <c r="E1434" s="220" t="s">
        <v>1</v>
      </c>
      <c r="F1434" s="221" t="s">
        <v>1555</v>
      </c>
      <c r="G1434" s="14"/>
      <c r="H1434" s="220" t="s">
        <v>1</v>
      </c>
      <c r="I1434" s="222"/>
      <c r="J1434" s="14"/>
      <c r="K1434" s="14"/>
      <c r="L1434" s="219"/>
      <c r="M1434" s="223"/>
      <c r="N1434" s="224"/>
      <c r="O1434" s="224"/>
      <c r="P1434" s="224"/>
      <c r="Q1434" s="224"/>
      <c r="R1434" s="224"/>
      <c r="S1434" s="224"/>
      <c r="T1434" s="225"/>
      <c r="U1434" s="14"/>
      <c r="V1434" s="14"/>
      <c r="W1434" s="14"/>
      <c r="X1434" s="14"/>
      <c r="Y1434" s="14"/>
      <c r="Z1434" s="14"/>
      <c r="AA1434" s="14"/>
      <c r="AB1434" s="14"/>
      <c r="AC1434" s="14"/>
      <c r="AD1434" s="14"/>
      <c r="AE1434" s="14"/>
      <c r="AT1434" s="220" t="s">
        <v>194</v>
      </c>
      <c r="AU1434" s="220" t="s">
        <v>92</v>
      </c>
      <c r="AV1434" s="14" t="s">
        <v>84</v>
      </c>
      <c r="AW1434" s="14" t="s">
        <v>32</v>
      </c>
      <c r="AX1434" s="14" t="s">
        <v>76</v>
      </c>
      <c r="AY1434" s="220" t="s">
        <v>185</v>
      </c>
    </row>
    <row r="1435" s="14" customFormat="1">
      <c r="A1435" s="14"/>
      <c r="B1435" s="219"/>
      <c r="C1435" s="14"/>
      <c r="D1435" s="194" t="s">
        <v>194</v>
      </c>
      <c r="E1435" s="220" t="s">
        <v>1</v>
      </c>
      <c r="F1435" s="221" t="s">
        <v>444</v>
      </c>
      <c r="G1435" s="14"/>
      <c r="H1435" s="220" t="s">
        <v>1</v>
      </c>
      <c r="I1435" s="222"/>
      <c r="J1435" s="14"/>
      <c r="K1435" s="14"/>
      <c r="L1435" s="219"/>
      <c r="M1435" s="223"/>
      <c r="N1435" s="224"/>
      <c r="O1435" s="224"/>
      <c r="P1435" s="224"/>
      <c r="Q1435" s="224"/>
      <c r="R1435" s="224"/>
      <c r="S1435" s="224"/>
      <c r="T1435" s="225"/>
      <c r="U1435" s="14"/>
      <c r="V1435" s="14"/>
      <c r="W1435" s="14"/>
      <c r="X1435" s="14"/>
      <c r="Y1435" s="14"/>
      <c r="Z1435" s="14"/>
      <c r="AA1435" s="14"/>
      <c r="AB1435" s="14"/>
      <c r="AC1435" s="14"/>
      <c r="AD1435" s="14"/>
      <c r="AE1435" s="14"/>
      <c r="AT1435" s="220" t="s">
        <v>194</v>
      </c>
      <c r="AU1435" s="220" t="s">
        <v>92</v>
      </c>
      <c r="AV1435" s="14" t="s">
        <v>84</v>
      </c>
      <c r="AW1435" s="14" t="s">
        <v>32</v>
      </c>
      <c r="AX1435" s="14" t="s">
        <v>76</v>
      </c>
      <c r="AY1435" s="220" t="s">
        <v>185</v>
      </c>
    </row>
    <row r="1436" s="13" customFormat="1">
      <c r="A1436" s="13"/>
      <c r="B1436" s="199"/>
      <c r="C1436" s="13"/>
      <c r="D1436" s="194" t="s">
        <v>194</v>
      </c>
      <c r="E1436" s="200" t="s">
        <v>1</v>
      </c>
      <c r="F1436" s="201" t="s">
        <v>1556</v>
      </c>
      <c r="G1436" s="13"/>
      <c r="H1436" s="202">
        <v>147.76300000000001</v>
      </c>
      <c r="I1436" s="203"/>
      <c r="J1436" s="13"/>
      <c r="K1436" s="13"/>
      <c r="L1436" s="199"/>
      <c r="M1436" s="204"/>
      <c r="N1436" s="205"/>
      <c r="O1436" s="205"/>
      <c r="P1436" s="205"/>
      <c r="Q1436" s="205"/>
      <c r="R1436" s="205"/>
      <c r="S1436" s="205"/>
      <c r="T1436" s="206"/>
      <c r="U1436" s="13"/>
      <c r="V1436" s="13"/>
      <c r="W1436" s="13"/>
      <c r="X1436" s="13"/>
      <c r="Y1436" s="13"/>
      <c r="Z1436" s="13"/>
      <c r="AA1436" s="13"/>
      <c r="AB1436" s="13"/>
      <c r="AC1436" s="13"/>
      <c r="AD1436" s="13"/>
      <c r="AE1436" s="13"/>
      <c r="AT1436" s="200" t="s">
        <v>194</v>
      </c>
      <c r="AU1436" s="200" t="s">
        <v>92</v>
      </c>
      <c r="AV1436" s="13" t="s">
        <v>92</v>
      </c>
      <c r="AW1436" s="13" t="s">
        <v>32</v>
      </c>
      <c r="AX1436" s="13" t="s">
        <v>76</v>
      </c>
      <c r="AY1436" s="200" t="s">
        <v>185</v>
      </c>
    </row>
    <row r="1437" s="14" customFormat="1">
      <c r="A1437" s="14"/>
      <c r="B1437" s="219"/>
      <c r="C1437" s="14"/>
      <c r="D1437" s="194" t="s">
        <v>194</v>
      </c>
      <c r="E1437" s="220" t="s">
        <v>1</v>
      </c>
      <c r="F1437" s="221" t="s">
        <v>323</v>
      </c>
      <c r="G1437" s="14"/>
      <c r="H1437" s="220" t="s">
        <v>1</v>
      </c>
      <c r="I1437" s="222"/>
      <c r="J1437" s="14"/>
      <c r="K1437" s="14"/>
      <c r="L1437" s="219"/>
      <c r="M1437" s="223"/>
      <c r="N1437" s="224"/>
      <c r="O1437" s="224"/>
      <c r="P1437" s="224"/>
      <c r="Q1437" s="224"/>
      <c r="R1437" s="224"/>
      <c r="S1437" s="224"/>
      <c r="T1437" s="225"/>
      <c r="U1437" s="14"/>
      <c r="V1437" s="14"/>
      <c r="W1437" s="14"/>
      <c r="X1437" s="14"/>
      <c r="Y1437" s="14"/>
      <c r="Z1437" s="14"/>
      <c r="AA1437" s="14"/>
      <c r="AB1437" s="14"/>
      <c r="AC1437" s="14"/>
      <c r="AD1437" s="14"/>
      <c r="AE1437" s="14"/>
      <c r="AT1437" s="220" t="s">
        <v>194</v>
      </c>
      <c r="AU1437" s="220" t="s">
        <v>92</v>
      </c>
      <c r="AV1437" s="14" t="s">
        <v>84</v>
      </c>
      <c r="AW1437" s="14" t="s">
        <v>32</v>
      </c>
      <c r="AX1437" s="14" t="s">
        <v>76</v>
      </c>
      <c r="AY1437" s="220" t="s">
        <v>185</v>
      </c>
    </row>
    <row r="1438" s="13" customFormat="1">
      <c r="A1438" s="13"/>
      <c r="B1438" s="199"/>
      <c r="C1438" s="13"/>
      <c r="D1438" s="194" t="s">
        <v>194</v>
      </c>
      <c r="E1438" s="200" t="s">
        <v>1</v>
      </c>
      <c r="F1438" s="201" t="s">
        <v>1557</v>
      </c>
      <c r="G1438" s="13"/>
      <c r="H1438" s="202">
        <v>313.27699999999999</v>
      </c>
      <c r="I1438" s="203"/>
      <c r="J1438" s="13"/>
      <c r="K1438" s="13"/>
      <c r="L1438" s="199"/>
      <c r="M1438" s="204"/>
      <c r="N1438" s="205"/>
      <c r="O1438" s="205"/>
      <c r="P1438" s="205"/>
      <c r="Q1438" s="205"/>
      <c r="R1438" s="205"/>
      <c r="S1438" s="205"/>
      <c r="T1438" s="206"/>
      <c r="U1438" s="13"/>
      <c r="V1438" s="13"/>
      <c r="W1438" s="13"/>
      <c r="X1438" s="13"/>
      <c r="Y1438" s="13"/>
      <c r="Z1438" s="13"/>
      <c r="AA1438" s="13"/>
      <c r="AB1438" s="13"/>
      <c r="AC1438" s="13"/>
      <c r="AD1438" s="13"/>
      <c r="AE1438" s="13"/>
      <c r="AT1438" s="200" t="s">
        <v>194</v>
      </c>
      <c r="AU1438" s="200" t="s">
        <v>92</v>
      </c>
      <c r="AV1438" s="13" t="s">
        <v>92</v>
      </c>
      <c r="AW1438" s="13" t="s">
        <v>32</v>
      </c>
      <c r="AX1438" s="13" t="s">
        <v>76</v>
      </c>
      <c r="AY1438" s="200" t="s">
        <v>185</v>
      </c>
    </row>
    <row r="1439" s="16" customFormat="1">
      <c r="A1439" s="16"/>
      <c r="B1439" s="234"/>
      <c r="C1439" s="16"/>
      <c r="D1439" s="194" t="s">
        <v>194</v>
      </c>
      <c r="E1439" s="235" t="s">
        <v>1</v>
      </c>
      <c r="F1439" s="236" t="s">
        <v>293</v>
      </c>
      <c r="G1439" s="16"/>
      <c r="H1439" s="237">
        <v>461.03999999999996</v>
      </c>
      <c r="I1439" s="238"/>
      <c r="J1439" s="16"/>
      <c r="K1439" s="16"/>
      <c r="L1439" s="234"/>
      <c r="M1439" s="239"/>
      <c r="N1439" s="240"/>
      <c r="O1439" s="240"/>
      <c r="P1439" s="240"/>
      <c r="Q1439" s="240"/>
      <c r="R1439" s="240"/>
      <c r="S1439" s="240"/>
      <c r="T1439" s="241"/>
      <c r="U1439" s="16"/>
      <c r="V1439" s="16"/>
      <c r="W1439" s="16"/>
      <c r="X1439" s="16"/>
      <c r="Y1439" s="16"/>
      <c r="Z1439" s="16"/>
      <c r="AA1439" s="16"/>
      <c r="AB1439" s="16"/>
      <c r="AC1439" s="16"/>
      <c r="AD1439" s="16"/>
      <c r="AE1439" s="16"/>
      <c r="AT1439" s="235" t="s">
        <v>194</v>
      </c>
      <c r="AU1439" s="235" t="s">
        <v>92</v>
      </c>
      <c r="AV1439" s="16" t="s">
        <v>111</v>
      </c>
      <c r="AW1439" s="16" t="s">
        <v>32</v>
      </c>
      <c r="AX1439" s="16" t="s">
        <v>76</v>
      </c>
      <c r="AY1439" s="235" t="s">
        <v>185</v>
      </c>
    </row>
    <row r="1440" s="14" customFormat="1">
      <c r="A1440" s="14"/>
      <c r="B1440" s="219"/>
      <c r="C1440" s="14"/>
      <c r="D1440" s="194" t="s">
        <v>194</v>
      </c>
      <c r="E1440" s="220" t="s">
        <v>1</v>
      </c>
      <c r="F1440" s="221" t="s">
        <v>447</v>
      </c>
      <c r="G1440" s="14"/>
      <c r="H1440" s="220" t="s">
        <v>1</v>
      </c>
      <c r="I1440" s="222"/>
      <c r="J1440" s="14"/>
      <c r="K1440" s="14"/>
      <c r="L1440" s="219"/>
      <c r="M1440" s="223"/>
      <c r="N1440" s="224"/>
      <c r="O1440" s="224"/>
      <c r="P1440" s="224"/>
      <c r="Q1440" s="224"/>
      <c r="R1440" s="224"/>
      <c r="S1440" s="224"/>
      <c r="T1440" s="225"/>
      <c r="U1440" s="14"/>
      <c r="V1440" s="14"/>
      <c r="W1440" s="14"/>
      <c r="X1440" s="14"/>
      <c r="Y1440" s="14"/>
      <c r="Z1440" s="14"/>
      <c r="AA1440" s="14"/>
      <c r="AB1440" s="14"/>
      <c r="AC1440" s="14"/>
      <c r="AD1440" s="14"/>
      <c r="AE1440" s="14"/>
      <c r="AT1440" s="220" t="s">
        <v>194</v>
      </c>
      <c r="AU1440" s="220" t="s">
        <v>92</v>
      </c>
      <c r="AV1440" s="14" t="s">
        <v>84</v>
      </c>
      <c r="AW1440" s="14" t="s">
        <v>32</v>
      </c>
      <c r="AX1440" s="14" t="s">
        <v>76</v>
      </c>
      <c r="AY1440" s="220" t="s">
        <v>185</v>
      </c>
    </row>
    <row r="1441" s="13" customFormat="1">
      <c r="A1441" s="13"/>
      <c r="B1441" s="199"/>
      <c r="C1441" s="13"/>
      <c r="D1441" s="194" t="s">
        <v>194</v>
      </c>
      <c r="E1441" s="200" t="s">
        <v>1</v>
      </c>
      <c r="F1441" s="201" t="s">
        <v>497</v>
      </c>
      <c r="G1441" s="13"/>
      <c r="H1441" s="202">
        <v>101.758</v>
      </c>
      <c r="I1441" s="203"/>
      <c r="J1441" s="13"/>
      <c r="K1441" s="13"/>
      <c r="L1441" s="199"/>
      <c r="M1441" s="204"/>
      <c r="N1441" s="205"/>
      <c r="O1441" s="205"/>
      <c r="P1441" s="205"/>
      <c r="Q1441" s="205"/>
      <c r="R1441" s="205"/>
      <c r="S1441" s="205"/>
      <c r="T1441" s="206"/>
      <c r="U1441" s="13"/>
      <c r="V1441" s="13"/>
      <c r="W1441" s="13"/>
      <c r="X1441" s="13"/>
      <c r="Y1441" s="13"/>
      <c r="Z1441" s="13"/>
      <c r="AA1441" s="13"/>
      <c r="AB1441" s="13"/>
      <c r="AC1441" s="13"/>
      <c r="AD1441" s="13"/>
      <c r="AE1441" s="13"/>
      <c r="AT1441" s="200" t="s">
        <v>194</v>
      </c>
      <c r="AU1441" s="200" t="s">
        <v>92</v>
      </c>
      <c r="AV1441" s="13" t="s">
        <v>92</v>
      </c>
      <c r="AW1441" s="13" t="s">
        <v>32</v>
      </c>
      <c r="AX1441" s="13" t="s">
        <v>76</v>
      </c>
      <c r="AY1441" s="200" t="s">
        <v>185</v>
      </c>
    </row>
    <row r="1442" s="16" customFormat="1">
      <c r="A1442" s="16"/>
      <c r="B1442" s="234"/>
      <c r="C1442" s="16"/>
      <c r="D1442" s="194" t="s">
        <v>194</v>
      </c>
      <c r="E1442" s="235" t="s">
        <v>1</v>
      </c>
      <c r="F1442" s="236" t="s">
        <v>293</v>
      </c>
      <c r="G1442" s="16"/>
      <c r="H1442" s="237">
        <v>101.758</v>
      </c>
      <c r="I1442" s="238"/>
      <c r="J1442" s="16"/>
      <c r="K1442" s="16"/>
      <c r="L1442" s="234"/>
      <c r="M1442" s="239"/>
      <c r="N1442" s="240"/>
      <c r="O1442" s="240"/>
      <c r="P1442" s="240"/>
      <c r="Q1442" s="240"/>
      <c r="R1442" s="240"/>
      <c r="S1442" s="240"/>
      <c r="T1442" s="241"/>
      <c r="U1442" s="16"/>
      <c r="V1442" s="16"/>
      <c r="W1442" s="16"/>
      <c r="X1442" s="16"/>
      <c r="Y1442" s="16"/>
      <c r="Z1442" s="16"/>
      <c r="AA1442" s="16"/>
      <c r="AB1442" s="16"/>
      <c r="AC1442" s="16"/>
      <c r="AD1442" s="16"/>
      <c r="AE1442" s="16"/>
      <c r="AT1442" s="235" t="s">
        <v>194</v>
      </c>
      <c r="AU1442" s="235" t="s">
        <v>92</v>
      </c>
      <c r="AV1442" s="16" t="s">
        <v>111</v>
      </c>
      <c r="AW1442" s="16" t="s">
        <v>32</v>
      </c>
      <c r="AX1442" s="16" t="s">
        <v>76</v>
      </c>
      <c r="AY1442" s="235" t="s">
        <v>185</v>
      </c>
    </row>
    <row r="1443" s="15" customFormat="1">
      <c r="A1443" s="15"/>
      <c r="B1443" s="226"/>
      <c r="C1443" s="15"/>
      <c r="D1443" s="194" t="s">
        <v>194</v>
      </c>
      <c r="E1443" s="227" t="s">
        <v>1</v>
      </c>
      <c r="F1443" s="228" t="s">
        <v>276</v>
      </c>
      <c r="G1443" s="15"/>
      <c r="H1443" s="229">
        <v>562.798</v>
      </c>
      <c r="I1443" s="230"/>
      <c r="J1443" s="15"/>
      <c r="K1443" s="15"/>
      <c r="L1443" s="226"/>
      <c r="M1443" s="231"/>
      <c r="N1443" s="232"/>
      <c r="O1443" s="232"/>
      <c r="P1443" s="232"/>
      <c r="Q1443" s="232"/>
      <c r="R1443" s="232"/>
      <c r="S1443" s="232"/>
      <c r="T1443" s="233"/>
      <c r="U1443" s="15"/>
      <c r="V1443" s="15"/>
      <c r="W1443" s="15"/>
      <c r="X1443" s="15"/>
      <c r="Y1443" s="15"/>
      <c r="Z1443" s="15"/>
      <c r="AA1443" s="15"/>
      <c r="AB1443" s="15"/>
      <c r="AC1443" s="15"/>
      <c r="AD1443" s="15"/>
      <c r="AE1443" s="15"/>
      <c r="AT1443" s="227" t="s">
        <v>194</v>
      </c>
      <c r="AU1443" s="227" t="s">
        <v>92</v>
      </c>
      <c r="AV1443" s="15" t="s">
        <v>191</v>
      </c>
      <c r="AW1443" s="15" t="s">
        <v>32</v>
      </c>
      <c r="AX1443" s="15" t="s">
        <v>84</v>
      </c>
      <c r="AY1443" s="227" t="s">
        <v>185</v>
      </c>
    </row>
    <row r="1444" s="2" customFormat="1" ht="44.25" customHeight="1">
      <c r="A1444" s="38"/>
      <c r="B1444" s="180"/>
      <c r="C1444" s="181" t="s">
        <v>1558</v>
      </c>
      <c r="D1444" s="181" t="s">
        <v>187</v>
      </c>
      <c r="E1444" s="182" t="s">
        <v>1559</v>
      </c>
      <c r="F1444" s="183" t="s">
        <v>1560</v>
      </c>
      <c r="G1444" s="184" t="s">
        <v>190</v>
      </c>
      <c r="H1444" s="185">
        <v>740.11300000000006</v>
      </c>
      <c r="I1444" s="186"/>
      <c r="J1444" s="187">
        <f>ROUND(I1444*H1444,2)</f>
        <v>0</v>
      </c>
      <c r="K1444" s="183" t="s">
        <v>199</v>
      </c>
      <c r="L1444" s="39"/>
      <c r="M1444" s="188" t="s">
        <v>1</v>
      </c>
      <c r="N1444" s="189" t="s">
        <v>42</v>
      </c>
      <c r="O1444" s="77"/>
      <c r="P1444" s="190">
        <f>O1444*H1444</f>
        <v>0</v>
      </c>
      <c r="Q1444" s="190">
        <v>0</v>
      </c>
      <c r="R1444" s="190">
        <f>Q1444*H1444</f>
        <v>0</v>
      </c>
      <c r="S1444" s="190">
        <v>0.01</v>
      </c>
      <c r="T1444" s="191">
        <f>S1444*H1444</f>
        <v>7.4011300000000011</v>
      </c>
      <c r="U1444" s="38"/>
      <c r="V1444" s="38"/>
      <c r="W1444" s="38"/>
      <c r="X1444" s="38"/>
      <c r="Y1444" s="38"/>
      <c r="Z1444" s="38"/>
      <c r="AA1444" s="38"/>
      <c r="AB1444" s="38"/>
      <c r="AC1444" s="38"/>
      <c r="AD1444" s="38"/>
      <c r="AE1444" s="38"/>
      <c r="AR1444" s="192" t="s">
        <v>191</v>
      </c>
      <c r="AT1444" s="192" t="s">
        <v>187</v>
      </c>
      <c r="AU1444" s="192" t="s">
        <v>92</v>
      </c>
      <c r="AY1444" s="19" t="s">
        <v>185</v>
      </c>
      <c r="BE1444" s="193">
        <f>IF(N1444="základní",J1444,0)</f>
        <v>0</v>
      </c>
      <c r="BF1444" s="193">
        <f>IF(N1444="snížená",J1444,0)</f>
        <v>0</v>
      </c>
      <c r="BG1444" s="193">
        <f>IF(N1444="zákl. přenesená",J1444,0)</f>
        <v>0</v>
      </c>
      <c r="BH1444" s="193">
        <f>IF(N1444="sníž. přenesená",J1444,0)</f>
        <v>0</v>
      </c>
      <c r="BI1444" s="193">
        <f>IF(N1444="nulová",J1444,0)</f>
        <v>0</v>
      </c>
      <c r="BJ1444" s="19" t="s">
        <v>92</v>
      </c>
      <c r="BK1444" s="193">
        <f>ROUND(I1444*H1444,2)</f>
        <v>0</v>
      </c>
      <c r="BL1444" s="19" t="s">
        <v>191</v>
      </c>
      <c r="BM1444" s="192" t="s">
        <v>1561</v>
      </c>
    </row>
    <row r="1445" s="2" customFormat="1">
      <c r="A1445" s="38"/>
      <c r="B1445" s="39"/>
      <c r="C1445" s="38"/>
      <c r="D1445" s="194" t="s">
        <v>193</v>
      </c>
      <c r="E1445" s="38"/>
      <c r="F1445" s="195" t="s">
        <v>1560</v>
      </c>
      <c r="G1445" s="38"/>
      <c r="H1445" s="38"/>
      <c r="I1445" s="196"/>
      <c r="J1445" s="38"/>
      <c r="K1445" s="38"/>
      <c r="L1445" s="39"/>
      <c r="M1445" s="197"/>
      <c r="N1445" s="198"/>
      <c r="O1445" s="77"/>
      <c r="P1445" s="77"/>
      <c r="Q1445" s="77"/>
      <c r="R1445" s="77"/>
      <c r="S1445" s="77"/>
      <c r="T1445" s="78"/>
      <c r="U1445" s="38"/>
      <c r="V1445" s="38"/>
      <c r="W1445" s="38"/>
      <c r="X1445" s="38"/>
      <c r="Y1445" s="38"/>
      <c r="Z1445" s="38"/>
      <c r="AA1445" s="38"/>
      <c r="AB1445" s="38"/>
      <c r="AC1445" s="38"/>
      <c r="AD1445" s="38"/>
      <c r="AE1445" s="38"/>
      <c r="AT1445" s="19" t="s">
        <v>193</v>
      </c>
      <c r="AU1445" s="19" t="s">
        <v>92</v>
      </c>
    </row>
    <row r="1446" s="2" customFormat="1">
      <c r="A1446" s="38"/>
      <c r="B1446" s="39"/>
      <c r="C1446" s="38"/>
      <c r="D1446" s="207" t="s">
        <v>201</v>
      </c>
      <c r="E1446" s="38"/>
      <c r="F1446" s="208" t="s">
        <v>1562</v>
      </c>
      <c r="G1446" s="38"/>
      <c r="H1446" s="38"/>
      <c r="I1446" s="196"/>
      <c r="J1446" s="38"/>
      <c r="K1446" s="38"/>
      <c r="L1446" s="39"/>
      <c r="M1446" s="197"/>
      <c r="N1446" s="198"/>
      <c r="O1446" s="77"/>
      <c r="P1446" s="77"/>
      <c r="Q1446" s="77"/>
      <c r="R1446" s="77"/>
      <c r="S1446" s="77"/>
      <c r="T1446" s="78"/>
      <c r="U1446" s="38"/>
      <c r="V1446" s="38"/>
      <c r="W1446" s="38"/>
      <c r="X1446" s="38"/>
      <c r="Y1446" s="38"/>
      <c r="Z1446" s="38"/>
      <c r="AA1446" s="38"/>
      <c r="AB1446" s="38"/>
      <c r="AC1446" s="38"/>
      <c r="AD1446" s="38"/>
      <c r="AE1446" s="38"/>
      <c r="AT1446" s="19" t="s">
        <v>201</v>
      </c>
      <c r="AU1446" s="19" t="s">
        <v>92</v>
      </c>
    </row>
    <row r="1447" s="2" customFormat="1" ht="49.05" customHeight="1">
      <c r="A1447" s="38"/>
      <c r="B1447" s="180"/>
      <c r="C1447" s="181" t="s">
        <v>1563</v>
      </c>
      <c r="D1447" s="181" t="s">
        <v>187</v>
      </c>
      <c r="E1447" s="182" t="s">
        <v>1564</v>
      </c>
      <c r="F1447" s="183" t="s">
        <v>1565</v>
      </c>
      <c r="G1447" s="184" t="s">
        <v>190</v>
      </c>
      <c r="H1447" s="185">
        <v>148.184</v>
      </c>
      <c r="I1447" s="186"/>
      <c r="J1447" s="187">
        <f>ROUND(I1447*H1447,2)</f>
        <v>0</v>
      </c>
      <c r="K1447" s="183" t="s">
        <v>199</v>
      </c>
      <c r="L1447" s="39"/>
      <c r="M1447" s="188" t="s">
        <v>1</v>
      </c>
      <c r="N1447" s="189" t="s">
        <v>42</v>
      </c>
      <c r="O1447" s="77"/>
      <c r="P1447" s="190">
        <f>O1447*H1447</f>
        <v>0</v>
      </c>
      <c r="Q1447" s="190">
        <v>0</v>
      </c>
      <c r="R1447" s="190">
        <f>Q1447*H1447</f>
        <v>0</v>
      </c>
      <c r="S1447" s="190">
        <v>0.058999999999999997</v>
      </c>
      <c r="T1447" s="191">
        <f>S1447*H1447</f>
        <v>8.7428559999999997</v>
      </c>
      <c r="U1447" s="38"/>
      <c r="V1447" s="38"/>
      <c r="W1447" s="38"/>
      <c r="X1447" s="38"/>
      <c r="Y1447" s="38"/>
      <c r="Z1447" s="38"/>
      <c r="AA1447" s="38"/>
      <c r="AB1447" s="38"/>
      <c r="AC1447" s="38"/>
      <c r="AD1447" s="38"/>
      <c r="AE1447" s="38"/>
      <c r="AR1447" s="192" t="s">
        <v>191</v>
      </c>
      <c r="AT1447" s="192" t="s">
        <v>187</v>
      </c>
      <c r="AU1447" s="192" t="s">
        <v>92</v>
      </c>
      <c r="AY1447" s="19" t="s">
        <v>185</v>
      </c>
      <c r="BE1447" s="193">
        <f>IF(N1447="základní",J1447,0)</f>
        <v>0</v>
      </c>
      <c r="BF1447" s="193">
        <f>IF(N1447="snížená",J1447,0)</f>
        <v>0</v>
      </c>
      <c r="BG1447" s="193">
        <f>IF(N1447="zákl. přenesená",J1447,0)</f>
        <v>0</v>
      </c>
      <c r="BH1447" s="193">
        <f>IF(N1447="sníž. přenesená",J1447,0)</f>
        <v>0</v>
      </c>
      <c r="BI1447" s="193">
        <f>IF(N1447="nulová",J1447,0)</f>
        <v>0</v>
      </c>
      <c r="BJ1447" s="19" t="s">
        <v>92</v>
      </c>
      <c r="BK1447" s="193">
        <f>ROUND(I1447*H1447,2)</f>
        <v>0</v>
      </c>
      <c r="BL1447" s="19" t="s">
        <v>191</v>
      </c>
      <c r="BM1447" s="192" t="s">
        <v>1566</v>
      </c>
    </row>
    <row r="1448" s="2" customFormat="1">
      <c r="A1448" s="38"/>
      <c r="B1448" s="39"/>
      <c r="C1448" s="38"/>
      <c r="D1448" s="194" t="s">
        <v>193</v>
      </c>
      <c r="E1448" s="38"/>
      <c r="F1448" s="195" t="s">
        <v>1565</v>
      </c>
      <c r="G1448" s="38"/>
      <c r="H1448" s="38"/>
      <c r="I1448" s="196"/>
      <c r="J1448" s="38"/>
      <c r="K1448" s="38"/>
      <c r="L1448" s="39"/>
      <c r="M1448" s="197"/>
      <c r="N1448" s="198"/>
      <c r="O1448" s="77"/>
      <c r="P1448" s="77"/>
      <c r="Q1448" s="77"/>
      <c r="R1448" s="77"/>
      <c r="S1448" s="77"/>
      <c r="T1448" s="78"/>
      <c r="U1448" s="38"/>
      <c r="V1448" s="38"/>
      <c r="W1448" s="38"/>
      <c r="X1448" s="38"/>
      <c r="Y1448" s="38"/>
      <c r="Z1448" s="38"/>
      <c r="AA1448" s="38"/>
      <c r="AB1448" s="38"/>
      <c r="AC1448" s="38"/>
      <c r="AD1448" s="38"/>
      <c r="AE1448" s="38"/>
      <c r="AT1448" s="19" t="s">
        <v>193</v>
      </c>
      <c r="AU1448" s="19" t="s">
        <v>92</v>
      </c>
    </row>
    <row r="1449" s="2" customFormat="1">
      <c r="A1449" s="38"/>
      <c r="B1449" s="39"/>
      <c r="C1449" s="38"/>
      <c r="D1449" s="207" t="s">
        <v>201</v>
      </c>
      <c r="E1449" s="38"/>
      <c r="F1449" s="208" t="s">
        <v>1567</v>
      </c>
      <c r="G1449" s="38"/>
      <c r="H1449" s="38"/>
      <c r="I1449" s="196"/>
      <c r="J1449" s="38"/>
      <c r="K1449" s="38"/>
      <c r="L1449" s="39"/>
      <c r="M1449" s="197"/>
      <c r="N1449" s="198"/>
      <c r="O1449" s="77"/>
      <c r="P1449" s="77"/>
      <c r="Q1449" s="77"/>
      <c r="R1449" s="77"/>
      <c r="S1449" s="77"/>
      <c r="T1449" s="78"/>
      <c r="U1449" s="38"/>
      <c r="V1449" s="38"/>
      <c r="W1449" s="38"/>
      <c r="X1449" s="38"/>
      <c r="Y1449" s="38"/>
      <c r="Z1449" s="38"/>
      <c r="AA1449" s="38"/>
      <c r="AB1449" s="38"/>
      <c r="AC1449" s="38"/>
      <c r="AD1449" s="38"/>
      <c r="AE1449" s="38"/>
      <c r="AT1449" s="19" t="s">
        <v>201</v>
      </c>
      <c r="AU1449" s="19" t="s">
        <v>92</v>
      </c>
    </row>
    <row r="1450" s="14" customFormat="1">
      <c r="A1450" s="14"/>
      <c r="B1450" s="219"/>
      <c r="C1450" s="14"/>
      <c r="D1450" s="194" t="s">
        <v>194</v>
      </c>
      <c r="E1450" s="220" t="s">
        <v>1</v>
      </c>
      <c r="F1450" s="221" t="s">
        <v>1568</v>
      </c>
      <c r="G1450" s="14"/>
      <c r="H1450" s="220" t="s">
        <v>1</v>
      </c>
      <c r="I1450" s="222"/>
      <c r="J1450" s="14"/>
      <c r="K1450" s="14"/>
      <c r="L1450" s="219"/>
      <c r="M1450" s="223"/>
      <c r="N1450" s="224"/>
      <c r="O1450" s="224"/>
      <c r="P1450" s="224"/>
      <c r="Q1450" s="224"/>
      <c r="R1450" s="224"/>
      <c r="S1450" s="224"/>
      <c r="T1450" s="225"/>
      <c r="U1450" s="14"/>
      <c r="V1450" s="14"/>
      <c r="W1450" s="14"/>
      <c r="X1450" s="14"/>
      <c r="Y1450" s="14"/>
      <c r="Z1450" s="14"/>
      <c r="AA1450" s="14"/>
      <c r="AB1450" s="14"/>
      <c r="AC1450" s="14"/>
      <c r="AD1450" s="14"/>
      <c r="AE1450" s="14"/>
      <c r="AT1450" s="220" t="s">
        <v>194</v>
      </c>
      <c r="AU1450" s="220" t="s">
        <v>92</v>
      </c>
      <c r="AV1450" s="14" t="s">
        <v>84</v>
      </c>
      <c r="AW1450" s="14" t="s">
        <v>32</v>
      </c>
      <c r="AX1450" s="14" t="s">
        <v>76</v>
      </c>
      <c r="AY1450" s="220" t="s">
        <v>185</v>
      </c>
    </row>
    <row r="1451" s="13" customFormat="1">
      <c r="A1451" s="13"/>
      <c r="B1451" s="199"/>
      <c r="C1451" s="13"/>
      <c r="D1451" s="194" t="s">
        <v>194</v>
      </c>
      <c r="E1451" s="200" t="s">
        <v>1</v>
      </c>
      <c r="F1451" s="201" t="s">
        <v>1569</v>
      </c>
      <c r="G1451" s="13"/>
      <c r="H1451" s="202">
        <v>148.184</v>
      </c>
      <c r="I1451" s="203"/>
      <c r="J1451" s="13"/>
      <c r="K1451" s="13"/>
      <c r="L1451" s="199"/>
      <c r="M1451" s="204"/>
      <c r="N1451" s="205"/>
      <c r="O1451" s="205"/>
      <c r="P1451" s="205"/>
      <c r="Q1451" s="205"/>
      <c r="R1451" s="205"/>
      <c r="S1451" s="205"/>
      <c r="T1451" s="206"/>
      <c r="U1451" s="13"/>
      <c r="V1451" s="13"/>
      <c r="W1451" s="13"/>
      <c r="X1451" s="13"/>
      <c r="Y1451" s="13"/>
      <c r="Z1451" s="13"/>
      <c r="AA1451" s="13"/>
      <c r="AB1451" s="13"/>
      <c r="AC1451" s="13"/>
      <c r="AD1451" s="13"/>
      <c r="AE1451" s="13"/>
      <c r="AT1451" s="200" t="s">
        <v>194</v>
      </c>
      <c r="AU1451" s="200" t="s">
        <v>92</v>
      </c>
      <c r="AV1451" s="13" t="s">
        <v>92</v>
      </c>
      <c r="AW1451" s="13" t="s">
        <v>32</v>
      </c>
      <c r="AX1451" s="13" t="s">
        <v>76</v>
      </c>
      <c r="AY1451" s="200" t="s">
        <v>185</v>
      </c>
    </row>
    <row r="1452" s="15" customFormat="1">
      <c r="A1452" s="15"/>
      <c r="B1452" s="226"/>
      <c r="C1452" s="15"/>
      <c r="D1452" s="194" t="s">
        <v>194</v>
      </c>
      <c r="E1452" s="227" t="s">
        <v>1</v>
      </c>
      <c r="F1452" s="228" t="s">
        <v>276</v>
      </c>
      <c r="G1452" s="15"/>
      <c r="H1452" s="229">
        <v>148.184</v>
      </c>
      <c r="I1452" s="230"/>
      <c r="J1452" s="15"/>
      <c r="K1452" s="15"/>
      <c r="L1452" s="226"/>
      <c r="M1452" s="231"/>
      <c r="N1452" s="232"/>
      <c r="O1452" s="232"/>
      <c r="P1452" s="232"/>
      <c r="Q1452" s="232"/>
      <c r="R1452" s="232"/>
      <c r="S1452" s="232"/>
      <c r="T1452" s="233"/>
      <c r="U1452" s="15"/>
      <c r="V1452" s="15"/>
      <c r="W1452" s="15"/>
      <c r="X1452" s="15"/>
      <c r="Y1452" s="15"/>
      <c r="Z1452" s="15"/>
      <c r="AA1452" s="15"/>
      <c r="AB1452" s="15"/>
      <c r="AC1452" s="15"/>
      <c r="AD1452" s="15"/>
      <c r="AE1452" s="15"/>
      <c r="AT1452" s="227" t="s">
        <v>194</v>
      </c>
      <c r="AU1452" s="227" t="s">
        <v>92</v>
      </c>
      <c r="AV1452" s="15" t="s">
        <v>191</v>
      </c>
      <c r="AW1452" s="15" t="s">
        <v>32</v>
      </c>
      <c r="AX1452" s="15" t="s">
        <v>84</v>
      </c>
      <c r="AY1452" s="227" t="s">
        <v>185</v>
      </c>
    </row>
    <row r="1453" s="2" customFormat="1" ht="37.8" customHeight="1">
      <c r="A1453" s="38"/>
      <c r="B1453" s="180"/>
      <c r="C1453" s="181" t="s">
        <v>1570</v>
      </c>
      <c r="D1453" s="181" t="s">
        <v>187</v>
      </c>
      <c r="E1453" s="182" t="s">
        <v>1571</v>
      </c>
      <c r="F1453" s="183" t="s">
        <v>1572</v>
      </c>
      <c r="G1453" s="184" t="s">
        <v>190</v>
      </c>
      <c r="H1453" s="185">
        <v>321.09899999999999</v>
      </c>
      <c r="I1453" s="186"/>
      <c r="J1453" s="187">
        <f>ROUND(I1453*H1453,2)</f>
        <v>0</v>
      </c>
      <c r="K1453" s="183" t="s">
        <v>199</v>
      </c>
      <c r="L1453" s="39"/>
      <c r="M1453" s="188" t="s">
        <v>1</v>
      </c>
      <c r="N1453" s="189" t="s">
        <v>42</v>
      </c>
      <c r="O1453" s="77"/>
      <c r="P1453" s="190">
        <f>O1453*H1453</f>
        <v>0</v>
      </c>
      <c r="Q1453" s="190">
        <v>0</v>
      </c>
      <c r="R1453" s="190">
        <f>Q1453*H1453</f>
        <v>0</v>
      </c>
      <c r="S1453" s="190">
        <v>0.014</v>
      </c>
      <c r="T1453" s="191">
        <f>S1453*H1453</f>
        <v>4.4953859999999999</v>
      </c>
      <c r="U1453" s="38"/>
      <c r="V1453" s="38"/>
      <c r="W1453" s="38"/>
      <c r="X1453" s="38"/>
      <c r="Y1453" s="38"/>
      <c r="Z1453" s="38"/>
      <c r="AA1453" s="38"/>
      <c r="AB1453" s="38"/>
      <c r="AC1453" s="38"/>
      <c r="AD1453" s="38"/>
      <c r="AE1453" s="38"/>
      <c r="AR1453" s="192" t="s">
        <v>191</v>
      </c>
      <c r="AT1453" s="192" t="s">
        <v>187</v>
      </c>
      <c r="AU1453" s="192" t="s">
        <v>92</v>
      </c>
      <c r="AY1453" s="19" t="s">
        <v>185</v>
      </c>
      <c r="BE1453" s="193">
        <f>IF(N1453="základní",J1453,0)</f>
        <v>0</v>
      </c>
      <c r="BF1453" s="193">
        <f>IF(N1453="snížená",J1453,0)</f>
        <v>0</v>
      </c>
      <c r="BG1453" s="193">
        <f>IF(N1453="zákl. přenesená",J1453,0)</f>
        <v>0</v>
      </c>
      <c r="BH1453" s="193">
        <f>IF(N1453="sníž. přenesená",J1453,0)</f>
        <v>0</v>
      </c>
      <c r="BI1453" s="193">
        <f>IF(N1453="nulová",J1453,0)</f>
        <v>0</v>
      </c>
      <c r="BJ1453" s="19" t="s">
        <v>92</v>
      </c>
      <c r="BK1453" s="193">
        <f>ROUND(I1453*H1453,2)</f>
        <v>0</v>
      </c>
      <c r="BL1453" s="19" t="s">
        <v>191</v>
      </c>
      <c r="BM1453" s="192" t="s">
        <v>1573</v>
      </c>
    </row>
    <row r="1454" s="2" customFormat="1">
      <c r="A1454" s="38"/>
      <c r="B1454" s="39"/>
      <c r="C1454" s="38"/>
      <c r="D1454" s="194" t="s">
        <v>193</v>
      </c>
      <c r="E1454" s="38"/>
      <c r="F1454" s="195" t="s">
        <v>1572</v>
      </c>
      <c r="G1454" s="38"/>
      <c r="H1454" s="38"/>
      <c r="I1454" s="196"/>
      <c r="J1454" s="38"/>
      <c r="K1454" s="38"/>
      <c r="L1454" s="39"/>
      <c r="M1454" s="197"/>
      <c r="N1454" s="198"/>
      <c r="O1454" s="77"/>
      <c r="P1454" s="77"/>
      <c r="Q1454" s="77"/>
      <c r="R1454" s="77"/>
      <c r="S1454" s="77"/>
      <c r="T1454" s="78"/>
      <c r="U1454" s="38"/>
      <c r="V1454" s="38"/>
      <c r="W1454" s="38"/>
      <c r="X1454" s="38"/>
      <c r="Y1454" s="38"/>
      <c r="Z1454" s="38"/>
      <c r="AA1454" s="38"/>
      <c r="AB1454" s="38"/>
      <c r="AC1454" s="38"/>
      <c r="AD1454" s="38"/>
      <c r="AE1454" s="38"/>
      <c r="AT1454" s="19" t="s">
        <v>193</v>
      </c>
      <c r="AU1454" s="19" t="s">
        <v>92</v>
      </c>
    </row>
    <row r="1455" s="2" customFormat="1">
      <c r="A1455" s="38"/>
      <c r="B1455" s="39"/>
      <c r="C1455" s="38"/>
      <c r="D1455" s="207" t="s">
        <v>201</v>
      </c>
      <c r="E1455" s="38"/>
      <c r="F1455" s="208" t="s">
        <v>1574</v>
      </c>
      <c r="G1455" s="38"/>
      <c r="H1455" s="38"/>
      <c r="I1455" s="196"/>
      <c r="J1455" s="38"/>
      <c r="K1455" s="38"/>
      <c r="L1455" s="39"/>
      <c r="M1455" s="197"/>
      <c r="N1455" s="198"/>
      <c r="O1455" s="77"/>
      <c r="P1455" s="77"/>
      <c r="Q1455" s="77"/>
      <c r="R1455" s="77"/>
      <c r="S1455" s="77"/>
      <c r="T1455" s="78"/>
      <c r="U1455" s="38"/>
      <c r="V1455" s="38"/>
      <c r="W1455" s="38"/>
      <c r="X1455" s="38"/>
      <c r="Y1455" s="38"/>
      <c r="Z1455" s="38"/>
      <c r="AA1455" s="38"/>
      <c r="AB1455" s="38"/>
      <c r="AC1455" s="38"/>
      <c r="AD1455" s="38"/>
      <c r="AE1455" s="38"/>
      <c r="AT1455" s="19" t="s">
        <v>201</v>
      </c>
      <c r="AU1455" s="19" t="s">
        <v>92</v>
      </c>
    </row>
    <row r="1456" s="2" customFormat="1" ht="37.8" customHeight="1">
      <c r="A1456" s="38"/>
      <c r="B1456" s="180"/>
      <c r="C1456" s="181" t="s">
        <v>1575</v>
      </c>
      <c r="D1456" s="181" t="s">
        <v>187</v>
      </c>
      <c r="E1456" s="182" t="s">
        <v>1576</v>
      </c>
      <c r="F1456" s="183" t="s">
        <v>1577</v>
      </c>
      <c r="G1456" s="184" t="s">
        <v>198</v>
      </c>
      <c r="H1456" s="185">
        <v>70.704999999999998</v>
      </c>
      <c r="I1456" s="186"/>
      <c r="J1456" s="187">
        <f>ROUND(I1456*H1456,2)</f>
        <v>0</v>
      </c>
      <c r="K1456" s="183" t="s">
        <v>199</v>
      </c>
      <c r="L1456" s="39"/>
      <c r="M1456" s="188" t="s">
        <v>1</v>
      </c>
      <c r="N1456" s="189" t="s">
        <v>42</v>
      </c>
      <c r="O1456" s="77"/>
      <c r="P1456" s="190">
        <f>O1456*H1456</f>
        <v>0</v>
      </c>
      <c r="Q1456" s="190">
        <v>0</v>
      </c>
      <c r="R1456" s="190">
        <f>Q1456*H1456</f>
        <v>0</v>
      </c>
      <c r="S1456" s="190">
        <v>0.45000000000000001</v>
      </c>
      <c r="T1456" s="191">
        <f>S1456*H1456</f>
        <v>31.817250000000001</v>
      </c>
      <c r="U1456" s="38"/>
      <c r="V1456" s="38"/>
      <c r="W1456" s="38"/>
      <c r="X1456" s="38"/>
      <c r="Y1456" s="38"/>
      <c r="Z1456" s="38"/>
      <c r="AA1456" s="38"/>
      <c r="AB1456" s="38"/>
      <c r="AC1456" s="38"/>
      <c r="AD1456" s="38"/>
      <c r="AE1456" s="38"/>
      <c r="AR1456" s="192" t="s">
        <v>191</v>
      </c>
      <c r="AT1456" s="192" t="s">
        <v>187</v>
      </c>
      <c r="AU1456" s="192" t="s">
        <v>92</v>
      </c>
      <c r="AY1456" s="19" t="s">
        <v>185</v>
      </c>
      <c r="BE1456" s="193">
        <f>IF(N1456="základní",J1456,0)</f>
        <v>0</v>
      </c>
      <c r="BF1456" s="193">
        <f>IF(N1456="snížená",J1456,0)</f>
        <v>0</v>
      </c>
      <c r="BG1456" s="193">
        <f>IF(N1456="zákl. přenesená",J1456,0)</f>
        <v>0</v>
      </c>
      <c r="BH1456" s="193">
        <f>IF(N1456="sníž. přenesená",J1456,0)</f>
        <v>0</v>
      </c>
      <c r="BI1456" s="193">
        <f>IF(N1456="nulová",J1456,0)</f>
        <v>0</v>
      </c>
      <c r="BJ1456" s="19" t="s">
        <v>92</v>
      </c>
      <c r="BK1456" s="193">
        <f>ROUND(I1456*H1456,2)</f>
        <v>0</v>
      </c>
      <c r="BL1456" s="19" t="s">
        <v>191</v>
      </c>
      <c r="BM1456" s="192" t="s">
        <v>1578</v>
      </c>
    </row>
    <row r="1457" s="2" customFormat="1">
      <c r="A1457" s="38"/>
      <c r="B1457" s="39"/>
      <c r="C1457" s="38"/>
      <c r="D1457" s="194" t="s">
        <v>193</v>
      </c>
      <c r="E1457" s="38"/>
      <c r="F1457" s="195" t="s">
        <v>1577</v>
      </c>
      <c r="G1457" s="38"/>
      <c r="H1457" s="38"/>
      <c r="I1457" s="196"/>
      <c r="J1457" s="38"/>
      <c r="K1457" s="38"/>
      <c r="L1457" s="39"/>
      <c r="M1457" s="197"/>
      <c r="N1457" s="198"/>
      <c r="O1457" s="77"/>
      <c r="P1457" s="77"/>
      <c r="Q1457" s="77"/>
      <c r="R1457" s="77"/>
      <c r="S1457" s="77"/>
      <c r="T1457" s="78"/>
      <c r="U1457" s="38"/>
      <c r="V1457" s="38"/>
      <c r="W1457" s="38"/>
      <c r="X1457" s="38"/>
      <c r="Y1457" s="38"/>
      <c r="Z1457" s="38"/>
      <c r="AA1457" s="38"/>
      <c r="AB1457" s="38"/>
      <c r="AC1457" s="38"/>
      <c r="AD1457" s="38"/>
      <c r="AE1457" s="38"/>
      <c r="AT1457" s="19" t="s">
        <v>193</v>
      </c>
      <c r="AU1457" s="19" t="s">
        <v>92</v>
      </c>
    </row>
    <row r="1458" s="2" customFormat="1">
      <c r="A1458" s="38"/>
      <c r="B1458" s="39"/>
      <c r="C1458" s="38"/>
      <c r="D1458" s="207" t="s">
        <v>201</v>
      </c>
      <c r="E1458" s="38"/>
      <c r="F1458" s="208" t="s">
        <v>1579</v>
      </c>
      <c r="G1458" s="38"/>
      <c r="H1458" s="38"/>
      <c r="I1458" s="196"/>
      <c r="J1458" s="38"/>
      <c r="K1458" s="38"/>
      <c r="L1458" s="39"/>
      <c r="M1458" s="197"/>
      <c r="N1458" s="198"/>
      <c r="O1458" s="77"/>
      <c r="P1458" s="77"/>
      <c r="Q1458" s="77"/>
      <c r="R1458" s="77"/>
      <c r="S1458" s="77"/>
      <c r="T1458" s="78"/>
      <c r="U1458" s="38"/>
      <c r="V1458" s="38"/>
      <c r="W1458" s="38"/>
      <c r="X1458" s="38"/>
      <c r="Y1458" s="38"/>
      <c r="Z1458" s="38"/>
      <c r="AA1458" s="38"/>
      <c r="AB1458" s="38"/>
      <c r="AC1458" s="38"/>
      <c r="AD1458" s="38"/>
      <c r="AE1458" s="38"/>
      <c r="AT1458" s="19" t="s">
        <v>201</v>
      </c>
      <c r="AU1458" s="19" t="s">
        <v>92</v>
      </c>
    </row>
    <row r="1459" s="13" customFormat="1">
      <c r="A1459" s="13"/>
      <c r="B1459" s="199"/>
      <c r="C1459" s="13"/>
      <c r="D1459" s="194" t="s">
        <v>194</v>
      </c>
      <c r="E1459" s="200" t="s">
        <v>1</v>
      </c>
      <c r="F1459" s="201" t="s">
        <v>1580</v>
      </c>
      <c r="G1459" s="13"/>
      <c r="H1459" s="202">
        <v>70.704999999999998</v>
      </c>
      <c r="I1459" s="203"/>
      <c r="J1459" s="13"/>
      <c r="K1459" s="13"/>
      <c r="L1459" s="199"/>
      <c r="M1459" s="204"/>
      <c r="N1459" s="205"/>
      <c r="O1459" s="205"/>
      <c r="P1459" s="205"/>
      <c r="Q1459" s="205"/>
      <c r="R1459" s="205"/>
      <c r="S1459" s="205"/>
      <c r="T1459" s="206"/>
      <c r="U1459" s="13"/>
      <c r="V1459" s="13"/>
      <c r="W1459" s="13"/>
      <c r="X1459" s="13"/>
      <c r="Y1459" s="13"/>
      <c r="Z1459" s="13"/>
      <c r="AA1459" s="13"/>
      <c r="AB1459" s="13"/>
      <c r="AC1459" s="13"/>
      <c r="AD1459" s="13"/>
      <c r="AE1459" s="13"/>
      <c r="AT1459" s="200" t="s">
        <v>194</v>
      </c>
      <c r="AU1459" s="200" t="s">
        <v>92</v>
      </c>
      <c r="AV1459" s="13" t="s">
        <v>92</v>
      </c>
      <c r="AW1459" s="13" t="s">
        <v>32</v>
      </c>
      <c r="AX1459" s="13" t="s">
        <v>84</v>
      </c>
      <c r="AY1459" s="200" t="s">
        <v>185</v>
      </c>
    </row>
    <row r="1460" s="2" customFormat="1" ht="24.15" customHeight="1">
      <c r="A1460" s="38"/>
      <c r="B1460" s="180"/>
      <c r="C1460" s="181" t="s">
        <v>1581</v>
      </c>
      <c r="D1460" s="181" t="s">
        <v>187</v>
      </c>
      <c r="E1460" s="182" t="s">
        <v>1582</v>
      </c>
      <c r="F1460" s="183" t="s">
        <v>1583</v>
      </c>
      <c r="G1460" s="184" t="s">
        <v>190</v>
      </c>
      <c r="H1460" s="185">
        <v>1404.634</v>
      </c>
      <c r="I1460" s="186"/>
      <c r="J1460" s="187">
        <f>ROUND(I1460*H1460,2)</f>
        <v>0</v>
      </c>
      <c r="K1460" s="183" t="s">
        <v>199</v>
      </c>
      <c r="L1460" s="39"/>
      <c r="M1460" s="188" t="s">
        <v>1</v>
      </c>
      <c r="N1460" s="189" t="s">
        <v>42</v>
      </c>
      <c r="O1460" s="77"/>
      <c r="P1460" s="190">
        <f>O1460*H1460</f>
        <v>0</v>
      </c>
      <c r="Q1460" s="190">
        <v>0</v>
      </c>
      <c r="R1460" s="190">
        <f>Q1460*H1460</f>
        <v>0</v>
      </c>
      <c r="S1460" s="190">
        <v>0</v>
      </c>
      <c r="T1460" s="191">
        <f>S1460*H1460</f>
        <v>0</v>
      </c>
      <c r="U1460" s="38"/>
      <c r="V1460" s="38"/>
      <c r="W1460" s="38"/>
      <c r="X1460" s="38"/>
      <c r="Y1460" s="38"/>
      <c r="Z1460" s="38"/>
      <c r="AA1460" s="38"/>
      <c r="AB1460" s="38"/>
      <c r="AC1460" s="38"/>
      <c r="AD1460" s="38"/>
      <c r="AE1460" s="38"/>
      <c r="AR1460" s="192" t="s">
        <v>191</v>
      </c>
      <c r="AT1460" s="192" t="s">
        <v>187</v>
      </c>
      <c r="AU1460" s="192" t="s">
        <v>92</v>
      </c>
      <c r="AY1460" s="19" t="s">
        <v>185</v>
      </c>
      <c r="BE1460" s="193">
        <f>IF(N1460="základní",J1460,0)</f>
        <v>0</v>
      </c>
      <c r="BF1460" s="193">
        <f>IF(N1460="snížená",J1460,0)</f>
        <v>0</v>
      </c>
      <c r="BG1460" s="193">
        <f>IF(N1460="zákl. přenesená",J1460,0)</f>
        <v>0</v>
      </c>
      <c r="BH1460" s="193">
        <f>IF(N1460="sníž. přenesená",J1460,0)</f>
        <v>0</v>
      </c>
      <c r="BI1460" s="193">
        <f>IF(N1460="nulová",J1460,0)</f>
        <v>0</v>
      </c>
      <c r="BJ1460" s="19" t="s">
        <v>92</v>
      </c>
      <c r="BK1460" s="193">
        <f>ROUND(I1460*H1460,2)</f>
        <v>0</v>
      </c>
      <c r="BL1460" s="19" t="s">
        <v>191</v>
      </c>
      <c r="BM1460" s="192" t="s">
        <v>1584</v>
      </c>
    </row>
    <row r="1461" s="2" customFormat="1">
      <c r="A1461" s="38"/>
      <c r="B1461" s="39"/>
      <c r="C1461" s="38"/>
      <c r="D1461" s="194" t="s">
        <v>193</v>
      </c>
      <c r="E1461" s="38"/>
      <c r="F1461" s="195" t="s">
        <v>1583</v>
      </c>
      <c r="G1461" s="38"/>
      <c r="H1461" s="38"/>
      <c r="I1461" s="196"/>
      <c r="J1461" s="38"/>
      <c r="K1461" s="38"/>
      <c r="L1461" s="39"/>
      <c r="M1461" s="197"/>
      <c r="N1461" s="198"/>
      <c r="O1461" s="77"/>
      <c r="P1461" s="77"/>
      <c r="Q1461" s="77"/>
      <c r="R1461" s="77"/>
      <c r="S1461" s="77"/>
      <c r="T1461" s="78"/>
      <c r="U1461" s="38"/>
      <c r="V1461" s="38"/>
      <c r="W1461" s="38"/>
      <c r="X1461" s="38"/>
      <c r="Y1461" s="38"/>
      <c r="Z1461" s="38"/>
      <c r="AA1461" s="38"/>
      <c r="AB1461" s="38"/>
      <c r="AC1461" s="38"/>
      <c r="AD1461" s="38"/>
      <c r="AE1461" s="38"/>
      <c r="AT1461" s="19" t="s">
        <v>193</v>
      </c>
      <c r="AU1461" s="19" t="s">
        <v>92</v>
      </c>
    </row>
    <row r="1462" s="2" customFormat="1">
      <c r="A1462" s="38"/>
      <c r="B1462" s="39"/>
      <c r="C1462" s="38"/>
      <c r="D1462" s="207" t="s">
        <v>201</v>
      </c>
      <c r="E1462" s="38"/>
      <c r="F1462" s="208" t="s">
        <v>1585</v>
      </c>
      <c r="G1462" s="38"/>
      <c r="H1462" s="38"/>
      <c r="I1462" s="196"/>
      <c r="J1462" s="38"/>
      <c r="K1462" s="38"/>
      <c r="L1462" s="39"/>
      <c r="M1462" s="197"/>
      <c r="N1462" s="198"/>
      <c r="O1462" s="77"/>
      <c r="P1462" s="77"/>
      <c r="Q1462" s="77"/>
      <c r="R1462" s="77"/>
      <c r="S1462" s="77"/>
      <c r="T1462" s="78"/>
      <c r="U1462" s="38"/>
      <c r="V1462" s="38"/>
      <c r="W1462" s="38"/>
      <c r="X1462" s="38"/>
      <c r="Y1462" s="38"/>
      <c r="Z1462" s="38"/>
      <c r="AA1462" s="38"/>
      <c r="AB1462" s="38"/>
      <c r="AC1462" s="38"/>
      <c r="AD1462" s="38"/>
      <c r="AE1462" s="38"/>
      <c r="AT1462" s="19" t="s">
        <v>201</v>
      </c>
      <c r="AU1462" s="19" t="s">
        <v>92</v>
      </c>
    </row>
    <row r="1463" s="2" customFormat="1" ht="24.15" customHeight="1">
      <c r="A1463" s="38"/>
      <c r="B1463" s="180"/>
      <c r="C1463" s="181" t="s">
        <v>1586</v>
      </c>
      <c r="D1463" s="181" t="s">
        <v>187</v>
      </c>
      <c r="E1463" s="182" t="s">
        <v>1587</v>
      </c>
      <c r="F1463" s="183" t="s">
        <v>1588</v>
      </c>
      <c r="G1463" s="184" t="s">
        <v>190</v>
      </c>
      <c r="H1463" s="185">
        <v>1404.634</v>
      </c>
      <c r="I1463" s="186"/>
      <c r="J1463" s="187">
        <f>ROUND(I1463*H1463,2)</f>
        <v>0</v>
      </c>
      <c r="K1463" s="183" t="s">
        <v>199</v>
      </c>
      <c r="L1463" s="39"/>
      <c r="M1463" s="188" t="s">
        <v>1</v>
      </c>
      <c r="N1463" s="189" t="s">
        <v>42</v>
      </c>
      <c r="O1463" s="77"/>
      <c r="P1463" s="190">
        <f>O1463*H1463</f>
        <v>0</v>
      </c>
      <c r="Q1463" s="190">
        <v>0</v>
      </c>
      <c r="R1463" s="190">
        <f>Q1463*H1463</f>
        <v>0</v>
      </c>
      <c r="S1463" s="190">
        <v>0</v>
      </c>
      <c r="T1463" s="191">
        <f>S1463*H1463</f>
        <v>0</v>
      </c>
      <c r="U1463" s="38"/>
      <c r="V1463" s="38"/>
      <c r="W1463" s="38"/>
      <c r="X1463" s="38"/>
      <c r="Y1463" s="38"/>
      <c r="Z1463" s="38"/>
      <c r="AA1463" s="38"/>
      <c r="AB1463" s="38"/>
      <c r="AC1463" s="38"/>
      <c r="AD1463" s="38"/>
      <c r="AE1463" s="38"/>
      <c r="AR1463" s="192" t="s">
        <v>191</v>
      </c>
      <c r="AT1463" s="192" t="s">
        <v>187</v>
      </c>
      <c r="AU1463" s="192" t="s">
        <v>92</v>
      </c>
      <c r="AY1463" s="19" t="s">
        <v>185</v>
      </c>
      <c r="BE1463" s="193">
        <f>IF(N1463="základní",J1463,0)</f>
        <v>0</v>
      </c>
      <c r="BF1463" s="193">
        <f>IF(N1463="snížená",J1463,0)</f>
        <v>0</v>
      </c>
      <c r="BG1463" s="193">
        <f>IF(N1463="zákl. přenesená",J1463,0)</f>
        <v>0</v>
      </c>
      <c r="BH1463" s="193">
        <f>IF(N1463="sníž. přenesená",J1463,0)</f>
        <v>0</v>
      </c>
      <c r="BI1463" s="193">
        <f>IF(N1463="nulová",J1463,0)</f>
        <v>0</v>
      </c>
      <c r="BJ1463" s="19" t="s">
        <v>92</v>
      </c>
      <c r="BK1463" s="193">
        <f>ROUND(I1463*H1463,2)</f>
        <v>0</v>
      </c>
      <c r="BL1463" s="19" t="s">
        <v>191</v>
      </c>
      <c r="BM1463" s="192" t="s">
        <v>1589</v>
      </c>
    </row>
    <row r="1464" s="2" customFormat="1">
      <c r="A1464" s="38"/>
      <c r="B1464" s="39"/>
      <c r="C1464" s="38"/>
      <c r="D1464" s="194" t="s">
        <v>193</v>
      </c>
      <c r="E1464" s="38"/>
      <c r="F1464" s="195" t="s">
        <v>1588</v>
      </c>
      <c r="G1464" s="38"/>
      <c r="H1464" s="38"/>
      <c r="I1464" s="196"/>
      <c r="J1464" s="38"/>
      <c r="K1464" s="38"/>
      <c r="L1464" s="39"/>
      <c r="M1464" s="197"/>
      <c r="N1464" s="198"/>
      <c r="O1464" s="77"/>
      <c r="P1464" s="77"/>
      <c r="Q1464" s="77"/>
      <c r="R1464" s="77"/>
      <c r="S1464" s="77"/>
      <c r="T1464" s="78"/>
      <c r="U1464" s="38"/>
      <c r="V1464" s="38"/>
      <c r="W1464" s="38"/>
      <c r="X1464" s="38"/>
      <c r="Y1464" s="38"/>
      <c r="Z1464" s="38"/>
      <c r="AA1464" s="38"/>
      <c r="AB1464" s="38"/>
      <c r="AC1464" s="38"/>
      <c r="AD1464" s="38"/>
      <c r="AE1464" s="38"/>
      <c r="AT1464" s="19" t="s">
        <v>193</v>
      </c>
      <c r="AU1464" s="19" t="s">
        <v>92</v>
      </c>
    </row>
    <row r="1465" s="2" customFormat="1">
      <c r="A1465" s="38"/>
      <c r="B1465" s="39"/>
      <c r="C1465" s="38"/>
      <c r="D1465" s="207" t="s">
        <v>201</v>
      </c>
      <c r="E1465" s="38"/>
      <c r="F1465" s="208" t="s">
        <v>1590</v>
      </c>
      <c r="G1465" s="38"/>
      <c r="H1465" s="38"/>
      <c r="I1465" s="196"/>
      <c r="J1465" s="38"/>
      <c r="K1465" s="38"/>
      <c r="L1465" s="39"/>
      <c r="M1465" s="197"/>
      <c r="N1465" s="198"/>
      <c r="O1465" s="77"/>
      <c r="P1465" s="77"/>
      <c r="Q1465" s="77"/>
      <c r="R1465" s="77"/>
      <c r="S1465" s="77"/>
      <c r="T1465" s="78"/>
      <c r="U1465" s="38"/>
      <c r="V1465" s="38"/>
      <c r="W1465" s="38"/>
      <c r="X1465" s="38"/>
      <c r="Y1465" s="38"/>
      <c r="Z1465" s="38"/>
      <c r="AA1465" s="38"/>
      <c r="AB1465" s="38"/>
      <c r="AC1465" s="38"/>
      <c r="AD1465" s="38"/>
      <c r="AE1465" s="38"/>
      <c r="AT1465" s="19" t="s">
        <v>201</v>
      </c>
      <c r="AU1465" s="19" t="s">
        <v>92</v>
      </c>
    </row>
    <row r="1466" s="2" customFormat="1" ht="24.15" customHeight="1">
      <c r="A1466" s="38"/>
      <c r="B1466" s="180"/>
      <c r="C1466" s="181" t="s">
        <v>1591</v>
      </c>
      <c r="D1466" s="181" t="s">
        <v>187</v>
      </c>
      <c r="E1466" s="182" t="s">
        <v>1592</v>
      </c>
      <c r="F1466" s="183" t="s">
        <v>1593</v>
      </c>
      <c r="G1466" s="184" t="s">
        <v>198</v>
      </c>
      <c r="H1466" s="185">
        <v>286.38099999999997</v>
      </c>
      <c r="I1466" s="186"/>
      <c r="J1466" s="187">
        <f>ROUND(I1466*H1466,2)</f>
        <v>0</v>
      </c>
      <c r="K1466" s="183" t="s">
        <v>199</v>
      </c>
      <c r="L1466" s="39"/>
      <c r="M1466" s="188" t="s">
        <v>1</v>
      </c>
      <c r="N1466" s="189" t="s">
        <v>42</v>
      </c>
      <c r="O1466" s="77"/>
      <c r="P1466" s="190">
        <f>O1466*H1466</f>
        <v>0</v>
      </c>
      <c r="Q1466" s="190">
        <v>0</v>
      </c>
      <c r="R1466" s="190">
        <f>Q1466*H1466</f>
        <v>0</v>
      </c>
      <c r="S1466" s="190">
        <v>0</v>
      </c>
      <c r="T1466" s="191">
        <f>S1466*H1466</f>
        <v>0</v>
      </c>
      <c r="U1466" s="38"/>
      <c r="V1466" s="38"/>
      <c r="W1466" s="38"/>
      <c r="X1466" s="38"/>
      <c r="Y1466" s="38"/>
      <c r="Z1466" s="38"/>
      <c r="AA1466" s="38"/>
      <c r="AB1466" s="38"/>
      <c r="AC1466" s="38"/>
      <c r="AD1466" s="38"/>
      <c r="AE1466" s="38"/>
      <c r="AR1466" s="192" t="s">
        <v>191</v>
      </c>
      <c r="AT1466" s="192" t="s">
        <v>187</v>
      </c>
      <c r="AU1466" s="192" t="s">
        <v>92</v>
      </c>
      <c r="AY1466" s="19" t="s">
        <v>185</v>
      </c>
      <c r="BE1466" s="193">
        <f>IF(N1466="základní",J1466,0)</f>
        <v>0</v>
      </c>
      <c r="BF1466" s="193">
        <f>IF(N1466="snížená",J1466,0)</f>
        <v>0</v>
      </c>
      <c r="BG1466" s="193">
        <f>IF(N1466="zákl. přenesená",J1466,0)</f>
        <v>0</v>
      </c>
      <c r="BH1466" s="193">
        <f>IF(N1466="sníž. přenesená",J1466,0)</f>
        <v>0</v>
      </c>
      <c r="BI1466" s="193">
        <f>IF(N1466="nulová",J1466,0)</f>
        <v>0</v>
      </c>
      <c r="BJ1466" s="19" t="s">
        <v>92</v>
      </c>
      <c r="BK1466" s="193">
        <f>ROUND(I1466*H1466,2)</f>
        <v>0</v>
      </c>
      <c r="BL1466" s="19" t="s">
        <v>191</v>
      </c>
      <c r="BM1466" s="192" t="s">
        <v>1594</v>
      </c>
    </row>
    <row r="1467" s="2" customFormat="1">
      <c r="A1467" s="38"/>
      <c r="B1467" s="39"/>
      <c r="C1467" s="38"/>
      <c r="D1467" s="194" t="s">
        <v>193</v>
      </c>
      <c r="E1467" s="38"/>
      <c r="F1467" s="195" t="s">
        <v>1593</v>
      </c>
      <c r="G1467" s="38"/>
      <c r="H1467" s="38"/>
      <c r="I1467" s="196"/>
      <c r="J1467" s="38"/>
      <c r="K1467" s="38"/>
      <c r="L1467" s="39"/>
      <c r="M1467" s="197"/>
      <c r="N1467" s="198"/>
      <c r="O1467" s="77"/>
      <c r="P1467" s="77"/>
      <c r="Q1467" s="77"/>
      <c r="R1467" s="77"/>
      <c r="S1467" s="77"/>
      <c r="T1467" s="78"/>
      <c r="U1467" s="38"/>
      <c r="V1467" s="38"/>
      <c r="W1467" s="38"/>
      <c r="X1467" s="38"/>
      <c r="Y1467" s="38"/>
      <c r="Z1467" s="38"/>
      <c r="AA1467" s="38"/>
      <c r="AB1467" s="38"/>
      <c r="AC1467" s="38"/>
      <c r="AD1467" s="38"/>
      <c r="AE1467" s="38"/>
      <c r="AT1467" s="19" t="s">
        <v>193</v>
      </c>
      <c r="AU1467" s="19" t="s">
        <v>92</v>
      </c>
    </row>
    <row r="1468" s="2" customFormat="1">
      <c r="A1468" s="38"/>
      <c r="B1468" s="39"/>
      <c r="C1468" s="38"/>
      <c r="D1468" s="207" t="s">
        <v>201</v>
      </c>
      <c r="E1468" s="38"/>
      <c r="F1468" s="208" t="s">
        <v>1595</v>
      </c>
      <c r="G1468" s="38"/>
      <c r="H1468" s="38"/>
      <c r="I1468" s="196"/>
      <c r="J1468" s="38"/>
      <c r="K1468" s="38"/>
      <c r="L1468" s="39"/>
      <c r="M1468" s="197"/>
      <c r="N1468" s="198"/>
      <c r="O1468" s="77"/>
      <c r="P1468" s="77"/>
      <c r="Q1468" s="77"/>
      <c r="R1468" s="77"/>
      <c r="S1468" s="77"/>
      <c r="T1468" s="78"/>
      <c r="U1468" s="38"/>
      <c r="V1468" s="38"/>
      <c r="W1468" s="38"/>
      <c r="X1468" s="38"/>
      <c r="Y1468" s="38"/>
      <c r="Z1468" s="38"/>
      <c r="AA1468" s="38"/>
      <c r="AB1468" s="38"/>
      <c r="AC1468" s="38"/>
      <c r="AD1468" s="38"/>
      <c r="AE1468" s="38"/>
      <c r="AT1468" s="19" t="s">
        <v>201</v>
      </c>
      <c r="AU1468" s="19" t="s">
        <v>92</v>
      </c>
    </row>
    <row r="1469" s="2" customFormat="1" ht="24.15" customHeight="1">
      <c r="A1469" s="38"/>
      <c r="B1469" s="180"/>
      <c r="C1469" s="181" t="s">
        <v>1596</v>
      </c>
      <c r="D1469" s="181" t="s">
        <v>187</v>
      </c>
      <c r="E1469" s="182" t="s">
        <v>1597</v>
      </c>
      <c r="F1469" s="183" t="s">
        <v>1598</v>
      </c>
      <c r="G1469" s="184" t="s">
        <v>198</v>
      </c>
      <c r="H1469" s="185">
        <v>286.38099999999997</v>
      </c>
      <c r="I1469" s="186"/>
      <c r="J1469" s="187">
        <f>ROUND(I1469*H1469,2)</f>
        <v>0</v>
      </c>
      <c r="K1469" s="183" t="s">
        <v>199</v>
      </c>
      <c r="L1469" s="39"/>
      <c r="M1469" s="188" t="s">
        <v>1</v>
      </c>
      <c r="N1469" s="189" t="s">
        <v>42</v>
      </c>
      <c r="O1469" s="77"/>
      <c r="P1469" s="190">
        <f>O1469*H1469</f>
        <v>0</v>
      </c>
      <c r="Q1469" s="190">
        <v>0</v>
      </c>
      <c r="R1469" s="190">
        <f>Q1469*H1469</f>
        <v>0</v>
      </c>
      <c r="S1469" s="190">
        <v>0</v>
      </c>
      <c r="T1469" s="191">
        <f>S1469*H1469</f>
        <v>0</v>
      </c>
      <c r="U1469" s="38"/>
      <c r="V1469" s="38"/>
      <c r="W1469" s="38"/>
      <c r="X1469" s="38"/>
      <c r="Y1469" s="38"/>
      <c r="Z1469" s="38"/>
      <c r="AA1469" s="38"/>
      <c r="AB1469" s="38"/>
      <c r="AC1469" s="38"/>
      <c r="AD1469" s="38"/>
      <c r="AE1469" s="38"/>
      <c r="AR1469" s="192" t="s">
        <v>191</v>
      </c>
      <c r="AT1469" s="192" t="s">
        <v>187</v>
      </c>
      <c r="AU1469" s="192" t="s">
        <v>92</v>
      </c>
      <c r="AY1469" s="19" t="s">
        <v>185</v>
      </c>
      <c r="BE1469" s="193">
        <f>IF(N1469="základní",J1469,0)</f>
        <v>0</v>
      </c>
      <c r="BF1469" s="193">
        <f>IF(N1469="snížená",J1469,0)</f>
        <v>0</v>
      </c>
      <c r="BG1469" s="193">
        <f>IF(N1469="zákl. přenesená",J1469,0)</f>
        <v>0</v>
      </c>
      <c r="BH1469" s="193">
        <f>IF(N1469="sníž. přenesená",J1469,0)</f>
        <v>0</v>
      </c>
      <c r="BI1469" s="193">
        <f>IF(N1469="nulová",J1469,0)</f>
        <v>0</v>
      </c>
      <c r="BJ1469" s="19" t="s">
        <v>92</v>
      </c>
      <c r="BK1469" s="193">
        <f>ROUND(I1469*H1469,2)</f>
        <v>0</v>
      </c>
      <c r="BL1469" s="19" t="s">
        <v>191</v>
      </c>
      <c r="BM1469" s="192" t="s">
        <v>1599</v>
      </c>
    </row>
    <row r="1470" s="2" customFormat="1">
      <c r="A1470" s="38"/>
      <c r="B1470" s="39"/>
      <c r="C1470" s="38"/>
      <c r="D1470" s="194" t="s">
        <v>193</v>
      </c>
      <c r="E1470" s="38"/>
      <c r="F1470" s="195" t="s">
        <v>1598</v>
      </c>
      <c r="G1470" s="38"/>
      <c r="H1470" s="38"/>
      <c r="I1470" s="196"/>
      <c r="J1470" s="38"/>
      <c r="K1470" s="38"/>
      <c r="L1470" s="39"/>
      <c r="M1470" s="197"/>
      <c r="N1470" s="198"/>
      <c r="O1470" s="77"/>
      <c r="P1470" s="77"/>
      <c r="Q1470" s="77"/>
      <c r="R1470" s="77"/>
      <c r="S1470" s="77"/>
      <c r="T1470" s="78"/>
      <c r="U1470" s="38"/>
      <c r="V1470" s="38"/>
      <c r="W1470" s="38"/>
      <c r="X1470" s="38"/>
      <c r="Y1470" s="38"/>
      <c r="Z1470" s="38"/>
      <c r="AA1470" s="38"/>
      <c r="AB1470" s="38"/>
      <c r="AC1470" s="38"/>
      <c r="AD1470" s="38"/>
      <c r="AE1470" s="38"/>
      <c r="AT1470" s="19" t="s">
        <v>193</v>
      </c>
      <c r="AU1470" s="19" t="s">
        <v>92</v>
      </c>
    </row>
    <row r="1471" s="2" customFormat="1">
      <c r="A1471" s="38"/>
      <c r="B1471" s="39"/>
      <c r="C1471" s="38"/>
      <c r="D1471" s="207" t="s">
        <v>201</v>
      </c>
      <c r="E1471" s="38"/>
      <c r="F1471" s="208" t="s">
        <v>1600</v>
      </c>
      <c r="G1471" s="38"/>
      <c r="H1471" s="38"/>
      <c r="I1471" s="196"/>
      <c r="J1471" s="38"/>
      <c r="K1471" s="38"/>
      <c r="L1471" s="39"/>
      <c r="M1471" s="197"/>
      <c r="N1471" s="198"/>
      <c r="O1471" s="77"/>
      <c r="P1471" s="77"/>
      <c r="Q1471" s="77"/>
      <c r="R1471" s="77"/>
      <c r="S1471" s="77"/>
      <c r="T1471" s="78"/>
      <c r="U1471" s="38"/>
      <c r="V1471" s="38"/>
      <c r="W1471" s="38"/>
      <c r="X1471" s="38"/>
      <c r="Y1471" s="38"/>
      <c r="Z1471" s="38"/>
      <c r="AA1471" s="38"/>
      <c r="AB1471" s="38"/>
      <c r="AC1471" s="38"/>
      <c r="AD1471" s="38"/>
      <c r="AE1471" s="38"/>
      <c r="AT1471" s="19" t="s">
        <v>201</v>
      </c>
      <c r="AU1471" s="19" t="s">
        <v>92</v>
      </c>
    </row>
    <row r="1472" s="12" customFormat="1" ht="22.8" customHeight="1">
      <c r="A1472" s="12"/>
      <c r="B1472" s="167"/>
      <c r="C1472" s="12"/>
      <c r="D1472" s="168" t="s">
        <v>75</v>
      </c>
      <c r="E1472" s="178" t="s">
        <v>1601</v>
      </c>
      <c r="F1472" s="178" t="s">
        <v>1602</v>
      </c>
      <c r="G1472" s="12"/>
      <c r="H1472" s="12"/>
      <c r="I1472" s="170"/>
      <c r="J1472" s="179">
        <f>BK1472</f>
        <v>0</v>
      </c>
      <c r="K1472" s="12"/>
      <c r="L1472" s="167"/>
      <c r="M1472" s="172"/>
      <c r="N1472" s="173"/>
      <c r="O1472" s="173"/>
      <c r="P1472" s="174">
        <f>SUM(P1473:P1496)</f>
        <v>0</v>
      </c>
      <c r="Q1472" s="173"/>
      <c r="R1472" s="174">
        <f>SUM(R1473:R1496)</f>
        <v>0</v>
      </c>
      <c r="S1472" s="173"/>
      <c r="T1472" s="175">
        <f>SUM(T1473:T1496)</f>
        <v>0</v>
      </c>
      <c r="U1472" s="12"/>
      <c r="V1472" s="12"/>
      <c r="W1472" s="12"/>
      <c r="X1472" s="12"/>
      <c r="Y1472" s="12"/>
      <c r="Z1472" s="12"/>
      <c r="AA1472" s="12"/>
      <c r="AB1472" s="12"/>
      <c r="AC1472" s="12"/>
      <c r="AD1472" s="12"/>
      <c r="AE1472" s="12"/>
      <c r="AR1472" s="168" t="s">
        <v>84</v>
      </c>
      <c r="AT1472" s="176" t="s">
        <v>75</v>
      </c>
      <c r="AU1472" s="176" t="s">
        <v>84</v>
      </c>
      <c r="AY1472" s="168" t="s">
        <v>185</v>
      </c>
      <c r="BK1472" s="177">
        <f>SUM(BK1473:BK1496)</f>
        <v>0</v>
      </c>
    </row>
    <row r="1473" s="2" customFormat="1" ht="24.15" customHeight="1">
      <c r="A1473" s="38"/>
      <c r="B1473" s="180"/>
      <c r="C1473" s="181" t="s">
        <v>1603</v>
      </c>
      <c r="D1473" s="181" t="s">
        <v>187</v>
      </c>
      <c r="E1473" s="182" t="s">
        <v>1604</v>
      </c>
      <c r="F1473" s="183" t="s">
        <v>1605</v>
      </c>
      <c r="G1473" s="184" t="s">
        <v>225</v>
      </c>
      <c r="H1473" s="185">
        <v>1366.9000000000001</v>
      </c>
      <c r="I1473" s="186"/>
      <c r="J1473" s="187">
        <f>ROUND(I1473*H1473,2)</f>
        <v>0</v>
      </c>
      <c r="K1473" s="183" t="s">
        <v>199</v>
      </c>
      <c r="L1473" s="39"/>
      <c r="M1473" s="188" t="s">
        <v>1</v>
      </c>
      <c r="N1473" s="189" t="s">
        <v>42</v>
      </c>
      <c r="O1473" s="77"/>
      <c r="P1473" s="190">
        <f>O1473*H1473</f>
        <v>0</v>
      </c>
      <c r="Q1473" s="190">
        <v>0</v>
      </c>
      <c r="R1473" s="190">
        <f>Q1473*H1473</f>
        <v>0</v>
      </c>
      <c r="S1473" s="190">
        <v>0</v>
      </c>
      <c r="T1473" s="191">
        <f>S1473*H1473</f>
        <v>0</v>
      </c>
      <c r="U1473" s="38"/>
      <c r="V1473" s="38"/>
      <c r="W1473" s="38"/>
      <c r="X1473" s="38"/>
      <c r="Y1473" s="38"/>
      <c r="Z1473" s="38"/>
      <c r="AA1473" s="38"/>
      <c r="AB1473" s="38"/>
      <c r="AC1473" s="38"/>
      <c r="AD1473" s="38"/>
      <c r="AE1473" s="38"/>
      <c r="AR1473" s="192" t="s">
        <v>191</v>
      </c>
      <c r="AT1473" s="192" t="s">
        <v>187</v>
      </c>
      <c r="AU1473" s="192" t="s">
        <v>92</v>
      </c>
      <c r="AY1473" s="19" t="s">
        <v>185</v>
      </c>
      <c r="BE1473" s="193">
        <f>IF(N1473="základní",J1473,0)</f>
        <v>0</v>
      </c>
      <c r="BF1473" s="193">
        <f>IF(N1473="snížená",J1473,0)</f>
        <v>0</v>
      </c>
      <c r="BG1473" s="193">
        <f>IF(N1473="zákl. přenesená",J1473,0)</f>
        <v>0</v>
      </c>
      <c r="BH1473" s="193">
        <f>IF(N1473="sníž. přenesená",J1473,0)</f>
        <v>0</v>
      </c>
      <c r="BI1473" s="193">
        <f>IF(N1473="nulová",J1473,0)</f>
        <v>0</v>
      </c>
      <c r="BJ1473" s="19" t="s">
        <v>92</v>
      </c>
      <c r="BK1473" s="193">
        <f>ROUND(I1473*H1473,2)</f>
        <v>0</v>
      </c>
      <c r="BL1473" s="19" t="s">
        <v>191</v>
      </c>
      <c r="BM1473" s="192" t="s">
        <v>1606</v>
      </c>
    </row>
    <row r="1474" s="2" customFormat="1">
      <c r="A1474" s="38"/>
      <c r="B1474" s="39"/>
      <c r="C1474" s="38"/>
      <c r="D1474" s="194" t="s">
        <v>193</v>
      </c>
      <c r="E1474" s="38"/>
      <c r="F1474" s="195" t="s">
        <v>1605</v>
      </c>
      <c r="G1474" s="38"/>
      <c r="H1474" s="38"/>
      <c r="I1474" s="196"/>
      <c r="J1474" s="38"/>
      <c r="K1474" s="38"/>
      <c r="L1474" s="39"/>
      <c r="M1474" s="197"/>
      <c r="N1474" s="198"/>
      <c r="O1474" s="77"/>
      <c r="P1474" s="77"/>
      <c r="Q1474" s="77"/>
      <c r="R1474" s="77"/>
      <c r="S1474" s="77"/>
      <c r="T1474" s="78"/>
      <c r="U1474" s="38"/>
      <c r="V1474" s="38"/>
      <c r="W1474" s="38"/>
      <c r="X1474" s="38"/>
      <c r="Y1474" s="38"/>
      <c r="Z1474" s="38"/>
      <c r="AA1474" s="38"/>
      <c r="AB1474" s="38"/>
      <c r="AC1474" s="38"/>
      <c r="AD1474" s="38"/>
      <c r="AE1474" s="38"/>
      <c r="AT1474" s="19" t="s">
        <v>193</v>
      </c>
      <c r="AU1474" s="19" t="s">
        <v>92</v>
      </c>
    </row>
    <row r="1475" s="2" customFormat="1">
      <c r="A1475" s="38"/>
      <c r="B1475" s="39"/>
      <c r="C1475" s="38"/>
      <c r="D1475" s="207" t="s">
        <v>201</v>
      </c>
      <c r="E1475" s="38"/>
      <c r="F1475" s="208" t="s">
        <v>1607</v>
      </c>
      <c r="G1475" s="38"/>
      <c r="H1475" s="38"/>
      <c r="I1475" s="196"/>
      <c r="J1475" s="38"/>
      <c r="K1475" s="38"/>
      <c r="L1475" s="39"/>
      <c r="M1475" s="197"/>
      <c r="N1475" s="198"/>
      <c r="O1475" s="77"/>
      <c r="P1475" s="77"/>
      <c r="Q1475" s="77"/>
      <c r="R1475" s="77"/>
      <c r="S1475" s="77"/>
      <c r="T1475" s="78"/>
      <c r="U1475" s="38"/>
      <c r="V1475" s="38"/>
      <c r="W1475" s="38"/>
      <c r="X1475" s="38"/>
      <c r="Y1475" s="38"/>
      <c r="Z1475" s="38"/>
      <c r="AA1475" s="38"/>
      <c r="AB1475" s="38"/>
      <c r="AC1475" s="38"/>
      <c r="AD1475" s="38"/>
      <c r="AE1475" s="38"/>
      <c r="AT1475" s="19" t="s">
        <v>201</v>
      </c>
      <c r="AU1475" s="19" t="s">
        <v>92</v>
      </c>
    </row>
    <row r="1476" s="2" customFormat="1" ht="24.15" customHeight="1">
      <c r="A1476" s="38"/>
      <c r="B1476" s="180"/>
      <c r="C1476" s="181" t="s">
        <v>1608</v>
      </c>
      <c r="D1476" s="181" t="s">
        <v>187</v>
      </c>
      <c r="E1476" s="182" t="s">
        <v>1609</v>
      </c>
      <c r="F1476" s="183" t="s">
        <v>1610</v>
      </c>
      <c r="G1476" s="184" t="s">
        <v>225</v>
      </c>
      <c r="H1476" s="185">
        <v>1350.72</v>
      </c>
      <c r="I1476" s="186"/>
      <c r="J1476" s="187">
        <f>ROUND(I1476*H1476,2)</f>
        <v>0</v>
      </c>
      <c r="K1476" s="183" t="s">
        <v>199</v>
      </c>
      <c r="L1476" s="39"/>
      <c r="M1476" s="188" t="s">
        <v>1</v>
      </c>
      <c r="N1476" s="189" t="s">
        <v>42</v>
      </c>
      <c r="O1476" s="77"/>
      <c r="P1476" s="190">
        <f>O1476*H1476</f>
        <v>0</v>
      </c>
      <c r="Q1476" s="190">
        <v>0</v>
      </c>
      <c r="R1476" s="190">
        <f>Q1476*H1476</f>
        <v>0</v>
      </c>
      <c r="S1476" s="190">
        <v>0</v>
      </c>
      <c r="T1476" s="191">
        <f>S1476*H1476</f>
        <v>0</v>
      </c>
      <c r="U1476" s="38"/>
      <c r="V1476" s="38"/>
      <c r="W1476" s="38"/>
      <c r="X1476" s="38"/>
      <c r="Y1476" s="38"/>
      <c r="Z1476" s="38"/>
      <c r="AA1476" s="38"/>
      <c r="AB1476" s="38"/>
      <c r="AC1476" s="38"/>
      <c r="AD1476" s="38"/>
      <c r="AE1476" s="38"/>
      <c r="AR1476" s="192" t="s">
        <v>191</v>
      </c>
      <c r="AT1476" s="192" t="s">
        <v>187</v>
      </c>
      <c r="AU1476" s="192" t="s">
        <v>92</v>
      </c>
      <c r="AY1476" s="19" t="s">
        <v>185</v>
      </c>
      <c r="BE1476" s="193">
        <f>IF(N1476="základní",J1476,0)</f>
        <v>0</v>
      </c>
      <c r="BF1476" s="193">
        <f>IF(N1476="snížená",J1476,0)</f>
        <v>0</v>
      </c>
      <c r="BG1476" s="193">
        <f>IF(N1476="zákl. přenesená",J1476,0)</f>
        <v>0</v>
      </c>
      <c r="BH1476" s="193">
        <f>IF(N1476="sníž. přenesená",J1476,0)</f>
        <v>0</v>
      </c>
      <c r="BI1476" s="193">
        <f>IF(N1476="nulová",J1476,0)</f>
        <v>0</v>
      </c>
      <c r="BJ1476" s="19" t="s">
        <v>92</v>
      </c>
      <c r="BK1476" s="193">
        <f>ROUND(I1476*H1476,2)</f>
        <v>0</v>
      </c>
      <c r="BL1476" s="19" t="s">
        <v>191</v>
      </c>
      <c r="BM1476" s="192" t="s">
        <v>1611</v>
      </c>
    </row>
    <row r="1477" s="2" customFormat="1">
      <c r="A1477" s="38"/>
      <c r="B1477" s="39"/>
      <c r="C1477" s="38"/>
      <c r="D1477" s="194" t="s">
        <v>193</v>
      </c>
      <c r="E1477" s="38"/>
      <c r="F1477" s="195" t="s">
        <v>1610</v>
      </c>
      <c r="G1477" s="38"/>
      <c r="H1477" s="38"/>
      <c r="I1477" s="196"/>
      <c r="J1477" s="38"/>
      <c r="K1477" s="38"/>
      <c r="L1477" s="39"/>
      <c r="M1477" s="197"/>
      <c r="N1477" s="198"/>
      <c r="O1477" s="77"/>
      <c r="P1477" s="77"/>
      <c r="Q1477" s="77"/>
      <c r="R1477" s="77"/>
      <c r="S1477" s="77"/>
      <c r="T1477" s="78"/>
      <c r="U1477" s="38"/>
      <c r="V1477" s="38"/>
      <c r="W1477" s="38"/>
      <c r="X1477" s="38"/>
      <c r="Y1477" s="38"/>
      <c r="Z1477" s="38"/>
      <c r="AA1477" s="38"/>
      <c r="AB1477" s="38"/>
      <c r="AC1477" s="38"/>
      <c r="AD1477" s="38"/>
      <c r="AE1477" s="38"/>
      <c r="AT1477" s="19" t="s">
        <v>193</v>
      </c>
      <c r="AU1477" s="19" t="s">
        <v>92</v>
      </c>
    </row>
    <row r="1478" s="2" customFormat="1">
      <c r="A1478" s="38"/>
      <c r="B1478" s="39"/>
      <c r="C1478" s="38"/>
      <c r="D1478" s="207" t="s">
        <v>201</v>
      </c>
      <c r="E1478" s="38"/>
      <c r="F1478" s="208" t="s">
        <v>1612</v>
      </c>
      <c r="G1478" s="38"/>
      <c r="H1478" s="38"/>
      <c r="I1478" s="196"/>
      <c r="J1478" s="38"/>
      <c r="K1478" s="38"/>
      <c r="L1478" s="39"/>
      <c r="M1478" s="197"/>
      <c r="N1478" s="198"/>
      <c r="O1478" s="77"/>
      <c r="P1478" s="77"/>
      <c r="Q1478" s="77"/>
      <c r="R1478" s="77"/>
      <c r="S1478" s="77"/>
      <c r="T1478" s="78"/>
      <c r="U1478" s="38"/>
      <c r="V1478" s="38"/>
      <c r="W1478" s="38"/>
      <c r="X1478" s="38"/>
      <c r="Y1478" s="38"/>
      <c r="Z1478" s="38"/>
      <c r="AA1478" s="38"/>
      <c r="AB1478" s="38"/>
      <c r="AC1478" s="38"/>
      <c r="AD1478" s="38"/>
      <c r="AE1478" s="38"/>
      <c r="AT1478" s="19" t="s">
        <v>201</v>
      </c>
      <c r="AU1478" s="19" t="s">
        <v>92</v>
      </c>
    </row>
    <row r="1479" s="14" customFormat="1">
      <c r="A1479" s="14"/>
      <c r="B1479" s="219"/>
      <c r="C1479" s="14"/>
      <c r="D1479" s="194" t="s">
        <v>194</v>
      </c>
      <c r="E1479" s="220" t="s">
        <v>1</v>
      </c>
      <c r="F1479" s="221" t="s">
        <v>1613</v>
      </c>
      <c r="G1479" s="14"/>
      <c r="H1479" s="220" t="s">
        <v>1</v>
      </c>
      <c r="I1479" s="222"/>
      <c r="J1479" s="14"/>
      <c r="K1479" s="14"/>
      <c r="L1479" s="219"/>
      <c r="M1479" s="223"/>
      <c r="N1479" s="224"/>
      <c r="O1479" s="224"/>
      <c r="P1479" s="224"/>
      <c r="Q1479" s="224"/>
      <c r="R1479" s="224"/>
      <c r="S1479" s="224"/>
      <c r="T1479" s="225"/>
      <c r="U1479" s="14"/>
      <c r="V1479" s="14"/>
      <c r="W1479" s="14"/>
      <c r="X1479" s="14"/>
      <c r="Y1479" s="14"/>
      <c r="Z1479" s="14"/>
      <c r="AA1479" s="14"/>
      <c r="AB1479" s="14"/>
      <c r="AC1479" s="14"/>
      <c r="AD1479" s="14"/>
      <c r="AE1479" s="14"/>
      <c r="AT1479" s="220" t="s">
        <v>194</v>
      </c>
      <c r="AU1479" s="220" t="s">
        <v>92</v>
      </c>
      <c r="AV1479" s="14" t="s">
        <v>84</v>
      </c>
      <c r="AW1479" s="14" t="s">
        <v>32</v>
      </c>
      <c r="AX1479" s="14" t="s">
        <v>76</v>
      </c>
      <c r="AY1479" s="220" t="s">
        <v>185</v>
      </c>
    </row>
    <row r="1480" s="13" customFormat="1">
      <c r="A1480" s="13"/>
      <c r="B1480" s="199"/>
      <c r="C1480" s="13"/>
      <c r="D1480" s="194" t="s">
        <v>194</v>
      </c>
      <c r="E1480" s="200" t="s">
        <v>1</v>
      </c>
      <c r="F1480" s="201" t="s">
        <v>1614</v>
      </c>
      <c r="G1480" s="13"/>
      <c r="H1480" s="202">
        <v>-16.18</v>
      </c>
      <c r="I1480" s="203"/>
      <c r="J1480" s="13"/>
      <c r="K1480" s="13"/>
      <c r="L1480" s="199"/>
      <c r="M1480" s="204"/>
      <c r="N1480" s="205"/>
      <c r="O1480" s="205"/>
      <c r="P1480" s="205"/>
      <c r="Q1480" s="205"/>
      <c r="R1480" s="205"/>
      <c r="S1480" s="205"/>
      <c r="T1480" s="206"/>
      <c r="U1480" s="13"/>
      <c r="V1480" s="13"/>
      <c r="W1480" s="13"/>
      <c r="X1480" s="13"/>
      <c r="Y1480" s="13"/>
      <c r="Z1480" s="13"/>
      <c r="AA1480" s="13"/>
      <c r="AB1480" s="13"/>
      <c r="AC1480" s="13"/>
      <c r="AD1480" s="13"/>
      <c r="AE1480" s="13"/>
      <c r="AT1480" s="200" t="s">
        <v>194</v>
      </c>
      <c r="AU1480" s="200" t="s">
        <v>92</v>
      </c>
      <c r="AV1480" s="13" t="s">
        <v>92</v>
      </c>
      <c r="AW1480" s="13" t="s">
        <v>32</v>
      </c>
      <c r="AX1480" s="13" t="s">
        <v>76</v>
      </c>
      <c r="AY1480" s="200" t="s">
        <v>185</v>
      </c>
    </row>
    <row r="1481" s="13" customFormat="1">
      <c r="A1481" s="13"/>
      <c r="B1481" s="199"/>
      <c r="C1481" s="13"/>
      <c r="D1481" s="194" t="s">
        <v>194</v>
      </c>
      <c r="E1481" s="200" t="s">
        <v>1</v>
      </c>
      <c r="F1481" s="201" t="s">
        <v>1615</v>
      </c>
      <c r="G1481" s="13"/>
      <c r="H1481" s="202">
        <v>1366.9000000000001</v>
      </c>
      <c r="I1481" s="203"/>
      <c r="J1481" s="13"/>
      <c r="K1481" s="13"/>
      <c r="L1481" s="199"/>
      <c r="M1481" s="204"/>
      <c r="N1481" s="205"/>
      <c r="O1481" s="205"/>
      <c r="P1481" s="205"/>
      <c r="Q1481" s="205"/>
      <c r="R1481" s="205"/>
      <c r="S1481" s="205"/>
      <c r="T1481" s="206"/>
      <c r="U1481" s="13"/>
      <c r="V1481" s="13"/>
      <c r="W1481" s="13"/>
      <c r="X1481" s="13"/>
      <c r="Y1481" s="13"/>
      <c r="Z1481" s="13"/>
      <c r="AA1481" s="13"/>
      <c r="AB1481" s="13"/>
      <c r="AC1481" s="13"/>
      <c r="AD1481" s="13"/>
      <c r="AE1481" s="13"/>
      <c r="AT1481" s="200" t="s">
        <v>194</v>
      </c>
      <c r="AU1481" s="200" t="s">
        <v>92</v>
      </c>
      <c r="AV1481" s="13" t="s">
        <v>92</v>
      </c>
      <c r="AW1481" s="13" t="s">
        <v>32</v>
      </c>
      <c r="AX1481" s="13" t="s">
        <v>76</v>
      </c>
      <c r="AY1481" s="200" t="s">
        <v>185</v>
      </c>
    </row>
    <row r="1482" s="15" customFormat="1">
      <c r="A1482" s="15"/>
      <c r="B1482" s="226"/>
      <c r="C1482" s="15"/>
      <c r="D1482" s="194" t="s">
        <v>194</v>
      </c>
      <c r="E1482" s="227" t="s">
        <v>1</v>
      </c>
      <c r="F1482" s="228" t="s">
        <v>276</v>
      </c>
      <c r="G1482" s="15"/>
      <c r="H1482" s="229">
        <v>1350.72</v>
      </c>
      <c r="I1482" s="230"/>
      <c r="J1482" s="15"/>
      <c r="K1482" s="15"/>
      <c r="L1482" s="226"/>
      <c r="M1482" s="231"/>
      <c r="N1482" s="232"/>
      <c r="O1482" s="232"/>
      <c r="P1482" s="232"/>
      <c r="Q1482" s="232"/>
      <c r="R1482" s="232"/>
      <c r="S1482" s="232"/>
      <c r="T1482" s="233"/>
      <c r="U1482" s="15"/>
      <c r="V1482" s="15"/>
      <c r="W1482" s="15"/>
      <c r="X1482" s="15"/>
      <c r="Y1482" s="15"/>
      <c r="Z1482" s="15"/>
      <c r="AA1482" s="15"/>
      <c r="AB1482" s="15"/>
      <c r="AC1482" s="15"/>
      <c r="AD1482" s="15"/>
      <c r="AE1482" s="15"/>
      <c r="AT1482" s="227" t="s">
        <v>194</v>
      </c>
      <c r="AU1482" s="227" t="s">
        <v>92</v>
      </c>
      <c r="AV1482" s="15" t="s">
        <v>191</v>
      </c>
      <c r="AW1482" s="15" t="s">
        <v>32</v>
      </c>
      <c r="AX1482" s="15" t="s">
        <v>84</v>
      </c>
      <c r="AY1482" s="227" t="s">
        <v>185</v>
      </c>
    </row>
    <row r="1483" s="2" customFormat="1" ht="24.15" customHeight="1">
      <c r="A1483" s="38"/>
      <c r="B1483" s="180"/>
      <c r="C1483" s="181" t="s">
        <v>1616</v>
      </c>
      <c r="D1483" s="181" t="s">
        <v>187</v>
      </c>
      <c r="E1483" s="182" t="s">
        <v>1617</v>
      </c>
      <c r="F1483" s="183" t="s">
        <v>1618</v>
      </c>
      <c r="G1483" s="184" t="s">
        <v>225</v>
      </c>
      <c r="H1483" s="185">
        <v>25663.68</v>
      </c>
      <c r="I1483" s="186"/>
      <c r="J1483" s="187">
        <f>ROUND(I1483*H1483,2)</f>
        <v>0</v>
      </c>
      <c r="K1483" s="183" t="s">
        <v>199</v>
      </c>
      <c r="L1483" s="39"/>
      <c r="M1483" s="188" t="s">
        <v>1</v>
      </c>
      <c r="N1483" s="189" t="s">
        <v>42</v>
      </c>
      <c r="O1483" s="77"/>
      <c r="P1483" s="190">
        <f>O1483*H1483</f>
        <v>0</v>
      </c>
      <c r="Q1483" s="190">
        <v>0</v>
      </c>
      <c r="R1483" s="190">
        <f>Q1483*H1483</f>
        <v>0</v>
      </c>
      <c r="S1483" s="190">
        <v>0</v>
      </c>
      <c r="T1483" s="191">
        <f>S1483*H1483</f>
        <v>0</v>
      </c>
      <c r="U1483" s="38"/>
      <c r="V1483" s="38"/>
      <c r="W1483" s="38"/>
      <c r="X1483" s="38"/>
      <c r="Y1483" s="38"/>
      <c r="Z1483" s="38"/>
      <c r="AA1483" s="38"/>
      <c r="AB1483" s="38"/>
      <c r="AC1483" s="38"/>
      <c r="AD1483" s="38"/>
      <c r="AE1483" s="38"/>
      <c r="AR1483" s="192" t="s">
        <v>191</v>
      </c>
      <c r="AT1483" s="192" t="s">
        <v>187</v>
      </c>
      <c r="AU1483" s="192" t="s">
        <v>92</v>
      </c>
      <c r="AY1483" s="19" t="s">
        <v>185</v>
      </c>
      <c r="BE1483" s="193">
        <f>IF(N1483="základní",J1483,0)</f>
        <v>0</v>
      </c>
      <c r="BF1483" s="193">
        <f>IF(N1483="snížená",J1483,0)</f>
        <v>0</v>
      </c>
      <c r="BG1483" s="193">
        <f>IF(N1483="zákl. přenesená",J1483,0)</f>
        <v>0</v>
      </c>
      <c r="BH1483" s="193">
        <f>IF(N1483="sníž. přenesená",J1483,0)</f>
        <v>0</v>
      </c>
      <c r="BI1483" s="193">
        <f>IF(N1483="nulová",J1483,0)</f>
        <v>0</v>
      </c>
      <c r="BJ1483" s="19" t="s">
        <v>92</v>
      </c>
      <c r="BK1483" s="193">
        <f>ROUND(I1483*H1483,2)</f>
        <v>0</v>
      </c>
      <c r="BL1483" s="19" t="s">
        <v>191</v>
      </c>
      <c r="BM1483" s="192" t="s">
        <v>1619</v>
      </c>
    </row>
    <row r="1484" s="2" customFormat="1">
      <c r="A1484" s="38"/>
      <c r="B1484" s="39"/>
      <c r="C1484" s="38"/>
      <c r="D1484" s="194" t="s">
        <v>193</v>
      </c>
      <c r="E1484" s="38"/>
      <c r="F1484" s="195" t="s">
        <v>1618</v>
      </c>
      <c r="G1484" s="38"/>
      <c r="H1484" s="38"/>
      <c r="I1484" s="196"/>
      <c r="J1484" s="38"/>
      <c r="K1484" s="38"/>
      <c r="L1484" s="39"/>
      <c r="M1484" s="197"/>
      <c r="N1484" s="198"/>
      <c r="O1484" s="77"/>
      <c r="P1484" s="77"/>
      <c r="Q1484" s="77"/>
      <c r="R1484" s="77"/>
      <c r="S1484" s="77"/>
      <c r="T1484" s="78"/>
      <c r="U1484" s="38"/>
      <c r="V1484" s="38"/>
      <c r="W1484" s="38"/>
      <c r="X1484" s="38"/>
      <c r="Y1484" s="38"/>
      <c r="Z1484" s="38"/>
      <c r="AA1484" s="38"/>
      <c r="AB1484" s="38"/>
      <c r="AC1484" s="38"/>
      <c r="AD1484" s="38"/>
      <c r="AE1484" s="38"/>
      <c r="AT1484" s="19" t="s">
        <v>193</v>
      </c>
      <c r="AU1484" s="19" t="s">
        <v>92</v>
      </c>
    </row>
    <row r="1485" s="2" customFormat="1">
      <c r="A1485" s="38"/>
      <c r="B1485" s="39"/>
      <c r="C1485" s="38"/>
      <c r="D1485" s="207" t="s">
        <v>201</v>
      </c>
      <c r="E1485" s="38"/>
      <c r="F1485" s="208" t="s">
        <v>1620</v>
      </c>
      <c r="G1485" s="38"/>
      <c r="H1485" s="38"/>
      <c r="I1485" s="196"/>
      <c r="J1485" s="38"/>
      <c r="K1485" s="38"/>
      <c r="L1485" s="39"/>
      <c r="M1485" s="197"/>
      <c r="N1485" s="198"/>
      <c r="O1485" s="77"/>
      <c r="P1485" s="77"/>
      <c r="Q1485" s="77"/>
      <c r="R1485" s="77"/>
      <c r="S1485" s="77"/>
      <c r="T1485" s="78"/>
      <c r="U1485" s="38"/>
      <c r="V1485" s="38"/>
      <c r="W1485" s="38"/>
      <c r="X1485" s="38"/>
      <c r="Y1485" s="38"/>
      <c r="Z1485" s="38"/>
      <c r="AA1485" s="38"/>
      <c r="AB1485" s="38"/>
      <c r="AC1485" s="38"/>
      <c r="AD1485" s="38"/>
      <c r="AE1485" s="38"/>
      <c r="AT1485" s="19" t="s">
        <v>201</v>
      </c>
      <c r="AU1485" s="19" t="s">
        <v>92</v>
      </c>
    </row>
    <row r="1486" s="13" customFormat="1">
      <c r="A1486" s="13"/>
      <c r="B1486" s="199"/>
      <c r="C1486" s="13"/>
      <c r="D1486" s="194" t="s">
        <v>194</v>
      </c>
      <c r="E1486" s="200" t="s">
        <v>1</v>
      </c>
      <c r="F1486" s="201" t="s">
        <v>1621</v>
      </c>
      <c r="G1486" s="13"/>
      <c r="H1486" s="202">
        <v>25663.68</v>
      </c>
      <c r="I1486" s="203"/>
      <c r="J1486" s="13"/>
      <c r="K1486" s="13"/>
      <c r="L1486" s="199"/>
      <c r="M1486" s="204"/>
      <c r="N1486" s="205"/>
      <c r="O1486" s="205"/>
      <c r="P1486" s="205"/>
      <c r="Q1486" s="205"/>
      <c r="R1486" s="205"/>
      <c r="S1486" s="205"/>
      <c r="T1486" s="206"/>
      <c r="U1486" s="13"/>
      <c r="V1486" s="13"/>
      <c r="W1486" s="13"/>
      <c r="X1486" s="13"/>
      <c r="Y1486" s="13"/>
      <c r="Z1486" s="13"/>
      <c r="AA1486" s="13"/>
      <c r="AB1486" s="13"/>
      <c r="AC1486" s="13"/>
      <c r="AD1486" s="13"/>
      <c r="AE1486" s="13"/>
      <c r="AT1486" s="200" t="s">
        <v>194</v>
      </c>
      <c r="AU1486" s="200" t="s">
        <v>92</v>
      </c>
      <c r="AV1486" s="13" t="s">
        <v>92</v>
      </c>
      <c r="AW1486" s="13" t="s">
        <v>32</v>
      </c>
      <c r="AX1486" s="13" t="s">
        <v>84</v>
      </c>
      <c r="AY1486" s="200" t="s">
        <v>185</v>
      </c>
    </row>
    <row r="1487" s="2" customFormat="1" ht="33" customHeight="1">
      <c r="A1487" s="38"/>
      <c r="B1487" s="180"/>
      <c r="C1487" s="181" t="s">
        <v>1622</v>
      </c>
      <c r="D1487" s="181" t="s">
        <v>187</v>
      </c>
      <c r="E1487" s="182" t="s">
        <v>1623</v>
      </c>
      <c r="F1487" s="183" t="s">
        <v>1624</v>
      </c>
      <c r="G1487" s="184" t="s">
        <v>225</v>
      </c>
      <c r="H1487" s="185">
        <v>1253.6230000000001</v>
      </c>
      <c r="I1487" s="186"/>
      <c r="J1487" s="187">
        <f>ROUND(I1487*H1487,2)</f>
        <v>0</v>
      </c>
      <c r="K1487" s="183" t="s">
        <v>199</v>
      </c>
      <c r="L1487" s="39"/>
      <c r="M1487" s="188" t="s">
        <v>1</v>
      </c>
      <c r="N1487" s="189" t="s">
        <v>42</v>
      </c>
      <c r="O1487" s="77"/>
      <c r="P1487" s="190">
        <f>O1487*H1487</f>
        <v>0</v>
      </c>
      <c r="Q1487" s="190">
        <v>0</v>
      </c>
      <c r="R1487" s="190">
        <f>Q1487*H1487</f>
        <v>0</v>
      </c>
      <c r="S1487" s="190">
        <v>0</v>
      </c>
      <c r="T1487" s="191">
        <f>S1487*H1487</f>
        <v>0</v>
      </c>
      <c r="U1487" s="38"/>
      <c r="V1487" s="38"/>
      <c r="W1487" s="38"/>
      <c r="X1487" s="38"/>
      <c r="Y1487" s="38"/>
      <c r="Z1487" s="38"/>
      <c r="AA1487" s="38"/>
      <c r="AB1487" s="38"/>
      <c r="AC1487" s="38"/>
      <c r="AD1487" s="38"/>
      <c r="AE1487" s="38"/>
      <c r="AR1487" s="192" t="s">
        <v>191</v>
      </c>
      <c r="AT1487" s="192" t="s">
        <v>187</v>
      </c>
      <c r="AU1487" s="192" t="s">
        <v>92</v>
      </c>
      <c r="AY1487" s="19" t="s">
        <v>185</v>
      </c>
      <c r="BE1487" s="193">
        <f>IF(N1487="základní",J1487,0)</f>
        <v>0</v>
      </c>
      <c r="BF1487" s="193">
        <f>IF(N1487="snížená",J1487,0)</f>
        <v>0</v>
      </c>
      <c r="BG1487" s="193">
        <f>IF(N1487="zákl. přenesená",J1487,0)</f>
        <v>0</v>
      </c>
      <c r="BH1487" s="193">
        <f>IF(N1487="sníž. přenesená",J1487,0)</f>
        <v>0</v>
      </c>
      <c r="BI1487" s="193">
        <f>IF(N1487="nulová",J1487,0)</f>
        <v>0</v>
      </c>
      <c r="BJ1487" s="19" t="s">
        <v>92</v>
      </c>
      <c r="BK1487" s="193">
        <f>ROUND(I1487*H1487,2)</f>
        <v>0</v>
      </c>
      <c r="BL1487" s="19" t="s">
        <v>191</v>
      </c>
      <c r="BM1487" s="192" t="s">
        <v>1625</v>
      </c>
    </row>
    <row r="1488" s="2" customFormat="1">
      <c r="A1488" s="38"/>
      <c r="B1488" s="39"/>
      <c r="C1488" s="38"/>
      <c r="D1488" s="194" t="s">
        <v>193</v>
      </c>
      <c r="E1488" s="38"/>
      <c r="F1488" s="195" t="s">
        <v>1624</v>
      </c>
      <c r="G1488" s="38"/>
      <c r="H1488" s="38"/>
      <c r="I1488" s="196"/>
      <c r="J1488" s="38"/>
      <c r="K1488" s="38"/>
      <c r="L1488" s="39"/>
      <c r="M1488" s="197"/>
      <c r="N1488" s="198"/>
      <c r="O1488" s="77"/>
      <c r="P1488" s="77"/>
      <c r="Q1488" s="77"/>
      <c r="R1488" s="77"/>
      <c r="S1488" s="77"/>
      <c r="T1488" s="78"/>
      <c r="U1488" s="38"/>
      <c r="V1488" s="38"/>
      <c r="W1488" s="38"/>
      <c r="X1488" s="38"/>
      <c r="Y1488" s="38"/>
      <c r="Z1488" s="38"/>
      <c r="AA1488" s="38"/>
      <c r="AB1488" s="38"/>
      <c r="AC1488" s="38"/>
      <c r="AD1488" s="38"/>
      <c r="AE1488" s="38"/>
      <c r="AT1488" s="19" t="s">
        <v>193</v>
      </c>
      <c r="AU1488" s="19" t="s">
        <v>92</v>
      </c>
    </row>
    <row r="1489" s="2" customFormat="1">
      <c r="A1489" s="38"/>
      <c r="B1489" s="39"/>
      <c r="C1489" s="38"/>
      <c r="D1489" s="207" t="s">
        <v>201</v>
      </c>
      <c r="E1489" s="38"/>
      <c r="F1489" s="208" t="s">
        <v>1626</v>
      </c>
      <c r="G1489" s="38"/>
      <c r="H1489" s="38"/>
      <c r="I1489" s="196"/>
      <c r="J1489" s="38"/>
      <c r="K1489" s="38"/>
      <c r="L1489" s="39"/>
      <c r="M1489" s="197"/>
      <c r="N1489" s="198"/>
      <c r="O1489" s="77"/>
      <c r="P1489" s="77"/>
      <c r="Q1489" s="77"/>
      <c r="R1489" s="77"/>
      <c r="S1489" s="77"/>
      <c r="T1489" s="78"/>
      <c r="U1489" s="38"/>
      <c r="V1489" s="38"/>
      <c r="W1489" s="38"/>
      <c r="X1489" s="38"/>
      <c r="Y1489" s="38"/>
      <c r="Z1489" s="38"/>
      <c r="AA1489" s="38"/>
      <c r="AB1489" s="38"/>
      <c r="AC1489" s="38"/>
      <c r="AD1489" s="38"/>
      <c r="AE1489" s="38"/>
      <c r="AT1489" s="19" t="s">
        <v>201</v>
      </c>
      <c r="AU1489" s="19" t="s">
        <v>92</v>
      </c>
    </row>
    <row r="1490" s="13" customFormat="1">
      <c r="A1490" s="13"/>
      <c r="B1490" s="199"/>
      <c r="C1490" s="13"/>
      <c r="D1490" s="194" t="s">
        <v>194</v>
      </c>
      <c r="E1490" s="200" t="s">
        <v>1</v>
      </c>
      <c r="F1490" s="201" t="s">
        <v>1627</v>
      </c>
      <c r="G1490" s="13"/>
      <c r="H1490" s="202">
        <v>1253.6230000000001</v>
      </c>
      <c r="I1490" s="203"/>
      <c r="J1490" s="13"/>
      <c r="K1490" s="13"/>
      <c r="L1490" s="199"/>
      <c r="M1490" s="204"/>
      <c r="N1490" s="205"/>
      <c r="O1490" s="205"/>
      <c r="P1490" s="205"/>
      <c r="Q1490" s="205"/>
      <c r="R1490" s="205"/>
      <c r="S1490" s="205"/>
      <c r="T1490" s="206"/>
      <c r="U1490" s="13"/>
      <c r="V1490" s="13"/>
      <c r="W1490" s="13"/>
      <c r="X1490" s="13"/>
      <c r="Y1490" s="13"/>
      <c r="Z1490" s="13"/>
      <c r="AA1490" s="13"/>
      <c r="AB1490" s="13"/>
      <c r="AC1490" s="13"/>
      <c r="AD1490" s="13"/>
      <c r="AE1490" s="13"/>
      <c r="AT1490" s="200" t="s">
        <v>194</v>
      </c>
      <c r="AU1490" s="200" t="s">
        <v>92</v>
      </c>
      <c r="AV1490" s="13" t="s">
        <v>92</v>
      </c>
      <c r="AW1490" s="13" t="s">
        <v>32</v>
      </c>
      <c r="AX1490" s="13" t="s">
        <v>84</v>
      </c>
      <c r="AY1490" s="200" t="s">
        <v>185</v>
      </c>
    </row>
    <row r="1491" s="2" customFormat="1" ht="33" customHeight="1">
      <c r="A1491" s="38"/>
      <c r="B1491" s="180"/>
      <c r="C1491" s="181" t="s">
        <v>1628</v>
      </c>
      <c r="D1491" s="181" t="s">
        <v>187</v>
      </c>
      <c r="E1491" s="182" t="s">
        <v>1629</v>
      </c>
      <c r="F1491" s="183" t="s">
        <v>1630</v>
      </c>
      <c r="G1491" s="184" t="s">
        <v>225</v>
      </c>
      <c r="H1491" s="185">
        <v>80.917000000000002</v>
      </c>
      <c r="I1491" s="186"/>
      <c r="J1491" s="187">
        <f>ROUND(I1491*H1491,2)</f>
        <v>0</v>
      </c>
      <c r="K1491" s="183" t="s">
        <v>199</v>
      </c>
      <c r="L1491" s="39"/>
      <c r="M1491" s="188" t="s">
        <v>1</v>
      </c>
      <c r="N1491" s="189" t="s">
        <v>42</v>
      </c>
      <c r="O1491" s="77"/>
      <c r="P1491" s="190">
        <f>O1491*H1491</f>
        <v>0</v>
      </c>
      <c r="Q1491" s="190">
        <v>0</v>
      </c>
      <c r="R1491" s="190">
        <f>Q1491*H1491</f>
        <v>0</v>
      </c>
      <c r="S1491" s="190">
        <v>0</v>
      </c>
      <c r="T1491" s="191">
        <f>S1491*H1491</f>
        <v>0</v>
      </c>
      <c r="U1491" s="38"/>
      <c r="V1491" s="38"/>
      <c r="W1491" s="38"/>
      <c r="X1491" s="38"/>
      <c r="Y1491" s="38"/>
      <c r="Z1491" s="38"/>
      <c r="AA1491" s="38"/>
      <c r="AB1491" s="38"/>
      <c r="AC1491" s="38"/>
      <c r="AD1491" s="38"/>
      <c r="AE1491" s="38"/>
      <c r="AR1491" s="192" t="s">
        <v>191</v>
      </c>
      <c r="AT1491" s="192" t="s">
        <v>187</v>
      </c>
      <c r="AU1491" s="192" t="s">
        <v>92</v>
      </c>
      <c r="AY1491" s="19" t="s">
        <v>185</v>
      </c>
      <c r="BE1491" s="193">
        <f>IF(N1491="základní",J1491,0)</f>
        <v>0</v>
      </c>
      <c r="BF1491" s="193">
        <f>IF(N1491="snížená",J1491,0)</f>
        <v>0</v>
      </c>
      <c r="BG1491" s="193">
        <f>IF(N1491="zákl. přenesená",J1491,0)</f>
        <v>0</v>
      </c>
      <c r="BH1491" s="193">
        <f>IF(N1491="sníž. přenesená",J1491,0)</f>
        <v>0</v>
      </c>
      <c r="BI1491" s="193">
        <f>IF(N1491="nulová",J1491,0)</f>
        <v>0</v>
      </c>
      <c r="BJ1491" s="19" t="s">
        <v>92</v>
      </c>
      <c r="BK1491" s="193">
        <f>ROUND(I1491*H1491,2)</f>
        <v>0</v>
      </c>
      <c r="BL1491" s="19" t="s">
        <v>191</v>
      </c>
      <c r="BM1491" s="192" t="s">
        <v>1631</v>
      </c>
    </row>
    <row r="1492" s="2" customFormat="1">
      <c r="A1492" s="38"/>
      <c r="B1492" s="39"/>
      <c r="C1492" s="38"/>
      <c r="D1492" s="194" t="s">
        <v>193</v>
      </c>
      <c r="E1492" s="38"/>
      <c r="F1492" s="195" t="s">
        <v>1630</v>
      </c>
      <c r="G1492" s="38"/>
      <c r="H1492" s="38"/>
      <c r="I1492" s="196"/>
      <c r="J1492" s="38"/>
      <c r="K1492" s="38"/>
      <c r="L1492" s="39"/>
      <c r="M1492" s="197"/>
      <c r="N1492" s="198"/>
      <c r="O1492" s="77"/>
      <c r="P1492" s="77"/>
      <c r="Q1492" s="77"/>
      <c r="R1492" s="77"/>
      <c r="S1492" s="77"/>
      <c r="T1492" s="78"/>
      <c r="U1492" s="38"/>
      <c r="V1492" s="38"/>
      <c r="W1492" s="38"/>
      <c r="X1492" s="38"/>
      <c r="Y1492" s="38"/>
      <c r="Z1492" s="38"/>
      <c r="AA1492" s="38"/>
      <c r="AB1492" s="38"/>
      <c r="AC1492" s="38"/>
      <c r="AD1492" s="38"/>
      <c r="AE1492" s="38"/>
      <c r="AT1492" s="19" t="s">
        <v>193</v>
      </c>
      <c r="AU1492" s="19" t="s">
        <v>92</v>
      </c>
    </row>
    <row r="1493" s="2" customFormat="1">
      <c r="A1493" s="38"/>
      <c r="B1493" s="39"/>
      <c r="C1493" s="38"/>
      <c r="D1493" s="207" t="s">
        <v>201</v>
      </c>
      <c r="E1493" s="38"/>
      <c r="F1493" s="208" t="s">
        <v>1632</v>
      </c>
      <c r="G1493" s="38"/>
      <c r="H1493" s="38"/>
      <c r="I1493" s="196"/>
      <c r="J1493" s="38"/>
      <c r="K1493" s="38"/>
      <c r="L1493" s="39"/>
      <c r="M1493" s="197"/>
      <c r="N1493" s="198"/>
      <c r="O1493" s="77"/>
      <c r="P1493" s="77"/>
      <c r="Q1493" s="77"/>
      <c r="R1493" s="77"/>
      <c r="S1493" s="77"/>
      <c r="T1493" s="78"/>
      <c r="U1493" s="38"/>
      <c r="V1493" s="38"/>
      <c r="W1493" s="38"/>
      <c r="X1493" s="38"/>
      <c r="Y1493" s="38"/>
      <c r="Z1493" s="38"/>
      <c r="AA1493" s="38"/>
      <c r="AB1493" s="38"/>
      <c r="AC1493" s="38"/>
      <c r="AD1493" s="38"/>
      <c r="AE1493" s="38"/>
      <c r="AT1493" s="19" t="s">
        <v>201</v>
      </c>
      <c r="AU1493" s="19" t="s">
        <v>92</v>
      </c>
    </row>
    <row r="1494" s="2" customFormat="1" ht="37.8" customHeight="1">
      <c r="A1494" s="38"/>
      <c r="B1494" s="180"/>
      <c r="C1494" s="181" t="s">
        <v>1633</v>
      </c>
      <c r="D1494" s="181" t="s">
        <v>187</v>
      </c>
      <c r="E1494" s="182" t="s">
        <v>1634</v>
      </c>
      <c r="F1494" s="183" t="s">
        <v>1635</v>
      </c>
      <c r="G1494" s="184" t="s">
        <v>225</v>
      </c>
      <c r="H1494" s="185">
        <v>16.18</v>
      </c>
      <c r="I1494" s="186"/>
      <c r="J1494" s="187">
        <f>ROUND(I1494*H1494,2)</f>
        <v>0</v>
      </c>
      <c r="K1494" s="183" t="s">
        <v>199</v>
      </c>
      <c r="L1494" s="39"/>
      <c r="M1494" s="188" t="s">
        <v>1</v>
      </c>
      <c r="N1494" s="189" t="s">
        <v>42</v>
      </c>
      <c r="O1494" s="77"/>
      <c r="P1494" s="190">
        <f>O1494*H1494</f>
        <v>0</v>
      </c>
      <c r="Q1494" s="190">
        <v>0</v>
      </c>
      <c r="R1494" s="190">
        <f>Q1494*H1494</f>
        <v>0</v>
      </c>
      <c r="S1494" s="190">
        <v>0</v>
      </c>
      <c r="T1494" s="191">
        <f>S1494*H1494</f>
        <v>0</v>
      </c>
      <c r="U1494" s="38"/>
      <c r="V1494" s="38"/>
      <c r="W1494" s="38"/>
      <c r="X1494" s="38"/>
      <c r="Y1494" s="38"/>
      <c r="Z1494" s="38"/>
      <c r="AA1494" s="38"/>
      <c r="AB1494" s="38"/>
      <c r="AC1494" s="38"/>
      <c r="AD1494" s="38"/>
      <c r="AE1494" s="38"/>
      <c r="AR1494" s="192" t="s">
        <v>191</v>
      </c>
      <c r="AT1494" s="192" t="s">
        <v>187</v>
      </c>
      <c r="AU1494" s="192" t="s">
        <v>92</v>
      </c>
      <c r="AY1494" s="19" t="s">
        <v>185</v>
      </c>
      <c r="BE1494" s="193">
        <f>IF(N1494="základní",J1494,0)</f>
        <v>0</v>
      </c>
      <c r="BF1494" s="193">
        <f>IF(N1494="snížená",J1494,0)</f>
        <v>0</v>
      </c>
      <c r="BG1494" s="193">
        <f>IF(N1494="zákl. přenesená",J1494,0)</f>
        <v>0</v>
      </c>
      <c r="BH1494" s="193">
        <f>IF(N1494="sníž. přenesená",J1494,0)</f>
        <v>0</v>
      </c>
      <c r="BI1494" s="193">
        <f>IF(N1494="nulová",J1494,0)</f>
        <v>0</v>
      </c>
      <c r="BJ1494" s="19" t="s">
        <v>92</v>
      </c>
      <c r="BK1494" s="193">
        <f>ROUND(I1494*H1494,2)</f>
        <v>0</v>
      </c>
      <c r="BL1494" s="19" t="s">
        <v>191</v>
      </c>
      <c r="BM1494" s="192" t="s">
        <v>1636</v>
      </c>
    </row>
    <row r="1495" s="2" customFormat="1">
      <c r="A1495" s="38"/>
      <c r="B1495" s="39"/>
      <c r="C1495" s="38"/>
      <c r="D1495" s="194" t="s">
        <v>193</v>
      </c>
      <c r="E1495" s="38"/>
      <c r="F1495" s="195" t="s">
        <v>1635</v>
      </c>
      <c r="G1495" s="38"/>
      <c r="H1495" s="38"/>
      <c r="I1495" s="196"/>
      <c r="J1495" s="38"/>
      <c r="K1495" s="38"/>
      <c r="L1495" s="39"/>
      <c r="M1495" s="197"/>
      <c r="N1495" s="198"/>
      <c r="O1495" s="77"/>
      <c r="P1495" s="77"/>
      <c r="Q1495" s="77"/>
      <c r="R1495" s="77"/>
      <c r="S1495" s="77"/>
      <c r="T1495" s="78"/>
      <c r="U1495" s="38"/>
      <c r="V1495" s="38"/>
      <c r="W1495" s="38"/>
      <c r="X1495" s="38"/>
      <c r="Y1495" s="38"/>
      <c r="Z1495" s="38"/>
      <c r="AA1495" s="38"/>
      <c r="AB1495" s="38"/>
      <c r="AC1495" s="38"/>
      <c r="AD1495" s="38"/>
      <c r="AE1495" s="38"/>
      <c r="AT1495" s="19" t="s">
        <v>193</v>
      </c>
      <c r="AU1495" s="19" t="s">
        <v>92</v>
      </c>
    </row>
    <row r="1496" s="2" customFormat="1">
      <c r="A1496" s="38"/>
      <c r="B1496" s="39"/>
      <c r="C1496" s="38"/>
      <c r="D1496" s="207" t="s">
        <v>201</v>
      </c>
      <c r="E1496" s="38"/>
      <c r="F1496" s="208" t="s">
        <v>1637</v>
      </c>
      <c r="G1496" s="38"/>
      <c r="H1496" s="38"/>
      <c r="I1496" s="196"/>
      <c r="J1496" s="38"/>
      <c r="K1496" s="38"/>
      <c r="L1496" s="39"/>
      <c r="M1496" s="197"/>
      <c r="N1496" s="198"/>
      <c r="O1496" s="77"/>
      <c r="P1496" s="77"/>
      <c r="Q1496" s="77"/>
      <c r="R1496" s="77"/>
      <c r="S1496" s="77"/>
      <c r="T1496" s="78"/>
      <c r="U1496" s="38"/>
      <c r="V1496" s="38"/>
      <c r="W1496" s="38"/>
      <c r="X1496" s="38"/>
      <c r="Y1496" s="38"/>
      <c r="Z1496" s="38"/>
      <c r="AA1496" s="38"/>
      <c r="AB1496" s="38"/>
      <c r="AC1496" s="38"/>
      <c r="AD1496" s="38"/>
      <c r="AE1496" s="38"/>
      <c r="AT1496" s="19" t="s">
        <v>201</v>
      </c>
      <c r="AU1496" s="19" t="s">
        <v>92</v>
      </c>
    </row>
    <row r="1497" s="12" customFormat="1" ht="22.8" customHeight="1">
      <c r="A1497" s="12"/>
      <c r="B1497" s="167"/>
      <c r="C1497" s="12"/>
      <c r="D1497" s="168" t="s">
        <v>75</v>
      </c>
      <c r="E1497" s="178" t="s">
        <v>1638</v>
      </c>
      <c r="F1497" s="178" t="s">
        <v>1639</v>
      </c>
      <c r="G1497" s="12"/>
      <c r="H1497" s="12"/>
      <c r="I1497" s="170"/>
      <c r="J1497" s="179">
        <f>BK1497</f>
        <v>0</v>
      </c>
      <c r="K1497" s="12"/>
      <c r="L1497" s="167"/>
      <c r="M1497" s="172"/>
      <c r="N1497" s="173"/>
      <c r="O1497" s="173"/>
      <c r="P1497" s="174">
        <f>SUM(P1498:P1500)</f>
        <v>0</v>
      </c>
      <c r="Q1497" s="173"/>
      <c r="R1497" s="174">
        <f>SUM(R1498:R1500)</f>
        <v>0</v>
      </c>
      <c r="S1497" s="173"/>
      <c r="T1497" s="175">
        <f>SUM(T1498:T1500)</f>
        <v>0</v>
      </c>
      <c r="U1497" s="12"/>
      <c r="V1497" s="12"/>
      <c r="W1497" s="12"/>
      <c r="X1497" s="12"/>
      <c r="Y1497" s="12"/>
      <c r="Z1497" s="12"/>
      <c r="AA1497" s="12"/>
      <c r="AB1497" s="12"/>
      <c r="AC1497" s="12"/>
      <c r="AD1497" s="12"/>
      <c r="AE1497" s="12"/>
      <c r="AR1497" s="168" t="s">
        <v>84</v>
      </c>
      <c r="AT1497" s="176" t="s">
        <v>75</v>
      </c>
      <c r="AU1497" s="176" t="s">
        <v>84</v>
      </c>
      <c r="AY1497" s="168" t="s">
        <v>185</v>
      </c>
      <c r="BK1497" s="177">
        <f>SUM(BK1498:BK1500)</f>
        <v>0</v>
      </c>
    </row>
    <row r="1498" s="2" customFormat="1" ht="21.75" customHeight="1">
      <c r="A1498" s="38"/>
      <c r="B1498" s="180"/>
      <c r="C1498" s="181" t="s">
        <v>1640</v>
      </c>
      <c r="D1498" s="181" t="s">
        <v>187</v>
      </c>
      <c r="E1498" s="182" t="s">
        <v>1641</v>
      </c>
      <c r="F1498" s="183" t="s">
        <v>1642</v>
      </c>
      <c r="G1498" s="184" t="s">
        <v>225</v>
      </c>
      <c r="H1498" s="185">
        <v>1170.758</v>
      </c>
      <c r="I1498" s="186"/>
      <c r="J1498" s="187">
        <f>ROUND(I1498*H1498,2)</f>
        <v>0</v>
      </c>
      <c r="K1498" s="183" t="s">
        <v>199</v>
      </c>
      <c r="L1498" s="39"/>
      <c r="M1498" s="188" t="s">
        <v>1</v>
      </c>
      <c r="N1498" s="189" t="s">
        <v>42</v>
      </c>
      <c r="O1498" s="77"/>
      <c r="P1498" s="190">
        <f>O1498*H1498</f>
        <v>0</v>
      </c>
      <c r="Q1498" s="190">
        <v>0</v>
      </c>
      <c r="R1498" s="190">
        <f>Q1498*H1498</f>
        <v>0</v>
      </c>
      <c r="S1498" s="190">
        <v>0</v>
      </c>
      <c r="T1498" s="191">
        <f>S1498*H1498</f>
        <v>0</v>
      </c>
      <c r="U1498" s="38"/>
      <c r="V1498" s="38"/>
      <c r="W1498" s="38"/>
      <c r="X1498" s="38"/>
      <c r="Y1498" s="38"/>
      <c r="Z1498" s="38"/>
      <c r="AA1498" s="38"/>
      <c r="AB1498" s="38"/>
      <c r="AC1498" s="38"/>
      <c r="AD1498" s="38"/>
      <c r="AE1498" s="38"/>
      <c r="AR1498" s="192" t="s">
        <v>191</v>
      </c>
      <c r="AT1498" s="192" t="s">
        <v>187</v>
      </c>
      <c r="AU1498" s="192" t="s">
        <v>92</v>
      </c>
      <c r="AY1498" s="19" t="s">
        <v>185</v>
      </c>
      <c r="BE1498" s="193">
        <f>IF(N1498="základní",J1498,0)</f>
        <v>0</v>
      </c>
      <c r="BF1498" s="193">
        <f>IF(N1498="snížená",J1498,0)</f>
        <v>0</v>
      </c>
      <c r="BG1498" s="193">
        <f>IF(N1498="zákl. přenesená",J1498,0)</f>
        <v>0</v>
      </c>
      <c r="BH1498" s="193">
        <f>IF(N1498="sníž. přenesená",J1498,0)</f>
        <v>0</v>
      </c>
      <c r="BI1498" s="193">
        <f>IF(N1498="nulová",J1498,0)</f>
        <v>0</v>
      </c>
      <c r="BJ1498" s="19" t="s">
        <v>92</v>
      </c>
      <c r="BK1498" s="193">
        <f>ROUND(I1498*H1498,2)</f>
        <v>0</v>
      </c>
      <c r="BL1498" s="19" t="s">
        <v>191</v>
      </c>
      <c r="BM1498" s="192" t="s">
        <v>1643</v>
      </c>
    </row>
    <row r="1499" s="2" customFormat="1">
      <c r="A1499" s="38"/>
      <c r="B1499" s="39"/>
      <c r="C1499" s="38"/>
      <c r="D1499" s="194" t="s">
        <v>193</v>
      </c>
      <c r="E1499" s="38"/>
      <c r="F1499" s="195" t="s">
        <v>1642</v>
      </c>
      <c r="G1499" s="38"/>
      <c r="H1499" s="38"/>
      <c r="I1499" s="196"/>
      <c r="J1499" s="38"/>
      <c r="K1499" s="38"/>
      <c r="L1499" s="39"/>
      <c r="M1499" s="197"/>
      <c r="N1499" s="198"/>
      <c r="O1499" s="77"/>
      <c r="P1499" s="77"/>
      <c r="Q1499" s="77"/>
      <c r="R1499" s="77"/>
      <c r="S1499" s="77"/>
      <c r="T1499" s="78"/>
      <c r="U1499" s="38"/>
      <c r="V1499" s="38"/>
      <c r="W1499" s="38"/>
      <c r="X1499" s="38"/>
      <c r="Y1499" s="38"/>
      <c r="Z1499" s="38"/>
      <c r="AA1499" s="38"/>
      <c r="AB1499" s="38"/>
      <c r="AC1499" s="38"/>
      <c r="AD1499" s="38"/>
      <c r="AE1499" s="38"/>
      <c r="AT1499" s="19" t="s">
        <v>193</v>
      </c>
      <c r="AU1499" s="19" t="s">
        <v>92</v>
      </c>
    </row>
    <row r="1500" s="2" customFormat="1">
      <c r="A1500" s="38"/>
      <c r="B1500" s="39"/>
      <c r="C1500" s="38"/>
      <c r="D1500" s="207" t="s">
        <v>201</v>
      </c>
      <c r="E1500" s="38"/>
      <c r="F1500" s="208" t="s">
        <v>1644</v>
      </c>
      <c r="G1500" s="38"/>
      <c r="H1500" s="38"/>
      <c r="I1500" s="196"/>
      <c r="J1500" s="38"/>
      <c r="K1500" s="38"/>
      <c r="L1500" s="39"/>
      <c r="M1500" s="197"/>
      <c r="N1500" s="198"/>
      <c r="O1500" s="77"/>
      <c r="P1500" s="77"/>
      <c r="Q1500" s="77"/>
      <c r="R1500" s="77"/>
      <c r="S1500" s="77"/>
      <c r="T1500" s="78"/>
      <c r="U1500" s="38"/>
      <c r="V1500" s="38"/>
      <c r="W1500" s="38"/>
      <c r="X1500" s="38"/>
      <c r="Y1500" s="38"/>
      <c r="Z1500" s="38"/>
      <c r="AA1500" s="38"/>
      <c r="AB1500" s="38"/>
      <c r="AC1500" s="38"/>
      <c r="AD1500" s="38"/>
      <c r="AE1500" s="38"/>
      <c r="AT1500" s="19" t="s">
        <v>201</v>
      </c>
      <c r="AU1500" s="19" t="s">
        <v>92</v>
      </c>
    </row>
    <row r="1501" s="12" customFormat="1" ht="22.8" customHeight="1">
      <c r="A1501" s="12"/>
      <c r="B1501" s="167"/>
      <c r="C1501" s="12"/>
      <c r="D1501" s="168" t="s">
        <v>75</v>
      </c>
      <c r="E1501" s="178" t="s">
        <v>1645</v>
      </c>
      <c r="F1501" s="178" t="s">
        <v>1646</v>
      </c>
      <c r="G1501" s="12"/>
      <c r="H1501" s="12"/>
      <c r="I1501" s="170"/>
      <c r="J1501" s="179">
        <f>BK1501</f>
        <v>0</v>
      </c>
      <c r="K1501" s="12"/>
      <c r="L1501" s="167"/>
      <c r="M1501" s="172"/>
      <c r="N1501" s="173"/>
      <c r="O1501" s="173"/>
      <c r="P1501" s="174">
        <f>SUM(P1502:P1571)</f>
        <v>0</v>
      </c>
      <c r="Q1501" s="173"/>
      <c r="R1501" s="174">
        <f>SUM(R1502:R1571)</f>
        <v>22.06672</v>
      </c>
      <c r="S1501" s="173"/>
      <c r="T1501" s="175">
        <f>SUM(T1502:T1571)</f>
        <v>0</v>
      </c>
      <c r="U1501" s="12"/>
      <c r="V1501" s="12"/>
      <c r="W1501" s="12"/>
      <c r="X1501" s="12"/>
      <c r="Y1501" s="12"/>
      <c r="Z1501" s="12"/>
      <c r="AA1501" s="12"/>
      <c r="AB1501" s="12"/>
      <c r="AC1501" s="12"/>
      <c r="AD1501" s="12"/>
      <c r="AE1501" s="12"/>
      <c r="AR1501" s="168" t="s">
        <v>84</v>
      </c>
      <c r="AT1501" s="176" t="s">
        <v>75</v>
      </c>
      <c r="AU1501" s="176" t="s">
        <v>84</v>
      </c>
      <c r="AY1501" s="168" t="s">
        <v>185</v>
      </c>
      <c r="BK1501" s="177">
        <f>SUM(BK1502:BK1571)</f>
        <v>0</v>
      </c>
    </row>
    <row r="1502" s="2" customFormat="1" ht="44.25" customHeight="1">
      <c r="A1502" s="38"/>
      <c r="B1502" s="180"/>
      <c r="C1502" s="181" t="s">
        <v>1647</v>
      </c>
      <c r="D1502" s="181" t="s">
        <v>187</v>
      </c>
      <c r="E1502" s="182" t="s">
        <v>1648</v>
      </c>
      <c r="F1502" s="183" t="s">
        <v>1649</v>
      </c>
      <c r="G1502" s="184" t="s">
        <v>383</v>
      </c>
      <c r="H1502" s="185">
        <v>1</v>
      </c>
      <c r="I1502" s="186"/>
      <c r="J1502" s="187">
        <f>ROUND(I1502*H1502,2)</f>
        <v>0</v>
      </c>
      <c r="K1502" s="183" t="s">
        <v>1</v>
      </c>
      <c r="L1502" s="39"/>
      <c r="M1502" s="188" t="s">
        <v>1</v>
      </c>
      <c r="N1502" s="189" t="s">
        <v>42</v>
      </c>
      <c r="O1502" s="77"/>
      <c r="P1502" s="190">
        <f>O1502*H1502</f>
        <v>0</v>
      </c>
      <c r="Q1502" s="190">
        <v>0.053560000000000003</v>
      </c>
      <c r="R1502" s="190">
        <f>Q1502*H1502</f>
        <v>0.053560000000000003</v>
      </c>
      <c r="S1502" s="190">
        <v>0</v>
      </c>
      <c r="T1502" s="191">
        <f>S1502*H1502</f>
        <v>0</v>
      </c>
      <c r="U1502" s="38"/>
      <c r="V1502" s="38"/>
      <c r="W1502" s="38"/>
      <c r="X1502" s="38"/>
      <c r="Y1502" s="38"/>
      <c r="Z1502" s="38"/>
      <c r="AA1502" s="38"/>
      <c r="AB1502" s="38"/>
      <c r="AC1502" s="38"/>
      <c r="AD1502" s="38"/>
      <c r="AE1502" s="38"/>
      <c r="AR1502" s="192" t="s">
        <v>191</v>
      </c>
      <c r="AT1502" s="192" t="s">
        <v>187</v>
      </c>
      <c r="AU1502" s="192" t="s">
        <v>92</v>
      </c>
      <c r="AY1502" s="19" t="s">
        <v>185</v>
      </c>
      <c r="BE1502" s="193">
        <f>IF(N1502="základní",J1502,0)</f>
        <v>0</v>
      </c>
      <c r="BF1502" s="193">
        <f>IF(N1502="snížená",J1502,0)</f>
        <v>0</v>
      </c>
      <c r="BG1502" s="193">
        <f>IF(N1502="zákl. přenesená",J1502,0)</f>
        <v>0</v>
      </c>
      <c r="BH1502" s="193">
        <f>IF(N1502="sníž. přenesená",J1502,0)</f>
        <v>0</v>
      </c>
      <c r="BI1502" s="193">
        <f>IF(N1502="nulová",J1502,0)</f>
        <v>0</v>
      </c>
      <c r="BJ1502" s="19" t="s">
        <v>92</v>
      </c>
      <c r="BK1502" s="193">
        <f>ROUND(I1502*H1502,2)</f>
        <v>0</v>
      </c>
      <c r="BL1502" s="19" t="s">
        <v>191</v>
      </c>
      <c r="BM1502" s="192" t="s">
        <v>1650</v>
      </c>
    </row>
    <row r="1503" s="2" customFormat="1">
      <c r="A1503" s="38"/>
      <c r="B1503" s="39"/>
      <c r="C1503" s="38"/>
      <c r="D1503" s="194" t="s">
        <v>193</v>
      </c>
      <c r="E1503" s="38"/>
      <c r="F1503" s="195" t="s">
        <v>1649</v>
      </c>
      <c r="G1503" s="38"/>
      <c r="H1503" s="38"/>
      <c r="I1503" s="196"/>
      <c r="J1503" s="38"/>
      <c r="K1503" s="38"/>
      <c r="L1503" s="39"/>
      <c r="M1503" s="197"/>
      <c r="N1503" s="198"/>
      <c r="O1503" s="77"/>
      <c r="P1503" s="77"/>
      <c r="Q1503" s="77"/>
      <c r="R1503" s="77"/>
      <c r="S1503" s="77"/>
      <c r="T1503" s="78"/>
      <c r="U1503" s="38"/>
      <c r="V1503" s="38"/>
      <c r="W1503" s="38"/>
      <c r="X1503" s="38"/>
      <c r="Y1503" s="38"/>
      <c r="Z1503" s="38"/>
      <c r="AA1503" s="38"/>
      <c r="AB1503" s="38"/>
      <c r="AC1503" s="38"/>
      <c r="AD1503" s="38"/>
      <c r="AE1503" s="38"/>
      <c r="AT1503" s="19" t="s">
        <v>193</v>
      </c>
      <c r="AU1503" s="19" t="s">
        <v>92</v>
      </c>
    </row>
    <row r="1504" s="2" customFormat="1" ht="37.8" customHeight="1">
      <c r="A1504" s="38"/>
      <c r="B1504" s="180"/>
      <c r="C1504" s="181" t="s">
        <v>1651</v>
      </c>
      <c r="D1504" s="181" t="s">
        <v>187</v>
      </c>
      <c r="E1504" s="182" t="s">
        <v>1652</v>
      </c>
      <c r="F1504" s="183" t="s">
        <v>1653</v>
      </c>
      <c r="G1504" s="184" t="s">
        <v>383</v>
      </c>
      <c r="H1504" s="185">
        <v>1</v>
      </c>
      <c r="I1504" s="186"/>
      <c r="J1504" s="187">
        <f>ROUND(I1504*H1504,2)</f>
        <v>0</v>
      </c>
      <c r="K1504" s="183" t="s">
        <v>1</v>
      </c>
      <c r="L1504" s="39"/>
      <c r="M1504" s="188" t="s">
        <v>1</v>
      </c>
      <c r="N1504" s="189" t="s">
        <v>42</v>
      </c>
      <c r="O1504" s="77"/>
      <c r="P1504" s="190">
        <f>O1504*H1504</f>
        <v>0</v>
      </c>
      <c r="Q1504" s="190">
        <v>0.053560000000000003</v>
      </c>
      <c r="R1504" s="190">
        <f>Q1504*H1504</f>
        <v>0.053560000000000003</v>
      </c>
      <c r="S1504" s="190">
        <v>0</v>
      </c>
      <c r="T1504" s="191">
        <f>S1504*H1504</f>
        <v>0</v>
      </c>
      <c r="U1504" s="38"/>
      <c r="V1504" s="38"/>
      <c r="W1504" s="38"/>
      <c r="X1504" s="38"/>
      <c r="Y1504" s="38"/>
      <c r="Z1504" s="38"/>
      <c r="AA1504" s="38"/>
      <c r="AB1504" s="38"/>
      <c r="AC1504" s="38"/>
      <c r="AD1504" s="38"/>
      <c r="AE1504" s="38"/>
      <c r="AR1504" s="192" t="s">
        <v>191</v>
      </c>
      <c r="AT1504" s="192" t="s">
        <v>187</v>
      </c>
      <c r="AU1504" s="192" t="s">
        <v>92</v>
      </c>
      <c r="AY1504" s="19" t="s">
        <v>185</v>
      </c>
      <c r="BE1504" s="193">
        <f>IF(N1504="základní",J1504,0)</f>
        <v>0</v>
      </c>
      <c r="BF1504" s="193">
        <f>IF(N1504="snížená",J1504,0)</f>
        <v>0</v>
      </c>
      <c r="BG1504" s="193">
        <f>IF(N1504="zákl. přenesená",J1504,0)</f>
        <v>0</v>
      </c>
      <c r="BH1504" s="193">
        <f>IF(N1504="sníž. přenesená",J1504,0)</f>
        <v>0</v>
      </c>
      <c r="BI1504" s="193">
        <f>IF(N1504="nulová",J1504,0)</f>
        <v>0</v>
      </c>
      <c r="BJ1504" s="19" t="s">
        <v>92</v>
      </c>
      <c r="BK1504" s="193">
        <f>ROUND(I1504*H1504,2)</f>
        <v>0</v>
      </c>
      <c r="BL1504" s="19" t="s">
        <v>191</v>
      </c>
      <c r="BM1504" s="192" t="s">
        <v>1654</v>
      </c>
    </row>
    <row r="1505" s="2" customFormat="1">
      <c r="A1505" s="38"/>
      <c r="B1505" s="39"/>
      <c r="C1505" s="38"/>
      <c r="D1505" s="194" t="s">
        <v>193</v>
      </c>
      <c r="E1505" s="38"/>
      <c r="F1505" s="195" t="s">
        <v>1653</v>
      </c>
      <c r="G1505" s="38"/>
      <c r="H1505" s="38"/>
      <c r="I1505" s="196"/>
      <c r="J1505" s="38"/>
      <c r="K1505" s="38"/>
      <c r="L1505" s="39"/>
      <c r="M1505" s="197"/>
      <c r="N1505" s="198"/>
      <c r="O1505" s="77"/>
      <c r="P1505" s="77"/>
      <c r="Q1505" s="77"/>
      <c r="R1505" s="77"/>
      <c r="S1505" s="77"/>
      <c r="T1505" s="78"/>
      <c r="U1505" s="38"/>
      <c r="V1505" s="38"/>
      <c r="W1505" s="38"/>
      <c r="X1505" s="38"/>
      <c r="Y1505" s="38"/>
      <c r="Z1505" s="38"/>
      <c r="AA1505" s="38"/>
      <c r="AB1505" s="38"/>
      <c r="AC1505" s="38"/>
      <c r="AD1505" s="38"/>
      <c r="AE1505" s="38"/>
      <c r="AT1505" s="19" t="s">
        <v>193</v>
      </c>
      <c r="AU1505" s="19" t="s">
        <v>92</v>
      </c>
    </row>
    <row r="1506" s="2" customFormat="1" ht="33" customHeight="1">
      <c r="A1506" s="38"/>
      <c r="B1506" s="180"/>
      <c r="C1506" s="181" t="s">
        <v>1655</v>
      </c>
      <c r="D1506" s="181" t="s">
        <v>187</v>
      </c>
      <c r="E1506" s="182" t="s">
        <v>1656</v>
      </c>
      <c r="F1506" s="183" t="s">
        <v>1657</v>
      </c>
      <c r="G1506" s="184" t="s">
        <v>383</v>
      </c>
      <c r="H1506" s="185">
        <v>3</v>
      </c>
      <c r="I1506" s="186"/>
      <c r="J1506" s="187">
        <f>ROUND(I1506*H1506,2)</f>
        <v>0</v>
      </c>
      <c r="K1506" s="183" t="s">
        <v>1</v>
      </c>
      <c r="L1506" s="39"/>
      <c r="M1506" s="188" t="s">
        <v>1</v>
      </c>
      <c r="N1506" s="189" t="s">
        <v>42</v>
      </c>
      <c r="O1506" s="77"/>
      <c r="P1506" s="190">
        <f>O1506*H1506</f>
        <v>0</v>
      </c>
      <c r="Q1506" s="190">
        <v>0.053560000000000003</v>
      </c>
      <c r="R1506" s="190">
        <f>Q1506*H1506</f>
        <v>0.16068000000000002</v>
      </c>
      <c r="S1506" s="190">
        <v>0</v>
      </c>
      <c r="T1506" s="191">
        <f>S1506*H1506</f>
        <v>0</v>
      </c>
      <c r="U1506" s="38"/>
      <c r="V1506" s="38"/>
      <c r="W1506" s="38"/>
      <c r="X1506" s="38"/>
      <c r="Y1506" s="38"/>
      <c r="Z1506" s="38"/>
      <c r="AA1506" s="38"/>
      <c r="AB1506" s="38"/>
      <c r="AC1506" s="38"/>
      <c r="AD1506" s="38"/>
      <c r="AE1506" s="38"/>
      <c r="AR1506" s="192" t="s">
        <v>191</v>
      </c>
      <c r="AT1506" s="192" t="s">
        <v>187</v>
      </c>
      <c r="AU1506" s="192" t="s">
        <v>92</v>
      </c>
      <c r="AY1506" s="19" t="s">
        <v>185</v>
      </c>
      <c r="BE1506" s="193">
        <f>IF(N1506="základní",J1506,0)</f>
        <v>0</v>
      </c>
      <c r="BF1506" s="193">
        <f>IF(N1506="snížená",J1506,0)</f>
        <v>0</v>
      </c>
      <c r="BG1506" s="193">
        <f>IF(N1506="zákl. přenesená",J1506,0)</f>
        <v>0</v>
      </c>
      <c r="BH1506" s="193">
        <f>IF(N1506="sníž. přenesená",J1506,0)</f>
        <v>0</v>
      </c>
      <c r="BI1506" s="193">
        <f>IF(N1506="nulová",J1506,0)</f>
        <v>0</v>
      </c>
      <c r="BJ1506" s="19" t="s">
        <v>92</v>
      </c>
      <c r="BK1506" s="193">
        <f>ROUND(I1506*H1506,2)</f>
        <v>0</v>
      </c>
      <c r="BL1506" s="19" t="s">
        <v>191</v>
      </c>
      <c r="BM1506" s="192" t="s">
        <v>1658</v>
      </c>
    </row>
    <row r="1507" s="2" customFormat="1">
      <c r="A1507" s="38"/>
      <c r="B1507" s="39"/>
      <c r="C1507" s="38"/>
      <c r="D1507" s="194" t="s">
        <v>193</v>
      </c>
      <c r="E1507" s="38"/>
      <c r="F1507" s="195" t="s">
        <v>1657</v>
      </c>
      <c r="G1507" s="38"/>
      <c r="H1507" s="38"/>
      <c r="I1507" s="196"/>
      <c r="J1507" s="38"/>
      <c r="K1507" s="38"/>
      <c r="L1507" s="39"/>
      <c r="M1507" s="197"/>
      <c r="N1507" s="198"/>
      <c r="O1507" s="77"/>
      <c r="P1507" s="77"/>
      <c r="Q1507" s="77"/>
      <c r="R1507" s="77"/>
      <c r="S1507" s="77"/>
      <c r="T1507" s="78"/>
      <c r="U1507" s="38"/>
      <c r="V1507" s="38"/>
      <c r="W1507" s="38"/>
      <c r="X1507" s="38"/>
      <c r="Y1507" s="38"/>
      <c r="Z1507" s="38"/>
      <c r="AA1507" s="38"/>
      <c r="AB1507" s="38"/>
      <c r="AC1507" s="38"/>
      <c r="AD1507" s="38"/>
      <c r="AE1507" s="38"/>
      <c r="AT1507" s="19" t="s">
        <v>193</v>
      </c>
      <c r="AU1507" s="19" t="s">
        <v>92</v>
      </c>
    </row>
    <row r="1508" s="2" customFormat="1" ht="33" customHeight="1">
      <c r="A1508" s="38"/>
      <c r="B1508" s="180"/>
      <c r="C1508" s="181" t="s">
        <v>1659</v>
      </c>
      <c r="D1508" s="181" t="s">
        <v>187</v>
      </c>
      <c r="E1508" s="182" t="s">
        <v>1660</v>
      </c>
      <c r="F1508" s="183" t="s">
        <v>1661</v>
      </c>
      <c r="G1508" s="184" t="s">
        <v>383</v>
      </c>
      <c r="H1508" s="185">
        <v>8</v>
      </c>
      <c r="I1508" s="186"/>
      <c r="J1508" s="187">
        <f>ROUND(I1508*H1508,2)</f>
        <v>0</v>
      </c>
      <c r="K1508" s="183" t="s">
        <v>1</v>
      </c>
      <c r="L1508" s="39"/>
      <c r="M1508" s="188" t="s">
        <v>1</v>
      </c>
      <c r="N1508" s="189" t="s">
        <v>42</v>
      </c>
      <c r="O1508" s="77"/>
      <c r="P1508" s="190">
        <f>O1508*H1508</f>
        <v>0</v>
      </c>
      <c r="Q1508" s="190">
        <v>0.053560000000000003</v>
      </c>
      <c r="R1508" s="190">
        <f>Q1508*H1508</f>
        <v>0.42848000000000003</v>
      </c>
      <c r="S1508" s="190">
        <v>0</v>
      </c>
      <c r="T1508" s="191">
        <f>S1508*H1508</f>
        <v>0</v>
      </c>
      <c r="U1508" s="38"/>
      <c r="V1508" s="38"/>
      <c r="W1508" s="38"/>
      <c r="X1508" s="38"/>
      <c r="Y1508" s="38"/>
      <c r="Z1508" s="38"/>
      <c r="AA1508" s="38"/>
      <c r="AB1508" s="38"/>
      <c r="AC1508" s="38"/>
      <c r="AD1508" s="38"/>
      <c r="AE1508" s="38"/>
      <c r="AR1508" s="192" t="s">
        <v>191</v>
      </c>
      <c r="AT1508" s="192" t="s">
        <v>187</v>
      </c>
      <c r="AU1508" s="192" t="s">
        <v>92</v>
      </c>
      <c r="AY1508" s="19" t="s">
        <v>185</v>
      </c>
      <c r="BE1508" s="193">
        <f>IF(N1508="základní",J1508,0)</f>
        <v>0</v>
      </c>
      <c r="BF1508" s="193">
        <f>IF(N1508="snížená",J1508,0)</f>
        <v>0</v>
      </c>
      <c r="BG1508" s="193">
        <f>IF(N1508="zákl. přenesená",J1508,0)</f>
        <v>0</v>
      </c>
      <c r="BH1508" s="193">
        <f>IF(N1508="sníž. přenesená",J1508,0)</f>
        <v>0</v>
      </c>
      <c r="BI1508" s="193">
        <f>IF(N1508="nulová",J1508,0)</f>
        <v>0</v>
      </c>
      <c r="BJ1508" s="19" t="s">
        <v>92</v>
      </c>
      <c r="BK1508" s="193">
        <f>ROUND(I1508*H1508,2)</f>
        <v>0</v>
      </c>
      <c r="BL1508" s="19" t="s">
        <v>191</v>
      </c>
      <c r="BM1508" s="192" t="s">
        <v>1662</v>
      </c>
    </row>
    <row r="1509" s="2" customFormat="1">
      <c r="A1509" s="38"/>
      <c r="B1509" s="39"/>
      <c r="C1509" s="38"/>
      <c r="D1509" s="194" t="s">
        <v>193</v>
      </c>
      <c r="E1509" s="38"/>
      <c r="F1509" s="195" t="s">
        <v>1661</v>
      </c>
      <c r="G1509" s="38"/>
      <c r="H1509" s="38"/>
      <c r="I1509" s="196"/>
      <c r="J1509" s="38"/>
      <c r="K1509" s="38"/>
      <c r="L1509" s="39"/>
      <c r="M1509" s="197"/>
      <c r="N1509" s="198"/>
      <c r="O1509" s="77"/>
      <c r="P1509" s="77"/>
      <c r="Q1509" s="77"/>
      <c r="R1509" s="77"/>
      <c r="S1509" s="77"/>
      <c r="T1509" s="78"/>
      <c r="U1509" s="38"/>
      <c r="V1509" s="38"/>
      <c r="W1509" s="38"/>
      <c r="X1509" s="38"/>
      <c r="Y1509" s="38"/>
      <c r="Z1509" s="38"/>
      <c r="AA1509" s="38"/>
      <c r="AB1509" s="38"/>
      <c r="AC1509" s="38"/>
      <c r="AD1509" s="38"/>
      <c r="AE1509" s="38"/>
      <c r="AT1509" s="19" t="s">
        <v>193</v>
      </c>
      <c r="AU1509" s="19" t="s">
        <v>92</v>
      </c>
    </row>
    <row r="1510" s="2" customFormat="1" ht="37.8" customHeight="1">
      <c r="A1510" s="38"/>
      <c r="B1510" s="180"/>
      <c r="C1510" s="181" t="s">
        <v>1663</v>
      </c>
      <c r="D1510" s="181" t="s">
        <v>187</v>
      </c>
      <c r="E1510" s="182" t="s">
        <v>1664</v>
      </c>
      <c r="F1510" s="183" t="s">
        <v>1665</v>
      </c>
      <c r="G1510" s="184" t="s">
        <v>383</v>
      </c>
      <c r="H1510" s="185">
        <v>7</v>
      </c>
      <c r="I1510" s="186"/>
      <c r="J1510" s="187">
        <f>ROUND(I1510*H1510,2)</f>
        <v>0</v>
      </c>
      <c r="K1510" s="183" t="s">
        <v>1</v>
      </c>
      <c r="L1510" s="39"/>
      <c r="M1510" s="188" t="s">
        <v>1</v>
      </c>
      <c r="N1510" s="189" t="s">
        <v>42</v>
      </c>
      <c r="O1510" s="77"/>
      <c r="P1510" s="190">
        <f>O1510*H1510</f>
        <v>0</v>
      </c>
      <c r="Q1510" s="190">
        <v>0.053560000000000003</v>
      </c>
      <c r="R1510" s="190">
        <f>Q1510*H1510</f>
        <v>0.37492000000000003</v>
      </c>
      <c r="S1510" s="190">
        <v>0</v>
      </c>
      <c r="T1510" s="191">
        <f>S1510*H1510</f>
        <v>0</v>
      </c>
      <c r="U1510" s="38"/>
      <c r="V1510" s="38"/>
      <c r="W1510" s="38"/>
      <c r="X1510" s="38"/>
      <c r="Y1510" s="38"/>
      <c r="Z1510" s="38"/>
      <c r="AA1510" s="38"/>
      <c r="AB1510" s="38"/>
      <c r="AC1510" s="38"/>
      <c r="AD1510" s="38"/>
      <c r="AE1510" s="38"/>
      <c r="AR1510" s="192" t="s">
        <v>191</v>
      </c>
      <c r="AT1510" s="192" t="s">
        <v>187</v>
      </c>
      <c r="AU1510" s="192" t="s">
        <v>92</v>
      </c>
      <c r="AY1510" s="19" t="s">
        <v>185</v>
      </c>
      <c r="BE1510" s="193">
        <f>IF(N1510="základní",J1510,0)</f>
        <v>0</v>
      </c>
      <c r="BF1510" s="193">
        <f>IF(N1510="snížená",J1510,0)</f>
        <v>0</v>
      </c>
      <c r="BG1510" s="193">
        <f>IF(N1510="zákl. přenesená",J1510,0)</f>
        <v>0</v>
      </c>
      <c r="BH1510" s="193">
        <f>IF(N1510="sníž. přenesená",J1510,0)</f>
        <v>0</v>
      </c>
      <c r="BI1510" s="193">
        <f>IF(N1510="nulová",J1510,0)</f>
        <v>0</v>
      </c>
      <c r="BJ1510" s="19" t="s">
        <v>92</v>
      </c>
      <c r="BK1510" s="193">
        <f>ROUND(I1510*H1510,2)</f>
        <v>0</v>
      </c>
      <c r="BL1510" s="19" t="s">
        <v>191</v>
      </c>
      <c r="BM1510" s="192" t="s">
        <v>1666</v>
      </c>
    </row>
    <row r="1511" s="2" customFormat="1">
      <c r="A1511" s="38"/>
      <c r="B1511" s="39"/>
      <c r="C1511" s="38"/>
      <c r="D1511" s="194" t="s">
        <v>193</v>
      </c>
      <c r="E1511" s="38"/>
      <c r="F1511" s="195" t="s">
        <v>1665</v>
      </c>
      <c r="G1511" s="38"/>
      <c r="H1511" s="38"/>
      <c r="I1511" s="196"/>
      <c r="J1511" s="38"/>
      <c r="K1511" s="38"/>
      <c r="L1511" s="39"/>
      <c r="M1511" s="197"/>
      <c r="N1511" s="198"/>
      <c r="O1511" s="77"/>
      <c r="P1511" s="77"/>
      <c r="Q1511" s="77"/>
      <c r="R1511" s="77"/>
      <c r="S1511" s="77"/>
      <c r="T1511" s="78"/>
      <c r="U1511" s="38"/>
      <c r="V1511" s="38"/>
      <c r="W1511" s="38"/>
      <c r="X1511" s="38"/>
      <c r="Y1511" s="38"/>
      <c r="Z1511" s="38"/>
      <c r="AA1511" s="38"/>
      <c r="AB1511" s="38"/>
      <c r="AC1511" s="38"/>
      <c r="AD1511" s="38"/>
      <c r="AE1511" s="38"/>
      <c r="AT1511" s="19" t="s">
        <v>193</v>
      </c>
      <c r="AU1511" s="19" t="s">
        <v>92</v>
      </c>
    </row>
    <row r="1512" s="2" customFormat="1" ht="37.8" customHeight="1">
      <c r="A1512" s="38"/>
      <c r="B1512" s="180"/>
      <c r="C1512" s="181" t="s">
        <v>1667</v>
      </c>
      <c r="D1512" s="181" t="s">
        <v>187</v>
      </c>
      <c r="E1512" s="182" t="s">
        <v>1668</v>
      </c>
      <c r="F1512" s="183" t="s">
        <v>1669</v>
      </c>
      <c r="G1512" s="184" t="s">
        <v>383</v>
      </c>
      <c r="H1512" s="185">
        <v>3</v>
      </c>
      <c r="I1512" s="186"/>
      <c r="J1512" s="187">
        <f>ROUND(I1512*H1512,2)</f>
        <v>0</v>
      </c>
      <c r="K1512" s="183" t="s">
        <v>1</v>
      </c>
      <c r="L1512" s="39"/>
      <c r="M1512" s="188" t="s">
        <v>1</v>
      </c>
      <c r="N1512" s="189" t="s">
        <v>42</v>
      </c>
      <c r="O1512" s="77"/>
      <c r="P1512" s="190">
        <f>O1512*H1512</f>
        <v>0</v>
      </c>
      <c r="Q1512" s="190">
        <v>0.053560000000000003</v>
      </c>
      <c r="R1512" s="190">
        <f>Q1512*H1512</f>
        <v>0.16068000000000002</v>
      </c>
      <c r="S1512" s="190">
        <v>0</v>
      </c>
      <c r="T1512" s="191">
        <f>S1512*H1512</f>
        <v>0</v>
      </c>
      <c r="U1512" s="38"/>
      <c r="V1512" s="38"/>
      <c r="W1512" s="38"/>
      <c r="X1512" s="38"/>
      <c r="Y1512" s="38"/>
      <c r="Z1512" s="38"/>
      <c r="AA1512" s="38"/>
      <c r="AB1512" s="38"/>
      <c r="AC1512" s="38"/>
      <c r="AD1512" s="38"/>
      <c r="AE1512" s="38"/>
      <c r="AR1512" s="192" t="s">
        <v>191</v>
      </c>
      <c r="AT1512" s="192" t="s">
        <v>187</v>
      </c>
      <c r="AU1512" s="192" t="s">
        <v>92</v>
      </c>
      <c r="AY1512" s="19" t="s">
        <v>185</v>
      </c>
      <c r="BE1512" s="193">
        <f>IF(N1512="základní",J1512,0)</f>
        <v>0</v>
      </c>
      <c r="BF1512" s="193">
        <f>IF(N1512="snížená",J1512,0)</f>
        <v>0</v>
      </c>
      <c r="BG1512" s="193">
        <f>IF(N1512="zákl. přenesená",J1512,0)</f>
        <v>0</v>
      </c>
      <c r="BH1512" s="193">
        <f>IF(N1512="sníž. přenesená",J1512,0)</f>
        <v>0</v>
      </c>
      <c r="BI1512" s="193">
        <f>IF(N1512="nulová",J1512,0)</f>
        <v>0</v>
      </c>
      <c r="BJ1512" s="19" t="s">
        <v>92</v>
      </c>
      <c r="BK1512" s="193">
        <f>ROUND(I1512*H1512,2)</f>
        <v>0</v>
      </c>
      <c r="BL1512" s="19" t="s">
        <v>191</v>
      </c>
      <c r="BM1512" s="192" t="s">
        <v>1670</v>
      </c>
    </row>
    <row r="1513" s="2" customFormat="1">
      <c r="A1513" s="38"/>
      <c r="B1513" s="39"/>
      <c r="C1513" s="38"/>
      <c r="D1513" s="194" t="s">
        <v>193</v>
      </c>
      <c r="E1513" s="38"/>
      <c r="F1513" s="195" t="s">
        <v>1669</v>
      </c>
      <c r="G1513" s="38"/>
      <c r="H1513" s="38"/>
      <c r="I1513" s="196"/>
      <c r="J1513" s="38"/>
      <c r="K1513" s="38"/>
      <c r="L1513" s="39"/>
      <c r="M1513" s="197"/>
      <c r="N1513" s="198"/>
      <c r="O1513" s="77"/>
      <c r="P1513" s="77"/>
      <c r="Q1513" s="77"/>
      <c r="R1513" s="77"/>
      <c r="S1513" s="77"/>
      <c r="T1513" s="78"/>
      <c r="U1513" s="38"/>
      <c r="V1513" s="38"/>
      <c r="W1513" s="38"/>
      <c r="X1513" s="38"/>
      <c r="Y1513" s="38"/>
      <c r="Z1513" s="38"/>
      <c r="AA1513" s="38"/>
      <c r="AB1513" s="38"/>
      <c r="AC1513" s="38"/>
      <c r="AD1513" s="38"/>
      <c r="AE1513" s="38"/>
      <c r="AT1513" s="19" t="s">
        <v>193</v>
      </c>
      <c r="AU1513" s="19" t="s">
        <v>92</v>
      </c>
    </row>
    <row r="1514" s="2" customFormat="1" ht="33" customHeight="1">
      <c r="A1514" s="38"/>
      <c r="B1514" s="180"/>
      <c r="C1514" s="181" t="s">
        <v>1671</v>
      </c>
      <c r="D1514" s="181" t="s">
        <v>187</v>
      </c>
      <c r="E1514" s="182" t="s">
        <v>1672</v>
      </c>
      <c r="F1514" s="183" t="s">
        <v>1673</v>
      </c>
      <c r="G1514" s="184" t="s">
        <v>1412</v>
      </c>
      <c r="H1514" s="185">
        <v>6</v>
      </c>
      <c r="I1514" s="186"/>
      <c r="J1514" s="187">
        <f>ROUND(I1514*H1514,2)</f>
        <v>0</v>
      </c>
      <c r="K1514" s="183" t="s">
        <v>1</v>
      </c>
      <c r="L1514" s="39"/>
      <c r="M1514" s="188" t="s">
        <v>1</v>
      </c>
      <c r="N1514" s="189" t="s">
        <v>42</v>
      </c>
      <c r="O1514" s="77"/>
      <c r="P1514" s="190">
        <f>O1514*H1514</f>
        <v>0</v>
      </c>
      <c r="Q1514" s="190">
        <v>0.053560000000000003</v>
      </c>
      <c r="R1514" s="190">
        <f>Q1514*H1514</f>
        <v>0.32136000000000003</v>
      </c>
      <c r="S1514" s="190">
        <v>0</v>
      </c>
      <c r="T1514" s="191">
        <f>S1514*H1514</f>
        <v>0</v>
      </c>
      <c r="U1514" s="38"/>
      <c r="V1514" s="38"/>
      <c r="W1514" s="38"/>
      <c r="X1514" s="38"/>
      <c r="Y1514" s="38"/>
      <c r="Z1514" s="38"/>
      <c r="AA1514" s="38"/>
      <c r="AB1514" s="38"/>
      <c r="AC1514" s="38"/>
      <c r="AD1514" s="38"/>
      <c r="AE1514" s="38"/>
      <c r="AR1514" s="192" t="s">
        <v>191</v>
      </c>
      <c r="AT1514" s="192" t="s">
        <v>187</v>
      </c>
      <c r="AU1514" s="192" t="s">
        <v>92</v>
      </c>
      <c r="AY1514" s="19" t="s">
        <v>185</v>
      </c>
      <c r="BE1514" s="193">
        <f>IF(N1514="základní",J1514,0)</f>
        <v>0</v>
      </c>
      <c r="BF1514" s="193">
        <f>IF(N1514="snížená",J1514,0)</f>
        <v>0</v>
      </c>
      <c r="BG1514" s="193">
        <f>IF(N1514="zákl. přenesená",J1514,0)</f>
        <v>0</v>
      </c>
      <c r="BH1514" s="193">
        <f>IF(N1514="sníž. přenesená",J1514,0)</f>
        <v>0</v>
      </c>
      <c r="BI1514" s="193">
        <f>IF(N1514="nulová",J1514,0)</f>
        <v>0</v>
      </c>
      <c r="BJ1514" s="19" t="s">
        <v>92</v>
      </c>
      <c r="BK1514" s="193">
        <f>ROUND(I1514*H1514,2)</f>
        <v>0</v>
      </c>
      <c r="BL1514" s="19" t="s">
        <v>191</v>
      </c>
      <c r="BM1514" s="192" t="s">
        <v>1674</v>
      </c>
    </row>
    <row r="1515" s="2" customFormat="1">
      <c r="A1515" s="38"/>
      <c r="B1515" s="39"/>
      <c r="C1515" s="38"/>
      <c r="D1515" s="194" t="s">
        <v>193</v>
      </c>
      <c r="E1515" s="38"/>
      <c r="F1515" s="195" t="s">
        <v>1673</v>
      </c>
      <c r="G1515" s="38"/>
      <c r="H1515" s="38"/>
      <c r="I1515" s="196"/>
      <c r="J1515" s="38"/>
      <c r="K1515" s="38"/>
      <c r="L1515" s="39"/>
      <c r="M1515" s="197"/>
      <c r="N1515" s="198"/>
      <c r="O1515" s="77"/>
      <c r="P1515" s="77"/>
      <c r="Q1515" s="77"/>
      <c r="R1515" s="77"/>
      <c r="S1515" s="77"/>
      <c r="T1515" s="78"/>
      <c r="U1515" s="38"/>
      <c r="V1515" s="38"/>
      <c r="W1515" s="38"/>
      <c r="X1515" s="38"/>
      <c r="Y1515" s="38"/>
      <c r="Z1515" s="38"/>
      <c r="AA1515" s="38"/>
      <c r="AB1515" s="38"/>
      <c r="AC1515" s="38"/>
      <c r="AD1515" s="38"/>
      <c r="AE1515" s="38"/>
      <c r="AT1515" s="19" t="s">
        <v>193</v>
      </c>
      <c r="AU1515" s="19" t="s">
        <v>92</v>
      </c>
    </row>
    <row r="1516" s="2" customFormat="1" ht="37.8" customHeight="1">
      <c r="A1516" s="38"/>
      <c r="B1516" s="180"/>
      <c r="C1516" s="181" t="s">
        <v>1675</v>
      </c>
      <c r="D1516" s="181" t="s">
        <v>187</v>
      </c>
      <c r="E1516" s="182" t="s">
        <v>1676</v>
      </c>
      <c r="F1516" s="183" t="s">
        <v>1677</v>
      </c>
      <c r="G1516" s="184" t="s">
        <v>383</v>
      </c>
      <c r="H1516" s="185">
        <v>62</v>
      </c>
      <c r="I1516" s="186"/>
      <c r="J1516" s="187">
        <f>ROUND(I1516*H1516,2)</f>
        <v>0</v>
      </c>
      <c r="K1516" s="183" t="s">
        <v>1</v>
      </c>
      <c r="L1516" s="39"/>
      <c r="M1516" s="188" t="s">
        <v>1</v>
      </c>
      <c r="N1516" s="189" t="s">
        <v>42</v>
      </c>
      <c r="O1516" s="77"/>
      <c r="P1516" s="190">
        <f>O1516*H1516</f>
        <v>0</v>
      </c>
      <c r="Q1516" s="190">
        <v>0.053560000000000003</v>
      </c>
      <c r="R1516" s="190">
        <f>Q1516*H1516</f>
        <v>3.3207200000000001</v>
      </c>
      <c r="S1516" s="190">
        <v>0</v>
      </c>
      <c r="T1516" s="191">
        <f>S1516*H1516</f>
        <v>0</v>
      </c>
      <c r="U1516" s="38"/>
      <c r="V1516" s="38"/>
      <c r="W1516" s="38"/>
      <c r="X1516" s="38"/>
      <c r="Y1516" s="38"/>
      <c r="Z1516" s="38"/>
      <c r="AA1516" s="38"/>
      <c r="AB1516" s="38"/>
      <c r="AC1516" s="38"/>
      <c r="AD1516" s="38"/>
      <c r="AE1516" s="38"/>
      <c r="AR1516" s="192" t="s">
        <v>191</v>
      </c>
      <c r="AT1516" s="192" t="s">
        <v>187</v>
      </c>
      <c r="AU1516" s="192" t="s">
        <v>92</v>
      </c>
      <c r="AY1516" s="19" t="s">
        <v>185</v>
      </c>
      <c r="BE1516" s="193">
        <f>IF(N1516="základní",J1516,0)</f>
        <v>0</v>
      </c>
      <c r="BF1516" s="193">
        <f>IF(N1516="snížená",J1516,0)</f>
        <v>0</v>
      </c>
      <c r="BG1516" s="193">
        <f>IF(N1516="zákl. přenesená",J1516,0)</f>
        <v>0</v>
      </c>
      <c r="BH1516" s="193">
        <f>IF(N1516="sníž. přenesená",J1516,0)</f>
        <v>0</v>
      </c>
      <c r="BI1516" s="193">
        <f>IF(N1516="nulová",J1516,0)</f>
        <v>0</v>
      </c>
      <c r="BJ1516" s="19" t="s">
        <v>92</v>
      </c>
      <c r="BK1516" s="193">
        <f>ROUND(I1516*H1516,2)</f>
        <v>0</v>
      </c>
      <c r="BL1516" s="19" t="s">
        <v>191</v>
      </c>
      <c r="BM1516" s="192" t="s">
        <v>1678</v>
      </c>
    </row>
    <row r="1517" s="2" customFormat="1">
      <c r="A1517" s="38"/>
      <c r="B1517" s="39"/>
      <c r="C1517" s="38"/>
      <c r="D1517" s="194" t="s">
        <v>193</v>
      </c>
      <c r="E1517" s="38"/>
      <c r="F1517" s="195" t="s">
        <v>1677</v>
      </c>
      <c r="G1517" s="38"/>
      <c r="H1517" s="38"/>
      <c r="I1517" s="196"/>
      <c r="J1517" s="38"/>
      <c r="K1517" s="38"/>
      <c r="L1517" s="39"/>
      <c r="M1517" s="197"/>
      <c r="N1517" s="198"/>
      <c r="O1517" s="77"/>
      <c r="P1517" s="77"/>
      <c r="Q1517" s="77"/>
      <c r="R1517" s="77"/>
      <c r="S1517" s="77"/>
      <c r="T1517" s="78"/>
      <c r="U1517" s="38"/>
      <c r="V1517" s="38"/>
      <c r="W1517" s="38"/>
      <c r="X1517" s="38"/>
      <c r="Y1517" s="38"/>
      <c r="Z1517" s="38"/>
      <c r="AA1517" s="38"/>
      <c r="AB1517" s="38"/>
      <c r="AC1517" s="38"/>
      <c r="AD1517" s="38"/>
      <c r="AE1517" s="38"/>
      <c r="AT1517" s="19" t="s">
        <v>193</v>
      </c>
      <c r="AU1517" s="19" t="s">
        <v>92</v>
      </c>
    </row>
    <row r="1518" s="2" customFormat="1" ht="37.8" customHeight="1">
      <c r="A1518" s="38"/>
      <c r="B1518" s="180"/>
      <c r="C1518" s="181" t="s">
        <v>1679</v>
      </c>
      <c r="D1518" s="181" t="s">
        <v>187</v>
      </c>
      <c r="E1518" s="182" t="s">
        <v>1680</v>
      </c>
      <c r="F1518" s="183" t="s">
        <v>1681</v>
      </c>
      <c r="G1518" s="184" t="s">
        <v>383</v>
      </c>
      <c r="H1518" s="185">
        <v>44</v>
      </c>
      <c r="I1518" s="186"/>
      <c r="J1518" s="187">
        <f>ROUND(I1518*H1518,2)</f>
        <v>0</v>
      </c>
      <c r="K1518" s="183" t="s">
        <v>1</v>
      </c>
      <c r="L1518" s="39"/>
      <c r="M1518" s="188" t="s">
        <v>1</v>
      </c>
      <c r="N1518" s="189" t="s">
        <v>42</v>
      </c>
      <c r="O1518" s="77"/>
      <c r="P1518" s="190">
        <f>O1518*H1518</f>
        <v>0</v>
      </c>
      <c r="Q1518" s="190">
        <v>0.053560000000000003</v>
      </c>
      <c r="R1518" s="190">
        <f>Q1518*H1518</f>
        <v>2.3566400000000001</v>
      </c>
      <c r="S1518" s="190">
        <v>0</v>
      </c>
      <c r="T1518" s="191">
        <f>S1518*H1518</f>
        <v>0</v>
      </c>
      <c r="U1518" s="38"/>
      <c r="V1518" s="38"/>
      <c r="W1518" s="38"/>
      <c r="X1518" s="38"/>
      <c r="Y1518" s="38"/>
      <c r="Z1518" s="38"/>
      <c r="AA1518" s="38"/>
      <c r="AB1518" s="38"/>
      <c r="AC1518" s="38"/>
      <c r="AD1518" s="38"/>
      <c r="AE1518" s="38"/>
      <c r="AR1518" s="192" t="s">
        <v>191</v>
      </c>
      <c r="AT1518" s="192" t="s">
        <v>187</v>
      </c>
      <c r="AU1518" s="192" t="s">
        <v>92</v>
      </c>
      <c r="AY1518" s="19" t="s">
        <v>185</v>
      </c>
      <c r="BE1518" s="193">
        <f>IF(N1518="základní",J1518,0)</f>
        <v>0</v>
      </c>
      <c r="BF1518" s="193">
        <f>IF(N1518="snížená",J1518,0)</f>
        <v>0</v>
      </c>
      <c r="BG1518" s="193">
        <f>IF(N1518="zákl. přenesená",J1518,0)</f>
        <v>0</v>
      </c>
      <c r="BH1518" s="193">
        <f>IF(N1518="sníž. přenesená",J1518,0)</f>
        <v>0</v>
      </c>
      <c r="BI1518" s="193">
        <f>IF(N1518="nulová",J1518,0)</f>
        <v>0</v>
      </c>
      <c r="BJ1518" s="19" t="s">
        <v>92</v>
      </c>
      <c r="BK1518" s="193">
        <f>ROUND(I1518*H1518,2)</f>
        <v>0</v>
      </c>
      <c r="BL1518" s="19" t="s">
        <v>191</v>
      </c>
      <c r="BM1518" s="192" t="s">
        <v>1682</v>
      </c>
    </row>
    <row r="1519" s="2" customFormat="1">
      <c r="A1519" s="38"/>
      <c r="B1519" s="39"/>
      <c r="C1519" s="38"/>
      <c r="D1519" s="194" t="s">
        <v>193</v>
      </c>
      <c r="E1519" s="38"/>
      <c r="F1519" s="195" t="s">
        <v>1681</v>
      </c>
      <c r="G1519" s="38"/>
      <c r="H1519" s="38"/>
      <c r="I1519" s="196"/>
      <c r="J1519" s="38"/>
      <c r="K1519" s="38"/>
      <c r="L1519" s="39"/>
      <c r="M1519" s="197"/>
      <c r="N1519" s="198"/>
      <c r="O1519" s="77"/>
      <c r="P1519" s="77"/>
      <c r="Q1519" s="77"/>
      <c r="R1519" s="77"/>
      <c r="S1519" s="77"/>
      <c r="T1519" s="78"/>
      <c r="U1519" s="38"/>
      <c r="V1519" s="38"/>
      <c r="W1519" s="38"/>
      <c r="X1519" s="38"/>
      <c r="Y1519" s="38"/>
      <c r="Z1519" s="38"/>
      <c r="AA1519" s="38"/>
      <c r="AB1519" s="38"/>
      <c r="AC1519" s="38"/>
      <c r="AD1519" s="38"/>
      <c r="AE1519" s="38"/>
      <c r="AT1519" s="19" t="s">
        <v>193</v>
      </c>
      <c r="AU1519" s="19" t="s">
        <v>92</v>
      </c>
    </row>
    <row r="1520" s="2" customFormat="1" ht="37.8" customHeight="1">
      <c r="A1520" s="38"/>
      <c r="B1520" s="180"/>
      <c r="C1520" s="181" t="s">
        <v>1683</v>
      </c>
      <c r="D1520" s="181" t="s">
        <v>187</v>
      </c>
      <c r="E1520" s="182" t="s">
        <v>1684</v>
      </c>
      <c r="F1520" s="183" t="s">
        <v>1685</v>
      </c>
      <c r="G1520" s="184" t="s">
        <v>383</v>
      </c>
      <c r="H1520" s="185">
        <v>16</v>
      </c>
      <c r="I1520" s="186"/>
      <c r="J1520" s="187">
        <f>ROUND(I1520*H1520,2)</f>
        <v>0</v>
      </c>
      <c r="K1520" s="183" t="s">
        <v>1</v>
      </c>
      <c r="L1520" s="39"/>
      <c r="M1520" s="188" t="s">
        <v>1</v>
      </c>
      <c r="N1520" s="189" t="s">
        <v>42</v>
      </c>
      <c r="O1520" s="77"/>
      <c r="P1520" s="190">
        <f>O1520*H1520</f>
        <v>0</v>
      </c>
      <c r="Q1520" s="190">
        <v>0.053560000000000003</v>
      </c>
      <c r="R1520" s="190">
        <f>Q1520*H1520</f>
        <v>0.85696000000000006</v>
      </c>
      <c r="S1520" s="190">
        <v>0</v>
      </c>
      <c r="T1520" s="191">
        <f>S1520*H1520</f>
        <v>0</v>
      </c>
      <c r="U1520" s="38"/>
      <c r="V1520" s="38"/>
      <c r="W1520" s="38"/>
      <c r="X1520" s="38"/>
      <c r="Y1520" s="38"/>
      <c r="Z1520" s="38"/>
      <c r="AA1520" s="38"/>
      <c r="AB1520" s="38"/>
      <c r="AC1520" s="38"/>
      <c r="AD1520" s="38"/>
      <c r="AE1520" s="38"/>
      <c r="AR1520" s="192" t="s">
        <v>191</v>
      </c>
      <c r="AT1520" s="192" t="s">
        <v>187</v>
      </c>
      <c r="AU1520" s="192" t="s">
        <v>92</v>
      </c>
      <c r="AY1520" s="19" t="s">
        <v>185</v>
      </c>
      <c r="BE1520" s="193">
        <f>IF(N1520="základní",J1520,0)</f>
        <v>0</v>
      </c>
      <c r="BF1520" s="193">
        <f>IF(N1520="snížená",J1520,0)</f>
        <v>0</v>
      </c>
      <c r="BG1520" s="193">
        <f>IF(N1520="zákl. přenesená",J1520,0)</f>
        <v>0</v>
      </c>
      <c r="BH1520" s="193">
        <f>IF(N1520="sníž. přenesená",J1520,0)</f>
        <v>0</v>
      </c>
      <c r="BI1520" s="193">
        <f>IF(N1520="nulová",J1520,0)</f>
        <v>0</v>
      </c>
      <c r="BJ1520" s="19" t="s">
        <v>92</v>
      </c>
      <c r="BK1520" s="193">
        <f>ROUND(I1520*H1520,2)</f>
        <v>0</v>
      </c>
      <c r="BL1520" s="19" t="s">
        <v>191</v>
      </c>
      <c r="BM1520" s="192" t="s">
        <v>1686</v>
      </c>
    </row>
    <row r="1521" s="2" customFormat="1">
      <c r="A1521" s="38"/>
      <c r="B1521" s="39"/>
      <c r="C1521" s="38"/>
      <c r="D1521" s="194" t="s">
        <v>193</v>
      </c>
      <c r="E1521" s="38"/>
      <c r="F1521" s="195" t="s">
        <v>1685</v>
      </c>
      <c r="G1521" s="38"/>
      <c r="H1521" s="38"/>
      <c r="I1521" s="196"/>
      <c r="J1521" s="38"/>
      <c r="K1521" s="38"/>
      <c r="L1521" s="39"/>
      <c r="M1521" s="197"/>
      <c r="N1521" s="198"/>
      <c r="O1521" s="77"/>
      <c r="P1521" s="77"/>
      <c r="Q1521" s="77"/>
      <c r="R1521" s="77"/>
      <c r="S1521" s="77"/>
      <c r="T1521" s="78"/>
      <c r="U1521" s="38"/>
      <c r="V1521" s="38"/>
      <c r="W1521" s="38"/>
      <c r="X1521" s="38"/>
      <c r="Y1521" s="38"/>
      <c r="Z1521" s="38"/>
      <c r="AA1521" s="38"/>
      <c r="AB1521" s="38"/>
      <c r="AC1521" s="38"/>
      <c r="AD1521" s="38"/>
      <c r="AE1521" s="38"/>
      <c r="AT1521" s="19" t="s">
        <v>193</v>
      </c>
      <c r="AU1521" s="19" t="s">
        <v>92</v>
      </c>
    </row>
    <row r="1522" s="2" customFormat="1" ht="24.15" customHeight="1">
      <c r="A1522" s="38"/>
      <c r="B1522" s="180"/>
      <c r="C1522" s="181" t="s">
        <v>1687</v>
      </c>
      <c r="D1522" s="181" t="s">
        <v>187</v>
      </c>
      <c r="E1522" s="182" t="s">
        <v>1688</v>
      </c>
      <c r="F1522" s="183" t="s">
        <v>1689</v>
      </c>
      <c r="G1522" s="184" t="s">
        <v>383</v>
      </c>
      <c r="H1522" s="185">
        <v>2</v>
      </c>
      <c r="I1522" s="186"/>
      <c r="J1522" s="187">
        <f>ROUND(I1522*H1522,2)</f>
        <v>0</v>
      </c>
      <c r="K1522" s="183" t="s">
        <v>1</v>
      </c>
      <c r="L1522" s="39"/>
      <c r="M1522" s="188" t="s">
        <v>1</v>
      </c>
      <c r="N1522" s="189" t="s">
        <v>42</v>
      </c>
      <c r="O1522" s="77"/>
      <c r="P1522" s="190">
        <f>O1522*H1522</f>
        <v>0</v>
      </c>
      <c r="Q1522" s="190">
        <v>0.053560000000000003</v>
      </c>
      <c r="R1522" s="190">
        <f>Q1522*H1522</f>
        <v>0.10712000000000001</v>
      </c>
      <c r="S1522" s="190">
        <v>0</v>
      </c>
      <c r="T1522" s="191">
        <f>S1522*H1522</f>
        <v>0</v>
      </c>
      <c r="U1522" s="38"/>
      <c r="V1522" s="38"/>
      <c r="W1522" s="38"/>
      <c r="X1522" s="38"/>
      <c r="Y1522" s="38"/>
      <c r="Z1522" s="38"/>
      <c r="AA1522" s="38"/>
      <c r="AB1522" s="38"/>
      <c r="AC1522" s="38"/>
      <c r="AD1522" s="38"/>
      <c r="AE1522" s="38"/>
      <c r="AR1522" s="192" t="s">
        <v>191</v>
      </c>
      <c r="AT1522" s="192" t="s">
        <v>187</v>
      </c>
      <c r="AU1522" s="192" t="s">
        <v>92</v>
      </c>
      <c r="AY1522" s="19" t="s">
        <v>185</v>
      </c>
      <c r="BE1522" s="193">
        <f>IF(N1522="základní",J1522,0)</f>
        <v>0</v>
      </c>
      <c r="BF1522" s="193">
        <f>IF(N1522="snížená",J1522,0)</f>
        <v>0</v>
      </c>
      <c r="BG1522" s="193">
        <f>IF(N1522="zákl. přenesená",J1522,0)</f>
        <v>0</v>
      </c>
      <c r="BH1522" s="193">
        <f>IF(N1522="sníž. přenesená",J1522,0)</f>
        <v>0</v>
      </c>
      <c r="BI1522" s="193">
        <f>IF(N1522="nulová",J1522,0)</f>
        <v>0</v>
      </c>
      <c r="BJ1522" s="19" t="s">
        <v>92</v>
      </c>
      <c r="BK1522" s="193">
        <f>ROUND(I1522*H1522,2)</f>
        <v>0</v>
      </c>
      <c r="BL1522" s="19" t="s">
        <v>191</v>
      </c>
      <c r="BM1522" s="192" t="s">
        <v>1690</v>
      </c>
    </row>
    <row r="1523" s="2" customFormat="1">
      <c r="A1523" s="38"/>
      <c r="B1523" s="39"/>
      <c r="C1523" s="38"/>
      <c r="D1523" s="194" t="s">
        <v>193</v>
      </c>
      <c r="E1523" s="38"/>
      <c r="F1523" s="195" t="s">
        <v>1689</v>
      </c>
      <c r="G1523" s="38"/>
      <c r="H1523" s="38"/>
      <c r="I1523" s="196"/>
      <c r="J1523" s="38"/>
      <c r="K1523" s="38"/>
      <c r="L1523" s="39"/>
      <c r="M1523" s="197"/>
      <c r="N1523" s="198"/>
      <c r="O1523" s="77"/>
      <c r="P1523" s="77"/>
      <c r="Q1523" s="77"/>
      <c r="R1523" s="77"/>
      <c r="S1523" s="77"/>
      <c r="T1523" s="78"/>
      <c r="U1523" s="38"/>
      <c r="V1523" s="38"/>
      <c r="W1523" s="38"/>
      <c r="X1523" s="38"/>
      <c r="Y1523" s="38"/>
      <c r="Z1523" s="38"/>
      <c r="AA1523" s="38"/>
      <c r="AB1523" s="38"/>
      <c r="AC1523" s="38"/>
      <c r="AD1523" s="38"/>
      <c r="AE1523" s="38"/>
      <c r="AT1523" s="19" t="s">
        <v>193</v>
      </c>
      <c r="AU1523" s="19" t="s">
        <v>92</v>
      </c>
    </row>
    <row r="1524" s="2" customFormat="1" ht="24.15" customHeight="1">
      <c r="A1524" s="38"/>
      <c r="B1524" s="180"/>
      <c r="C1524" s="181" t="s">
        <v>1691</v>
      </c>
      <c r="D1524" s="181" t="s">
        <v>187</v>
      </c>
      <c r="E1524" s="182" t="s">
        <v>1692</v>
      </c>
      <c r="F1524" s="183" t="s">
        <v>1693</v>
      </c>
      <c r="G1524" s="184" t="s">
        <v>1412</v>
      </c>
      <c r="H1524" s="185">
        <v>1</v>
      </c>
      <c r="I1524" s="186"/>
      <c r="J1524" s="187">
        <f>ROUND(I1524*H1524,2)</f>
        <v>0</v>
      </c>
      <c r="K1524" s="183" t="s">
        <v>1</v>
      </c>
      <c r="L1524" s="39"/>
      <c r="M1524" s="188" t="s">
        <v>1</v>
      </c>
      <c r="N1524" s="189" t="s">
        <v>42</v>
      </c>
      <c r="O1524" s="77"/>
      <c r="P1524" s="190">
        <f>O1524*H1524</f>
        <v>0</v>
      </c>
      <c r="Q1524" s="190">
        <v>0.053560000000000003</v>
      </c>
      <c r="R1524" s="190">
        <f>Q1524*H1524</f>
        <v>0.053560000000000003</v>
      </c>
      <c r="S1524" s="190">
        <v>0</v>
      </c>
      <c r="T1524" s="191">
        <f>S1524*H1524</f>
        <v>0</v>
      </c>
      <c r="U1524" s="38"/>
      <c r="V1524" s="38"/>
      <c r="W1524" s="38"/>
      <c r="X1524" s="38"/>
      <c r="Y1524" s="38"/>
      <c r="Z1524" s="38"/>
      <c r="AA1524" s="38"/>
      <c r="AB1524" s="38"/>
      <c r="AC1524" s="38"/>
      <c r="AD1524" s="38"/>
      <c r="AE1524" s="38"/>
      <c r="AR1524" s="192" t="s">
        <v>191</v>
      </c>
      <c r="AT1524" s="192" t="s">
        <v>187</v>
      </c>
      <c r="AU1524" s="192" t="s">
        <v>92</v>
      </c>
      <c r="AY1524" s="19" t="s">
        <v>185</v>
      </c>
      <c r="BE1524" s="193">
        <f>IF(N1524="základní",J1524,0)</f>
        <v>0</v>
      </c>
      <c r="BF1524" s="193">
        <f>IF(N1524="snížená",J1524,0)</f>
        <v>0</v>
      </c>
      <c r="BG1524" s="193">
        <f>IF(N1524="zákl. přenesená",J1524,0)</f>
        <v>0</v>
      </c>
      <c r="BH1524" s="193">
        <f>IF(N1524="sníž. přenesená",J1524,0)</f>
        <v>0</v>
      </c>
      <c r="BI1524" s="193">
        <f>IF(N1524="nulová",J1524,0)</f>
        <v>0</v>
      </c>
      <c r="BJ1524" s="19" t="s">
        <v>92</v>
      </c>
      <c r="BK1524" s="193">
        <f>ROUND(I1524*H1524,2)</f>
        <v>0</v>
      </c>
      <c r="BL1524" s="19" t="s">
        <v>191</v>
      </c>
      <c r="BM1524" s="192" t="s">
        <v>1694</v>
      </c>
    </row>
    <row r="1525" s="2" customFormat="1">
      <c r="A1525" s="38"/>
      <c r="B1525" s="39"/>
      <c r="C1525" s="38"/>
      <c r="D1525" s="194" t="s">
        <v>193</v>
      </c>
      <c r="E1525" s="38"/>
      <c r="F1525" s="195" t="s">
        <v>1693</v>
      </c>
      <c r="G1525" s="38"/>
      <c r="H1525" s="38"/>
      <c r="I1525" s="196"/>
      <c r="J1525" s="38"/>
      <c r="K1525" s="38"/>
      <c r="L1525" s="39"/>
      <c r="M1525" s="197"/>
      <c r="N1525" s="198"/>
      <c r="O1525" s="77"/>
      <c r="P1525" s="77"/>
      <c r="Q1525" s="77"/>
      <c r="R1525" s="77"/>
      <c r="S1525" s="77"/>
      <c r="T1525" s="78"/>
      <c r="U1525" s="38"/>
      <c r="V1525" s="38"/>
      <c r="W1525" s="38"/>
      <c r="X1525" s="38"/>
      <c r="Y1525" s="38"/>
      <c r="Z1525" s="38"/>
      <c r="AA1525" s="38"/>
      <c r="AB1525" s="38"/>
      <c r="AC1525" s="38"/>
      <c r="AD1525" s="38"/>
      <c r="AE1525" s="38"/>
      <c r="AT1525" s="19" t="s">
        <v>193</v>
      </c>
      <c r="AU1525" s="19" t="s">
        <v>92</v>
      </c>
    </row>
    <row r="1526" s="2" customFormat="1" ht="37.8" customHeight="1">
      <c r="A1526" s="38"/>
      <c r="B1526" s="180"/>
      <c r="C1526" s="181" t="s">
        <v>1695</v>
      </c>
      <c r="D1526" s="181" t="s">
        <v>187</v>
      </c>
      <c r="E1526" s="182" t="s">
        <v>1696</v>
      </c>
      <c r="F1526" s="183" t="s">
        <v>1697</v>
      </c>
      <c r="G1526" s="184" t="s">
        <v>584</v>
      </c>
      <c r="H1526" s="185">
        <v>22</v>
      </c>
      <c r="I1526" s="186"/>
      <c r="J1526" s="187">
        <f>ROUND(I1526*H1526,2)</f>
        <v>0</v>
      </c>
      <c r="K1526" s="183" t="s">
        <v>1</v>
      </c>
      <c r="L1526" s="39"/>
      <c r="M1526" s="188" t="s">
        <v>1</v>
      </c>
      <c r="N1526" s="189" t="s">
        <v>42</v>
      </c>
      <c r="O1526" s="77"/>
      <c r="P1526" s="190">
        <f>O1526*H1526</f>
        <v>0</v>
      </c>
      <c r="Q1526" s="190">
        <v>0.053560000000000003</v>
      </c>
      <c r="R1526" s="190">
        <f>Q1526*H1526</f>
        <v>1.17832</v>
      </c>
      <c r="S1526" s="190">
        <v>0</v>
      </c>
      <c r="T1526" s="191">
        <f>S1526*H1526</f>
        <v>0</v>
      </c>
      <c r="U1526" s="38"/>
      <c r="V1526" s="38"/>
      <c r="W1526" s="38"/>
      <c r="X1526" s="38"/>
      <c r="Y1526" s="38"/>
      <c r="Z1526" s="38"/>
      <c r="AA1526" s="38"/>
      <c r="AB1526" s="38"/>
      <c r="AC1526" s="38"/>
      <c r="AD1526" s="38"/>
      <c r="AE1526" s="38"/>
      <c r="AR1526" s="192" t="s">
        <v>191</v>
      </c>
      <c r="AT1526" s="192" t="s">
        <v>187</v>
      </c>
      <c r="AU1526" s="192" t="s">
        <v>92</v>
      </c>
      <c r="AY1526" s="19" t="s">
        <v>185</v>
      </c>
      <c r="BE1526" s="193">
        <f>IF(N1526="základní",J1526,0)</f>
        <v>0</v>
      </c>
      <c r="BF1526" s="193">
        <f>IF(N1526="snížená",J1526,0)</f>
        <v>0</v>
      </c>
      <c r="BG1526" s="193">
        <f>IF(N1526="zákl. přenesená",J1526,0)</f>
        <v>0</v>
      </c>
      <c r="BH1526" s="193">
        <f>IF(N1526="sníž. přenesená",J1526,0)</f>
        <v>0</v>
      </c>
      <c r="BI1526" s="193">
        <f>IF(N1526="nulová",J1526,0)</f>
        <v>0</v>
      </c>
      <c r="BJ1526" s="19" t="s">
        <v>92</v>
      </c>
      <c r="BK1526" s="193">
        <f>ROUND(I1526*H1526,2)</f>
        <v>0</v>
      </c>
      <c r="BL1526" s="19" t="s">
        <v>191</v>
      </c>
      <c r="BM1526" s="192" t="s">
        <v>1698</v>
      </c>
    </row>
    <row r="1527" s="2" customFormat="1">
      <c r="A1527" s="38"/>
      <c r="B1527" s="39"/>
      <c r="C1527" s="38"/>
      <c r="D1527" s="194" t="s">
        <v>193</v>
      </c>
      <c r="E1527" s="38"/>
      <c r="F1527" s="195" t="s">
        <v>1697</v>
      </c>
      <c r="G1527" s="38"/>
      <c r="H1527" s="38"/>
      <c r="I1527" s="196"/>
      <c r="J1527" s="38"/>
      <c r="K1527" s="38"/>
      <c r="L1527" s="39"/>
      <c r="M1527" s="197"/>
      <c r="N1527" s="198"/>
      <c r="O1527" s="77"/>
      <c r="P1527" s="77"/>
      <c r="Q1527" s="77"/>
      <c r="R1527" s="77"/>
      <c r="S1527" s="77"/>
      <c r="T1527" s="78"/>
      <c r="U1527" s="38"/>
      <c r="V1527" s="38"/>
      <c r="W1527" s="38"/>
      <c r="X1527" s="38"/>
      <c r="Y1527" s="38"/>
      <c r="Z1527" s="38"/>
      <c r="AA1527" s="38"/>
      <c r="AB1527" s="38"/>
      <c r="AC1527" s="38"/>
      <c r="AD1527" s="38"/>
      <c r="AE1527" s="38"/>
      <c r="AT1527" s="19" t="s">
        <v>193</v>
      </c>
      <c r="AU1527" s="19" t="s">
        <v>92</v>
      </c>
    </row>
    <row r="1528" s="2" customFormat="1" ht="33" customHeight="1">
      <c r="A1528" s="38"/>
      <c r="B1528" s="180"/>
      <c r="C1528" s="181" t="s">
        <v>1699</v>
      </c>
      <c r="D1528" s="181" t="s">
        <v>187</v>
      </c>
      <c r="E1528" s="182" t="s">
        <v>1700</v>
      </c>
      <c r="F1528" s="183" t="s">
        <v>1701</v>
      </c>
      <c r="G1528" s="184" t="s">
        <v>584</v>
      </c>
      <c r="H1528" s="185">
        <v>41</v>
      </c>
      <c r="I1528" s="186"/>
      <c r="J1528" s="187">
        <f>ROUND(I1528*H1528,2)</f>
        <v>0</v>
      </c>
      <c r="K1528" s="183" t="s">
        <v>1</v>
      </c>
      <c r="L1528" s="39"/>
      <c r="M1528" s="188" t="s">
        <v>1</v>
      </c>
      <c r="N1528" s="189" t="s">
        <v>42</v>
      </c>
      <c r="O1528" s="77"/>
      <c r="P1528" s="190">
        <f>O1528*H1528</f>
        <v>0</v>
      </c>
      <c r="Q1528" s="190">
        <v>0.053560000000000003</v>
      </c>
      <c r="R1528" s="190">
        <f>Q1528*H1528</f>
        <v>2.1959600000000004</v>
      </c>
      <c r="S1528" s="190">
        <v>0</v>
      </c>
      <c r="T1528" s="191">
        <f>S1528*H1528</f>
        <v>0</v>
      </c>
      <c r="U1528" s="38"/>
      <c r="V1528" s="38"/>
      <c r="W1528" s="38"/>
      <c r="X1528" s="38"/>
      <c r="Y1528" s="38"/>
      <c r="Z1528" s="38"/>
      <c r="AA1528" s="38"/>
      <c r="AB1528" s="38"/>
      <c r="AC1528" s="38"/>
      <c r="AD1528" s="38"/>
      <c r="AE1528" s="38"/>
      <c r="AR1528" s="192" t="s">
        <v>191</v>
      </c>
      <c r="AT1528" s="192" t="s">
        <v>187</v>
      </c>
      <c r="AU1528" s="192" t="s">
        <v>92</v>
      </c>
      <c r="AY1528" s="19" t="s">
        <v>185</v>
      </c>
      <c r="BE1528" s="193">
        <f>IF(N1528="základní",J1528,0)</f>
        <v>0</v>
      </c>
      <c r="BF1528" s="193">
        <f>IF(N1528="snížená",J1528,0)</f>
        <v>0</v>
      </c>
      <c r="BG1528" s="193">
        <f>IF(N1528="zákl. přenesená",J1528,0)</f>
        <v>0</v>
      </c>
      <c r="BH1528" s="193">
        <f>IF(N1528="sníž. přenesená",J1528,0)</f>
        <v>0</v>
      </c>
      <c r="BI1528" s="193">
        <f>IF(N1528="nulová",J1528,0)</f>
        <v>0</v>
      </c>
      <c r="BJ1528" s="19" t="s">
        <v>92</v>
      </c>
      <c r="BK1528" s="193">
        <f>ROUND(I1528*H1528,2)</f>
        <v>0</v>
      </c>
      <c r="BL1528" s="19" t="s">
        <v>191</v>
      </c>
      <c r="BM1528" s="192" t="s">
        <v>1702</v>
      </c>
    </row>
    <row r="1529" s="2" customFormat="1">
      <c r="A1529" s="38"/>
      <c r="B1529" s="39"/>
      <c r="C1529" s="38"/>
      <c r="D1529" s="194" t="s">
        <v>193</v>
      </c>
      <c r="E1529" s="38"/>
      <c r="F1529" s="195" t="s">
        <v>1701</v>
      </c>
      <c r="G1529" s="38"/>
      <c r="H1529" s="38"/>
      <c r="I1529" s="196"/>
      <c r="J1529" s="38"/>
      <c r="K1529" s="38"/>
      <c r="L1529" s="39"/>
      <c r="M1529" s="197"/>
      <c r="N1529" s="198"/>
      <c r="O1529" s="77"/>
      <c r="P1529" s="77"/>
      <c r="Q1529" s="77"/>
      <c r="R1529" s="77"/>
      <c r="S1529" s="77"/>
      <c r="T1529" s="78"/>
      <c r="U1529" s="38"/>
      <c r="V1529" s="38"/>
      <c r="W1529" s="38"/>
      <c r="X1529" s="38"/>
      <c r="Y1529" s="38"/>
      <c r="Z1529" s="38"/>
      <c r="AA1529" s="38"/>
      <c r="AB1529" s="38"/>
      <c r="AC1529" s="38"/>
      <c r="AD1529" s="38"/>
      <c r="AE1529" s="38"/>
      <c r="AT1529" s="19" t="s">
        <v>193</v>
      </c>
      <c r="AU1529" s="19" t="s">
        <v>92</v>
      </c>
    </row>
    <row r="1530" s="2" customFormat="1" ht="37.8" customHeight="1">
      <c r="A1530" s="38"/>
      <c r="B1530" s="180"/>
      <c r="C1530" s="181" t="s">
        <v>1703</v>
      </c>
      <c r="D1530" s="181" t="s">
        <v>187</v>
      </c>
      <c r="E1530" s="182" t="s">
        <v>1704</v>
      </c>
      <c r="F1530" s="183" t="s">
        <v>1705</v>
      </c>
      <c r="G1530" s="184" t="s">
        <v>383</v>
      </c>
      <c r="H1530" s="185">
        <v>1</v>
      </c>
      <c r="I1530" s="186"/>
      <c r="J1530" s="187">
        <f>ROUND(I1530*H1530,2)</f>
        <v>0</v>
      </c>
      <c r="K1530" s="183" t="s">
        <v>1</v>
      </c>
      <c r="L1530" s="39"/>
      <c r="M1530" s="188" t="s">
        <v>1</v>
      </c>
      <c r="N1530" s="189" t="s">
        <v>42</v>
      </c>
      <c r="O1530" s="77"/>
      <c r="P1530" s="190">
        <f>O1530*H1530</f>
        <v>0</v>
      </c>
      <c r="Q1530" s="190">
        <v>0.053560000000000003</v>
      </c>
      <c r="R1530" s="190">
        <f>Q1530*H1530</f>
        <v>0.053560000000000003</v>
      </c>
      <c r="S1530" s="190">
        <v>0</v>
      </c>
      <c r="T1530" s="191">
        <f>S1530*H1530</f>
        <v>0</v>
      </c>
      <c r="U1530" s="38"/>
      <c r="V1530" s="38"/>
      <c r="W1530" s="38"/>
      <c r="X1530" s="38"/>
      <c r="Y1530" s="38"/>
      <c r="Z1530" s="38"/>
      <c r="AA1530" s="38"/>
      <c r="AB1530" s="38"/>
      <c r="AC1530" s="38"/>
      <c r="AD1530" s="38"/>
      <c r="AE1530" s="38"/>
      <c r="AR1530" s="192" t="s">
        <v>191</v>
      </c>
      <c r="AT1530" s="192" t="s">
        <v>187</v>
      </c>
      <c r="AU1530" s="192" t="s">
        <v>92</v>
      </c>
      <c r="AY1530" s="19" t="s">
        <v>185</v>
      </c>
      <c r="BE1530" s="193">
        <f>IF(N1530="základní",J1530,0)</f>
        <v>0</v>
      </c>
      <c r="BF1530" s="193">
        <f>IF(N1530="snížená",J1530,0)</f>
        <v>0</v>
      </c>
      <c r="BG1530" s="193">
        <f>IF(N1530="zákl. přenesená",J1530,0)</f>
        <v>0</v>
      </c>
      <c r="BH1530" s="193">
        <f>IF(N1530="sníž. přenesená",J1530,0)</f>
        <v>0</v>
      </c>
      <c r="BI1530" s="193">
        <f>IF(N1530="nulová",J1530,0)</f>
        <v>0</v>
      </c>
      <c r="BJ1530" s="19" t="s">
        <v>92</v>
      </c>
      <c r="BK1530" s="193">
        <f>ROUND(I1530*H1530,2)</f>
        <v>0</v>
      </c>
      <c r="BL1530" s="19" t="s">
        <v>191</v>
      </c>
      <c r="BM1530" s="192" t="s">
        <v>1706</v>
      </c>
    </row>
    <row r="1531" s="2" customFormat="1">
      <c r="A1531" s="38"/>
      <c r="B1531" s="39"/>
      <c r="C1531" s="38"/>
      <c r="D1531" s="194" t="s">
        <v>193</v>
      </c>
      <c r="E1531" s="38"/>
      <c r="F1531" s="195" t="s">
        <v>1705</v>
      </c>
      <c r="G1531" s="38"/>
      <c r="H1531" s="38"/>
      <c r="I1531" s="196"/>
      <c r="J1531" s="38"/>
      <c r="K1531" s="38"/>
      <c r="L1531" s="39"/>
      <c r="M1531" s="197"/>
      <c r="N1531" s="198"/>
      <c r="O1531" s="77"/>
      <c r="P1531" s="77"/>
      <c r="Q1531" s="77"/>
      <c r="R1531" s="77"/>
      <c r="S1531" s="77"/>
      <c r="T1531" s="78"/>
      <c r="U1531" s="38"/>
      <c r="V1531" s="38"/>
      <c r="W1531" s="38"/>
      <c r="X1531" s="38"/>
      <c r="Y1531" s="38"/>
      <c r="Z1531" s="38"/>
      <c r="AA1531" s="38"/>
      <c r="AB1531" s="38"/>
      <c r="AC1531" s="38"/>
      <c r="AD1531" s="38"/>
      <c r="AE1531" s="38"/>
      <c r="AT1531" s="19" t="s">
        <v>193</v>
      </c>
      <c r="AU1531" s="19" t="s">
        <v>92</v>
      </c>
    </row>
    <row r="1532" s="2" customFormat="1" ht="37.8" customHeight="1">
      <c r="A1532" s="38"/>
      <c r="B1532" s="180"/>
      <c r="C1532" s="181" t="s">
        <v>1707</v>
      </c>
      <c r="D1532" s="181" t="s">
        <v>187</v>
      </c>
      <c r="E1532" s="182" t="s">
        <v>1708</v>
      </c>
      <c r="F1532" s="183" t="s">
        <v>1709</v>
      </c>
      <c r="G1532" s="184" t="s">
        <v>383</v>
      </c>
      <c r="H1532" s="185">
        <v>3</v>
      </c>
      <c r="I1532" s="186"/>
      <c r="J1532" s="187">
        <f>ROUND(I1532*H1532,2)</f>
        <v>0</v>
      </c>
      <c r="K1532" s="183" t="s">
        <v>1</v>
      </c>
      <c r="L1532" s="39"/>
      <c r="M1532" s="188" t="s">
        <v>1</v>
      </c>
      <c r="N1532" s="189" t="s">
        <v>42</v>
      </c>
      <c r="O1532" s="77"/>
      <c r="P1532" s="190">
        <f>O1532*H1532</f>
        <v>0</v>
      </c>
      <c r="Q1532" s="190">
        <v>0.053560000000000003</v>
      </c>
      <c r="R1532" s="190">
        <f>Q1532*H1532</f>
        <v>0.16068000000000002</v>
      </c>
      <c r="S1532" s="190">
        <v>0</v>
      </c>
      <c r="T1532" s="191">
        <f>S1532*H1532</f>
        <v>0</v>
      </c>
      <c r="U1532" s="38"/>
      <c r="V1532" s="38"/>
      <c r="W1532" s="38"/>
      <c r="X1532" s="38"/>
      <c r="Y1532" s="38"/>
      <c r="Z1532" s="38"/>
      <c r="AA1532" s="38"/>
      <c r="AB1532" s="38"/>
      <c r="AC1532" s="38"/>
      <c r="AD1532" s="38"/>
      <c r="AE1532" s="38"/>
      <c r="AR1532" s="192" t="s">
        <v>191</v>
      </c>
      <c r="AT1532" s="192" t="s">
        <v>187</v>
      </c>
      <c r="AU1532" s="192" t="s">
        <v>92</v>
      </c>
      <c r="AY1532" s="19" t="s">
        <v>185</v>
      </c>
      <c r="BE1532" s="193">
        <f>IF(N1532="základní",J1532,0)</f>
        <v>0</v>
      </c>
      <c r="BF1532" s="193">
        <f>IF(N1532="snížená",J1532,0)</f>
        <v>0</v>
      </c>
      <c r="BG1532" s="193">
        <f>IF(N1532="zákl. přenesená",J1532,0)</f>
        <v>0</v>
      </c>
      <c r="BH1532" s="193">
        <f>IF(N1532="sníž. přenesená",J1532,0)</f>
        <v>0</v>
      </c>
      <c r="BI1532" s="193">
        <f>IF(N1532="nulová",J1532,0)</f>
        <v>0</v>
      </c>
      <c r="BJ1532" s="19" t="s">
        <v>92</v>
      </c>
      <c r="BK1532" s="193">
        <f>ROUND(I1532*H1532,2)</f>
        <v>0</v>
      </c>
      <c r="BL1532" s="19" t="s">
        <v>191</v>
      </c>
      <c r="BM1532" s="192" t="s">
        <v>1710</v>
      </c>
    </row>
    <row r="1533" s="2" customFormat="1">
      <c r="A1533" s="38"/>
      <c r="B1533" s="39"/>
      <c r="C1533" s="38"/>
      <c r="D1533" s="194" t="s">
        <v>193</v>
      </c>
      <c r="E1533" s="38"/>
      <c r="F1533" s="195" t="s">
        <v>1709</v>
      </c>
      <c r="G1533" s="38"/>
      <c r="H1533" s="38"/>
      <c r="I1533" s="196"/>
      <c r="J1533" s="38"/>
      <c r="K1533" s="38"/>
      <c r="L1533" s="39"/>
      <c r="M1533" s="197"/>
      <c r="N1533" s="198"/>
      <c r="O1533" s="77"/>
      <c r="P1533" s="77"/>
      <c r="Q1533" s="77"/>
      <c r="R1533" s="77"/>
      <c r="S1533" s="77"/>
      <c r="T1533" s="78"/>
      <c r="U1533" s="38"/>
      <c r="V1533" s="38"/>
      <c r="W1533" s="38"/>
      <c r="X1533" s="38"/>
      <c r="Y1533" s="38"/>
      <c r="Z1533" s="38"/>
      <c r="AA1533" s="38"/>
      <c r="AB1533" s="38"/>
      <c r="AC1533" s="38"/>
      <c r="AD1533" s="38"/>
      <c r="AE1533" s="38"/>
      <c r="AT1533" s="19" t="s">
        <v>193</v>
      </c>
      <c r="AU1533" s="19" t="s">
        <v>92</v>
      </c>
    </row>
    <row r="1534" s="2" customFormat="1" ht="37.8" customHeight="1">
      <c r="A1534" s="38"/>
      <c r="B1534" s="180"/>
      <c r="C1534" s="181" t="s">
        <v>1711</v>
      </c>
      <c r="D1534" s="181" t="s">
        <v>187</v>
      </c>
      <c r="E1534" s="182" t="s">
        <v>1712</v>
      </c>
      <c r="F1534" s="183" t="s">
        <v>1713</v>
      </c>
      <c r="G1534" s="184" t="s">
        <v>383</v>
      </c>
      <c r="H1534" s="185">
        <v>1</v>
      </c>
      <c r="I1534" s="186"/>
      <c r="J1534" s="187">
        <f>ROUND(I1534*H1534,2)</f>
        <v>0</v>
      </c>
      <c r="K1534" s="183" t="s">
        <v>1</v>
      </c>
      <c r="L1534" s="39"/>
      <c r="M1534" s="188" t="s">
        <v>1</v>
      </c>
      <c r="N1534" s="189" t="s">
        <v>42</v>
      </c>
      <c r="O1534" s="77"/>
      <c r="P1534" s="190">
        <f>O1534*H1534</f>
        <v>0</v>
      </c>
      <c r="Q1534" s="190">
        <v>0.053560000000000003</v>
      </c>
      <c r="R1534" s="190">
        <f>Q1534*H1534</f>
        <v>0.053560000000000003</v>
      </c>
      <c r="S1534" s="190">
        <v>0</v>
      </c>
      <c r="T1534" s="191">
        <f>S1534*H1534</f>
        <v>0</v>
      </c>
      <c r="U1534" s="38"/>
      <c r="V1534" s="38"/>
      <c r="W1534" s="38"/>
      <c r="X1534" s="38"/>
      <c r="Y1534" s="38"/>
      <c r="Z1534" s="38"/>
      <c r="AA1534" s="38"/>
      <c r="AB1534" s="38"/>
      <c r="AC1534" s="38"/>
      <c r="AD1534" s="38"/>
      <c r="AE1534" s="38"/>
      <c r="AR1534" s="192" t="s">
        <v>191</v>
      </c>
      <c r="AT1534" s="192" t="s">
        <v>187</v>
      </c>
      <c r="AU1534" s="192" t="s">
        <v>92</v>
      </c>
      <c r="AY1534" s="19" t="s">
        <v>185</v>
      </c>
      <c r="BE1534" s="193">
        <f>IF(N1534="základní",J1534,0)</f>
        <v>0</v>
      </c>
      <c r="BF1534" s="193">
        <f>IF(N1534="snížená",J1534,0)</f>
        <v>0</v>
      </c>
      <c r="BG1534" s="193">
        <f>IF(N1534="zákl. přenesená",J1534,0)</f>
        <v>0</v>
      </c>
      <c r="BH1534" s="193">
        <f>IF(N1534="sníž. přenesená",J1534,0)</f>
        <v>0</v>
      </c>
      <c r="BI1534" s="193">
        <f>IF(N1534="nulová",J1534,0)</f>
        <v>0</v>
      </c>
      <c r="BJ1534" s="19" t="s">
        <v>92</v>
      </c>
      <c r="BK1534" s="193">
        <f>ROUND(I1534*H1534,2)</f>
        <v>0</v>
      </c>
      <c r="BL1534" s="19" t="s">
        <v>191</v>
      </c>
      <c r="BM1534" s="192" t="s">
        <v>1714</v>
      </c>
    </row>
    <row r="1535" s="2" customFormat="1">
      <c r="A1535" s="38"/>
      <c r="B1535" s="39"/>
      <c r="C1535" s="38"/>
      <c r="D1535" s="194" t="s">
        <v>193</v>
      </c>
      <c r="E1535" s="38"/>
      <c r="F1535" s="195" t="s">
        <v>1713</v>
      </c>
      <c r="G1535" s="38"/>
      <c r="H1535" s="38"/>
      <c r="I1535" s="196"/>
      <c r="J1535" s="38"/>
      <c r="K1535" s="38"/>
      <c r="L1535" s="39"/>
      <c r="M1535" s="197"/>
      <c r="N1535" s="198"/>
      <c r="O1535" s="77"/>
      <c r="P1535" s="77"/>
      <c r="Q1535" s="77"/>
      <c r="R1535" s="77"/>
      <c r="S1535" s="77"/>
      <c r="T1535" s="78"/>
      <c r="U1535" s="38"/>
      <c r="V1535" s="38"/>
      <c r="W1535" s="38"/>
      <c r="X1535" s="38"/>
      <c r="Y1535" s="38"/>
      <c r="Z1535" s="38"/>
      <c r="AA1535" s="38"/>
      <c r="AB1535" s="38"/>
      <c r="AC1535" s="38"/>
      <c r="AD1535" s="38"/>
      <c r="AE1535" s="38"/>
      <c r="AT1535" s="19" t="s">
        <v>193</v>
      </c>
      <c r="AU1535" s="19" t="s">
        <v>92</v>
      </c>
    </row>
    <row r="1536" s="2" customFormat="1" ht="33" customHeight="1">
      <c r="A1536" s="38"/>
      <c r="B1536" s="180"/>
      <c r="C1536" s="181" t="s">
        <v>1715</v>
      </c>
      <c r="D1536" s="181" t="s">
        <v>187</v>
      </c>
      <c r="E1536" s="182" t="s">
        <v>1716</v>
      </c>
      <c r="F1536" s="183" t="s">
        <v>1717</v>
      </c>
      <c r="G1536" s="184" t="s">
        <v>383</v>
      </c>
      <c r="H1536" s="185">
        <v>2</v>
      </c>
      <c r="I1536" s="186"/>
      <c r="J1536" s="187">
        <f>ROUND(I1536*H1536,2)</f>
        <v>0</v>
      </c>
      <c r="K1536" s="183" t="s">
        <v>1</v>
      </c>
      <c r="L1536" s="39"/>
      <c r="M1536" s="188" t="s">
        <v>1</v>
      </c>
      <c r="N1536" s="189" t="s">
        <v>42</v>
      </c>
      <c r="O1536" s="77"/>
      <c r="P1536" s="190">
        <f>O1536*H1536</f>
        <v>0</v>
      </c>
      <c r="Q1536" s="190">
        <v>0.053560000000000003</v>
      </c>
      <c r="R1536" s="190">
        <f>Q1536*H1536</f>
        <v>0.10712000000000001</v>
      </c>
      <c r="S1536" s="190">
        <v>0</v>
      </c>
      <c r="T1536" s="191">
        <f>S1536*H1536</f>
        <v>0</v>
      </c>
      <c r="U1536" s="38"/>
      <c r="V1536" s="38"/>
      <c r="W1536" s="38"/>
      <c r="X1536" s="38"/>
      <c r="Y1536" s="38"/>
      <c r="Z1536" s="38"/>
      <c r="AA1536" s="38"/>
      <c r="AB1536" s="38"/>
      <c r="AC1536" s="38"/>
      <c r="AD1536" s="38"/>
      <c r="AE1536" s="38"/>
      <c r="AR1536" s="192" t="s">
        <v>191</v>
      </c>
      <c r="AT1536" s="192" t="s">
        <v>187</v>
      </c>
      <c r="AU1536" s="192" t="s">
        <v>92</v>
      </c>
      <c r="AY1536" s="19" t="s">
        <v>185</v>
      </c>
      <c r="BE1536" s="193">
        <f>IF(N1536="základní",J1536,0)</f>
        <v>0</v>
      </c>
      <c r="BF1536" s="193">
        <f>IF(N1536="snížená",J1536,0)</f>
        <v>0</v>
      </c>
      <c r="BG1536" s="193">
        <f>IF(N1536="zákl. přenesená",J1536,0)</f>
        <v>0</v>
      </c>
      <c r="BH1536" s="193">
        <f>IF(N1536="sníž. přenesená",J1536,0)</f>
        <v>0</v>
      </c>
      <c r="BI1536" s="193">
        <f>IF(N1536="nulová",J1536,0)</f>
        <v>0</v>
      </c>
      <c r="BJ1536" s="19" t="s">
        <v>92</v>
      </c>
      <c r="BK1536" s="193">
        <f>ROUND(I1536*H1536,2)</f>
        <v>0</v>
      </c>
      <c r="BL1536" s="19" t="s">
        <v>191</v>
      </c>
      <c r="BM1536" s="192" t="s">
        <v>1718</v>
      </c>
    </row>
    <row r="1537" s="2" customFormat="1">
      <c r="A1537" s="38"/>
      <c r="B1537" s="39"/>
      <c r="C1537" s="38"/>
      <c r="D1537" s="194" t="s">
        <v>193</v>
      </c>
      <c r="E1537" s="38"/>
      <c r="F1537" s="195" t="s">
        <v>1717</v>
      </c>
      <c r="G1537" s="38"/>
      <c r="H1537" s="38"/>
      <c r="I1537" s="196"/>
      <c r="J1537" s="38"/>
      <c r="K1537" s="38"/>
      <c r="L1537" s="39"/>
      <c r="M1537" s="197"/>
      <c r="N1537" s="198"/>
      <c r="O1537" s="77"/>
      <c r="P1537" s="77"/>
      <c r="Q1537" s="77"/>
      <c r="R1537" s="77"/>
      <c r="S1537" s="77"/>
      <c r="T1537" s="78"/>
      <c r="U1537" s="38"/>
      <c r="V1537" s="38"/>
      <c r="W1537" s="38"/>
      <c r="X1537" s="38"/>
      <c r="Y1537" s="38"/>
      <c r="Z1537" s="38"/>
      <c r="AA1537" s="38"/>
      <c r="AB1537" s="38"/>
      <c r="AC1537" s="38"/>
      <c r="AD1537" s="38"/>
      <c r="AE1537" s="38"/>
      <c r="AT1537" s="19" t="s">
        <v>193</v>
      </c>
      <c r="AU1537" s="19" t="s">
        <v>92</v>
      </c>
    </row>
    <row r="1538" s="2" customFormat="1" ht="33" customHeight="1">
      <c r="A1538" s="38"/>
      <c r="B1538" s="180"/>
      <c r="C1538" s="181" t="s">
        <v>1719</v>
      </c>
      <c r="D1538" s="181" t="s">
        <v>187</v>
      </c>
      <c r="E1538" s="182" t="s">
        <v>1720</v>
      </c>
      <c r="F1538" s="183" t="s">
        <v>1721</v>
      </c>
      <c r="G1538" s="184" t="s">
        <v>383</v>
      </c>
      <c r="H1538" s="185">
        <v>2</v>
      </c>
      <c r="I1538" s="186"/>
      <c r="J1538" s="187">
        <f>ROUND(I1538*H1538,2)</f>
        <v>0</v>
      </c>
      <c r="K1538" s="183" t="s">
        <v>1</v>
      </c>
      <c r="L1538" s="39"/>
      <c r="M1538" s="188" t="s">
        <v>1</v>
      </c>
      <c r="N1538" s="189" t="s">
        <v>42</v>
      </c>
      <c r="O1538" s="77"/>
      <c r="P1538" s="190">
        <f>O1538*H1538</f>
        <v>0</v>
      </c>
      <c r="Q1538" s="190">
        <v>0.053560000000000003</v>
      </c>
      <c r="R1538" s="190">
        <f>Q1538*H1538</f>
        <v>0.10712000000000001</v>
      </c>
      <c r="S1538" s="190">
        <v>0</v>
      </c>
      <c r="T1538" s="191">
        <f>S1538*H1538</f>
        <v>0</v>
      </c>
      <c r="U1538" s="38"/>
      <c r="V1538" s="38"/>
      <c r="W1538" s="38"/>
      <c r="X1538" s="38"/>
      <c r="Y1538" s="38"/>
      <c r="Z1538" s="38"/>
      <c r="AA1538" s="38"/>
      <c r="AB1538" s="38"/>
      <c r="AC1538" s="38"/>
      <c r="AD1538" s="38"/>
      <c r="AE1538" s="38"/>
      <c r="AR1538" s="192" t="s">
        <v>191</v>
      </c>
      <c r="AT1538" s="192" t="s">
        <v>187</v>
      </c>
      <c r="AU1538" s="192" t="s">
        <v>92</v>
      </c>
      <c r="AY1538" s="19" t="s">
        <v>185</v>
      </c>
      <c r="BE1538" s="193">
        <f>IF(N1538="základní",J1538,0)</f>
        <v>0</v>
      </c>
      <c r="BF1538" s="193">
        <f>IF(N1538="snížená",J1538,0)</f>
        <v>0</v>
      </c>
      <c r="BG1538" s="193">
        <f>IF(N1538="zákl. přenesená",J1538,0)</f>
        <v>0</v>
      </c>
      <c r="BH1538" s="193">
        <f>IF(N1538="sníž. přenesená",J1538,0)</f>
        <v>0</v>
      </c>
      <c r="BI1538" s="193">
        <f>IF(N1538="nulová",J1538,0)</f>
        <v>0</v>
      </c>
      <c r="BJ1538" s="19" t="s">
        <v>92</v>
      </c>
      <c r="BK1538" s="193">
        <f>ROUND(I1538*H1538,2)</f>
        <v>0</v>
      </c>
      <c r="BL1538" s="19" t="s">
        <v>191</v>
      </c>
      <c r="BM1538" s="192" t="s">
        <v>1722</v>
      </c>
    </row>
    <row r="1539" s="2" customFormat="1">
      <c r="A1539" s="38"/>
      <c r="B1539" s="39"/>
      <c r="C1539" s="38"/>
      <c r="D1539" s="194" t="s">
        <v>193</v>
      </c>
      <c r="E1539" s="38"/>
      <c r="F1539" s="195" t="s">
        <v>1721</v>
      </c>
      <c r="G1539" s="38"/>
      <c r="H1539" s="38"/>
      <c r="I1539" s="196"/>
      <c r="J1539" s="38"/>
      <c r="K1539" s="38"/>
      <c r="L1539" s="39"/>
      <c r="M1539" s="197"/>
      <c r="N1539" s="198"/>
      <c r="O1539" s="77"/>
      <c r="P1539" s="77"/>
      <c r="Q1539" s="77"/>
      <c r="R1539" s="77"/>
      <c r="S1539" s="77"/>
      <c r="T1539" s="78"/>
      <c r="U1539" s="38"/>
      <c r="V1539" s="38"/>
      <c r="W1539" s="38"/>
      <c r="X1539" s="38"/>
      <c r="Y1539" s="38"/>
      <c r="Z1539" s="38"/>
      <c r="AA1539" s="38"/>
      <c r="AB1539" s="38"/>
      <c r="AC1539" s="38"/>
      <c r="AD1539" s="38"/>
      <c r="AE1539" s="38"/>
      <c r="AT1539" s="19" t="s">
        <v>193</v>
      </c>
      <c r="AU1539" s="19" t="s">
        <v>92</v>
      </c>
    </row>
    <row r="1540" s="2" customFormat="1" ht="37.8" customHeight="1">
      <c r="A1540" s="38"/>
      <c r="B1540" s="180"/>
      <c r="C1540" s="181" t="s">
        <v>1723</v>
      </c>
      <c r="D1540" s="181" t="s">
        <v>187</v>
      </c>
      <c r="E1540" s="182" t="s">
        <v>1724</v>
      </c>
      <c r="F1540" s="183" t="s">
        <v>1725</v>
      </c>
      <c r="G1540" s="184" t="s">
        <v>383</v>
      </c>
      <c r="H1540" s="185">
        <v>1</v>
      </c>
      <c r="I1540" s="186"/>
      <c r="J1540" s="187">
        <f>ROUND(I1540*H1540,2)</f>
        <v>0</v>
      </c>
      <c r="K1540" s="183" t="s">
        <v>1</v>
      </c>
      <c r="L1540" s="39"/>
      <c r="M1540" s="188" t="s">
        <v>1</v>
      </c>
      <c r="N1540" s="189" t="s">
        <v>42</v>
      </c>
      <c r="O1540" s="77"/>
      <c r="P1540" s="190">
        <f>O1540*H1540</f>
        <v>0</v>
      </c>
      <c r="Q1540" s="190">
        <v>0.053560000000000003</v>
      </c>
      <c r="R1540" s="190">
        <f>Q1540*H1540</f>
        <v>0.053560000000000003</v>
      </c>
      <c r="S1540" s="190">
        <v>0</v>
      </c>
      <c r="T1540" s="191">
        <f>S1540*H1540</f>
        <v>0</v>
      </c>
      <c r="U1540" s="38"/>
      <c r="V1540" s="38"/>
      <c r="W1540" s="38"/>
      <c r="X1540" s="38"/>
      <c r="Y1540" s="38"/>
      <c r="Z1540" s="38"/>
      <c r="AA1540" s="38"/>
      <c r="AB1540" s="38"/>
      <c r="AC1540" s="38"/>
      <c r="AD1540" s="38"/>
      <c r="AE1540" s="38"/>
      <c r="AR1540" s="192" t="s">
        <v>191</v>
      </c>
      <c r="AT1540" s="192" t="s">
        <v>187</v>
      </c>
      <c r="AU1540" s="192" t="s">
        <v>92</v>
      </c>
      <c r="AY1540" s="19" t="s">
        <v>185</v>
      </c>
      <c r="BE1540" s="193">
        <f>IF(N1540="základní",J1540,0)</f>
        <v>0</v>
      </c>
      <c r="BF1540" s="193">
        <f>IF(N1540="snížená",J1540,0)</f>
        <v>0</v>
      </c>
      <c r="BG1540" s="193">
        <f>IF(N1540="zákl. přenesená",J1540,0)</f>
        <v>0</v>
      </c>
      <c r="BH1540" s="193">
        <f>IF(N1540="sníž. přenesená",J1540,0)</f>
        <v>0</v>
      </c>
      <c r="BI1540" s="193">
        <f>IF(N1540="nulová",J1540,0)</f>
        <v>0</v>
      </c>
      <c r="BJ1540" s="19" t="s">
        <v>92</v>
      </c>
      <c r="BK1540" s="193">
        <f>ROUND(I1540*H1540,2)</f>
        <v>0</v>
      </c>
      <c r="BL1540" s="19" t="s">
        <v>191</v>
      </c>
      <c r="BM1540" s="192" t="s">
        <v>1726</v>
      </c>
    </row>
    <row r="1541" s="2" customFormat="1">
      <c r="A1541" s="38"/>
      <c r="B1541" s="39"/>
      <c r="C1541" s="38"/>
      <c r="D1541" s="194" t="s">
        <v>193</v>
      </c>
      <c r="E1541" s="38"/>
      <c r="F1541" s="195" t="s">
        <v>1725</v>
      </c>
      <c r="G1541" s="38"/>
      <c r="H1541" s="38"/>
      <c r="I1541" s="196"/>
      <c r="J1541" s="38"/>
      <c r="K1541" s="38"/>
      <c r="L1541" s="39"/>
      <c r="M1541" s="197"/>
      <c r="N1541" s="198"/>
      <c r="O1541" s="77"/>
      <c r="P1541" s="77"/>
      <c r="Q1541" s="77"/>
      <c r="R1541" s="77"/>
      <c r="S1541" s="77"/>
      <c r="T1541" s="78"/>
      <c r="U1541" s="38"/>
      <c r="V1541" s="38"/>
      <c r="W1541" s="38"/>
      <c r="X1541" s="38"/>
      <c r="Y1541" s="38"/>
      <c r="Z1541" s="38"/>
      <c r="AA1541" s="38"/>
      <c r="AB1541" s="38"/>
      <c r="AC1541" s="38"/>
      <c r="AD1541" s="38"/>
      <c r="AE1541" s="38"/>
      <c r="AT1541" s="19" t="s">
        <v>193</v>
      </c>
      <c r="AU1541" s="19" t="s">
        <v>92</v>
      </c>
    </row>
    <row r="1542" s="2" customFormat="1" ht="33" customHeight="1">
      <c r="A1542" s="38"/>
      <c r="B1542" s="180"/>
      <c r="C1542" s="181" t="s">
        <v>1727</v>
      </c>
      <c r="D1542" s="181" t="s">
        <v>187</v>
      </c>
      <c r="E1542" s="182" t="s">
        <v>1728</v>
      </c>
      <c r="F1542" s="183" t="s">
        <v>1729</v>
      </c>
      <c r="G1542" s="184" t="s">
        <v>584</v>
      </c>
      <c r="H1542" s="185">
        <v>150</v>
      </c>
      <c r="I1542" s="186"/>
      <c r="J1542" s="187">
        <f>ROUND(I1542*H1542,2)</f>
        <v>0</v>
      </c>
      <c r="K1542" s="183" t="s">
        <v>1</v>
      </c>
      <c r="L1542" s="39"/>
      <c r="M1542" s="188" t="s">
        <v>1</v>
      </c>
      <c r="N1542" s="189" t="s">
        <v>42</v>
      </c>
      <c r="O1542" s="77"/>
      <c r="P1542" s="190">
        <f>O1542*H1542</f>
        <v>0</v>
      </c>
      <c r="Q1542" s="190">
        <v>0.053560000000000003</v>
      </c>
      <c r="R1542" s="190">
        <f>Q1542*H1542</f>
        <v>8.0340000000000007</v>
      </c>
      <c r="S1542" s="190">
        <v>0</v>
      </c>
      <c r="T1542" s="191">
        <f>S1542*H1542</f>
        <v>0</v>
      </c>
      <c r="U1542" s="38"/>
      <c r="V1542" s="38"/>
      <c r="W1542" s="38"/>
      <c r="X1542" s="38"/>
      <c r="Y1542" s="38"/>
      <c r="Z1542" s="38"/>
      <c r="AA1542" s="38"/>
      <c r="AB1542" s="38"/>
      <c r="AC1542" s="38"/>
      <c r="AD1542" s="38"/>
      <c r="AE1542" s="38"/>
      <c r="AR1542" s="192" t="s">
        <v>191</v>
      </c>
      <c r="AT1542" s="192" t="s">
        <v>187</v>
      </c>
      <c r="AU1542" s="192" t="s">
        <v>92</v>
      </c>
      <c r="AY1542" s="19" t="s">
        <v>185</v>
      </c>
      <c r="BE1542" s="193">
        <f>IF(N1542="základní",J1542,0)</f>
        <v>0</v>
      </c>
      <c r="BF1542" s="193">
        <f>IF(N1542="snížená",J1542,0)</f>
        <v>0</v>
      </c>
      <c r="BG1542" s="193">
        <f>IF(N1542="zákl. přenesená",J1542,0)</f>
        <v>0</v>
      </c>
      <c r="BH1542" s="193">
        <f>IF(N1542="sníž. přenesená",J1542,0)</f>
        <v>0</v>
      </c>
      <c r="BI1542" s="193">
        <f>IF(N1542="nulová",J1542,0)</f>
        <v>0</v>
      </c>
      <c r="BJ1542" s="19" t="s">
        <v>92</v>
      </c>
      <c r="BK1542" s="193">
        <f>ROUND(I1542*H1542,2)</f>
        <v>0</v>
      </c>
      <c r="BL1542" s="19" t="s">
        <v>191</v>
      </c>
      <c r="BM1542" s="192" t="s">
        <v>1730</v>
      </c>
    </row>
    <row r="1543" s="2" customFormat="1">
      <c r="A1543" s="38"/>
      <c r="B1543" s="39"/>
      <c r="C1543" s="38"/>
      <c r="D1543" s="194" t="s">
        <v>193</v>
      </c>
      <c r="E1543" s="38"/>
      <c r="F1543" s="195" t="s">
        <v>1729</v>
      </c>
      <c r="G1543" s="38"/>
      <c r="H1543" s="38"/>
      <c r="I1543" s="196"/>
      <c r="J1543" s="38"/>
      <c r="K1543" s="38"/>
      <c r="L1543" s="39"/>
      <c r="M1543" s="197"/>
      <c r="N1543" s="198"/>
      <c r="O1543" s="77"/>
      <c r="P1543" s="77"/>
      <c r="Q1543" s="77"/>
      <c r="R1543" s="77"/>
      <c r="S1543" s="77"/>
      <c r="T1543" s="78"/>
      <c r="U1543" s="38"/>
      <c r="V1543" s="38"/>
      <c r="W1543" s="38"/>
      <c r="X1543" s="38"/>
      <c r="Y1543" s="38"/>
      <c r="Z1543" s="38"/>
      <c r="AA1543" s="38"/>
      <c r="AB1543" s="38"/>
      <c r="AC1543" s="38"/>
      <c r="AD1543" s="38"/>
      <c r="AE1543" s="38"/>
      <c r="AT1543" s="19" t="s">
        <v>193</v>
      </c>
      <c r="AU1543" s="19" t="s">
        <v>92</v>
      </c>
    </row>
    <row r="1544" s="2" customFormat="1" ht="33" customHeight="1">
      <c r="A1544" s="38"/>
      <c r="B1544" s="180"/>
      <c r="C1544" s="181" t="s">
        <v>1731</v>
      </c>
      <c r="D1544" s="181" t="s">
        <v>187</v>
      </c>
      <c r="E1544" s="182" t="s">
        <v>1732</v>
      </c>
      <c r="F1544" s="183" t="s">
        <v>1733</v>
      </c>
      <c r="G1544" s="184" t="s">
        <v>383</v>
      </c>
      <c r="H1544" s="185">
        <v>1</v>
      </c>
      <c r="I1544" s="186"/>
      <c r="J1544" s="187">
        <f>ROUND(I1544*H1544,2)</f>
        <v>0</v>
      </c>
      <c r="K1544" s="183" t="s">
        <v>1</v>
      </c>
      <c r="L1544" s="39"/>
      <c r="M1544" s="188" t="s">
        <v>1</v>
      </c>
      <c r="N1544" s="189" t="s">
        <v>42</v>
      </c>
      <c r="O1544" s="77"/>
      <c r="P1544" s="190">
        <f>O1544*H1544</f>
        <v>0</v>
      </c>
      <c r="Q1544" s="190">
        <v>0.053560000000000003</v>
      </c>
      <c r="R1544" s="190">
        <f>Q1544*H1544</f>
        <v>0.053560000000000003</v>
      </c>
      <c r="S1544" s="190">
        <v>0</v>
      </c>
      <c r="T1544" s="191">
        <f>S1544*H1544</f>
        <v>0</v>
      </c>
      <c r="U1544" s="38"/>
      <c r="V1544" s="38"/>
      <c r="W1544" s="38"/>
      <c r="X1544" s="38"/>
      <c r="Y1544" s="38"/>
      <c r="Z1544" s="38"/>
      <c r="AA1544" s="38"/>
      <c r="AB1544" s="38"/>
      <c r="AC1544" s="38"/>
      <c r="AD1544" s="38"/>
      <c r="AE1544" s="38"/>
      <c r="AR1544" s="192" t="s">
        <v>191</v>
      </c>
      <c r="AT1544" s="192" t="s">
        <v>187</v>
      </c>
      <c r="AU1544" s="192" t="s">
        <v>92</v>
      </c>
      <c r="AY1544" s="19" t="s">
        <v>185</v>
      </c>
      <c r="BE1544" s="193">
        <f>IF(N1544="základní",J1544,0)</f>
        <v>0</v>
      </c>
      <c r="BF1544" s="193">
        <f>IF(N1544="snížená",J1544,0)</f>
        <v>0</v>
      </c>
      <c r="BG1544" s="193">
        <f>IF(N1544="zákl. přenesená",J1544,0)</f>
        <v>0</v>
      </c>
      <c r="BH1544" s="193">
        <f>IF(N1544="sníž. přenesená",J1544,0)</f>
        <v>0</v>
      </c>
      <c r="BI1544" s="193">
        <f>IF(N1544="nulová",J1544,0)</f>
        <v>0</v>
      </c>
      <c r="BJ1544" s="19" t="s">
        <v>92</v>
      </c>
      <c r="BK1544" s="193">
        <f>ROUND(I1544*H1544,2)</f>
        <v>0</v>
      </c>
      <c r="BL1544" s="19" t="s">
        <v>191</v>
      </c>
      <c r="BM1544" s="192" t="s">
        <v>1734</v>
      </c>
    </row>
    <row r="1545" s="2" customFormat="1">
      <c r="A1545" s="38"/>
      <c r="B1545" s="39"/>
      <c r="C1545" s="38"/>
      <c r="D1545" s="194" t="s">
        <v>193</v>
      </c>
      <c r="E1545" s="38"/>
      <c r="F1545" s="195" t="s">
        <v>1733</v>
      </c>
      <c r="G1545" s="38"/>
      <c r="H1545" s="38"/>
      <c r="I1545" s="196"/>
      <c r="J1545" s="38"/>
      <c r="K1545" s="38"/>
      <c r="L1545" s="39"/>
      <c r="M1545" s="197"/>
      <c r="N1545" s="198"/>
      <c r="O1545" s="77"/>
      <c r="P1545" s="77"/>
      <c r="Q1545" s="77"/>
      <c r="R1545" s="77"/>
      <c r="S1545" s="77"/>
      <c r="T1545" s="78"/>
      <c r="U1545" s="38"/>
      <c r="V1545" s="38"/>
      <c r="W1545" s="38"/>
      <c r="X1545" s="38"/>
      <c r="Y1545" s="38"/>
      <c r="Z1545" s="38"/>
      <c r="AA1545" s="38"/>
      <c r="AB1545" s="38"/>
      <c r="AC1545" s="38"/>
      <c r="AD1545" s="38"/>
      <c r="AE1545" s="38"/>
      <c r="AT1545" s="19" t="s">
        <v>193</v>
      </c>
      <c r="AU1545" s="19" t="s">
        <v>92</v>
      </c>
    </row>
    <row r="1546" s="2" customFormat="1" ht="33" customHeight="1">
      <c r="A1546" s="38"/>
      <c r="B1546" s="180"/>
      <c r="C1546" s="181" t="s">
        <v>1735</v>
      </c>
      <c r="D1546" s="181" t="s">
        <v>187</v>
      </c>
      <c r="E1546" s="182" t="s">
        <v>1736</v>
      </c>
      <c r="F1546" s="183" t="s">
        <v>1737</v>
      </c>
      <c r="G1546" s="184" t="s">
        <v>383</v>
      </c>
      <c r="H1546" s="185">
        <v>1</v>
      </c>
      <c r="I1546" s="186"/>
      <c r="J1546" s="187">
        <f>ROUND(I1546*H1546,2)</f>
        <v>0</v>
      </c>
      <c r="K1546" s="183" t="s">
        <v>1</v>
      </c>
      <c r="L1546" s="39"/>
      <c r="M1546" s="188" t="s">
        <v>1</v>
      </c>
      <c r="N1546" s="189" t="s">
        <v>42</v>
      </c>
      <c r="O1546" s="77"/>
      <c r="P1546" s="190">
        <f>O1546*H1546</f>
        <v>0</v>
      </c>
      <c r="Q1546" s="190">
        <v>0.053560000000000003</v>
      </c>
      <c r="R1546" s="190">
        <f>Q1546*H1546</f>
        <v>0.053560000000000003</v>
      </c>
      <c r="S1546" s="190">
        <v>0</v>
      </c>
      <c r="T1546" s="191">
        <f>S1546*H1546</f>
        <v>0</v>
      </c>
      <c r="U1546" s="38"/>
      <c r="V1546" s="38"/>
      <c r="W1546" s="38"/>
      <c r="X1546" s="38"/>
      <c r="Y1546" s="38"/>
      <c r="Z1546" s="38"/>
      <c r="AA1546" s="38"/>
      <c r="AB1546" s="38"/>
      <c r="AC1546" s="38"/>
      <c r="AD1546" s="38"/>
      <c r="AE1546" s="38"/>
      <c r="AR1546" s="192" t="s">
        <v>191</v>
      </c>
      <c r="AT1546" s="192" t="s">
        <v>187</v>
      </c>
      <c r="AU1546" s="192" t="s">
        <v>92</v>
      </c>
      <c r="AY1546" s="19" t="s">
        <v>185</v>
      </c>
      <c r="BE1546" s="193">
        <f>IF(N1546="základní",J1546,0)</f>
        <v>0</v>
      </c>
      <c r="BF1546" s="193">
        <f>IF(N1546="snížená",J1546,0)</f>
        <v>0</v>
      </c>
      <c r="BG1546" s="193">
        <f>IF(N1546="zákl. přenesená",J1546,0)</f>
        <v>0</v>
      </c>
      <c r="BH1546" s="193">
        <f>IF(N1546="sníž. přenesená",J1546,0)</f>
        <v>0</v>
      </c>
      <c r="BI1546" s="193">
        <f>IF(N1546="nulová",J1546,0)</f>
        <v>0</v>
      </c>
      <c r="BJ1546" s="19" t="s">
        <v>92</v>
      </c>
      <c r="BK1546" s="193">
        <f>ROUND(I1546*H1546,2)</f>
        <v>0</v>
      </c>
      <c r="BL1546" s="19" t="s">
        <v>191</v>
      </c>
      <c r="BM1546" s="192" t="s">
        <v>1738</v>
      </c>
    </row>
    <row r="1547" s="2" customFormat="1">
      <c r="A1547" s="38"/>
      <c r="B1547" s="39"/>
      <c r="C1547" s="38"/>
      <c r="D1547" s="194" t="s">
        <v>193</v>
      </c>
      <c r="E1547" s="38"/>
      <c r="F1547" s="195" t="s">
        <v>1737</v>
      </c>
      <c r="G1547" s="38"/>
      <c r="H1547" s="38"/>
      <c r="I1547" s="196"/>
      <c r="J1547" s="38"/>
      <c r="K1547" s="38"/>
      <c r="L1547" s="39"/>
      <c r="M1547" s="197"/>
      <c r="N1547" s="198"/>
      <c r="O1547" s="77"/>
      <c r="P1547" s="77"/>
      <c r="Q1547" s="77"/>
      <c r="R1547" s="77"/>
      <c r="S1547" s="77"/>
      <c r="T1547" s="78"/>
      <c r="U1547" s="38"/>
      <c r="V1547" s="38"/>
      <c r="W1547" s="38"/>
      <c r="X1547" s="38"/>
      <c r="Y1547" s="38"/>
      <c r="Z1547" s="38"/>
      <c r="AA1547" s="38"/>
      <c r="AB1547" s="38"/>
      <c r="AC1547" s="38"/>
      <c r="AD1547" s="38"/>
      <c r="AE1547" s="38"/>
      <c r="AT1547" s="19" t="s">
        <v>193</v>
      </c>
      <c r="AU1547" s="19" t="s">
        <v>92</v>
      </c>
    </row>
    <row r="1548" s="2" customFormat="1" ht="33" customHeight="1">
      <c r="A1548" s="38"/>
      <c r="B1548" s="180"/>
      <c r="C1548" s="181" t="s">
        <v>1739</v>
      </c>
      <c r="D1548" s="181" t="s">
        <v>187</v>
      </c>
      <c r="E1548" s="182" t="s">
        <v>1740</v>
      </c>
      <c r="F1548" s="183" t="s">
        <v>1741</v>
      </c>
      <c r="G1548" s="184" t="s">
        <v>1412</v>
      </c>
      <c r="H1548" s="185">
        <v>1</v>
      </c>
      <c r="I1548" s="186"/>
      <c r="J1548" s="187">
        <f>ROUND(I1548*H1548,2)</f>
        <v>0</v>
      </c>
      <c r="K1548" s="183" t="s">
        <v>1</v>
      </c>
      <c r="L1548" s="39"/>
      <c r="M1548" s="188" t="s">
        <v>1</v>
      </c>
      <c r="N1548" s="189" t="s">
        <v>42</v>
      </c>
      <c r="O1548" s="77"/>
      <c r="P1548" s="190">
        <f>O1548*H1548</f>
        <v>0</v>
      </c>
      <c r="Q1548" s="190">
        <v>0.053560000000000003</v>
      </c>
      <c r="R1548" s="190">
        <f>Q1548*H1548</f>
        <v>0.053560000000000003</v>
      </c>
      <c r="S1548" s="190">
        <v>0</v>
      </c>
      <c r="T1548" s="191">
        <f>S1548*H1548</f>
        <v>0</v>
      </c>
      <c r="U1548" s="38"/>
      <c r="V1548" s="38"/>
      <c r="W1548" s="38"/>
      <c r="X1548" s="38"/>
      <c r="Y1548" s="38"/>
      <c r="Z1548" s="38"/>
      <c r="AA1548" s="38"/>
      <c r="AB1548" s="38"/>
      <c r="AC1548" s="38"/>
      <c r="AD1548" s="38"/>
      <c r="AE1548" s="38"/>
      <c r="AR1548" s="192" t="s">
        <v>191</v>
      </c>
      <c r="AT1548" s="192" t="s">
        <v>187</v>
      </c>
      <c r="AU1548" s="192" t="s">
        <v>92</v>
      </c>
      <c r="AY1548" s="19" t="s">
        <v>185</v>
      </c>
      <c r="BE1548" s="193">
        <f>IF(N1548="základní",J1548,0)</f>
        <v>0</v>
      </c>
      <c r="BF1548" s="193">
        <f>IF(N1548="snížená",J1548,0)</f>
        <v>0</v>
      </c>
      <c r="BG1548" s="193">
        <f>IF(N1548="zákl. přenesená",J1548,0)</f>
        <v>0</v>
      </c>
      <c r="BH1548" s="193">
        <f>IF(N1548="sníž. přenesená",J1548,0)</f>
        <v>0</v>
      </c>
      <c r="BI1548" s="193">
        <f>IF(N1548="nulová",J1548,0)</f>
        <v>0</v>
      </c>
      <c r="BJ1548" s="19" t="s">
        <v>92</v>
      </c>
      <c r="BK1548" s="193">
        <f>ROUND(I1548*H1548,2)</f>
        <v>0</v>
      </c>
      <c r="BL1548" s="19" t="s">
        <v>191</v>
      </c>
      <c r="BM1548" s="192" t="s">
        <v>1742</v>
      </c>
    </row>
    <row r="1549" s="2" customFormat="1">
      <c r="A1549" s="38"/>
      <c r="B1549" s="39"/>
      <c r="C1549" s="38"/>
      <c r="D1549" s="194" t="s">
        <v>193</v>
      </c>
      <c r="E1549" s="38"/>
      <c r="F1549" s="195" t="s">
        <v>1741</v>
      </c>
      <c r="G1549" s="38"/>
      <c r="H1549" s="38"/>
      <c r="I1549" s="196"/>
      <c r="J1549" s="38"/>
      <c r="K1549" s="38"/>
      <c r="L1549" s="39"/>
      <c r="M1549" s="197"/>
      <c r="N1549" s="198"/>
      <c r="O1549" s="77"/>
      <c r="P1549" s="77"/>
      <c r="Q1549" s="77"/>
      <c r="R1549" s="77"/>
      <c r="S1549" s="77"/>
      <c r="T1549" s="78"/>
      <c r="U1549" s="38"/>
      <c r="V1549" s="38"/>
      <c r="W1549" s="38"/>
      <c r="X1549" s="38"/>
      <c r="Y1549" s="38"/>
      <c r="Z1549" s="38"/>
      <c r="AA1549" s="38"/>
      <c r="AB1549" s="38"/>
      <c r="AC1549" s="38"/>
      <c r="AD1549" s="38"/>
      <c r="AE1549" s="38"/>
      <c r="AT1549" s="19" t="s">
        <v>193</v>
      </c>
      <c r="AU1549" s="19" t="s">
        <v>92</v>
      </c>
    </row>
    <row r="1550" s="2" customFormat="1" ht="37.8" customHeight="1">
      <c r="A1550" s="38"/>
      <c r="B1550" s="180"/>
      <c r="C1550" s="181" t="s">
        <v>1743</v>
      </c>
      <c r="D1550" s="181" t="s">
        <v>187</v>
      </c>
      <c r="E1550" s="182" t="s">
        <v>1744</v>
      </c>
      <c r="F1550" s="183" t="s">
        <v>1745</v>
      </c>
      <c r="G1550" s="184" t="s">
        <v>383</v>
      </c>
      <c r="H1550" s="185">
        <v>1</v>
      </c>
      <c r="I1550" s="186"/>
      <c r="J1550" s="187">
        <f>ROUND(I1550*H1550,2)</f>
        <v>0</v>
      </c>
      <c r="K1550" s="183" t="s">
        <v>1</v>
      </c>
      <c r="L1550" s="39"/>
      <c r="M1550" s="188" t="s">
        <v>1</v>
      </c>
      <c r="N1550" s="189" t="s">
        <v>42</v>
      </c>
      <c r="O1550" s="77"/>
      <c r="P1550" s="190">
        <f>O1550*H1550</f>
        <v>0</v>
      </c>
      <c r="Q1550" s="190">
        <v>0.053560000000000003</v>
      </c>
      <c r="R1550" s="190">
        <f>Q1550*H1550</f>
        <v>0.053560000000000003</v>
      </c>
      <c r="S1550" s="190">
        <v>0</v>
      </c>
      <c r="T1550" s="191">
        <f>S1550*H1550</f>
        <v>0</v>
      </c>
      <c r="U1550" s="38"/>
      <c r="V1550" s="38"/>
      <c r="W1550" s="38"/>
      <c r="X1550" s="38"/>
      <c r="Y1550" s="38"/>
      <c r="Z1550" s="38"/>
      <c r="AA1550" s="38"/>
      <c r="AB1550" s="38"/>
      <c r="AC1550" s="38"/>
      <c r="AD1550" s="38"/>
      <c r="AE1550" s="38"/>
      <c r="AR1550" s="192" t="s">
        <v>191</v>
      </c>
      <c r="AT1550" s="192" t="s">
        <v>187</v>
      </c>
      <c r="AU1550" s="192" t="s">
        <v>92</v>
      </c>
      <c r="AY1550" s="19" t="s">
        <v>185</v>
      </c>
      <c r="BE1550" s="193">
        <f>IF(N1550="základní",J1550,0)</f>
        <v>0</v>
      </c>
      <c r="BF1550" s="193">
        <f>IF(N1550="snížená",J1550,0)</f>
        <v>0</v>
      </c>
      <c r="BG1550" s="193">
        <f>IF(N1550="zákl. přenesená",J1550,0)</f>
        <v>0</v>
      </c>
      <c r="BH1550" s="193">
        <f>IF(N1550="sníž. přenesená",J1550,0)</f>
        <v>0</v>
      </c>
      <c r="BI1550" s="193">
        <f>IF(N1550="nulová",J1550,0)</f>
        <v>0</v>
      </c>
      <c r="BJ1550" s="19" t="s">
        <v>92</v>
      </c>
      <c r="BK1550" s="193">
        <f>ROUND(I1550*H1550,2)</f>
        <v>0</v>
      </c>
      <c r="BL1550" s="19" t="s">
        <v>191</v>
      </c>
      <c r="BM1550" s="192" t="s">
        <v>1746</v>
      </c>
    </row>
    <row r="1551" s="2" customFormat="1">
      <c r="A1551" s="38"/>
      <c r="B1551" s="39"/>
      <c r="C1551" s="38"/>
      <c r="D1551" s="194" t="s">
        <v>193</v>
      </c>
      <c r="E1551" s="38"/>
      <c r="F1551" s="195" t="s">
        <v>1745</v>
      </c>
      <c r="G1551" s="38"/>
      <c r="H1551" s="38"/>
      <c r="I1551" s="196"/>
      <c r="J1551" s="38"/>
      <c r="K1551" s="38"/>
      <c r="L1551" s="39"/>
      <c r="M1551" s="197"/>
      <c r="N1551" s="198"/>
      <c r="O1551" s="77"/>
      <c r="P1551" s="77"/>
      <c r="Q1551" s="77"/>
      <c r="R1551" s="77"/>
      <c r="S1551" s="77"/>
      <c r="T1551" s="78"/>
      <c r="U1551" s="38"/>
      <c r="V1551" s="38"/>
      <c r="W1551" s="38"/>
      <c r="X1551" s="38"/>
      <c r="Y1551" s="38"/>
      <c r="Z1551" s="38"/>
      <c r="AA1551" s="38"/>
      <c r="AB1551" s="38"/>
      <c r="AC1551" s="38"/>
      <c r="AD1551" s="38"/>
      <c r="AE1551" s="38"/>
      <c r="AT1551" s="19" t="s">
        <v>193</v>
      </c>
      <c r="AU1551" s="19" t="s">
        <v>92</v>
      </c>
    </row>
    <row r="1552" s="2" customFormat="1" ht="37.8" customHeight="1">
      <c r="A1552" s="38"/>
      <c r="B1552" s="180"/>
      <c r="C1552" s="181" t="s">
        <v>1747</v>
      </c>
      <c r="D1552" s="181" t="s">
        <v>187</v>
      </c>
      <c r="E1552" s="182" t="s">
        <v>1748</v>
      </c>
      <c r="F1552" s="183" t="s">
        <v>1749</v>
      </c>
      <c r="G1552" s="184" t="s">
        <v>383</v>
      </c>
      <c r="H1552" s="185">
        <v>1</v>
      </c>
      <c r="I1552" s="186"/>
      <c r="J1552" s="187">
        <f>ROUND(I1552*H1552,2)</f>
        <v>0</v>
      </c>
      <c r="K1552" s="183" t="s">
        <v>1</v>
      </c>
      <c r="L1552" s="39"/>
      <c r="M1552" s="188" t="s">
        <v>1</v>
      </c>
      <c r="N1552" s="189" t="s">
        <v>42</v>
      </c>
      <c r="O1552" s="77"/>
      <c r="P1552" s="190">
        <f>O1552*H1552</f>
        <v>0</v>
      </c>
      <c r="Q1552" s="190">
        <v>0.053560000000000003</v>
      </c>
      <c r="R1552" s="190">
        <f>Q1552*H1552</f>
        <v>0.053560000000000003</v>
      </c>
      <c r="S1552" s="190">
        <v>0</v>
      </c>
      <c r="T1552" s="191">
        <f>S1552*H1552</f>
        <v>0</v>
      </c>
      <c r="U1552" s="38"/>
      <c r="V1552" s="38"/>
      <c r="W1552" s="38"/>
      <c r="X1552" s="38"/>
      <c r="Y1552" s="38"/>
      <c r="Z1552" s="38"/>
      <c r="AA1552" s="38"/>
      <c r="AB1552" s="38"/>
      <c r="AC1552" s="38"/>
      <c r="AD1552" s="38"/>
      <c r="AE1552" s="38"/>
      <c r="AR1552" s="192" t="s">
        <v>191</v>
      </c>
      <c r="AT1552" s="192" t="s">
        <v>187</v>
      </c>
      <c r="AU1552" s="192" t="s">
        <v>92</v>
      </c>
      <c r="AY1552" s="19" t="s">
        <v>185</v>
      </c>
      <c r="BE1552" s="193">
        <f>IF(N1552="základní",J1552,0)</f>
        <v>0</v>
      </c>
      <c r="BF1552" s="193">
        <f>IF(N1552="snížená",J1552,0)</f>
        <v>0</v>
      </c>
      <c r="BG1552" s="193">
        <f>IF(N1552="zákl. přenesená",J1552,0)</f>
        <v>0</v>
      </c>
      <c r="BH1552" s="193">
        <f>IF(N1552="sníž. přenesená",J1552,0)</f>
        <v>0</v>
      </c>
      <c r="BI1552" s="193">
        <f>IF(N1552="nulová",J1552,0)</f>
        <v>0</v>
      </c>
      <c r="BJ1552" s="19" t="s">
        <v>92</v>
      </c>
      <c r="BK1552" s="193">
        <f>ROUND(I1552*H1552,2)</f>
        <v>0</v>
      </c>
      <c r="BL1552" s="19" t="s">
        <v>191</v>
      </c>
      <c r="BM1552" s="192" t="s">
        <v>1750</v>
      </c>
    </row>
    <row r="1553" s="2" customFormat="1">
      <c r="A1553" s="38"/>
      <c r="B1553" s="39"/>
      <c r="C1553" s="38"/>
      <c r="D1553" s="194" t="s">
        <v>193</v>
      </c>
      <c r="E1553" s="38"/>
      <c r="F1553" s="195" t="s">
        <v>1749</v>
      </c>
      <c r="G1553" s="38"/>
      <c r="H1553" s="38"/>
      <c r="I1553" s="196"/>
      <c r="J1553" s="38"/>
      <c r="K1553" s="38"/>
      <c r="L1553" s="39"/>
      <c r="M1553" s="197"/>
      <c r="N1553" s="198"/>
      <c r="O1553" s="77"/>
      <c r="P1553" s="77"/>
      <c r="Q1553" s="77"/>
      <c r="R1553" s="77"/>
      <c r="S1553" s="77"/>
      <c r="T1553" s="78"/>
      <c r="U1553" s="38"/>
      <c r="V1553" s="38"/>
      <c r="W1553" s="38"/>
      <c r="X1553" s="38"/>
      <c r="Y1553" s="38"/>
      <c r="Z1553" s="38"/>
      <c r="AA1553" s="38"/>
      <c r="AB1553" s="38"/>
      <c r="AC1553" s="38"/>
      <c r="AD1553" s="38"/>
      <c r="AE1553" s="38"/>
      <c r="AT1553" s="19" t="s">
        <v>193</v>
      </c>
      <c r="AU1553" s="19" t="s">
        <v>92</v>
      </c>
    </row>
    <row r="1554" s="2" customFormat="1" ht="33" customHeight="1">
      <c r="A1554" s="38"/>
      <c r="B1554" s="180"/>
      <c r="C1554" s="181" t="s">
        <v>1751</v>
      </c>
      <c r="D1554" s="181" t="s">
        <v>187</v>
      </c>
      <c r="E1554" s="182" t="s">
        <v>1752</v>
      </c>
      <c r="F1554" s="183" t="s">
        <v>1753</v>
      </c>
      <c r="G1554" s="184" t="s">
        <v>383</v>
      </c>
      <c r="H1554" s="185">
        <v>2</v>
      </c>
      <c r="I1554" s="186"/>
      <c r="J1554" s="187">
        <f>ROUND(I1554*H1554,2)</f>
        <v>0</v>
      </c>
      <c r="K1554" s="183" t="s">
        <v>1</v>
      </c>
      <c r="L1554" s="39"/>
      <c r="M1554" s="188" t="s">
        <v>1</v>
      </c>
      <c r="N1554" s="189" t="s">
        <v>42</v>
      </c>
      <c r="O1554" s="77"/>
      <c r="P1554" s="190">
        <f>O1554*H1554</f>
        <v>0</v>
      </c>
      <c r="Q1554" s="190">
        <v>0.053560000000000003</v>
      </c>
      <c r="R1554" s="190">
        <f>Q1554*H1554</f>
        <v>0.10712000000000001</v>
      </c>
      <c r="S1554" s="190">
        <v>0</v>
      </c>
      <c r="T1554" s="191">
        <f>S1554*H1554</f>
        <v>0</v>
      </c>
      <c r="U1554" s="38"/>
      <c r="V1554" s="38"/>
      <c r="W1554" s="38"/>
      <c r="X1554" s="38"/>
      <c r="Y1554" s="38"/>
      <c r="Z1554" s="38"/>
      <c r="AA1554" s="38"/>
      <c r="AB1554" s="38"/>
      <c r="AC1554" s="38"/>
      <c r="AD1554" s="38"/>
      <c r="AE1554" s="38"/>
      <c r="AR1554" s="192" t="s">
        <v>191</v>
      </c>
      <c r="AT1554" s="192" t="s">
        <v>187</v>
      </c>
      <c r="AU1554" s="192" t="s">
        <v>92</v>
      </c>
      <c r="AY1554" s="19" t="s">
        <v>185</v>
      </c>
      <c r="BE1554" s="193">
        <f>IF(N1554="základní",J1554,0)</f>
        <v>0</v>
      </c>
      <c r="BF1554" s="193">
        <f>IF(N1554="snížená",J1554,0)</f>
        <v>0</v>
      </c>
      <c r="BG1554" s="193">
        <f>IF(N1554="zákl. přenesená",J1554,0)</f>
        <v>0</v>
      </c>
      <c r="BH1554" s="193">
        <f>IF(N1554="sníž. přenesená",J1554,0)</f>
        <v>0</v>
      </c>
      <c r="BI1554" s="193">
        <f>IF(N1554="nulová",J1554,0)</f>
        <v>0</v>
      </c>
      <c r="BJ1554" s="19" t="s">
        <v>92</v>
      </c>
      <c r="BK1554" s="193">
        <f>ROUND(I1554*H1554,2)</f>
        <v>0</v>
      </c>
      <c r="BL1554" s="19" t="s">
        <v>191</v>
      </c>
      <c r="BM1554" s="192" t="s">
        <v>1754</v>
      </c>
    </row>
    <row r="1555" s="2" customFormat="1">
      <c r="A1555" s="38"/>
      <c r="B1555" s="39"/>
      <c r="C1555" s="38"/>
      <c r="D1555" s="194" t="s">
        <v>193</v>
      </c>
      <c r="E1555" s="38"/>
      <c r="F1555" s="195" t="s">
        <v>1753</v>
      </c>
      <c r="G1555" s="38"/>
      <c r="H1555" s="38"/>
      <c r="I1555" s="196"/>
      <c r="J1555" s="38"/>
      <c r="K1555" s="38"/>
      <c r="L1555" s="39"/>
      <c r="M1555" s="197"/>
      <c r="N1555" s="198"/>
      <c r="O1555" s="77"/>
      <c r="P1555" s="77"/>
      <c r="Q1555" s="77"/>
      <c r="R1555" s="77"/>
      <c r="S1555" s="77"/>
      <c r="T1555" s="78"/>
      <c r="U1555" s="38"/>
      <c r="V1555" s="38"/>
      <c r="W1555" s="38"/>
      <c r="X1555" s="38"/>
      <c r="Y1555" s="38"/>
      <c r="Z1555" s="38"/>
      <c r="AA1555" s="38"/>
      <c r="AB1555" s="38"/>
      <c r="AC1555" s="38"/>
      <c r="AD1555" s="38"/>
      <c r="AE1555" s="38"/>
      <c r="AT1555" s="19" t="s">
        <v>193</v>
      </c>
      <c r="AU1555" s="19" t="s">
        <v>92</v>
      </c>
    </row>
    <row r="1556" s="2" customFormat="1" ht="33" customHeight="1">
      <c r="A1556" s="38"/>
      <c r="B1556" s="180"/>
      <c r="C1556" s="181" t="s">
        <v>1755</v>
      </c>
      <c r="D1556" s="181" t="s">
        <v>187</v>
      </c>
      <c r="E1556" s="182" t="s">
        <v>1756</v>
      </c>
      <c r="F1556" s="183" t="s">
        <v>1757</v>
      </c>
      <c r="G1556" s="184" t="s">
        <v>383</v>
      </c>
      <c r="H1556" s="185">
        <v>3</v>
      </c>
      <c r="I1556" s="186"/>
      <c r="J1556" s="187">
        <f>ROUND(I1556*H1556,2)</f>
        <v>0</v>
      </c>
      <c r="K1556" s="183" t="s">
        <v>1</v>
      </c>
      <c r="L1556" s="39"/>
      <c r="M1556" s="188" t="s">
        <v>1</v>
      </c>
      <c r="N1556" s="189" t="s">
        <v>42</v>
      </c>
      <c r="O1556" s="77"/>
      <c r="P1556" s="190">
        <f>O1556*H1556</f>
        <v>0</v>
      </c>
      <c r="Q1556" s="190">
        <v>0.053560000000000003</v>
      </c>
      <c r="R1556" s="190">
        <f>Q1556*H1556</f>
        <v>0.16068000000000002</v>
      </c>
      <c r="S1556" s="190">
        <v>0</v>
      </c>
      <c r="T1556" s="191">
        <f>S1556*H1556</f>
        <v>0</v>
      </c>
      <c r="U1556" s="38"/>
      <c r="V1556" s="38"/>
      <c r="W1556" s="38"/>
      <c r="X1556" s="38"/>
      <c r="Y1556" s="38"/>
      <c r="Z1556" s="38"/>
      <c r="AA1556" s="38"/>
      <c r="AB1556" s="38"/>
      <c r="AC1556" s="38"/>
      <c r="AD1556" s="38"/>
      <c r="AE1556" s="38"/>
      <c r="AR1556" s="192" t="s">
        <v>191</v>
      </c>
      <c r="AT1556" s="192" t="s">
        <v>187</v>
      </c>
      <c r="AU1556" s="192" t="s">
        <v>92</v>
      </c>
      <c r="AY1556" s="19" t="s">
        <v>185</v>
      </c>
      <c r="BE1556" s="193">
        <f>IF(N1556="základní",J1556,0)</f>
        <v>0</v>
      </c>
      <c r="BF1556" s="193">
        <f>IF(N1556="snížená",J1556,0)</f>
        <v>0</v>
      </c>
      <c r="BG1556" s="193">
        <f>IF(N1556="zákl. přenesená",J1556,0)</f>
        <v>0</v>
      </c>
      <c r="BH1556" s="193">
        <f>IF(N1556="sníž. přenesená",J1556,0)</f>
        <v>0</v>
      </c>
      <c r="BI1556" s="193">
        <f>IF(N1556="nulová",J1556,0)</f>
        <v>0</v>
      </c>
      <c r="BJ1556" s="19" t="s">
        <v>92</v>
      </c>
      <c r="BK1556" s="193">
        <f>ROUND(I1556*H1556,2)</f>
        <v>0</v>
      </c>
      <c r="BL1556" s="19" t="s">
        <v>191</v>
      </c>
      <c r="BM1556" s="192" t="s">
        <v>1758</v>
      </c>
    </row>
    <row r="1557" s="2" customFormat="1">
      <c r="A1557" s="38"/>
      <c r="B1557" s="39"/>
      <c r="C1557" s="38"/>
      <c r="D1557" s="194" t="s">
        <v>193</v>
      </c>
      <c r="E1557" s="38"/>
      <c r="F1557" s="195" t="s">
        <v>1757</v>
      </c>
      <c r="G1557" s="38"/>
      <c r="H1557" s="38"/>
      <c r="I1557" s="196"/>
      <c r="J1557" s="38"/>
      <c r="K1557" s="38"/>
      <c r="L1557" s="39"/>
      <c r="M1557" s="197"/>
      <c r="N1557" s="198"/>
      <c r="O1557" s="77"/>
      <c r="P1557" s="77"/>
      <c r="Q1557" s="77"/>
      <c r="R1557" s="77"/>
      <c r="S1557" s="77"/>
      <c r="T1557" s="78"/>
      <c r="U1557" s="38"/>
      <c r="V1557" s="38"/>
      <c r="W1557" s="38"/>
      <c r="X1557" s="38"/>
      <c r="Y1557" s="38"/>
      <c r="Z1557" s="38"/>
      <c r="AA1557" s="38"/>
      <c r="AB1557" s="38"/>
      <c r="AC1557" s="38"/>
      <c r="AD1557" s="38"/>
      <c r="AE1557" s="38"/>
      <c r="AT1557" s="19" t="s">
        <v>193</v>
      </c>
      <c r="AU1557" s="19" t="s">
        <v>92</v>
      </c>
    </row>
    <row r="1558" s="2" customFormat="1" ht="37.8" customHeight="1">
      <c r="A1558" s="38"/>
      <c r="B1558" s="180"/>
      <c r="C1558" s="181" t="s">
        <v>1759</v>
      </c>
      <c r="D1558" s="181" t="s">
        <v>187</v>
      </c>
      <c r="E1558" s="182" t="s">
        <v>1760</v>
      </c>
      <c r="F1558" s="183" t="s">
        <v>1761</v>
      </c>
      <c r="G1558" s="184" t="s">
        <v>383</v>
      </c>
      <c r="H1558" s="185">
        <v>10</v>
      </c>
      <c r="I1558" s="186"/>
      <c r="J1558" s="187">
        <f>ROUND(I1558*H1558,2)</f>
        <v>0</v>
      </c>
      <c r="K1558" s="183" t="s">
        <v>1</v>
      </c>
      <c r="L1558" s="39"/>
      <c r="M1558" s="188" t="s">
        <v>1</v>
      </c>
      <c r="N1558" s="189" t="s">
        <v>42</v>
      </c>
      <c r="O1558" s="77"/>
      <c r="P1558" s="190">
        <f>O1558*H1558</f>
        <v>0</v>
      </c>
      <c r="Q1558" s="190">
        <v>0.053560000000000003</v>
      </c>
      <c r="R1558" s="190">
        <f>Q1558*H1558</f>
        <v>0.53560000000000008</v>
      </c>
      <c r="S1558" s="190">
        <v>0</v>
      </c>
      <c r="T1558" s="191">
        <f>S1558*H1558</f>
        <v>0</v>
      </c>
      <c r="U1558" s="38"/>
      <c r="V1558" s="38"/>
      <c r="W1558" s="38"/>
      <c r="X1558" s="38"/>
      <c r="Y1558" s="38"/>
      <c r="Z1558" s="38"/>
      <c r="AA1558" s="38"/>
      <c r="AB1558" s="38"/>
      <c r="AC1558" s="38"/>
      <c r="AD1558" s="38"/>
      <c r="AE1558" s="38"/>
      <c r="AR1558" s="192" t="s">
        <v>191</v>
      </c>
      <c r="AT1558" s="192" t="s">
        <v>187</v>
      </c>
      <c r="AU1558" s="192" t="s">
        <v>92</v>
      </c>
      <c r="AY1558" s="19" t="s">
        <v>185</v>
      </c>
      <c r="BE1558" s="193">
        <f>IF(N1558="základní",J1558,0)</f>
        <v>0</v>
      </c>
      <c r="BF1558" s="193">
        <f>IF(N1558="snížená",J1558,0)</f>
        <v>0</v>
      </c>
      <c r="BG1558" s="193">
        <f>IF(N1558="zákl. přenesená",J1558,0)</f>
        <v>0</v>
      </c>
      <c r="BH1558" s="193">
        <f>IF(N1558="sníž. přenesená",J1558,0)</f>
        <v>0</v>
      </c>
      <c r="BI1558" s="193">
        <f>IF(N1558="nulová",J1558,0)</f>
        <v>0</v>
      </c>
      <c r="BJ1558" s="19" t="s">
        <v>92</v>
      </c>
      <c r="BK1558" s="193">
        <f>ROUND(I1558*H1558,2)</f>
        <v>0</v>
      </c>
      <c r="BL1558" s="19" t="s">
        <v>191</v>
      </c>
      <c r="BM1558" s="192" t="s">
        <v>1762</v>
      </c>
    </row>
    <row r="1559" s="2" customFormat="1">
      <c r="A1559" s="38"/>
      <c r="B1559" s="39"/>
      <c r="C1559" s="38"/>
      <c r="D1559" s="194" t="s">
        <v>193</v>
      </c>
      <c r="E1559" s="38"/>
      <c r="F1559" s="195" t="s">
        <v>1761</v>
      </c>
      <c r="G1559" s="38"/>
      <c r="H1559" s="38"/>
      <c r="I1559" s="196"/>
      <c r="J1559" s="38"/>
      <c r="K1559" s="38"/>
      <c r="L1559" s="39"/>
      <c r="M1559" s="197"/>
      <c r="N1559" s="198"/>
      <c r="O1559" s="77"/>
      <c r="P1559" s="77"/>
      <c r="Q1559" s="77"/>
      <c r="R1559" s="77"/>
      <c r="S1559" s="77"/>
      <c r="T1559" s="78"/>
      <c r="U1559" s="38"/>
      <c r="V1559" s="38"/>
      <c r="W1559" s="38"/>
      <c r="X1559" s="38"/>
      <c r="Y1559" s="38"/>
      <c r="Z1559" s="38"/>
      <c r="AA1559" s="38"/>
      <c r="AB1559" s="38"/>
      <c r="AC1559" s="38"/>
      <c r="AD1559" s="38"/>
      <c r="AE1559" s="38"/>
      <c r="AT1559" s="19" t="s">
        <v>193</v>
      </c>
      <c r="AU1559" s="19" t="s">
        <v>92</v>
      </c>
    </row>
    <row r="1560" s="2" customFormat="1" ht="37.8" customHeight="1">
      <c r="A1560" s="38"/>
      <c r="B1560" s="180"/>
      <c r="C1560" s="181" t="s">
        <v>1763</v>
      </c>
      <c r="D1560" s="181" t="s">
        <v>187</v>
      </c>
      <c r="E1560" s="182" t="s">
        <v>1764</v>
      </c>
      <c r="F1560" s="183" t="s">
        <v>1765</v>
      </c>
      <c r="G1560" s="184" t="s">
        <v>383</v>
      </c>
      <c r="H1560" s="185">
        <v>2</v>
      </c>
      <c r="I1560" s="186"/>
      <c r="J1560" s="187">
        <f>ROUND(I1560*H1560,2)</f>
        <v>0</v>
      </c>
      <c r="K1560" s="183" t="s">
        <v>1</v>
      </c>
      <c r="L1560" s="39"/>
      <c r="M1560" s="188" t="s">
        <v>1</v>
      </c>
      <c r="N1560" s="189" t="s">
        <v>42</v>
      </c>
      <c r="O1560" s="77"/>
      <c r="P1560" s="190">
        <f>O1560*H1560</f>
        <v>0</v>
      </c>
      <c r="Q1560" s="190">
        <v>0.053560000000000003</v>
      </c>
      <c r="R1560" s="190">
        <f>Q1560*H1560</f>
        <v>0.10712000000000001</v>
      </c>
      <c r="S1560" s="190">
        <v>0</v>
      </c>
      <c r="T1560" s="191">
        <f>S1560*H1560</f>
        <v>0</v>
      </c>
      <c r="U1560" s="38"/>
      <c r="V1560" s="38"/>
      <c r="W1560" s="38"/>
      <c r="X1560" s="38"/>
      <c r="Y1560" s="38"/>
      <c r="Z1560" s="38"/>
      <c r="AA1560" s="38"/>
      <c r="AB1560" s="38"/>
      <c r="AC1560" s="38"/>
      <c r="AD1560" s="38"/>
      <c r="AE1560" s="38"/>
      <c r="AR1560" s="192" t="s">
        <v>191</v>
      </c>
      <c r="AT1560" s="192" t="s">
        <v>187</v>
      </c>
      <c r="AU1560" s="192" t="s">
        <v>92</v>
      </c>
      <c r="AY1560" s="19" t="s">
        <v>185</v>
      </c>
      <c r="BE1560" s="193">
        <f>IF(N1560="základní",J1560,0)</f>
        <v>0</v>
      </c>
      <c r="BF1560" s="193">
        <f>IF(N1560="snížená",J1560,0)</f>
        <v>0</v>
      </c>
      <c r="BG1560" s="193">
        <f>IF(N1560="zákl. přenesená",J1560,0)</f>
        <v>0</v>
      </c>
      <c r="BH1560" s="193">
        <f>IF(N1560="sníž. přenesená",J1560,0)</f>
        <v>0</v>
      </c>
      <c r="BI1560" s="193">
        <f>IF(N1560="nulová",J1560,0)</f>
        <v>0</v>
      </c>
      <c r="BJ1560" s="19" t="s">
        <v>92</v>
      </c>
      <c r="BK1560" s="193">
        <f>ROUND(I1560*H1560,2)</f>
        <v>0</v>
      </c>
      <c r="BL1560" s="19" t="s">
        <v>191</v>
      </c>
      <c r="BM1560" s="192" t="s">
        <v>1766</v>
      </c>
    </row>
    <row r="1561" s="2" customFormat="1">
      <c r="A1561" s="38"/>
      <c r="B1561" s="39"/>
      <c r="C1561" s="38"/>
      <c r="D1561" s="194" t="s">
        <v>193</v>
      </c>
      <c r="E1561" s="38"/>
      <c r="F1561" s="195" t="s">
        <v>1765</v>
      </c>
      <c r="G1561" s="38"/>
      <c r="H1561" s="38"/>
      <c r="I1561" s="196"/>
      <c r="J1561" s="38"/>
      <c r="K1561" s="38"/>
      <c r="L1561" s="39"/>
      <c r="M1561" s="197"/>
      <c r="N1561" s="198"/>
      <c r="O1561" s="77"/>
      <c r="P1561" s="77"/>
      <c r="Q1561" s="77"/>
      <c r="R1561" s="77"/>
      <c r="S1561" s="77"/>
      <c r="T1561" s="78"/>
      <c r="U1561" s="38"/>
      <c r="V1561" s="38"/>
      <c r="W1561" s="38"/>
      <c r="X1561" s="38"/>
      <c r="Y1561" s="38"/>
      <c r="Z1561" s="38"/>
      <c r="AA1561" s="38"/>
      <c r="AB1561" s="38"/>
      <c r="AC1561" s="38"/>
      <c r="AD1561" s="38"/>
      <c r="AE1561" s="38"/>
      <c r="AT1561" s="19" t="s">
        <v>193</v>
      </c>
      <c r="AU1561" s="19" t="s">
        <v>92</v>
      </c>
    </row>
    <row r="1562" s="2" customFormat="1" ht="37.8" customHeight="1">
      <c r="A1562" s="38"/>
      <c r="B1562" s="180"/>
      <c r="C1562" s="181" t="s">
        <v>1767</v>
      </c>
      <c r="D1562" s="181" t="s">
        <v>187</v>
      </c>
      <c r="E1562" s="182" t="s">
        <v>1768</v>
      </c>
      <c r="F1562" s="183" t="s">
        <v>1769</v>
      </c>
      <c r="G1562" s="184" t="s">
        <v>383</v>
      </c>
      <c r="H1562" s="185">
        <v>3</v>
      </c>
      <c r="I1562" s="186"/>
      <c r="J1562" s="187">
        <f>ROUND(I1562*H1562,2)</f>
        <v>0</v>
      </c>
      <c r="K1562" s="183" t="s">
        <v>1</v>
      </c>
      <c r="L1562" s="39"/>
      <c r="M1562" s="188" t="s">
        <v>1</v>
      </c>
      <c r="N1562" s="189" t="s">
        <v>42</v>
      </c>
      <c r="O1562" s="77"/>
      <c r="P1562" s="190">
        <f>O1562*H1562</f>
        <v>0</v>
      </c>
      <c r="Q1562" s="190">
        <v>0.053560000000000003</v>
      </c>
      <c r="R1562" s="190">
        <f>Q1562*H1562</f>
        <v>0.16068000000000002</v>
      </c>
      <c r="S1562" s="190">
        <v>0</v>
      </c>
      <c r="T1562" s="191">
        <f>S1562*H1562</f>
        <v>0</v>
      </c>
      <c r="U1562" s="38"/>
      <c r="V1562" s="38"/>
      <c r="W1562" s="38"/>
      <c r="X1562" s="38"/>
      <c r="Y1562" s="38"/>
      <c r="Z1562" s="38"/>
      <c r="AA1562" s="38"/>
      <c r="AB1562" s="38"/>
      <c r="AC1562" s="38"/>
      <c r="AD1562" s="38"/>
      <c r="AE1562" s="38"/>
      <c r="AR1562" s="192" t="s">
        <v>191</v>
      </c>
      <c r="AT1562" s="192" t="s">
        <v>187</v>
      </c>
      <c r="AU1562" s="192" t="s">
        <v>92</v>
      </c>
      <c r="AY1562" s="19" t="s">
        <v>185</v>
      </c>
      <c r="BE1562" s="193">
        <f>IF(N1562="základní",J1562,0)</f>
        <v>0</v>
      </c>
      <c r="BF1562" s="193">
        <f>IF(N1562="snížená",J1562,0)</f>
        <v>0</v>
      </c>
      <c r="BG1562" s="193">
        <f>IF(N1562="zákl. přenesená",J1562,0)</f>
        <v>0</v>
      </c>
      <c r="BH1562" s="193">
        <f>IF(N1562="sníž. přenesená",J1562,0)</f>
        <v>0</v>
      </c>
      <c r="BI1562" s="193">
        <f>IF(N1562="nulová",J1562,0)</f>
        <v>0</v>
      </c>
      <c r="BJ1562" s="19" t="s">
        <v>92</v>
      </c>
      <c r="BK1562" s="193">
        <f>ROUND(I1562*H1562,2)</f>
        <v>0</v>
      </c>
      <c r="BL1562" s="19" t="s">
        <v>191</v>
      </c>
      <c r="BM1562" s="192" t="s">
        <v>1770</v>
      </c>
    </row>
    <row r="1563" s="2" customFormat="1">
      <c r="A1563" s="38"/>
      <c r="B1563" s="39"/>
      <c r="C1563" s="38"/>
      <c r="D1563" s="194" t="s">
        <v>193</v>
      </c>
      <c r="E1563" s="38"/>
      <c r="F1563" s="195" t="s">
        <v>1769</v>
      </c>
      <c r="G1563" s="38"/>
      <c r="H1563" s="38"/>
      <c r="I1563" s="196"/>
      <c r="J1563" s="38"/>
      <c r="K1563" s="38"/>
      <c r="L1563" s="39"/>
      <c r="M1563" s="197"/>
      <c r="N1563" s="198"/>
      <c r="O1563" s="77"/>
      <c r="P1563" s="77"/>
      <c r="Q1563" s="77"/>
      <c r="R1563" s="77"/>
      <c r="S1563" s="77"/>
      <c r="T1563" s="78"/>
      <c r="U1563" s="38"/>
      <c r="V1563" s="38"/>
      <c r="W1563" s="38"/>
      <c r="X1563" s="38"/>
      <c r="Y1563" s="38"/>
      <c r="Z1563" s="38"/>
      <c r="AA1563" s="38"/>
      <c r="AB1563" s="38"/>
      <c r="AC1563" s="38"/>
      <c r="AD1563" s="38"/>
      <c r="AE1563" s="38"/>
      <c r="AT1563" s="19" t="s">
        <v>193</v>
      </c>
      <c r="AU1563" s="19" t="s">
        <v>92</v>
      </c>
    </row>
    <row r="1564" s="2" customFormat="1" ht="37.8" customHeight="1">
      <c r="A1564" s="38"/>
      <c r="B1564" s="180"/>
      <c r="C1564" s="181" t="s">
        <v>1771</v>
      </c>
      <c r="D1564" s="181" t="s">
        <v>187</v>
      </c>
      <c r="E1564" s="182" t="s">
        <v>1772</v>
      </c>
      <c r="F1564" s="183" t="s">
        <v>1773</v>
      </c>
      <c r="G1564" s="184" t="s">
        <v>383</v>
      </c>
      <c r="H1564" s="185">
        <v>3</v>
      </c>
      <c r="I1564" s="186"/>
      <c r="J1564" s="187">
        <f>ROUND(I1564*H1564,2)</f>
        <v>0</v>
      </c>
      <c r="K1564" s="183" t="s">
        <v>1</v>
      </c>
      <c r="L1564" s="39"/>
      <c r="M1564" s="188" t="s">
        <v>1</v>
      </c>
      <c r="N1564" s="189" t="s">
        <v>42</v>
      </c>
      <c r="O1564" s="77"/>
      <c r="P1564" s="190">
        <f>O1564*H1564</f>
        <v>0</v>
      </c>
      <c r="Q1564" s="190">
        <v>0.053560000000000003</v>
      </c>
      <c r="R1564" s="190">
        <f>Q1564*H1564</f>
        <v>0.16068000000000002</v>
      </c>
      <c r="S1564" s="190">
        <v>0</v>
      </c>
      <c r="T1564" s="191">
        <f>S1564*H1564</f>
        <v>0</v>
      </c>
      <c r="U1564" s="38"/>
      <c r="V1564" s="38"/>
      <c r="W1564" s="38"/>
      <c r="X1564" s="38"/>
      <c r="Y1564" s="38"/>
      <c r="Z1564" s="38"/>
      <c r="AA1564" s="38"/>
      <c r="AB1564" s="38"/>
      <c r="AC1564" s="38"/>
      <c r="AD1564" s="38"/>
      <c r="AE1564" s="38"/>
      <c r="AR1564" s="192" t="s">
        <v>191</v>
      </c>
      <c r="AT1564" s="192" t="s">
        <v>187</v>
      </c>
      <c r="AU1564" s="192" t="s">
        <v>92</v>
      </c>
      <c r="AY1564" s="19" t="s">
        <v>185</v>
      </c>
      <c r="BE1564" s="193">
        <f>IF(N1564="základní",J1564,0)</f>
        <v>0</v>
      </c>
      <c r="BF1564" s="193">
        <f>IF(N1564="snížená",J1564,0)</f>
        <v>0</v>
      </c>
      <c r="BG1564" s="193">
        <f>IF(N1564="zákl. přenesená",J1564,0)</f>
        <v>0</v>
      </c>
      <c r="BH1564" s="193">
        <f>IF(N1564="sníž. přenesená",J1564,0)</f>
        <v>0</v>
      </c>
      <c r="BI1564" s="193">
        <f>IF(N1564="nulová",J1564,0)</f>
        <v>0</v>
      </c>
      <c r="BJ1564" s="19" t="s">
        <v>92</v>
      </c>
      <c r="BK1564" s="193">
        <f>ROUND(I1564*H1564,2)</f>
        <v>0</v>
      </c>
      <c r="BL1564" s="19" t="s">
        <v>191</v>
      </c>
      <c r="BM1564" s="192" t="s">
        <v>1774</v>
      </c>
    </row>
    <row r="1565" s="2" customFormat="1">
      <c r="A1565" s="38"/>
      <c r="B1565" s="39"/>
      <c r="C1565" s="38"/>
      <c r="D1565" s="194" t="s">
        <v>193</v>
      </c>
      <c r="E1565" s="38"/>
      <c r="F1565" s="195" t="s">
        <v>1773</v>
      </c>
      <c r="G1565" s="38"/>
      <c r="H1565" s="38"/>
      <c r="I1565" s="196"/>
      <c r="J1565" s="38"/>
      <c r="K1565" s="38"/>
      <c r="L1565" s="39"/>
      <c r="M1565" s="197"/>
      <c r="N1565" s="198"/>
      <c r="O1565" s="77"/>
      <c r="P1565" s="77"/>
      <c r="Q1565" s="77"/>
      <c r="R1565" s="77"/>
      <c r="S1565" s="77"/>
      <c r="T1565" s="78"/>
      <c r="U1565" s="38"/>
      <c r="V1565" s="38"/>
      <c r="W1565" s="38"/>
      <c r="X1565" s="38"/>
      <c r="Y1565" s="38"/>
      <c r="Z1565" s="38"/>
      <c r="AA1565" s="38"/>
      <c r="AB1565" s="38"/>
      <c r="AC1565" s="38"/>
      <c r="AD1565" s="38"/>
      <c r="AE1565" s="38"/>
      <c r="AT1565" s="19" t="s">
        <v>193</v>
      </c>
      <c r="AU1565" s="19" t="s">
        <v>92</v>
      </c>
    </row>
    <row r="1566" s="2" customFormat="1" ht="33" customHeight="1">
      <c r="A1566" s="38"/>
      <c r="B1566" s="180"/>
      <c r="C1566" s="181" t="s">
        <v>1775</v>
      </c>
      <c r="D1566" s="181" t="s">
        <v>187</v>
      </c>
      <c r="E1566" s="182" t="s">
        <v>1776</v>
      </c>
      <c r="F1566" s="183" t="s">
        <v>1777</v>
      </c>
      <c r="G1566" s="184" t="s">
        <v>383</v>
      </c>
      <c r="H1566" s="185">
        <v>3</v>
      </c>
      <c r="I1566" s="186"/>
      <c r="J1566" s="187">
        <f>ROUND(I1566*H1566,2)</f>
        <v>0</v>
      </c>
      <c r="K1566" s="183" t="s">
        <v>1</v>
      </c>
      <c r="L1566" s="39"/>
      <c r="M1566" s="188" t="s">
        <v>1</v>
      </c>
      <c r="N1566" s="189" t="s">
        <v>42</v>
      </c>
      <c r="O1566" s="77"/>
      <c r="P1566" s="190">
        <f>O1566*H1566</f>
        <v>0</v>
      </c>
      <c r="Q1566" s="190">
        <v>0.053560000000000003</v>
      </c>
      <c r="R1566" s="190">
        <f>Q1566*H1566</f>
        <v>0.16068000000000002</v>
      </c>
      <c r="S1566" s="190">
        <v>0</v>
      </c>
      <c r="T1566" s="191">
        <f>S1566*H1566</f>
        <v>0</v>
      </c>
      <c r="U1566" s="38"/>
      <c r="V1566" s="38"/>
      <c r="W1566" s="38"/>
      <c r="X1566" s="38"/>
      <c r="Y1566" s="38"/>
      <c r="Z1566" s="38"/>
      <c r="AA1566" s="38"/>
      <c r="AB1566" s="38"/>
      <c r="AC1566" s="38"/>
      <c r="AD1566" s="38"/>
      <c r="AE1566" s="38"/>
      <c r="AR1566" s="192" t="s">
        <v>191</v>
      </c>
      <c r="AT1566" s="192" t="s">
        <v>187</v>
      </c>
      <c r="AU1566" s="192" t="s">
        <v>92</v>
      </c>
      <c r="AY1566" s="19" t="s">
        <v>185</v>
      </c>
      <c r="BE1566" s="193">
        <f>IF(N1566="základní",J1566,0)</f>
        <v>0</v>
      </c>
      <c r="BF1566" s="193">
        <f>IF(N1566="snížená",J1566,0)</f>
        <v>0</v>
      </c>
      <c r="BG1566" s="193">
        <f>IF(N1566="zákl. přenesená",J1566,0)</f>
        <v>0</v>
      </c>
      <c r="BH1566" s="193">
        <f>IF(N1566="sníž. přenesená",J1566,0)</f>
        <v>0</v>
      </c>
      <c r="BI1566" s="193">
        <f>IF(N1566="nulová",J1566,0)</f>
        <v>0</v>
      </c>
      <c r="BJ1566" s="19" t="s">
        <v>92</v>
      </c>
      <c r="BK1566" s="193">
        <f>ROUND(I1566*H1566,2)</f>
        <v>0</v>
      </c>
      <c r="BL1566" s="19" t="s">
        <v>191</v>
      </c>
      <c r="BM1566" s="192" t="s">
        <v>1778</v>
      </c>
    </row>
    <row r="1567" s="2" customFormat="1">
      <c r="A1567" s="38"/>
      <c r="B1567" s="39"/>
      <c r="C1567" s="38"/>
      <c r="D1567" s="194" t="s">
        <v>193</v>
      </c>
      <c r="E1567" s="38"/>
      <c r="F1567" s="195" t="s">
        <v>1777</v>
      </c>
      <c r="G1567" s="38"/>
      <c r="H1567" s="38"/>
      <c r="I1567" s="196"/>
      <c r="J1567" s="38"/>
      <c r="K1567" s="38"/>
      <c r="L1567" s="39"/>
      <c r="M1567" s="197"/>
      <c r="N1567" s="198"/>
      <c r="O1567" s="77"/>
      <c r="P1567" s="77"/>
      <c r="Q1567" s="77"/>
      <c r="R1567" s="77"/>
      <c r="S1567" s="77"/>
      <c r="T1567" s="78"/>
      <c r="U1567" s="38"/>
      <c r="V1567" s="38"/>
      <c r="W1567" s="38"/>
      <c r="X1567" s="38"/>
      <c r="Y1567" s="38"/>
      <c r="Z1567" s="38"/>
      <c r="AA1567" s="38"/>
      <c r="AB1567" s="38"/>
      <c r="AC1567" s="38"/>
      <c r="AD1567" s="38"/>
      <c r="AE1567" s="38"/>
      <c r="AT1567" s="19" t="s">
        <v>193</v>
      </c>
      <c r="AU1567" s="19" t="s">
        <v>92</v>
      </c>
    </row>
    <row r="1568" s="2" customFormat="1" ht="33" customHeight="1">
      <c r="A1568" s="38"/>
      <c r="B1568" s="180"/>
      <c r="C1568" s="181" t="s">
        <v>1779</v>
      </c>
      <c r="D1568" s="181" t="s">
        <v>187</v>
      </c>
      <c r="E1568" s="182" t="s">
        <v>1780</v>
      </c>
      <c r="F1568" s="183" t="s">
        <v>1781</v>
      </c>
      <c r="G1568" s="184" t="s">
        <v>383</v>
      </c>
      <c r="H1568" s="185">
        <v>2</v>
      </c>
      <c r="I1568" s="186"/>
      <c r="J1568" s="187">
        <f>ROUND(I1568*H1568,2)</f>
        <v>0</v>
      </c>
      <c r="K1568" s="183" t="s">
        <v>1</v>
      </c>
      <c r="L1568" s="39"/>
      <c r="M1568" s="188" t="s">
        <v>1</v>
      </c>
      <c r="N1568" s="189" t="s">
        <v>42</v>
      </c>
      <c r="O1568" s="77"/>
      <c r="P1568" s="190">
        <f>O1568*H1568</f>
        <v>0</v>
      </c>
      <c r="Q1568" s="190">
        <v>0.053560000000000003</v>
      </c>
      <c r="R1568" s="190">
        <f>Q1568*H1568</f>
        <v>0.10712000000000001</v>
      </c>
      <c r="S1568" s="190">
        <v>0</v>
      </c>
      <c r="T1568" s="191">
        <f>S1568*H1568</f>
        <v>0</v>
      </c>
      <c r="U1568" s="38"/>
      <c r="V1568" s="38"/>
      <c r="W1568" s="38"/>
      <c r="X1568" s="38"/>
      <c r="Y1568" s="38"/>
      <c r="Z1568" s="38"/>
      <c r="AA1568" s="38"/>
      <c r="AB1568" s="38"/>
      <c r="AC1568" s="38"/>
      <c r="AD1568" s="38"/>
      <c r="AE1568" s="38"/>
      <c r="AR1568" s="192" t="s">
        <v>191</v>
      </c>
      <c r="AT1568" s="192" t="s">
        <v>187</v>
      </c>
      <c r="AU1568" s="192" t="s">
        <v>92</v>
      </c>
      <c r="AY1568" s="19" t="s">
        <v>185</v>
      </c>
      <c r="BE1568" s="193">
        <f>IF(N1568="základní",J1568,0)</f>
        <v>0</v>
      </c>
      <c r="BF1568" s="193">
        <f>IF(N1568="snížená",J1568,0)</f>
        <v>0</v>
      </c>
      <c r="BG1568" s="193">
        <f>IF(N1568="zákl. přenesená",J1568,0)</f>
        <v>0</v>
      </c>
      <c r="BH1568" s="193">
        <f>IF(N1568="sníž. přenesená",J1568,0)</f>
        <v>0</v>
      </c>
      <c r="BI1568" s="193">
        <f>IF(N1568="nulová",J1568,0)</f>
        <v>0</v>
      </c>
      <c r="BJ1568" s="19" t="s">
        <v>92</v>
      </c>
      <c r="BK1568" s="193">
        <f>ROUND(I1568*H1568,2)</f>
        <v>0</v>
      </c>
      <c r="BL1568" s="19" t="s">
        <v>191</v>
      </c>
      <c r="BM1568" s="192" t="s">
        <v>1782</v>
      </c>
    </row>
    <row r="1569" s="2" customFormat="1">
      <c r="A1569" s="38"/>
      <c r="B1569" s="39"/>
      <c r="C1569" s="38"/>
      <c r="D1569" s="194" t="s">
        <v>193</v>
      </c>
      <c r="E1569" s="38"/>
      <c r="F1569" s="195" t="s">
        <v>1781</v>
      </c>
      <c r="G1569" s="38"/>
      <c r="H1569" s="38"/>
      <c r="I1569" s="196"/>
      <c r="J1569" s="38"/>
      <c r="K1569" s="38"/>
      <c r="L1569" s="39"/>
      <c r="M1569" s="197"/>
      <c r="N1569" s="198"/>
      <c r="O1569" s="77"/>
      <c r="P1569" s="77"/>
      <c r="Q1569" s="77"/>
      <c r="R1569" s="77"/>
      <c r="S1569" s="77"/>
      <c r="T1569" s="78"/>
      <c r="U1569" s="38"/>
      <c r="V1569" s="38"/>
      <c r="W1569" s="38"/>
      <c r="X1569" s="38"/>
      <c r="Y1569" s="38"/>
      <c r="Z1569" s="38"/>
      <c r="AA1569" s="38"/>
      <c r="AB1569" s="38"/>
      <c r="AC1569" s="38"/>
      <c r="AD1569" s="38"/>
      <c r="AE1569" s="38"/>
      <c r="AT1569" s="19" t="s">
        <v>193</v>
      </c>
      <c r="AU1569" s="19" t="s">
        <v>92</v>
      </c>
    </row>
    <row r="1570" s="2" customFormat="1" ht="33" customHeight="1">
      <c r="A1570" s="38"/>
      <c r="B1570" s="180"/>
      <c r="C1570" s="181" t="s">
        <v>1783</v>
      </c>
      <c r="D1570" s="181" t="s">
        <v>187</v>
      </c>
      <c r="E1570" s="182" t="s">
        <v>1784</v>
      </c>
      <c r="F1570" s="183" t="s">
        <v>1785</v>
      </c>
      <c r="G1570" s="184" t="s">
        <v>383</v>
      </c>
      <c r="H1570" s="185">
        <v>2</v>
      </c>
      <c r="I1570" s="186"/>
      <c r="J1570" s="187">
        <f>ROUND(I1570*H1570,2)</f>
        <v>0</v>
      </c>
      <c r="K1570" s="183" t="s">
        <v>1</v>
      </c>
      <c r="L1570" s="39"/>
      <c r="M1570" s="188" t="s">
        <v>1</v>
      </c>
      <c r="N1570" s="189" t="s">
        <v>42</v>
      </c>
      <c r="O1570" s="77"/>
      <c r="P1570" s="190">
        <f>O1570*H1570</f>
        <v>0</v>
      </c>
      <c r="Q1570" s="190">
        <v>0.053560000000000003</v>
      </c>
      <c r="R1570" s="190">
        <f>Q1570*H1570</f>
        <v>0.10712000000000001</v>
      </c>
      <c r="S1570" s="190">
        <v>0</v>
      </c>
      <c r="T1570" s="191">
        <f>S1570*H1570</f>
        <v>0</v>
      </c>
      <c r="U1570" s="38"/>
      <c r="V1570" s="38"/>
      <c r="W1570" s="38"/>
      <c r="X1570" s="38"/>
      <c r="Y1570" s="38"/>
      <c r="Z1570" s="38"/>
      <c r="AA1570" s="38"/>
      <c r="AB1570" s="38"/>
      <c r="AC1570" s="38"/>
      <c r="AD1570" s="38"/>
      <c r="AE1570" s="38"/>
      <c r="AR1570" s="192" t="s">
        <v>191</v>
      </c>
      <c r="AT1570" s="192" t="s">
        <v>187</v>
      </c>
      <c r="AU1570" s="192" t="s">
        <v>92</v>
      </c>
      <c r="AY1570" s="19" t="s">
        <v>185</v>
      </c>
      <c r="BE1570" s="193">
        <f>IF(N1570="základní",J1570,0)</f>
        <v>0</v>
      </c>
      <c r="BF1570" s="193">
        <f>IF(N1570="snížená",J1570,0)</f>
        <v>0</v>
      </c>
      <c r="BG1570" s="193">
        <f>IF(N1570="zákl. přenesená",J1570,0)</f>
        <v>0</v>
      </c>
      <c r="BH1570" s="193">
        <f>IF(N1570="sníž. přenesená",J1570,0)</f>
        <v>0</v>
      </c>
      <c r="BI1570" s="193">
        <f>IF(N1570="nulová",J1570,0)</f>
        <v>0</v>
      </c>
      <c r="BJ1570" s="19" t="s">
        <v>92</v>
      </c>
      <c r="BK1570" s="193">
        <f>ROUND(I1570*H1570,2)</f>
        <v>0</v>
      </c>
      <c r="BL1570" s="19" t="s">
        <v>191</v>
      </c>
      <c r="BM1570" s="192" t="s">
        <v>1786</v>
      </c>
    </row>
    <row r="1571" s="2" customFormat="1">
      <c r="A1571" s="38"/>
      <c r="B1571" s="39"/>
      <c r="C1571" s="38"/>
      <c r="D1571" s="194" t="s">
        <v>193</v>
      </c>
      <c r="E1571" s="38"/>
      <c r="F1571" s="195" t="s">
        <v>1785</v>
      </c>
      <c r="G1571" s="38"/>
      <c r="H1571" s="38"/>
      <c r="I1571" s="196"/>
      <c r="J1571" s="38"/>
      <c r="K1571" s="38"/>
      <c r="L1571" s="39"/>
      <c r="M1571" s="197"/>
      <c r="N1571" s="198"/>
      <c r="O1571" s="77"/>
      <c r="P1571" s="77"/>
      <c r="Q1571" s="77"/>
      <c r="R1571" s="77"/>
      <c r="S1571" s="77"/>
      <c r="T1571" s="78"/>
      <c r="U1571" s="38"/>
      <c r="V1571" s="38"/>
      <c r="W1571" s="38"/>
      <c r="X1571" s="38"/>
      <c r="Y1571" s="38"/>
      <c r="Z1571" s="38"/>
      <c r="AA1571" s="38"/>
      <c r="AB1571" s="38"/>
      <c r="AC1571" s="38"/>
      <c r="AD1571" s="38"/>
      <c r="AE1571" s="38"/>
      <c r="AT1571" s="19" t="s">
        <v>193</v>
      </c>
      <c r="AU1571" s="19" t="s">
        <v>92</v>
      </c>
    </row>
    <row r="1572" s="12" customFormat="1" ht="25.92" customHeight="1">
      <c r="A1572" s="12"/>
      <c r="B1572" s="167"/>
      <c r="C1572" s="12"/>
      <c r="D1572" s="168" t="s">
        <v>75</v>
      </c>
      <c r="E1572" s="169" t="s">
        <v>1787</v>
      </c>
      <c r="F1572" s="169" t="s">
        <v>1788</v>
      </c>
      <c r="G1572" s="12"/>
      <c r="H1572" s="12"/>
      <c r="I1572" s="170"/>
      <c r="J1572" s="171">
        <f>BK1572</f>
        <v>0</v>
      </c>
      <c r="K1572" s="12"/>
      <c r="L1572" s="167"/>
      <c r="M1572" s="172"/>
      <c r="N1572" s="173"/>
      <c r="O1572" s="173"/>
      <c r="P1572" s="174">
        <f>P1573+P1597+P1719+P1725+P1728+P2049+P2281+P2356+P2396+P2697+P2775+P2834+P2874+P2904+P2988+P2997+P3033+P3072+P3141</f>
        <v>0</v>
      </c>
      <c r="Q1572" s="173"/>
      <c r="R1572" s="174">
        <f>R1573+R1597+R1719+R1725+R1728+R2049+R2281+R2356+R2396+R2697+R2775+R2834+R2874+R2904+R2988+R2997+R3033+R3072+R3141</f>
        <v>232.45303093000001</v>
      </c>
      <c r="S1572" s="173"/>
      <c r="T1572" s="175">
        <f>T1573+T1597+T1719+T1725+T1728+T2049+T2281+T2356+T2396+T2697+T2775+T2834+T2874+T2904+T2988+T2997+T3033+T3072+T3141</f>
        <v>170.10291436999998</v>
      </c>
      <c r="U1572" s="12"/>
      <c r="V1572" s="12"/>
      <c r="W1572" s="12"/>
      <c r="X1572" s="12"/>
      <c r="Y1572" s="12"/>
      <c r="Z1572" s="12"/>
      <c r="AA1572" s="12"/>
      <c r="AB1572" s="12"/>
      <c r="AC1572" s="12"/>
      <c r="AD1572" s="12"/>
      <c r="AE1572" s="12"/>
      <c r="AR1572" s="168" t="s">
        <v>92</v>
      </c>
      <c r="AT1572" s="176" t="s">
        <v>75</v>
      </c>
      <c r="AU1572" s="176" t="s">
        <v>76</v>
      </c>
      <c r="AY1572" s="168" t="s">
        <v>185</v>
      </c>
      <c r="BK1572" s="177">
        <f>BK1573+BK1597+BK1719+BK1725+BK1728+BK2049+BK2281+BK2356+BK2396+BK2697+BK2775+BK2834+BK2874+BK2904+BK2988+BK2997+BK3033+BK3072+BK3141</f>
        <v>0</v>
      </c>
    </row>
    <row r="1573" s="12" customFormat="1" ht="22.8" customHeight="1">
      <c r="A1573" s="12"/>
      <c r="B1573" s="167"/>
      <c r="C1573" s="12"/>
      <c r="D1573" s="168" t="s">
        <v>75</v>
      </c>
      <c r="E1573" s="178" t="s">
        <v>1789</v>
      </c>
      <c r="F1573" s="178" t="s">
        <v>1790</v>
      </c>
      <c r="G1573" s="12"/>
      <c r="H1573" s="12"/>
      <c r="I1573" s="170"/>
      <c r="J1573" s="179">
        <f>BK1573</f>
        <v>0</v>
      </c>
      <c r="K1573" s="12"/>
      <c r="L1573" s="167"/>
      <c r="M1573" s="172"/>
      <c r="N1573" s="173"/>
      <c r="O1573" s="173"/>
      <c r="P1573" s="174">
        <f>SUM(P1574:P1596)</f>
        <v>0</v>
      </c>
      <c r="Q1573" s="173"/>
      <c r="R1573" s="174">
        <f>SUM(R1574:R1596)</f>
        <v>0.81280150000000007</v>
      </c>
      <c r="S1573" s="173"/>
      <c r="T1573" s="175">
        <f>SUM(T1574:T1596)</f>
        <v>0</v>
      </c>
      <c r="U1573" s="12"/>
      <c r="V1573" s="12"/>
      <c r="W1573" s="12"/>
      <c r="X1573" s="12"/>
      <c r="Y1573" s="12"/>
      <c r="Z1573" s="12"/>
      <c r="AA1573" s="12"/>
      <c r="AB1573" s="12"/>
      <c r="AC1573" s="12"/>
      <c r="AD1573" s="12"/>
      <c r="AE1573" s="12"/>
      <c r="AR1573" s="168" t="s">
        <v>92</v>
      </c>
      <c r="AT1573" s="176" t="s">
        <v>75</v>
      </c>
      <c r="AU1573" s="176" t="s">
        <v>84</v>
      </c>
      <c r="AY1573" s="168" t="s">
        <v>185</v>
      </c>
      <c r="BK1573" s="177">
        <f>SUM(BK1574:BK1596)</f>
        <v>0</v>
      </c>
    </row>
    <row r="1574" s="2" customFormat="1" ht="37.8" customHeight="1">
      <c r="A1574" s="38"/>
      <c r="B1574" s="180"/>
      <c r="C1574" s="181" t="s">
        <v>1791</v>
      </c>
      <c r="D1574" s="181" t="s">
        <v>187</v>
      </c>
      <c r="E1574" s="182" t="s">
        <v>1792</v>
      </c>
      <c r="F1574" s="183" t="s">
        <v>1793</v>
      </c>
      <c r="G1574" s="184" t="s">
        <v>190</v>
      </c>
      <c r="H1574" s="185">
        <v>84.718000000000004</v>
      </c>
      <c r="I1574" s="186"/>
      <c r="J1574" s="187">
        <f>ROUND(I1574*H1574,2)</f>
        <v>0</v>
      </c>
      <c r="K1574" s="183" t="s">
        <v>199</v>
      </c>
      <c r="L1574" s="39"/>
      <c r="M1574" s="188" t="s">
        <v>1</v>
      </c>
      <c r="N1574" s="189" t="s">
        <v>42</v>
      </c>
      <c r="O1574" s="77"/>
      <c r="P1574" s="190">
        <f>O1574*H1574</f>
        <v>0</v>
      </c>
      <c r="Q1574" s="190">
        <v>0.0035000000000000001</v>
      </c>
      <c r="R1574" s="190">
        <f>Q1574*H1574</f>
        <v>0.29651300000000003</v>
      </c>
      <c r="S1574" s="190">
        <v>0</v>
      </c>
      <c r="T1574" s="191">
        <f>S1574*H1574</f>
        <v>0</v>
      </c>
      <c r="U1574" s="38"/>
      <c r="V1574" s="38"/>
      <c r="W1574" s="38"/>
      <c r="X1574" s="38"/>
      <c r="Y1574" s="38"/>
      <c r="Z1574" s="38"/>
      <c r="AA1574" s="38"/>
      <c r="AB1574" s="38"/>
      <c r="AC1574" s="38"/>
      <c r="AD1574" s="38"/>
      <c r="AE1574" s="38"/>
      <c r="AR1574" s="192" t="s">
        <v>301</v>
      </c>
      <c r="AT1574" s="192" t="s">
        <v>187</v>
      </c>
      <c r="AU1574" s="192" t="s">
        <v>92</v>
      </c>
      <c r="AY1574" s="19" t="s">
        <v>185</v>
      </c>
      <c r="BE1574" s="193">
        <f>IF(N1574="základní",J1574,0)</f>
        <v>0</v>
      </c>
      <c r="BF1574" s="193">
        <f>IF(N1574="snížená",J1574,0)</f>
        <v>0</v>
      </c>
      <c r="BG1574" s="193">
        <f>IF(N1574="zákl. přenesená",J1574,0)</f>
        <v>0</v>
      </c>
      <c r="BH1574" s="193">
        <f>IF(N1574="sníž. přenesená",J1574,0)</f>
        <v>0</v>
      </c>
      <c r="BI1574" s="193">
        <f>IF(N1574="nulová",J1574,0)</f>
        <v>0</v>
      </c>
      <c r="BJ1574" s="19" t="s">
        <v>92</v>
      </c>
      <c r="BK1574" s="193">
        <f>ROUND(I1574*H1574,2)</f>
        <v>0</v>
      </c>
      <c r="BL1574" s="19" t="s">
        <v>301</v>
      </c>
      <c r="BM1574" s="192" t="s">
        <v>1794</v>
      </c>
    </row>
    <row r="1575" s="2" customFormat="1">
      <c r="A1575" s="38"/>
      <c r="B1575" s="39"/>
      <c r="C1575" s="38"/>
      <c r="D1575" s="194" t="s">
        <v>193</v>
      </c>
      <c r="E1575" s="38"/>
      <c r="F1575" s="195" t="s">
        <v>1793</v>
      </c>
      <c r="G1575" s="38"/>
      <c r="H1575" s="38"/>
      <c r="I1575" s="196"/>
      <c r="J1575" s="38"/>
      <c r="K1575" s="38"/>
      <c r="L1575" s="39"/>
      <c r="M1575" s="197"/>
      <c r="N1575" s="198"/>
      <c r="O1575" s="77"/>
      <c r="P1575" s="77"/>
      <c r="Q1575" s="77"/>
      <c r="R1575" s="77"/>
      <c r="S1575" s="77"/>
      <c r="T1575" s="78"/>
      <c r="U1575" s="38"/>
      <c r="V1575" s="38"/>
      <c r="W1575" s="38"/>
      <c r="X1575" s="38"/>
      <c r="Y1575" s="38"/>
      <c r="Z1575" s="38"/>
      <c r="AA1575" s="38"/>
      <c r="AB1575" s="38"/>
      <c r="AC1575" s="38"/>
      <c r="AD1575" s="38"/>
      <c r="AE1575" s="38"/>
      <c r="AT1575" s="19" t="s">
        <v>193</v>
      </c>
      <c r="AU1575" s="19" t="s">
        <v>92</v>
      </c>
    </row>
    <row r="1576" s="2" customFormat="1">
      <c r="A1576" s="38"/>
      <c r="B1576" s="39"/>
      <c r="C1576" s="38"/>
      <c r="D1576" s="207" t="s">
        <v>201</v>
      </c>
      <c r="E1576" s="38"/>
      <c r="F1576" s="208" t="s">
        <v>1795</v>
      </c>
      <c r="G1576" s="38"/>
      <c r="H1576" s="38"/>
      <c r="I1576" s="196"/>
      <c r="J1576" s="38"/>
      <c r="K1576" s="38"/>
      <c r="L1576" s="39"/>
      <c r="M1576" s="197"/>
      <c r="N1576" s="198"/>
      <c r="O1576" s="77"/>
      <c r="P1576" s="77"/>
      <c r="Q1576" s="77"/>
      <c r="R1576" s="77"/>
      <c r="S1576" s="77"/>
      <c r="T1576" s="78"/>
      <c r="U1576" s="38"/>
      <c r="V1576" s="38"/>
      <c r="W1576" s="38"/>
      <c r="X1576" s="38"/>
      <c r="Y1576" s="38"/>
      <c r="Z1576" s="38"/>
      <c r="AA1576" s="38"/>
      <c r="AB1576" s="38"/>
      <c r="AC1576" s="38"/>
      <c r="AD1576" s="38"/>
      <c r="AE1576" s="38"/>
      <c r="AT1576" s="19" t="s">
        <v>201</v>
      </c>
      <c r="AU1576" s="19" t="s">
        <v>92</v>
      </c>
    </row>
    <row r="1577" s="14" customFormat="1">
      <c r="A1577" s="14"/>
      <c r="B1577" s="219"/>
      <c r="C1577" s="14"/>
      <c r="D1577" s="194" t="s">
        <v>194</v>
      </c>
      <c r="E1577" s="220" t="s">
        <v>1</v>
      </c>
      <c r="F1577" s="221" t="s">
        <v>262</v>
      </c>
      <c r="G1577" s="14"/>
      <c r="H1577" s="220" t="s">
        <v>1</v>
      </c>
      <c r="I1577" s="222"/>
      <c r="J1577" s="14"/>
      <c r="K1577" s="14"/>
      <c r="L1577" s="219"/>
      <c r="M1577" s="223"/>
      <c r="N1577" s="224"/>
      <c r="O1577" s="224"/>
      <c r="P1577" s="224"/>
      <c r="Q1577" s="224"/>
      <c r="R1577" s="224"/>
      <c r="S1577" s="224"/>
      <c r="T1577" s="225"/>
      <c r="U1577" s="14"/>
      <c r="V1577" s="14"/>
      <c r="W1577" s="14"/>
      <c r="X1577" s="14"/>
      <c r="Y1577" s="14"/>
      <c r="Z1577" s="14"/>
      <c r="AA1577" s="14"/>
      <c r="AB1577" s="14"/>
      <c r="AC1577" s="14"/>
      <c r="AD1577" s="14"/>
      <c r="AE1577" s="14"/>
      <c r="AT1577" s="220" t="s">
        <v>194</v>
      </c>
      <c r="AU1577" s="220" t="s">
        <v>92</v>
      </c>
      <c r="AV1577" s="14" t="s">
        <v>84</v>
      </c>
      <c r="AW1577" s="14" t="s">
        <v>32</v>
      </c>
      <c r="AX1577" s="14" t="s">
        <v>76</v>
      </c>
      <c r="AY1577" s="220" t="s">
        <v>185</v>
      </c>
    </row>
    <row r="1578" s="13" customFormat="1">
      <c r="A1578" s="13"/>
      <c r="B1578" s="199"/>
      <c r="C1578" s="13"/>
      <c r="D1578" s="194" t="s">
        <v>194</v>
      </c>
      <c r="E1578" s="200" t="s">
        <v>1</v>
      </c>
      <c r="F1578" s="201" t="s">
        <v>263</v>
      </c>
      <c r="G1578" s="13"/>
      <c r="H1578" s="202">
        <v>4.4000000000000004</v>
      </c>
      <c r="I1578" s="203"/>
      <c r="J1578" s="13"/>
      <c r="K1578" s="13"/>
      <c r="L1578" s="199"/>
      <c r="M1578" s="204"/>
      <c r="N1578" s="205"/>
      <c r="O1578" s="205"/>
      <c r="P1578" s="205"/>
      <c r="Q1578" s="205"/>
      <c r="R1578" s="205"/>
      <c r="S1578" s="205"/>
      <c r="T1578" s="206"/>
      <c r="U1578" s="13"/>
      <c r="V1578" s="13"/>
      <c r="W1578" s="13"/>
      <c r="X1578" s="13"/>
      <c r="Y1578" s="13"/>
      <c r="Z1578" s="13"/>
      <c r="AA1578" s="13"/>
      <c r="AB1578" s="13"/>
      <c r="AC1578" s="13"/>
      <c r="AD1578" s="13"/>
      <c r="AE1578" s="13"/>
      <c r="AT1578" s="200" t="s">
        <v>194</v>
      </c>
      <c r="AU1578" s="200" t="s">
        <v>92</v>
      </c>
      <c r="AV1578" s="13" t="s">
        <v>92</v>
      </c>
      <c r="AW1578" s="13" t="s">
        <v>32</v>
      </c>
      <c r="AX1578" s="13" t="s">
        <v>76</v>
      </c>
      <c r="AY1578" s="200" t="s">
        <v>185</v>
      </c>
    </row>
    <row r="1579" s="14" customFormat="1">
      <c r="A1579" s="14"/>
      <c r="B1579" s="219"/>
      <c r="C1579" s="14"/>
      <c r="D1579" s="194" t="s">
        <v>194</v>
      </c>
      <c r="E1579" s="220" t="s">
        <v>1</v>
      </c>
      <c r="F1579" s="221" t="s">
        <v>965</v>
      </c>
      <c r="G1579" s="14"/>
      <c r="H1579" s="220" t="s">
        <v>1</v>
      </c>
      <c r="I1579" s="222"/>
      <c r="J1579" s="14"/>
      <c r="K1579" s="14"/>
      <c r="L1579" s="219"/>
      <c r="M1579" s="223"/>
      <c r="N1579" s="224"/>
      <c r="O1579" s="224"/>
      <c r="P1579" s="224"/>
      <c r="Q1579" s="224"/>
      <c r="R1579" s="224"/>
      <c r="S1579" s="224"/>
      <c r="T1579" s="225"/>
      <c r="U1579" s="14"/>
      <c r="V1579" s="14"/>
      <c r="W1579" s="14"/>
      <c r="X1579" s="14"/>
      <c r="Y1579" s="14"/>
      <c r="Z1579" s="14"/>
      <c r="AA1579" s="14"/>
      <c r="AB1579" s="14"/>
      <c r="AC1579" s="14"/>
      <c r="AD1579" s="14"/>
      <c r="AE1579" s="14"/>
      <c r="AT1579" s="220" t="s">
        <v>194</v>
      </c>
      <c r="AU1579" s="220" t="s">
        <v>92</v>
      </c>
      <c r="AV1579" s="14" t="s">
        <v>84</v>
      </c>
      <c r="AW1579" s="14" t="s">
        <v>32</v>
      </c>
      <c r="AX1579" s="14" t="s">
        <v>76</v>
      </c>
      <c r="AY1579" s="220" t="s">
        <v>185</v>
      </c>
    </row>
    <row r="1580" s="13" customFormat="1">
      <c r="A1580" s="13"/>
      <c r="B1580" s="199"/>
      <c r="C1580" s="13"/>
      <c r="D1580" s="194" t="s">
        <v>194</v>
      </c>
      <c r="E1580" s="200" t="s">
        <v>1</v>
      </c>
      <c r="F1580" s="201" t="s">
        <v>966</v>
      </c>
      <c r="G1580" s="13"/>
      <c r="H1580" s="202">
        <v>46.299999999999997</v>
      </c>
      <c r="I1580" s="203"/>
      <c r="J1580" s="13"/>
      <c r="K1580" s="13"/>
      <c r="L1580" s="199"/>
      <c r="M1580" s="204"/>
      <c r="N1580" s="205"/>
      <c r="O1580" s="205"/>
      <c r="P1580" s="205"/>
      <c r="Q1580" s="205"/>
      <c r="R1580" s="205"/>
      <c r="S1580" s="205"/>
      <c r="T1580" s="206"/>
      <c r="U1580" s="13"/>
      <c r="V1580" s="13"/>
      <c r="W1580" s="13"/>
      <c r="X1580" s="13"/>
      <c r="Y1580" s="13"/>
      <c r="Z1580" s="13"/>
      <c r="AA1580" s="13"/>
      <c r="AB1580" s="13"/>
      <c r="AC1580" s="13"/>
      <c r="AD1580" s="13"/>
      <c r="AE1580" s="13"/>
      <c r="AT1580" s="200" t="s">
        <v>194</v>
      </c>
      <c r="AU1580" s="200" t="s">
        <v>92</v>
      </c>
      <c r="AV1580" s="13" t="s">
        <v>92</v>
      </c>
      <c r="AW1580" s="13" t="s">
        <v>32</v>
      </c>
      <c r="AX1580" s="13" t="s">
        <v>76</v>
      </c>
      <c r="AY1580" s="200" t="s">
        <v>185</v>
      </c>
    </row>
    <row r="1581" s="14" customFormat="1">
      <c r="A1581" s="14"/>
      <c r="B1581" s="219"/>
      <c r="C1581" s="14"/>
      <c r="D1581" s="194" t="s">
        <v>194</v>
      </c>
      <c r="E1581" s="220" t="s">
        <v>1</v>
      </c>
      <c r="F1581" s="221" t="s">
        <v>967</v>
      </c>
      <c r="G1581" s="14"/>
      <c r="H1581" s="220" t="s">
        <v>1</v>
      </c>
      <c r="I1581" s="222"/>
      <c r="J1581" s="14"/>
      <c r="K1581" s="14"/>
      <c r="L1581" s="219"/>
      <c r="M1581" s="223"/>
      <c r="N1581" s="224"/>
      <c r="O1581" s="224"/>
      <c r="P1581" s="224"/>
      <c r="Q1581" s="224"/>
      <c r="R1581" s="224"/>
      <c r="S1581" s="224"/>
      <c r="T1581" s="225"/>
      <c r="U1581" s="14"/>
      <c r="V1581" s="14"/>
      <c r="W1581" s="14"/>
      <c r="X1581" s="14"/>
      <c r="Y1581" s="14"/>
      <c r="Z1581" s="14"/>
      <c r="AA1581" s="14"/>
      <c r="AB1581" s="14"/>
      <c r="AC1581" s="14"/>
      <c r="AD1581" s="14"/>
      <c r="AE1581" s="14"/>
      <c r="AT1581" s="220" t="s">
        <v>194</v>
      </c>
      <c r="AU1581" s="220" t="s">
        <v>92</v>
      </c>
      <c r="AV1581" s="14" t="s">
        <v>84</v>
      </c>
      <c r="AW1581" s="14" t="s">
        <v>32</v>
      </c>
      <c r="AX1581" s="14" t="s">
        <v>76</v>
      </c>
      <c r="AY1581" s="220" t="s">
        <v>185</v>
      </c>
    </row>
    <row r="1582" s="13" customFormat="1">
      <c r="A1582" s="13"/>
      <c r="B1582" s="199"/>
      <c r="C1582" s="13"/>
      <c r="D1582" s="194" t="s">
        <v>194</v>
      </c>
      <c r="E1582" s="200" t="s">
        <v>1</v>
      </c>
      <c r="F1582" s="201" t="s">
        <v>968</v>
      </c>
      <c r="G1582" s="13"/>
      <c r="H1582" s="202">
        <v>34.018000000000001</v>
      </c>
      <c r="I1582" s="203"/>
      <c r="J1582" s="13"/>
      <c r="K1582" s="13"/>
      <c r="L1582" s="199"/>
      <c r="M1582" s="204"/>
      <c r="N1582" s="205"/>
      <c r="O1582" s="205"/>
      <c r="P1582" s="205"/>
      <c r="Q1582" s="205"/>
      <c r="R1582" s="205"/>
      <c r="S1582" s="205"/>
      <c r="T1582" s="206"/>
      <c r="U1582" s="13"/>
      <c r="V1582" s="13"/>
      <c r="W1582" s="13"/>
      <c r="X1582" s="13"/>
      <c r="Y1582" s="13"/>
      <c r="Z1582" s="13"/>
      <c r="AA1582" s="13"/>
      <c r="AB1582" s="13"/>
      <c r="AC1582" s="13"/>
      <c r="AD1582" s="13"/>
      <c r="AE1582" s="13"/>
      <c r="AT1582" s="200" t="s">
        <v>194</v>
      </c>
      <c r="AU1582" s="200" t="s">
        <v>92</v>
      </c>
      <c r="AV1582" s="13" t="s">
        <v>92</v>
      </c>
      <c r="AW1582" s="13" t="s">
        <v>32</v>
      </c>
      <c r="AX1582" s="13" t="s">
        <v>76</v>
      </c>
      <c r="AY1582" s="200" t="s">
        <v>185</v>
      </c>
    </row>
    <row r="1583" s="15" customFormat="1">
      <c r="A1583" s="15"/>
      <c r="B1583" s="226"/>
      <c r="C1583" s="15"/>
      <c r="D1583" s="194" t="s">
        <v>194</v>
      </c>
      <c r="E1583" s="227" t="s">
        <v>1</v>
      </c>
      <c r="F1583" s="228" t="s">
        <v>276</v>
      </c>
      <c r="G1583" s="15"/>
      <c r="H1583" s="229">
        <v>84.717999999999989</v>
      </c>
      <c r="I1583" s="230"/>
      <c r="J1583" s="15"/>
      <c r="K1583" s="15"/>
      <c r="L1583" s="226"/>
      <c r="M1583" s="231"/>
      <c r="N1583" s="232"/>
      <c r="O1583" s="232"/>
      <c r="P1583" s="232"/>
      <c r="Q1583" s="232"/>
      <c r="R1583" s="232"/>
      <c r="S1583" s="232"/>
      <c r="T1583" s="233"/>
      <c r="U1583" s="15"/>
      <c r="V1583" s="15"/>
      <c r="W1583" s="15"/>
      <c r="X1583" s="15"/>
      <c r="Y1583" s="15"/>
      <c r="Z1583" s="15"/>
      <c r="AA1583" s="15"/>
      <c r="AB1583" s="15"/>
      <c r="AC1583" s="15"/>
      <c r="AD1583" s="15"/>
      <c r="AE1583" s="15"/>
      <c r="AT1583" s="227" t="s">
        <v>194</v>
      </c>
      <c r="AU1583" s="227" t="s">
        <v>92</v>
      </c>
      <c r="AV1583" s="15" t="s">
        <v>191</v>
      </c>
      <c r="AW1583" s="15" t="s">
        <v>32</v>
      </c>
      <c r="AX1583" s="15" t="s">
        <v>84</v>
      </c>
      <c r="AY1583" s="227" t="s">
        <v>185</v>
      </c>
    </row>
    <row r="1584" s="2" customFormat="1" ht="33" customHeight="1">
      <c r="A1584" s="38"/>
      <c r="B1584" s="180"/>
      <c r="C1584" s="181" t="s">
        <v>1796</v>
      </c>
      <c r="D1584" s="181" t="s">
        <v>187</v>
      </c>
      <c r="E1584" s="182" t="s">
        <v>1797</v>
      </c>
      <c r="F1584" s="183" t="s">
        <v>1798</v>
      </c>
      <c r="G1584" s="184" t="s">
        <v>190</v>
      </c>
      <c r="H1584" s="185">
        <v>147.511</v>
      </c>
      <c r="I1584" s="186"/>
      <c r="J1584" s="187">
        <f>ROUND(I1584*H1584,2)</f>
        <v>0</v>
      </c>
      <c r="K1584" s="183" t="s">
        <v>199</v>
      </c>
      <c r="L1584" s="39"/>
      <c r="M1584" s="188" t="s">
        <v>1</v>
      </c>
      <c r="N1584" s="189" t="s">
        <v>42</v>
      </c>
      <c r="O1584" s="77"/>
      <c r="P1584" s="190">
        <f>O1584*H1584</f>
        <v>0</v>
      </c>
      <c r="Q1584" s="190">
        <v>0.0035000000000000001</v>
      </c>
      <c r="R1584" s="190">
        <f>Q1584*H1584</f>
        <v>0.51628850000000004</v>
      </c>
      <c r="S1584" s="190">
        <v>0</v>
      </c>
      <c r="T1584" s="191">
        <f>S1584*H1584</f>
        <v>0</v>
      </c>
      <c r="U1584" s="38"/>
      <c r="V1584" s="38"/>
      <c r="W1584" s="38"/>
      <c r="X1584" s="38"/>
      <c r="Y1584" s="38"/>
      <c r="Z1584" s="38"/>
      <c r="AA1584" s="38"/>
      <c r="AB1584" s="38"/>
      <c r="AC1584" s="38"/>
      <c r="AD1584" s="38"/>
      <c r="AE1584" s="38"/>
      <c r="AR1584" s="192" t="s">
        <v>301</v>
      </c>
      <c r="AT1584" s="192" t="s">
        <v>187</v>
      </c>
      <c r="AU1584" s="192" t="s">
        <v>92</v>
      </c>
      <c r="AY1584" s="19" t="s">
        <v>185</v>
      </c>
      <c r="BE1584" s="193">
        <f>IF(N1584="základní",J1584,0)</f>
        <v>0</v>
      </c>
      <c r="BF1584" s="193">
        <f>IF(N1584="snížená",J1584,0)</f>
        <v>0</v>
      </c>
      <c r="BG1584" s="193">
        <f>IF(N1584="zákl. přenesená",J1584,0)</f>
        <v>0</v>
      </c>
      <c r="BH1584" s="193">
        <f>IF(N1584="sníž. přenesená",J1584,0)</f>
        <v>0</v>
      </c>
      <c r="BI1584" s="193">
        <f>IF(N1584="nulová",J1584,0)</f>
        <v>0</v>
      </c>
      <c r="BJ1584" s="19" t="s">
        <v>92</v>
      </c>
      <c r="BK1584" s="193">
        <f>ROUND(I1584*H1584,2)</f>
        <v>0</v>
      </c>
      <c r="BL1584" s="19" t="s">
        <v>301</v>
      </c>
      <c r="BM1584" s="192" t="s">
        <v>1799</v>
      </c>
    </row>
    <row r="1585" s="2" customFormat="1">
      <c r="A1585" s="38"/>
      <c r="B1585" s="39"/>
      <c r="C1585" s="38"/>
      <c r="D1585" s="194" t="s">
        <v>193</v>
      </c>
      <c r="E1585" s="38"/>
      <c r="F1585" s="195" t="s">
        <v>1798</v>
      </c>
      <c r="G1585" s="38"/>
      <c r="H1585" s="38"/>
      <c r="I1585" s="196"/>
      <c r="J1585" s="38"/>
      <c r="K1585" s="38"/>
      <c r="L1585" s="39"/>
      <c r="M1585" s="197"/>
      <c r="N1585" s="198"/>
      <c r="O1585" s="77"/>
      <c r="P1585" s="77"/>
      <c r="Q1585" s="77"/>
      <c r="R1585" s="77"/>
      <c r="S1585" s="77"/>
      <c r="T1585" s="78"/>
      <c r="U1585" s="38"/>
      <c r="V1585" s="38"/>
      <c r="W1585" s="38"/>
      <c r="X1585" s="38"/>
      <c r="Y1585" s="38"/>
      <c r="Z1585" s="38"/>
      <c r="AA1585" s="38"/>
      <c r="AB1585" s="38"/>
      <c r="AC1585" s="38"/>
      <c r="AD1585" s="38"/>
      <c r="AE1585" s="38"/>
      <c r="AT1585" s="19" t="s">
        <v>193</v>
      </c>
      <c r="AU1585" s="19" t="s">
        <v>92</v>
      </c>
    </row>
    <row r="1586" s="2" customFormat="1">
      <c r="A1586" s="38"/>
      <c r="B1586" s="39"/>
      <c r="C1586" s="38"/>
      <c r="D1586" s="207" t="s">
        <v>201</v>
      </c>
      <c r="E1586" s="38"/>
      <c r="F1586" s="208" t="s">
        <v>1800</v>
      </c>
      <c r="G1586" s="38"/>
      <c r="H1586" s="38"/>
      <c r="I1586" s="196"/>
      <c r="J1586" s="38"/>
      <c r="K1586" s="38"/>
      <c r="L1586" s="39"/>
      <c r="M1586" s="197"/>
      <c r="N1586" s="198"/>
      <c r="O1586" s="77"/>
      <c r="P1586" s="77"/>
      <c r="Q1586" s="77"/>
      <c r="R1586" s="77"/>
      <c r="S1586" s="77"/>
      <c r="T1586" s="78"/>
      <c r="U1586" s="38"/>
      <c r="V1586" s="38"/>
      <c r="W1586" s="38"/>
      <c r="X1586" s="38"/>
      <c r="Y1586" s="38"/>
      <c r="Z1586" s="38"/>
      <c r="AA1586" s="38"/>
      <c r="AB1586" s="38"/>
      <c r="AC1586" s="38"/>
      <c r="AD1586" s="38"/>
      <c r="AE1586" s="38"/>
      <c r="AT1586" s="19" t="s">
        <v>201</v>
      </c>
      <c r="AU1586" s="19" t="s">
        <v>92</v>
      </c>
    </row>
    <row r="1587" s="14" customFormat="1">
      <c r="A1587" s="14"/>
      <c r="B1587" s="219"/>
      <c r="C1587" s="14"/>
      <c r="D1587" s="194" t="s">
        <v>194</v>
      </c>
      <c r="E1587" s="220" t="s">
        <v>1</v>
      </c>
      <c r="F1587" s="221" t="s">
        <v>1568</v>
      </c>
      <c r="G1587" s="14"/>
      <c r="H1587" s="220" t="s">
        <v>1</v>
      </c>
      <c r="I1587" s="222"/>
      <c r="J1587" s="14"/>
      <c r="K1587" s="14"/>
      <c r="L1587" s="219"/>
      <c r="M1587" s="223"/>
      <c r="N1587" s="224"/>
      <c r="O1587" s="224"/>
      <c r="P1587" s="224"/>
      <c r="Q1587" s="224"/>
      <c r="R1587" s="224"/>
      <c r="S1587" s="224"/>
      <c r="T1587" s="225"/>
      <c r="U1587" s="14"/>
      <c r="V1587" s="14"/>
      <c r="W1587" s="14"/>
      <c r="X1587" s="14"/>
      <c r="Y1587" s="14"/>
      <c r="Z1587" s="14"/>
      <c r="AA1587" s="14"/>
      <c r="AB1587" s="14"/>
      <c r="AC1587" s="14"/>
      <c r="AD1587" s="14"/>
      <c r="AE1587" s="14"/>
      <c r="AT1587" s="220" t="s">
        <v>194</v>
      </c>
      <c r="AU1587" s="220" t="s">
        <v>92</v>
      </c>
      <c r="AV1587" s="14" t="s">
        <v>84</v>
      </c>
      <c r="AW1587" s="14" t="s">
        <v>32</v>
      </c>
      <c r="AX1587" s="14" t="s">
        <v>76</v>
      </c>
      <c r="AY1587" s="220" t="s">
        <v>185</v>
      </c>
    </row>
    <row r="1588" s="13" customFormat="1">
      <c r="A1588" s="13"/>
      <c r="B1588" s="199"/>
      <c r="C1588" s="13"/>
      <c r="D1588" s="194" t="s">
        <v>194</v>
      </c>
      <c r="E1588" s="200" t="s">
        <v>1</v>
      </c>
      <c r="F1588" s="201" t="s">
        <v>1801</v>
      </c>
      <c r="G1588" s="13"/>
      <c r="H1588" s="202">
        <v>54.825000000000003</v>
      </c>
      <c r="I1588" s="203"/>
      <c r="J1588" s="13"/>
      <c r="K1588" s="13"/>
      <c r="L1588" s="199"/>
      <c r="M1588" s="204"/>
      <c r="N1588" s="205"/>
      <c r="O1588" s="205"/>
      <c r="P1588" s="205"/>
      <c r="Q1588" s="205"/>
      <c r="R1588" s="205"/>
      <c r="S1588" s="205"/>
      <c r="T1588" s="206"/>
      <c r="U1588" s="13"/>
      <c r="V1588" s="13"/>
      <c r="W1588" s="13"/>
      <c r="X1588" s="13"/>
      <c r="Y1588" s="13"/>
      <c r="Z1588" s="13"/>
      <c r="AA1588" s="13"/>
      <c r="AB1588" s="13"/>
      <c r="AC1588" s="13"/>
      <c r="AD1588" s="13"/>
      <c r="AE1588" s="13"/>
      <c r="AT1588" s="200" t="s">
        <v>194</v>
      </c>
      <c r="AU1588" s="200" t="s">
        <v>92</v>
      </c>
      <c r="AV1588" s="13" t="s">
        <v>92</v>
      </c>
      <c r="AW1588" s="13" t="s">
        <v>32</v>
      </c>
      <c r="AX1588" s="13" t="s">
        <v>76</v>
      </c>
      <c r="AY1588" s="200" t="s">
        <v>185</v>
      </c>
    </row>
    <row r="1589" s="14" customFormat="1">
      <c r="A1589" s="14"/>
      <c r="B1589" s="219"/>
      <c r="C1589" s="14"/>
      <c r="D1589" s="194" t="s">
        <v>194</v>
      </c>
      <c r="E1589" s="220" t="s">
        <v>1</v>
      </c>
      <c r="F1589" s="221" t="s">
        <v>1802</v>
      </c>
      <c r="G1589" s="14"/>
      <c r="H1589" s="220" t="s">
        <v>1</v>
      </c>
      <c r="I1589" s="222"/>
      <c r="J1589" s="14"/>
      <c r="K1589" s="14"/>
      <c r="L1589" s="219"/>
      <c r="M1589" s="223"/>
      <c r="N1589" s="224"/>
      <c r="O1589" s="224"/>
      <c r="P1589" s="224"/>
      <c r="Q1589" s="224"/>
      <c r="R1589" s="224"/>
      <c r="S1589" s="224"/>
      <c r="T1589" s="225"/>
      <c r="U1589" s="14"/>
      <c r="V1589" s="14"/>
      <c r="W1589" s="14"/>
      <c r="X1589" s="14"/>
      <c r="Y1589" s="14"/>
      <c r="Z1589" s="14"/>
      <c r="AA1589" s="14"/>
      <c r="AB1589" s="14"/>
      <c r="AC1589" s="14"/>
      <c r="AD1589" s="14"/>
      <c r="AE1589" s="14"/>
      <c r="AT1589" s="220" t="s">
        <v>194</v>
      </c>
      <c r="AU1589" s="220" t="s">
        <v>92</v>
      </c>
      <c r="AV1589" s="14" t="s">
        <v>84</v>
      </c>
      <c r="AW1589" s="14" t="s">
        <v>32</v>
      </c>
      <c r="AX1589" s="14" t="s">
        <v>76</v>
      </c>
      <c r="AY1589" s="220" t="s">
        <v>185</v>
      </c>
    </row>
    <row r="1590" s="13" customFormat="1">
      <c r="A1590" s="13"/>
      <c r="B1590" s="199"/>
      <c r="C1590" s="13"/>
      <c r="D1590" s="194" t="s">
        <v>194</v>
      </c>
      <c r="E1590" s="200" t="s">
        <v>1</v>
      </c>
      <c r="F1590" s="201" t="s">
        <v>1803</v>
      </c>
      <c r="G1590" s="13"/>
      <c r="H1590" s="202">
        <v>67.251999999999995</v>
      </c>
      <c r="I1590" s="203"/>
      <c r="J1590" s="13"/>
      <c r="K1590" s="13"/>
      <c r="L1590" s="199"/>
      <c r="M1590" s="204"/>
      <c r="N1590" s="205"/>
      <c r="O1590" s="205"/>
      <c r="P1590" s="205"/>
      <c r="Q1590" s="205"/>
      <c r="R1590" s="205"/>
      <c r="S1590" s="205"/>
      <c r="T1590" s="206"/>
      <c r="U1590" s="13"/>
      <c r="V1590" s="13"/>
      <c r="W1590" s="13"/>
      <c r="X1590" s="13"/>
      <c r="Y1590" s="13"/>
      <c r="Z1590" s="13"/>
      <c r="AA1590" s="13"/>
      <c r="AB1590" s="13"/>
      <c r="AC1590" s="13"/>
      <c r="AD1590" s="13"/>
      <c r="AE1590" s="13"/>
      <c r="AT1590" s="200" t="s">
        <v>194</v>
      </c>
      <c r="AU1590" s="200" t="s">
        <v>92</v>
      </c>
      <c r="AV1590" s="13" t="s">
        <v>92</v>
      </c>
      <c r="AW1590" s="13" t="s">
        <v>32</v>
      </c>
      <c r="AX1590" s="13" t="s">
        <v>76</v>
      </c>
      <c r="AY1590" s="200" t="s">
        <v>185</v>
      </c>
    </row>
    <row r="1591" s="13" customFormat="1">
      <c r="A1591" s="13"/>
      <c r="B1591" s="199"/>
      <c r="C1591" s="13"/>
      <c r="D1591" s="194" t="s">
        <v>194</v>
      </c>
      <c r="E1591" s="200" t="s">
        <v>1</v>
      </c>
      <c r="F1591" s="201" t="s">
        <v>1804</v>
      </c>
      <c r="G1591" s="13"/>
      <c r="H1591" s="202">
        <v>21.134</v>
      </c>
      <c r="I1591" s="203"/>
      <c r="J1591" s="13"/>
      <c r="K1591" s="13"/>
      <c r="L1591" s="199"/>
      <c r="M1591" s="204"/>
      <c r="N1591" s="205"/>
      <c r="O1591" s="205"/>
      <c r="P1591" s="205"/>
      <c r="Q1591" s="205"/>
      <c r="R1591" s="205"/>
      <c r="S1591" s="205"/>
      <c r="T1591" s="206"/>
      <c r="U1591" s="13"/>
      <c r="V1591" s="13"/>
      <c r="W1591" s="13"/>
      <c r="X1591" s="13"/>
      <c r="Y1591" s="13"/>
      <c r="Z1591" s="13"/>
      <c r="AA1591" s="13"/>
      <c r="AB1591" s="13"/>
      <c r="AC1591" s="13"/>
      <c r="AD1591" s="13"/>
      <c r="AE1591" s="13"/>
      <c r="AT1591" s="200" t="s">
        <v>194</v>
      </c>
      <c r="AU1591" s="200" t="s">
        <v>92</v>
      </c>
      <c r="AV1591" s="13" t="s">
        <v>92</v>
      </c>
      <c r="AW1591" s="13" t="s">
        <v>32</v>
      </c>
      <c r="AX1591" s="13" t="s">
        <v>76</v>
      </c>
      <c r="AY1591" s="200" t="s">
        <v>185</v>
      </c>
    </row>
    <row r="1592" s="13" customFormat="1">
      <c r="A1592" s="13"/>
      <c r="B1592" s="199"/>
      <c r="C1592" s="13"/>
      <c r="D1592" s="194" t="s">
        <v>194</v>
      </c>
      <c r="E1592" s="200" t="s">
        <v>1</v>
      </c>
      <c r="F1592" s="201" t="s">
        <v>1805</v>
      </c>
      <c r="G1592" s="13"/>
      <c r="H1592" s="202">
        <v>4.2999999999999998</v>
      </c>
      <c r="I1592" s="203"/>
      <c r="J1592" s="13"/>
      <c r="K1592" s="13"/>
      <c r="L1592" s="199"/>
      <c r="M1592" s="204"/>
      <c r="N1592" s="205"/>
      <c r="O1592" s="205"/>
      <c r="P1592" s="205"/>
      <c r="Q1592" s="205"/>
      <c r="R1592" s="205"/>
      <c r="S1592" s="205"/>
      <c r="T1592" s="206"/>
      <c r="U1592" s="13"/>
      <c r="V1592" s="13"/>
      <c r="W1592" s="13"/>
      <c r="X1592" s="13"/>
      <c r="Y1592" s="13"/>
      <c r="Z1592" s="13"/>
      <c r="AA1592" s="13"/>
      <c r="AB1592" s="13"/>
      <c r="AC1592" s="13"/>
      <c r="AD1592" s="13"/>
      <c r="AE1592" s="13"/>
      <c r="AT1592" s="200" t="s">
        <v>194</v>
      </c>
      <c r="AU1592" s="200" t="s">
        <v>92</v>
      </c>
      <c r="AV1592" s="13" t="s">
        <v>92</v>
      </c>
      <c r="AW1592" s="13" t="s">
        <v>32</v>
      </c>
      <c r="AX1592" s="13" t="s">
        <v>76</v>
      </c>
      <c r="AY1592" s="200" t="s">
        <v>185</v>
      </c>
    </row>
    <row r="1593" s="15" customFormat="1">
      <c r="A1593" s="15"/>
      <c r="B1593" s="226"/>
      <c r="C1593" s="15"/>
      <c r="D1593" s="194" t="s">
        <v>194</v>
      </c>
      <c r="E1593" s="227" t="s">
        <v>1</v>
      </c>
      <c r="F1593" s="228" t="s">
        <v>276</v>
      </c>
      <c r="G1593" s="15"/>
      <c r="H1593" s="229">
        <v>147.51100000000002</v>
      </c>
      <c r="I1593" s="230"/>
      <c r="J1593" s="15"/>
      <c r="K1593" s="15"/>
      <c r="L1593" s="226"/>
      <c r="M1593" s="231"/>
      <c r="N1593" s="232"/>
      <c r="O1593" s="232"/>
      <c r="P1593" s="232"/>
      <c r="Q1593" s="232"/>
      <c r="R1593" s="232"/>
      <c r="S1593" s="232"/>
      <c r="T1593" s="233"/>
      <c r="U1593" s="15"/>
      <c r="V1593" s="15"/>
      <c r="W1593" s="15"/>
      <c r="X1593" s="15"/>
      <c r="Y1593" s="15"/>
      <c r="Z1593" s="15"/>
      <c r="AA1593" s="15"/>
      <c r="AB1593" s="15"/>
      <c r="AC1593" s="15"/>
      <c r="AD1593" s="15"/>
      <c r="AE1593" s="15"/>
      <c r="AT1593" s="227" t="s">
        <v>194</v>
      </c>
      <c r="AU1593" s="227" t="s">
        <v>92</v>
      </c>
      <c r="AV1593" s="15" t="s">
        <v>191</v>
      </c>
      <c r="AW1593" s="15" t="s">
        <v>32</v>
      </c>
      <c r="AX1593" s="15" t="s">
        <v>84</v>
      </c>
      <c r="AY1593" s="227" t="s">
        <v>185</v>
      </c>
    </row>
    <row r="1594" s="2" customFormat="1" ht="33" customHeight="1">
      <c r="A1594" s="38"/>
      <c r="B1594" s="180"/>
      <c r="C1594" s="181" t="s">
        <v>1806</v>
      </c>
      <c r="D1594" s="181" t="s">
        <v>187</v>
      </c>
      <c r="E1594" s="182" t="s">
        <v>1807</v>
      </c>
      <c r="F1594" s="183" t="s">
        <v>1808</v>
      </c>
      <c r="G1594" s="184" t="s">
        <v>1809</v>
      </c>
      <c r="H1594" s="242"/>
      <c r="I1594" s="186"/>
      <c r="J1594" s="187">
        <f>ROUND(I1594*H1594,2)</f>
        <v>0</v>
      </c>
      <c r="K1594" s="183" t="s">
        <v>199</v>
      </c>
      <c r="L1594" s="39"/>
      <c r="M1594" s="188" t="s">
        <v>1</v>
      </c>
      <c r="N1594" s="189" t="s">
        <v>42</v>
      </c>
      <c r="O1594" s="77"/>
      <c r="P1594" s="190">
        <f>O1594*H1594</f>
        <v>0</v>
      </c>
      <c r="Q1594" s="190">
        <v>0</v>
      </c>
      <c r="R1594" s="190">
        <f>Q1594*H1594</f>
        <v>0</v>
      </c>
      <c r="S1594" s="190">
        <v>0</v>
      </c>
      <c r="T1594" s="191">
        <f>S1594*H1594</f>
        <v>0</v>
      </c>
      <c r="U1594" s="38"/>
      <c r="V1594" s="38"/>
      <c r="W1594" s="38"/>
      <c r="X1594" s="38"/>
      <c r="Y1594" s="38"/>
      <c r="Z1594" s="38"/>
      <c r="AA1594" s="38"/>
      <c r="AB1594" s="38"/>
      <c r="AC1594" s="38"/>
      <c r="AD1594" s="38"/>
      <c r="AE1594" s="38"/>
      <c r="AR1594" s="192" t="s">
        <v>301</v>
      </c>
      <c r="AT1594" s="192" t="s">
        <v>187</v>
      </c>
      <c r="AU1594" s="192" t="s">
        <v>92</v>
      </c>
      <c r="AY1594" s="19" t="s">
        <v>185</v>
      </c>
      <c r="BE1594" s="193">
        <f>IF(N1594="základní",J1594,0)</f>
        <v>0</v>
      </c>
      <c r="BF1594" s="193">
        <f>IF(N1594="snížená",J1594,0)</f>
        <v>0</v>
      </c>
      <c r="BG1594" s="193">
        <f>IF(N1594="zákl. přenesená",J1594,0)</f>
        <v>0</v>
      </c>
      <c r="BH1594" s="193">
        <f>IF(N1594="sníž. přenesená",J1594,0)</f>
        <v>0</v>
      </c>
      <c r="BI1594" s="193">
        <f>IF(N1594="nulová",J1594,0)</f>
        <v>0</v>
      </c>
      <c r="BJ1594" s="19" t="s">
        <v>92</v>
      </c>
      <c r="BK1594" s="193">
        <f>ROUND(I1594*H1594,2)</f>
        <v>0</v>
      </c>
      <c r="BL1594" s="19" t="s">
        <v>301</v>
      </c>
      <c r="BM1594" s="192" t="s">
        <v>1810</v>
      </c>
    </row>
    <row r="1595" s="2" customFormat="1">
      <c r="A1595" s="38"/>
      <c r="B1595" s="39"/>
      <c r="C1595" s="38"/>
      <c r="D1595" s="194" t="s">
        <v>193</v>
      </c>
      <c r="E1595" s="38"/>
      <c r="F1595" s="195" t="s">
        <v>1808</v>
      </c>
      <c r="G1595" s="38"/>
      <c r="H1595" s="38"/>
      <c r="I1595" s="196"/>
      <c r="J1595" s="38"/>
      <c r="K1595" s="38"/>
      <c r="L1595" s="39"/>
      <c r="M1595" s="197"/>
      <c r="N1595" s="198"/>
      <c r="O1595" s="77"/>
      <c r="P1595" s="77"/>
      <c r="Q1595" s="77"/>
      <c r="R1595" s="77"/>
      <c r="S1595" s="77"/>
      <c r="T1595" s="78"/>
      <c r="U1595" s="38"/>
      <c r="V1595" s="38"/>
      <c r="W1595" s="38"/>
      <c r="X1595" s="38"/>
      <c r="Y1595" s="38"/>
      <c r="Z1595" s="38"/>
      <c r="AA1595" s="38"/>
      <c r="AB1595" s="38"/>
      <c r="AC1595" s="38"/>
      <c r="AD1595" s="38"/>
      <c r="AE1595" s="38"/>
      <c r="AT1595" s="19" t="s">
        <v>193</v>
      </c>
      <c r="AU1595" s="19" t="s">
        <v>92</v>
      </c>
    </row>
    <row r="1596" s="2" customFormat="1">
      <c r="A1596" s="38"/>
      <c r="B1596" s="39"/>
      <c r="C1596" s="38"/>
      <c r="D1596" s="207" t="s">
        <v>201</v>
      </c>
      <c r="E1596" s="38"/>
      <c r="F1596" s="208" t="s">
        <v>1811</v>
      </c>
      <c r="G1596" s="38"/>
      <c r="H1596" s="38"/>
      <c r="I1596" s="196"/>
      <c r="J1596" s="38"/>
      <c r="K1596" s="38"/>
      <c r="L1596" s="39"/>
      <c r="M1596" s="197"/>
      <c r="N1596" s="198"/>
      <c r="O1596" s="77"/>
      <c r="P1596" s="77"/>
      <c r="Q1596" s="77"/>
      <c r="R1596" s="77"/>
      <c r="S1596" s="77"/>
      <c r="T1596" s="78"/>
      <c r="U1596" s="38"/>
      <c r="V1596" s="38"/>
      <c r="W1596" s="38"/>
      <c r="X1596" s="38"/>
      <c r="Y1596" s="38"/>
      <c r="Z1596" s="38"/>
      <c r="AA1596" s="38"/>
      <c r="AB1596" s="38"/>
      <c r="AC1596" s="38"/>
      <c r="AD1596" s="38"/>
      <c r="AE1596" s="38"/>
      <c r="AT1596" s="19" t="s">
        <v>201</v>
      </c>
      <c r="AU1596" s="19" t="s">
        <v>92</v>
      </c>
    </row>
    <row r="1597" s="12" customFormat="1" ht="22.8" customHeight="1">
      <c r="A1597" s="12"/>
      <c r="B1597" s="167"/>
      <c r="C1597" s="12"/>
      <c r="D1597" s="168" t="s">
        <v>75</v>
      </c>
      <c r="E1597" s="178" t="s">
        <v>1812</v>
      </c>
      <c r="F1597" s="178" t="s">
        <v>1813</v>
      </c>
      <c r="G1597" s="12"/>
      <c r="H1597" s="12"/>
      <c r="I1597" s="170"/>
      <c r="J1597" s="179">
        <f>BK1597</f>
        <v>0</v>
      </c>
      <c r="K1597" s="12"/>
      <c r="L1597" s="167"/>
      <c r="M1597" s="172"/>
      <c r="N1597" s="173"/>
      <c r="O1597" s="173"/>
      <c r="P1597" s="174">
        <f>SUM(P1598:P1718)</f>
        <v>0</v>
      </c>
      <c r="Q1597" s="173"/>
      <c r="R1597" s="174">
        <f>SUM(R1598:R1718)</f>
        <v>8.9685471999999997</v>
      </c>
      <c r="S1597" s="173"/>
      <c r="T1597" s="175">
        <f>SUM(T1598:T1718)</f>
        <v>0.87749999999999995</v>
      </c>
      <c r="U1597" s="12"/>
      <c r="V1597" s="12"/>
      <c r="W1597" s="12"/>
      <c r="X1597" s="12"/>
      <c r="Y1597" s="12"/>
      <c r="Z1597" s="12"/>
      <c r="AA1597" s="12"/>
      <c r="AB1597" s="12"/>
      <c r="AC1597" s="12"/>
      <c r="AD1597" s="12"/>
      <c r="AE1597" s="12"/>
      <c r="AR1597" s="168" t="s">
        <v>92</v>
      </c>
      <c r="AT1597" s="176" t="s">
        <v>75</v>
      </c>
      <c r="AU1597" s="176" t="s">
        <v>84</v>
      </c>
      <c r="AY1597" s="168" t="s">
        <v>185</v>
      </c>
      <c r="BK1597" s="177">
        <f>SUM(BK1598:BK1718)</f>
        <v>0</v>
      </c>
    </row>
    <row r="1598" s="2" customFormat="1" ht="33" customHeight="1">
      <c r="A1598" s="38"/>
      <c r="B1598" s="180"/>
      <c r="C1598" s="181" t="s">
        <v>1814</v>
      </c>
      <c r="D1598" s="181" t="s">
        <v>187</v>
      </c>
      <c r="E1598" s="182" t="s">
        <v>1815</v>
      </c>
      <c r="F1598" s="183" t="s">
        <v>1816</v>
      </c>
      <c r="G1598" s="184" t="s">
        <v>190</v>
      </c>
      <c r="H1598" s="185">
        <v>58.5</v>
      </c>
      <c r="I1598" s="186"/>
      <c r="J1598" s="187">
        <f>ROUND(I1598*H1598,2)</f>
        <v>0</v>
      </c>
      <c r="K1598" s="183" t="s">
        <v>199</v>
      </c>
      <c r="L1598" s="39"/>
      <c r="M1598" s="188" t="s">
        <v>1</v>
      </c>
      <c r="N1598" s="189" t="s">
        <v>42</v>
      </c>
      <c r="O1598" s="77"/>
      <c r="P1598" s="190">
        <f>O1598*H1598</f>
        <v>0</v>
      </c>
      <c r="Q1598" s="190">
        <v>0</v>
      </c>
      <c r="R1598" s="190">
        <f>Q1598*H1598</f>
        <v>0</v>
      </c>
      <c r="S1598" s="190">
        <v>0.014999999999999999</v>
      </c>
      <c r="T1598" s="191">
        <f>S1598*H1598</f>
        <v>0.87749999999999995</v>
      </c>
      <c r="U1598" s="38"/>
      <c r="V1598" s="38"/>
      <c r="W1598" s="38"/>
      <c r="X1598" s="38"/>
      <c r="Y1598" s="38"/>
      <c r="Z1598" s="38"/>
      <c r="AA1598" s="38"/>
      <c r="AB1598" s="38"/>
      <c r="AC1598" s="38"/>
      <c r="AD1598" s="38"/>
      <c r="AE1598" s="38"/>
      <c r="AR1598" s="192" t="s">
        <v>301</v>
      </c>
      <c r="AT1598" s="192" t="s">
        <v>187</v>
      </c>
      <c r="AU1598" s="192" t="s">
        <v>92</v>
      </c>
      <c r="AY1598" s="19" t="s">
        <v>185</v>
      </c>
      <c r="BE1598" s="193">
        <f>IF(N1598="základní",J1598,0)</f>
        <v>0</v>
      </c>
      <c r="BF1598" s="193">
        <f>IF(N1598="snížená",J1598,0)</f>
        <v>0</v>
      </c>
      <c r="BG1598" s="193">
        <f>IF(N1598="zákl. přenesená",J1598,0)</f>
        <v>0</v>
      </c>
      <c r="BH1598" s="193">
        <f>IF(N1598="sníž. přenesená",J1598,0)</f>
        <v>0</v>
      </c>
      <c r="BI1598" s="193">
        <f>IF(N1598="nulová",J1598,0)</f>
        <v>0</v>
      </c>
      <c r="BJ1598" s="19" t="s">
        <v>92</v>
      </c>
      <c r="BK1598" s="193">
        <f>ROUND(I1598*H1598,2)</f>
        <v>0</v>
      </c>
      <c r="BL1598" s="19" t="s">
        <v>301</v>
      </c>
      <c r="BM1598" s="192" t="s">
        <v>1817</v>
      </c>
    </row>
    <row r="1599" s="2" customFormat="1">
      <c r="A1599" s="38"/>
      <c r="B1599" s="39"/>
      <c r="C1599" s="38"/>
      <c r="D1599" s="194" t="s">
        <v>193</v>
      </c>
      <c r="E1599" s="38"/>
      <c r="F1599" s="195" t="s">
        <v>1816</v>
      </c>
      <c r="G1599" s="38"/>
      <c r="H1599" s="38"/>
      <c r="I1599" s="196"/>
      <c r="J1599" s="38"/>
      <c r="K1599" s="38"/>
      <c r="L1599" s="39"/>
      <c r="M1599" s="197"/>
      <c r="N1599" s="198"/>
      <c r="O1599" s="77"/>
      <c r="P1599" s="77"/>
      <c r="Q1599" s="77"/>
      <c r="R1599" s="77"/>
      <c r="S1599" s="77"/>
      <c r="T1599" s="78"/>
      <c r="U1599" s="38"/>
      <c r="V1599" s="38"/>
      <c r="W1599" s="38"/>
      <c r="X1599" s="38"/>
      <c r="Y1599" s="38"/>
      <c r="Z1599" s="38"/>
      <c r="AA1599" s="38"/>
      <c r="AB1599" s="38"/>
      <c r="AC1599" s="38"/>
      <c r="AD1599" s="38"/>
      <c r="AE1599" s="38"/>
      <c r="AT1599" s="19" t="s">
        <v>193</v>
      </c>
      <c r="AU1599" s="19" t="s">
        <v>92</v>
      </c>
    </row>
    <row r="1600" s="2" customFormat="1">
      <c r="A1600" s="38"/>
      <c r="B1600" s="39"/>
      <c r="C1600" s="38"/>
      <c r="D1600" s="207" t="s">
        <v>201</v>
      </c>
      <c r="E1600" s="38"/>
      <c r="F1600" s="208" t="s">
        <v>1818</v>
      </c>
      <c r="G1600" s="38"/>
      <c r="H1600" s="38"/>
      <c r="I1600" s="196"/>
      <c r="J1600" s="38"/>
      <c r="K1600" s="38"/>
      <c r="L1600" s="39"/>
      <c r="M1600" s="197"/>
      <c r="N1600" s="198"/>
      <c r="O1600" s="77"/>
      <c r="P1600" s="77"/>
      <c r="Q1600" s="77"/>
      <c r="R1600" s="77"/>
      <c r="S1600" s="77"/>
      <c r="T1600" s="78"/>
      <c r="U1600" s="38"/>
      <c r="V1600" s="38"/>
      <c r="W1600" s="38"/>
      <c r="X1600" s="38"/>
      <c r="Y1600" s="38"/>
      <c r="Z1600" s="38"/>
      <c r="AA1600" s="38"/>
      <c r="AB1600" s="38"/>
      <c r="AC1600" s="38"/>
      <c r="AD1600" s="38"/>
      <c r="AE1600" s="38"/>
      <c r="AT1600" s="19" t="s">
        <v>201</v>
      </c>
      <c r="AU1600" s="19" t="s">
        <v>92</v>
      </c>
    </row>
    <row r="1601" s="13" customFormat="1">
      <c r="A1601" s="13"/>
      <c r="B1601" s="199"/>
      <c r="C1601" s="13"/>
      <c r="D1601" s="194" t="s">
        <v>194</v>
      </c>
      <c r="E1601" s="200" t="s">
        <v>1</v>
      </c>
      <c r="F1601" s="201" t="s">
        <v>1819</v>
      </c>
      <c r="G1601" s="13"/>
      <c r="H1601" s="202">
        <v>58.5</v>
      </c>
      <c r="I1601" s="203"/>
      <c r="J1601" s="13"/>
      <c r="K1601" s="13"/>
      <c r="L1601" s="199"/>
      <c r="M1601" s="204"/>
      <c r="N1601" s="205"/>
      <c r="O1601" s="205"/>
      <c r="P1601" s="205"/>
      <c r="Q1601" s="205"/>
      <c r="R1601" s="205"/>
      <c r="S1601" s="205"/>
      <c r="T1601" s="206"/>
      <c r="U1601" s="13"/>
      <c r="V1601" s="13"/>
      <c r="W1601" s="13"/>
      <c r="X1601" s="13"/>
      <c r="Y1601" s="13"/>
      <c r="Z1601" s="13"/>
      <c r="AA1601" s="13"/>
      <c r="AB1601" s="13"/>
      <c r="AC1601" s="13"/>
      <c r="AD1601" s="13"/>
      <c r="AE1601" s="13"/>
      <c r="AT1601" s="200" t="s">
        <v>194</v>
      </c>
      <c r="AU1601" s="200" t="s">
        <v>92</v>
      </c>
      <c r="AV1601" s="13" t="s">
        <v>92</v>
      </c>
      <c r="AW1601" s="13" t="s">
        <v>32</v>
      </c>
      <c r="AX1601" s="13" t="s">
        <v>84</v>
      </c>
      <c r="AY1601" s="200" t="s">
        <v>185</v>
      </c>
    </row>
    <row r="1602" s="2" customFormat="1" ht="24.15" customHeight="1">
      <c r="A1602" s="38"/>
      <c r="B1602" s="180"/>
      <c r="C1602" s="181" t="s">
        <v>1820</v>
      </c>
      <c r="D1602" s="181" t="s">
        <v>187</v>
      </c>
      <c r="E1602" s="182" t="s">
        <v>1821</v>
      </c>
      <c r="F1602" s="183" t="s">
        <v>1822</v>
      </c>
      <c r="G1602" s="184" t="s">
        <v>190</v>
      </c>
      <c r="H1602" s="185">
        <v>851.41999999999996</v>
      </c>
      <c r="I1602" s="186"/>
      <c r="J1602" s="187">
        <f>ROUND(I1602*H1602,2)</f>
        <v>0</v>
      </c>
      <c r="K1602" s="183" t="s">
        <v>199</v>
      </c>
      <c r="L1602" s="39"/>
      <c r="M1602" s="188" t="s">
        <v>1</v>
      </c>
      <c r="N1602" s="189" t="s">
        <v>42</v>
      </c>
      <c r="O1602" s="77"/>
      <c r="P1602" s="190">
        <f>O1602*H1602</f>
        <v>0</v>
      </c>
      <c r="Q1602" s="190">
        <v>0</v>
      </c>
      <c r="R1602" s="190">
        <f>Q1602*H1602</f>
        <v>0</v>
      </c>
      <c r="S1602" s="190">
        <v>0</v>
      </c>
      <c r="T1602" s="191">
        <f>S1602*H1602</f>
        <v>0</v>
      </c>
      <c r="U1602" s="38"/>
      <c r="V1602" s="38"/>
      <c r="W1602" s="38"/>
      <c r="X1602" s="38"/>
      <c r="Y1602" s="38"/>
      <c r="Z1602" s="38"/>
      <c r="AA1602" s="38"/>
      <c r="AB1602" s="38"/>
      <c r="AC1602" s="38"/>
      <c r="AD1602" s="38"/>
      <c r="AE1602" s="38"/>
      <c r="AR1602" s="192" t="s">
        <v>301</v>
      </c>
      <c r="AT1602" s="192" t="s">
        <v>187</v>
      </c>
      <c r="AU1602" s="192" t="s">
        <v>92</v>
      </c>
      <c r="AY1602" s="19" t="s">
        <v>185</v>
      </c>
      <c r="BE1602" s="193">
        <f>IF(N1602="základní",J1602,0)</f>
        <v>0</v>
      </c>
      <c r="BF1602" s="193">
        <f>IF(N1602="snížená",J1602,0)</f>
        <v>0</v>
      </c>
      <c r="BG1602" s="193">
        <f>IF(N1602="zákl. přenesená",J1602,0)</f>
        <v>0</v>
      </c>
      <c r="BH1602" s="193">
        <f>IF(N1602="sníž. přenesená",J1602,0)</f>
        <v>0</v>
      </c>
      <c r="BI1602" s="193">
        <f>IF(N1602="nulová",J1602,0)</f>
        <v>0</v>
      </c>
      <c r="BJ1602" s="19" t="s">
        <v>92</v>
      </c>
      <c r="BK1602" s="193">
        <f>ROUND(I1602*H1602,2)</f>
        <v>0</v>
      </c>
      <c r="BL1602" s="19" t="s">
        <v>301</v>
      </c>
      <c r="BM1602" s="192" t="s">
        <v>1823</v>
      </c>
    </row>
    <row r="1603" s="2" customFormat="1">
      <c r="A1603" s="38"/>
      <c r="B1603" s="39"/>
      <c r="C1603" s="38"/>
      <c r="D1603" s="194" t="s">
        <v>193</v>
      </c>
      <c r="E1603" s="38"/>
      <c r="F1603" s="195" t="s">
        <v>1822</v>
      </c>
      <c r="G1603" s="38"/>
      <c r="H1603" s="38"/>
      <c r="I1603" s="196"/>
      <c r="J1603" s="38"/>
      <c r="K1603" s="38"/>
      <c r="L1603" s="39"/>
      <c r="M1603" s="197"/>
      <c r="N1603" s="198"/>
      <c r="O1603" s="77"/>
      <c r="P1603" s="77"/>
      <c r="Q1603" s="77"/>
      <c r="R1603" s="77"/>
      <c r="S1603" s="77"/>
      <c r="T1603" s="78"/>
      <c r="U1603" s="38"/>
      <c r="V1603" s="38"/>
      <c r="W1603" s="38"/>
      <c r="X1603" s="38"/>
      <c r="Y1603" s="38"/>
      <c r="Z1603" s="38"/>
      <c r="AA1603" s="38"/>
      <c r="AB1603" s="38"/>
      <c r="AC1603" s="38"/>
      <c r="AD1603" s="38"/>
      <c r="AE1603" s="38"/>
      <c r="AT1603" s="19" t="s">
        <v>193</v>
      </c>
      <c r="AU1603" s="19" t="s">
        <v>92</v>
      </c>
    </row>
    <row r="1604" s="2" customFormat="1">
      <c r="A1604" s="38"/>
      <c r="B1604" s="39"/>
      <c r="C1604" s="38"/>
      <c r="D1604" s="207" t="s">
        <v>201</v>
      </c>
      <c r="E1604" s="38"/>
      <c r="F1604" s="208" t="s">
        <v>1824</v>
      </c>
      <c r="G1604" s="38"/>
      <c r="H1604" s="38"/>
      <c r="I1604" s="196"/>
      <c r="J1604" s="38"/>
      <c r="K1604" s="38"/>
      <c r="L1604" s="39"/>
      <c r="M1604" s="197"/>
      <c r="N1604" s="198"/>
      <c r="O1604" s="77"/>
      <c r="P1604" s="77"/>
      <c r="Q1604" s="77"/>
      <c r="R1604" s="77"/>
      <c r="S1604" s="77"/>
      <c r="T1604" s="78"/>
      <c r="U1604" s="38"/>
      <c r="V1604" s="38"/>
      <c r="W1604" s="38"/>
      <c r="X1604" s="38"/>
      <c r="Y1604" s="38"/>
      <c r="Z1604" s="38"/>
      <c r="AA1604" s="38"/>
      <c r="AB1604" s="38"/>
      <c r="AC1604" s="38"/>
      <c r="AD1604" s="38"/>
      <c r="AE1604" s="38"/>
      <c r="AT1604" s="19" t="s">
        <v>201</v>
      </c>
      <c r="AU1604" s="19" t="s">
        <v>92</v>
      </c>
    </row>
    <row r="1605" s="14" customFormat="1">
      <c r="A1605" s="14"/>
      <c r="B1605" s="219"/>
      <c r="C1605" s="14"/>
      <c r="D1605" s="194" t="s">
        <v>194</v>
      </c>
      <c r="E1605" s="220" t="s">
        <v>1</v>
      </c>
      <c r="F1605" s="221" t="s">
        <v>965</v>
      </c>
      <c r="G1605" s="14"/>
      <c r="H1605" s="220" t="s">
        <v>1</v>
      </c>
      <c r="I1605" s="222"/>
      <c r="J1605" s="14"/>
      <c r="K1605" s="14"/>
      <c r="L1605" s="219"/>
      <c r="M1605" s="223"/>
      <c r="N1605" s="224"/>
      <c r="O1605" s="224"/>
      <c r="P1605" s="224"/>
      <c r="Q1605" s="224"/>
      <c r="R1605" s="224"/>
      <c r="S1605" s="224"/>
      <c r="T1605" s="225"/>
      <c r="U1605" s="14"/>
      <c r="V1605" s="14"/>
      <c r="W1605" s="14"/>
      <c r="X1605" s="14"/>
      <c r="Y1605" s="14"/>
      <c r="Z1605" s="14"/>
      <c r="AA1605" s="14"/>
      <c r="AB1605" s="14"/>
      <c r="AC1605" s="14"/>
      <c r="AD1605" s="14"/>
      <c r="AE1605" s="14"/>
      <c r="AT1605" s="220" t="s">
        <v>194</v>
      </c>
      <c r="AU1605" s="220" t="s">
        <v>92</v>
      </c>
      <c r="AV1605" s="14" t="s">
        <v>84</v>
      </c>
      <c r="AW1605" s="14" t="s">
        <v>32</v>
      </c>
      <c r="AX1605" s="14" t="s">
        <v>76</v>
      </c>
      <c r="AY1605" s="220" t="s">
        <v>185</v>
      </c>
    </row>
    <row r="1606" s="13" customFormat="1">
      <c r="A1606" s="13"/>
      <c r="B1606" s="199"/>
      <c r="C1606" s="13"/>
      <c r="D1606" s="194" t="s">
        <v>194</v>
      </c>
      <c r="E1606" s="200" t="s">
        <v>1</v>
      </c>
      <c r="F1606" s="201" t="s">
        <v>966</v>
      </c>
      <c r="G1606" s="13"/>
      <c r="H1606" s="202">
        <v>46.299999999999997</v>
      </c>
      <c r="I1606" s="203"/>
      <c r="J1606" s="13"/>
      <c r="K1606" s="13"/>
      <c r="L1606" s="199"/>
      <c r="M1606" s="204"/>
      <c r="N1606" s="205"/>
      <c r="O1606" s="205"/>
      <c r="P1606" s="205"/>
      <c r="Q1606" s="205"/>
      <c r="R1606" s="205"/>
      <c r="S1606" s="205"/>
      <c r="T1606" s="206"/>
      <c r="U1606" s="13"/>
      <c r="V1606" s="13"/>
      <c r="W1606" s="13"/>
      <c r="X1606" s="13"/>
      <c r="Y1606" s="13"/>
      <c r="Z1606" s="13"/>
      <c r="AA1606" s="13"/>
      <c r="AB1606" s="13"/>
      <c r="AC1606" s="13"/>
      <c r="AD1606" s="13"/>
      <c r="AE1606" s="13"/>
      <c r="AT1606" s="200" t="s">
        <v>194</v>
      </c>
      <c r="AU1606" s="200" t="s">
        <v>92</v>
      </c>
      <c r="AV1606" s="13" t="s">
        <v>92</v>
      </c>
      <c r="AW1606" s="13" t="s">
        <v>32</v>
      </c>
      <c r="AX1606" s="13" t="s">
        <v>76</v>
      </c>
      <c r="AY1606" s="200" t="s">
        <v>185</v>
      </c>
    </row>
    <row r="1607" s="14" customFormat="1">
      <c r="A1607" s="14"/>
      <c r="B1607" s="219"/>
      <c r="C1607" s="14"/>
      <c r="D1607" s="194" t="s">
        <v>194</v>
      </c>
      <c r="E1607" s="220" t="s">
        <v>1</v>
      </c>
      <c r="F1607" s="221" t="s">
        <v>264</v>
      </c>
      <c r="G1607" s="14"/>
      <c r="H1607" s="220" t="s">
        <v>1</v>
      </c>
      <c r="I1607" s="222"/>
      <c r="J1607" s="14"/>
      <c r="K1607" s="14"/>
      <c r="L1607" s="219"/>
      <c r="M1607" s="223"/>
      <c r="N1607" s="224"/>
      <c r="O1607" s="224"/>
      <c r="P1607" s="224"/>
      <c r="Q1607" s="224"/>
      <c r="R1607" s="224"/>
      <c r="S1607" s="224"/>
      <c r="T1607" s="225"/>
      <c r="U1607" s="14"/>
      <c r="V1607" s="14"/>
      <c r="W1607" s="14"/>
      <c r="X1607" s="14"/>
      <c r="Y1607" s="14"/>
      <c r="Z1607" s="14"/>
      <c r="AA1607" s="14"/>
      <c r="AB1607" s="14"/>
      <c r="AC1607" s="14"/>
      <c r="AD1607" s="14"/>
      <c r="AE1607" s="14"/>
      <c r="AT1607" s="220" t="s">
        <v>194</v>
      </c>
      <c r="AU1607" s="220" t="s">
        <v>92</v>
      </c>
      <c r="AV1607" s="14" t="s">
        <v>84</v>
      </c>
      <c r="AW1607" s="14" t="s">
        <v>32</v>
      </c>
      <c r="AX1607" s="14" t="s">
        <v>76</v>
      </c>
      <c r="AY1607" s="220" t="s">
        <v>185</v>
      </c>
    </row>
    <row r="1608" s="13" customFormat="1">
      <c r="A1608" s="13"/>
      <c r="B1608" s="199"/>
      <c r="C1608" s="13"/>
      <c r="D1608" s="194" t="s">
        <v>194</v>
      </c>
      <c r="E1608" s="200" t="s">
        <v>1</v>
      </c>
      <c r="F1608" s="201" t="s">
        <v>265</v>
      </c>
      <c r="G1608" s="13"/>
      <c r="H1608" s="202">
        <v>113.75400000000001</v>
      </c>
      <c r="I1608" s="203"/>
      <c r="J1608" s="13"/>
      <c r="K1608" s="13"/>
      <c r="L1608" s="199"/>
      <c r="M1608" s="204"/>
      <c r="N1608" s="205"/>
      <c r="O1608" s="205"/>
      <c r="P1608" s="205"/>
      <c r="Q1608" s="205"/>
      <c r="R1608" s="205"/>
      <c r="S1608" s="205"/>
      <c r="T1608" s="206"/>
      <c r="U1608" s="13"/>
      <c r="V1608" s="13"/>
      <c r="W1608" s="13"/>
      <c r="X1608" s="13"/>
      <c r="Y1608" s="13"/>
      <c r="Z1608" s="13"/>
      <c r="AA1608" s="13"/>
      <c r="AB1608" s="13"/>
      <c r="AC1608" s="13"/>
      <c r="AD1608" s="13"/>
      <c r="AE1608" s="13"/>
      <c r="AT1608" s="200" t="s">
        <v>194</v>
      </c>
      <c r="AU1608" s="200" t="s">
        <v>92</v>
      </c>
      <c r="AV1608" s="13" t="s">
        <v>92</v>
      </c>
      <c r="AW1608" s="13" t="s">
        <v>32</v>
      </c>
      <c r="AX1608" s="13" t="s">
        <v>76</v>
      </c>
      <c r="AY1608" s="200" t="s">
        <v>185</v>
      </c>
    </row>
    <row r="1609" s="14" customFormat="1">
      <c r="A1609" s="14"/>
      <c r="B1609" s="219"/>
      <c r="C1609" s="14"/>
      <c r="D1609" s="194" t="s">
        <v>194</v>
      </c>
      <c r="E1609" s="220" t="s">
        <v>1</v>
      </c>
      <c r="F1609" s="221" t="s">
        <v>967</v>
      </c>
      <c r="G1609" s="14"/>
      <c r="H1609" s="220" t="s">
        <v>1</v>
      </c>
      <c r="I1609" s="222"/>
      <c r="J1609" s="14"/>
      <c r="K1609" s="14"/>
      <c r="L1609" s="219"/>
      <c r="M1609" s="223"/>
      <c r="N1609" s="224"/>
      <c r="O1609" s="224"/>
      <c r="P1609" s="224"/>
      <c r="Q1609" s="224"/>
      <c r="R1609" s="224"/>
      <c r="S1609" s="224"/>
      <c r="T1609" s="225"/>
      <c r="U1609" s="14"/>
      <c r="V1609" s="14"/>
      <c r="W1609" s="14"/>
      <c r="X1609" s="14"/>
      <c r="Y1609" s="14"/>
      <c r="Z1609" s="14"/>
      <c r="AA1609" s="14"/>
      <c r="AB1609" s="14"/>
      <c r="AC1609" s="14"/>
      <c r="AD1609" s="14"/>
      <c r="AE1609" s="14"/>
      <c r="AT1609" s="220" t="s">
        <v>194</v>
      </c>
      <c r="AU1609" s="220" t="s">
        <v>92</v>
      </c>
      <c r="AV1609" s="14" t="s">
        <v>84</v>
      </c>
      <c r="AW1609" s="14" t="s">
        <v>32</v>
      </c>
      <c r="AX1609" s="14" t="s">
        <v>76</v>
      </c>
      <c r="AY1609" s="220" t="s">
        <v>185</v>
      </c>
    </row>
    <row r="1610" s="13" customFormat="1">
      <c r="A1610" s="13"/>
      <c r="B1610" s="199"/>
      <c r="C1610" s="13"/>
      <c r="D1610" s="194" t="s">
        <v>194</v>
      </c>
      <c r="E1610" s="200" t="s">
        <v>1</v>
      </c>
      <c r="F1610" s="201" t="s">
        <v>968</v>
      </c>
      <c r="G1610" s="13"/>
      <c r="H1610" s="202">
        <v>34.018000000000001</v>
      </c>
      <c r="I1610" s="203"/>
      <c r="J1610" s="13"/>
      <c r="K1610" s="13"/>
      <c r="L1610" s="199"/>
      <c r="M1610" s="204"/>
      <c r="N1610" s="205"/>
      <c r="O1610" s="205"/>
      <c r="P1610" s="205"/>
      <c r="Q1610" s="205"/>
      <c r="R1610" s="205"/>
      <c r="S1610" s="205"/>
      <c r="T1610" s="206"/>
      <c r="U1610" s="13"/>
      <c r="V1610" s="13"/>
      <c r="W1610" s="13"/>
      <c r="X1610" s="13"/>
      <c r="Y1610" s="13"/>
      <c r="Z1610" s="13"/>
      <c r="AA1610" s="13"/>
      <c r="AB1610" s="13"/>
      <c r="AC1610" s="13"/>
      <c r="AD1610" s="13"/>
      <c r="AE1610" s="13"/>
      <c r="AT1610" s="200" t="s">
        <v>194</v>
      </c>
      <c r="AU1610" s="200" t="s">
        <v>92</v>
      </c>
      <c r="AV1610" s="13" t="s">
        <v>92</v>
      </c>
      <c r="AW1610" s="13" t="s">
        <v>32</v>
      </c>
      <c r="AX1610" s="13" t="s">
        <v>76</v>
      </c>
      <c r="AY1610" s="200" t="s">
        <v>185</v>
      </c>
    </row>
    <row r="1611" s="14" customFormat="1">
      <c r="A1611" s="14"/>
      <c r="B1611" s="219"/>
      <c r="C1611" s="14"/>
      <c r="D1611" s="194" t="s">
        <v>194</v>
      </c>
      <c r="E1611" s="220" t="s">
        <v>1</v>
      </c>
      <c r="F1611" s="221" t="s">
        <v>969</v>
      </c>
      <c r="G1611" s="14"/>
      <c r="H1611" s="220" t="s">
        <v>1</v>
      </c>
      <c r="I1611" s="222"/>
      <c r="J1611" s="14"/>
      <c r="K1611" s="14"/>
      <c r="L1611" s="219"/>
      <c r="M1611" s="223"/>
      <c r="N1611" s="224"/>
      <c r="O1611" s="224"/>
      <c r="P1611" s="224"/>
      <c r="Q1611" s="224"/>
      <c r="R1611" s="224"/>
      <c r="S1611" s="224"/>
      <c r="T1611" s="225"/>
      <c r="U1611" s="14"/>
      <c r="V1611" s="14"/>
      <c r="W1611" s="14"/>
      <c r="X1611" s="14"/>
      <c r="Y1611" s="14"/>
      <c r="Z1611" s="14"/>
      <c r="AA1611" s="14"/>
      <c r="AB1611" s="14"/>
      <c r="AC1611" s="14"/>
      <c r="AD1611" s="14"/>
      <c r="AE1611" s="14"/>
      <c r="AT1611" s="220" t="s">
        <v>194</v>
      </c>
      <c r="AU1611" s="220" t="s">
        <v>92</v>
      </c>
      <c r="AV1611" s="14" t="s">
        <v>84</v>
      </c>
      <c r="AW1611" s="14" t="s">
        <v>32</v>
      </c>
      <c r="AX1611" s="14" t="s">
        <v>76</v>
      </c>
      <c r="AY1611" s="220" t="s">
        <v>185</v>
      </c>
    </row>
    <row r="1612" s="13" customFormat="1">
      <c r="A1612" s="13"/>
      <c r="B1612" s="199"/>
      <c r="C1612" s="13"/>
      <c r="D1612" s="194" t="s">
        <v>194</v>
      </c>
      <c r="E1612" s="200" t="s">
        <v>1</v>
      </c>
      <c r="F1612" s="201" t="s">
        <v>970</v>
      </c>
      <c r="G1612" s="13"/>
      <c r="H1612" s="202">
        <v>43.399999999999999</v>
      </c>
      <c r="I1612" s="203"/>
      <c r="J1612" s="13"/>
      <c r="K1612" s="13"/>
      <c r="L1612" s="199"/>
      <c r="M1612" s="204"/>
      <c r="N1612" s="205"/>
      <c r="O1612" s="205"/>
      <c r="P1612" s="205"/>
      <c r="Q1612" s="205"/>
      <c r="R1612" s="205"/>
      <c r="S1612" s="205"/>
      <c r="T1612" s="206"/>
      <c r="U1612" s="13"/>
      <c r="V1612" s="13"/>
      <c r="W1612" s="13"/>
      <c r="X1612" s="13"/>
      <c r="Y1612" s="13"/>
      <c r="Z1612" s="13"/>
      <c r="AA1612" s="13"/>
      <c r="AB1612" s="13"/>
      <c r="AC1612" s="13"/>
      <c r="AD1612" s="13"/>
      <c r="AE1612" s="13"/>
      <c r="AT1612" s="200" t="s">
        <v>194</v>
      </c>
      <c r="AU1612" s="200" t="s">
        <v>92</v>
      </c>
      <c r="AV1612" s="13" t="s">
        <v>92</v>
      </c>
      <c r="AW1612" s="13" t="s">
        <v>32</v>
      </c>
      <c r="AX1612" s="13" t="s">
        <v>76</v>
      </c>
      <c r="AY1612" s="200" t="s">
        <v>185</v>
      </c>
    </row>
    <row r="1613" s="14" customFormat="1">
      <c r="A1613" s="14"/>
      <c r="B1613" s="219"/>
      <c r="C1613" s="14"/>
      <c r="D1613" s="194" t="s">
        <v>194</v>
      </c>
      <c r="E1613" s="220" t="s">
        <v>1</v>
      </c>
      <c r="F1613" s="221" t="s">
        <v>971</v>
      </c>
      <c r="G1613" s="14"/>
      <c r="H1613" s="220" t="s">
        <v>1</v>
      </c>
      <c r="I1613" s="222"/>
      <c r="J1613" s="14"/>
      <c r="K1613" s="14"/>
      <c r="L1613" s="219"/>
      <c r="M1613" s="223"/>
      <c r="N1613" s="224"/>
      <c r="O1613" s="224"/>
      <c r="P1613" s="224"/>
      <c r="Q1613" s="224"/>
      <c r="R1613" s="224"/>
      <c r="S1613" s="224"/>
      <c r="T1613" s="225"/>
      <c r="U1613" s="14"/>
      <c r="V1613" s="14"/>
      <c r="W1613" s="14"/>
      <c r="X1613" s="14"/>
      <c r="Y1613" s="14"/>
      <c r="Z1613" s="14"/>
      <c r="AA1613" s="14"/>
      <c r="AB1613" s="14"/>
      <c r="AC1613" s="14"/>
      <c r="AD1613" s="14"/>
      <c r="AE1613" s="14"/>
      <c r="AT1613" s="220" t="s">
        <v>194</v>
      </c>
      <c r="AU1613" s="220" t="s">
        <v>92</v>
      </c>
      <c r="AV1613" s="14" t="s">
        <v>84</v>
      </c>
      <c r="AW1613" s="14" t="s">
        <v>32</v>
      </c>
      <c r="AX1613" s="14" t="s">
        <v>76</v>
      </c>
      <c r="AY1613" s="220" t="s">
        <v>185</v>
      </c>
    </row>
    <row r="1614" s="13" customFormat="1">
      <c r="A1614" s="13"/>
      <c r="B1614" s="199"/>
      <c r="C1614" s="13"/>
      <c r="D1614" s="194" t="s">
        <v>194</v>
      </c>
      <c r="E1614" s="200" t="s">
        <v>1</v>
      </c>
      <c r="F1614" s="201" t="s">
        <v>972</v>
      </c>
      <c r="G1614" s="13"/>
      <c r="H1614" s="202">
        <v>396.54599999999999</v>
      </c>
      <c r="I1614" s="203"/>
      <c r="J1614" s="13"/>
      <c r="K1614" s="13"/>
      <c r="L1614" s="199"/>
      <c r="M1614" s="204"/>
      <c r="N1614" s="205"/>
      <c r="O1614" s="205"/>
      <c r="P1614" s="205"/>
      <c r="Q1614" s="205"/>
      <c r="R1614" s="205"/>
      <c r="S1614" s="205"/>
      <c r="T1614" s="206"/>
      <c r="U1614" s="13"/>
      <c r="V1614" s="13"/>
      <c r="W1614" s="13"/>
      <c r="X1614" s="13"/>
      <c r="Y1614" s="13"/>
      <c r="Z1614" s="13"/>
      <c r="AA1614" s="13"/>
      <c r="AB1614" s="13"/>
      <c r="AC1614" s="13"/>
      <c r="AD1614" s="13"/>
      <c r="AE1614" s="13"/>
      <c r="AT1614" s="200" t="s">
        <v>194</v>
      </c>
      <c r="AU1614" s="200" t="s">
        <v>92</v>
      </c>
      <c r="AV1614" s="13" t="s">
        <v>92</v>
      </c>
      <c r="AW1614" s="13" t="s">
        <v>32</v>
      </c>
      <c r="AX1614" s="13" t="s">
        <v>76</v>
      </c>
      <c r="AY1614" s="200" t="s">
        <v>185</v>
      </c>
    </row>
    <row r="1615" s="14" customFormat="1">
      <c r="A1615" s="14"/>
      <c r="B1615" s="219"/>
      <c r="C1615" s="14"/>
      <c r="D1615" s="194" t="s">
        <v>194</v>
      </c>
      <c r="E1615" s="220" t="s">
        <v>1</v>
      </c>
      <c r="F1615" s="221" t="s">
        <v>973</v>
      </c>
      <c r="G1615" s="14"/>
      <c r="H1615" s="220" t="s">
        <v>1</v>
      </c>
      <c r="I1615" s="222"/>
      <c r="J1615" s="14"/>
      <c r="K1615" s="14"/>
      <c r="L1615" s="219"/>
      <c r="M1615" s="223"/>
      <c r="N1615" s="224"/>
      <c r="O1615" s="224"/>
      <c r="P1615" s="224"/>
      <c r="Q1615" s="224"/>
      <c r="R1615" s="224"/>
      <c r="S1615" s="224"/>
      <c r="T1615" s="225"/>
      <c r="U1615" s="14"/>
      <c r="V1615" s="14"/>
      <c r="W1615" s="14"/>
      <c r="X1615" s="14"/>
      <c r="Y1615" s="14"/>
      <c r="Z1615" s="14"/>
      <c r="AA1615" s="14"/>
      <c r="AB1615" s="14"/>
      <c r="AC1615" s="14"/>
      <c r="AD1615" s="14"/>
      <c r="AE1615" s="14"/>
      <c r="AT1615" s="220" t="s">
        <v>194</v>
      </c>
      <c r="AU1615" s="220" t="s">
        <v>92</v>
      </c>
      <c r="AV1615" s="14" t="s">
        <v>84</v>
      </c>
      <c r="AW1615" s="14" t="s">
        <v>32</v>
      </c>
      <c r="AX1615" s="14" t="s">
        <v>76</v>
      </c>
      <c r="AY1615" s="220" t="s">
        <v>185</v>
      </c>
    </row>
    <row r="1616" s="13" customFormat="1">
      <c r="A1616" s="13"/>
      <c r="B1616" s="199"/>
      <c r="C1616" s="13"/>
      <c r="D1616" s="194" t="s">
        <v>194</v>
      </c>
      <c r="E1616" s="200" t="s">
        <v>1</v>
      </c>
      <c r="F1616" s="201" t="s">
        <v>974</v>
      </c>
      <c r="G1616" s="13"/>
      <c r="H1616" s="202">
        <v>197.38200000000001</v>
      </c>
      <c r="I1616" s="203"/>
      <c r="J1616" s="13"/>
      <c r="K1616" s="13"/>
      <c r="L1616" s="199"/>
      <c r="M1616" s="204"/>
      <c r="N1616" s="205"/>
      <c r="O1616" s="205"/>
      <c r="P1616" s="205"/>
      <c r="Q1616" s="205"/>
      <c r="R1616" s="205"/>
      <c r="S1616" s="205"/>
      <c r="T1616" s="206"/>
      <c r="U1616" s="13"/>
      <c r="V1616" s="13"/>
      <c r="W1616" s="13"/>
      <c r="X1616" s="13"/>
      <c r="Y1616" s="13"/>
      <c r="Z1616" s="13"/>
      <c r="AA1616" s="13"/>
      <c r="AB1616" s="13"/>
      <c r="AC1616" s="13"/>
      <c r="AD1616" s="13"/>
      <c r="AE1616" s="13"/>
      <c r="AT1616" s="200" t="s">
        <v>194</v>
      </c>
      <c r="AU1616" s="200" t="s">
        <v>92</v>
      </c>
      <c r="AV1616" s="13" t="s">
        <v>92</v>
      </c>
      <c r="AW1616" s="13" t="s">
        <v>32</v>
      </c>
      <c r="AX1616" s="13" t="s">
        <v>76</v>
      </c>
      <c r="AY1616" s="200" t="s">
        <v>185</v>
      </c>
    </row>
    <row r="1617" s="14" customFormat="1">
      <c r="A1617" s="14"/>
      <c r="B1617" s="219"/>
      <c r="C1617" s="14"/>
      <c r="D1617" s="194" t="s">
        <v>194</v>
      </c>
      <c r="E1617" s="220" t="s">
        <v>1</v>
      </c>
      <c r="F1617" s="221" t="s">
        <v>975</v>
      </c>
      <c r="G1617" s="14"/>
      <c r="H1617" s="220" t="s">
        <v>1</v>
      </c>
      <c r="I1617" s="222"/>
      <c r="J1617" s="14"/>
      <c r="K1617" s="14"/>
      <c r="L1617" s="219"/>
      <c r="M1617" s="223"/>
      <c r="N1617" s="224"/>
      <c r="O1617" s="224"/>
      <c r="P1617" s="224"/>
      <c r="Q1617" s="224"/>
      <c r="R1617" s="224"/>
      <c r="S1617" s="224"/>
      <c r="T1617" s="225"/>
      <c r="U1617" s="14"/>
      <c r="V1617" s="14"/>
      <c r="W1617" s="14"/>
      <c r="X1617" s="14"/>
      <c r="Y1617" s="14"/>
      <c r="Z1617" s="14"/>
      <c r="AA1617" s="14"/>
      <c r="AB1617" s="14"/>
      <c r="AC1617" s="14"/>
      <c r="AD1617" s="14"/>
      <c r="AE1617" s="14"/>
      <c r="AT1617" s="220" t="s">
        <v>194</v>
      </c>
      <c r="AU1617" s="220" t="s">
        <v>92</v>
      </c>
      <c r="AV1617" s="14" t="s">
        <v>84</v>
      </c>
      <c r="AW1617" s="14" t="s">
        <v>32</v>
      </c>
      <c r="AX1617" s="14" t="s">
        <v>76</v>
      </c>
      <c r="AY1617" s="220" t="s">
        <v>185</v>
      </c>
    </row>
    <row r="1618" s="13" customFormat="1">
      <c r="A1618" s="13"/>
      <c r="B1618" s="199"/>
      <c r="C1618" s="13"/>
      <c r="D1618" s="194" t="s">
        <v>194</v>
      </c>
      <c r="E1618" s="200" t="s">
        <v>1</v>
      </c>
      <c r="F1618" s="201" t="s">
        <v>976</v>
      </c>
      <c r="G1618" s="13"/>
      <c r="H1618" s="202">
        <v>20.02</v>
      </c>
      <c r="I1618" s="203"/>
      <c r="J1618" s="13"/>
      <c r="K1618" s="13"/>
      <c r="L1618" s="199"/>
      <c r="M1618" s="204"/>
      <c r="N1618" s="205"/>
      <c r="O1618" s="205"/>
      <c r="P1618" s="205"/>
      <c r="Q1618" s="205"/>
      <c r="R1618" s="205"/>
      <c r="S1618" s="205"/>
      <c r="T1618" s="206"/>
      <c r="U1618" s="13"/>
      <c r="V1618" s="13"/>
      <c r="W1618" s="13"/>
      <c r="X1618" s="13"/>
      <c r="Y1618" s="13"/>
      <c r="Z1618" s="13"/>
      <c r="AA1618" s="13"/>
      <c r="AB1618" s="13"/>
      <c r="AC1618" s="13"/>
      <c r="AD1618" s="13"/>
      <c r="AE1618" s="13"/>
      <c r="AT1618" s="200" t="s">
        <v>194</v>
      </c>
      <c r="AU1618" s="200" t="s">
        <v>92</v>
      </c>
      <c r="AV1618" s="13" t="s">
        <v>92</v>
      </c>
      <c r="AW1618" s="13" t="s">
        <v>32</v>
      </c>
      <c r="AX1618" s="13" t="s">
        <v>76</v>
      </c>
      <c r="AY1618" s="200" t="s">
        <v>185</v>
      </c>
    </row>
    <row r="1619" s="15" customFormat="1">
      <c r="A1619" s="15"/>
      <c r="B1619" s="226"/>
      <c r="C1619" s="15"/>
      <c r="D1619" s="194" t="s">
        <v>194</v>
      </c>
      <c r="E1619" s="227" t="s">
        <v>1</v>
      </c>
      <c r="F1619" s="228" t="s">
        <v>276</v>
      </c>
      <c r="G1619" s="15"/>
      <c r="H1619" s="229">
        <v>851.42000000000007</v>
      </c>
      <c r="I1619" s="230"/>
      <c r="J1619" s="15"/>
      <c r="K1619" s="15"/>
      <c r="L1619" s="226"/>
      <c r="M1619" s="231"/>
      <c r="N1619" s="232"/>
      <c r="O1619" s="232"/>
      <c r="P1619" s="232"/>
      <c r="Q1619" s="232"/>
      <c r="R1619" s="232"/>
      <c r="S1619" s="232"/>
      <c r="T1619" s="233"/>
      <c r="U1619" s="15"/>
      <c r="V1619" s="15"/>
      <c r="W1619" s="15"/>
      <c r="X1619" s="15"/>
      <c r="Y1619" s="15"/>
      <c r="Z1619" s="15"/>
      <c r="AA1619" s="15"/>
      <c r="AB1619" s="15"/>
      <c r="AC1619" s="15"/>
      <c r="AD1619" s="15"/>
      <c r="AE1619" s="15"/>
      <c r="AT1619" s="227" t="s">
        <v>194</v>
      </c>
      <c r="AU1619" s="227" t="s">
        <v>92</v>
      </c>
      <c r="AV1619" s="15" t="s">
        <v>191</v>
      </c>
      <c r="AW1619" s="15" t="s">
        <v>32</v>
      </c>
      <c r="AX1619" s="15" t="s">
        <v>84</v>
      </c>
      <c r="AY1619" s="227" t="s">
        <v>185</v>
      </c>
    </row>
    <row r="1620" s="2" customFormat="1" ht="24.15" customHeight="1">
      <c r="A1620" s="38"/>
      <c r="B1620" s="180"/>
      <c r="C1620" s="209" t="s">
        <v>1825</v>
      </c>
      <c r="D1620" s="209" t="s">
        <v>240</v>
      </c>
      <c r="E1620" s="210" t="s">
        <v>1826</v>
      </c>
      <c r="F1620" s="211" t="s">
        <v>1827</v>
      </c>
      <c r="G1620" s="212" t="s">
        <v>190</v>
      </c>
      <c r="H1620" s="213">
        <v>893.99099999999999</v>
      </c>
      <c r="I1620" s="214"/>
      <c r="J1620" s="215">
        <f>ROUND(I1620*H1620,2)</f>
        <v>0</v>
      </c>
      <c r="K1620" s="211" t="s">
        <v>199</v>
      </c>
      <c r="L1620" s="216"/>
      <c r="M1620" s="217" t="s">
        <v>1</v>
      </c>
      <c r="N1620" s="218" t="s">
        <v>42</v>
      </c>
      <c r="O1620" s="77"/>
      <c r="P1620" s="190">
        <f>O1620*H1620</f>
        <v>0</v>
      </c>
      <c r="Q1620" s="190">
        <v>0.0028</v>
      </c>
      <c r="R1620" s="190">
        <f>Q1620*H1620</f>
        <v>2.5031748</v>
      </c>
      <c r="S1620" s="190">
        <v>0</v>
      </c>
      <c r="T1620" s="191">
        <f>S1620*H1620</f>
        <v>0</v>
      </c>
      <c r="U1620" s="38"/>
      <c r="V1620" s="38"/>
      <c r="W1620" s="38"/>
      <c r="X1620" s="38"/>
      <c r="Y1620" s="38"/>
      <c r="Z1620" s="38"/>
      <c r="AA1620" s="38"/>
      <c r="AB1620" s="38"/>
      <c r="AC1620" s="38"/>
      <c r="AD1620" s="38"/>
      <c r="AE1620" s="38"/>
      <c r="AR1620" s="192" t="s">
        <v>414</v>
      </c>
      <c r="AT1620" s="192" t="s">
        <v>240</v>
      </c>
      <c r="AU1620" s="192" t="s">
        <v>92</v>
      </c>
      <c r="AY1620" s="19" t="s">
        <v>185</v>
      </c>
      <c r="BE1620" s="193">
        <f>IF(N1620="základní",J1620,0)</f>
        <v>0</v>
      </c>
      <c r="BF1620" s="193">
        <f>IF(N1620="snížená",J1620,0)</f>
        <v>0</v>
      </c>
      <c r="BG1620" s="193">
        <f>IF(N1620="zákl. přenesená",J1620,0)</f>
        <v>0</v>
      </c>
      <c r="BH1620" s="193">
        <f>IF(N1620="sníž. přenesená",J1620,0)</f>
        <v>0</v>
      </c>
      <c r="BI1620" s="193">
        <f>IF(N1620="nulová",J1620,0)</f>
        <v>0</v>
      </c>
      <c r="BJ1620" s="19" t="s">
        <v>92</v>
      </c>
      <c r="BK1620" s="193">
        <f>ROUND(I1620*H1620,2)</f>
        <v>0</v>
      </c>
      <c r="BL1620" s="19" t="s">
        <v>301</v>
      </c>
      <c r="BM1620" s="192" t="s">
        <v>1828</v>
      </c>
    </row>
    <row r="1621" s="2" customFormat="1">
      <c r="A1621" s="38"/>
      <c r="B1621" s="39"/>
      <c r="C1621" s="38"/>
      <c r="D1621" s="194" t="s">
        <v>193</v>
      </c>
      <c r="E1621" s="38"/>
      <c r="F1621" s="195" t="s">
        <v>1827</v>
      </c>
      <c r="G1621" s="38"/>
      <c r="H1621" s="38"/>
      <c r="I1621" s="196"/>
      <c r="J1621" s="38"/>
      <c r="K1621" s="38"/>
      <c r="L1621" s="39"/>
      <c r="M1621" s="197"/>
      <c r="N1621" s="198"/>
      <c r="O1621" s="77"/>
      <c r="P1621" s="77"/>
      <c r="Q1621" s="77"/>
      <c r="R1621" s="77"/>
      <c r="S1621" s="77"/>
      <c r="T1621" s="78"/>
      <c r="U1621" s="38"/>
      <c r="V1621" s="38"/>
      <c r="W1621" s="38"/>
      <c r="X1621" s="38"/>
      <c r="Y1621" s="38"/>
      <c r="Z1621" s="38"/>
      <c r="AA1621" s="38"/>
      <c r="AB1621" s="38"/>
      <c r="AC1621" s="38"/>
      <c r="AD1621" s="38"/>
      <c r="AE1621" s="38"/>
      <c r="AT1621" s="19" t="s">
        <v>193</v>
      </c>
      <c r="AU1621" s="19" t="s">
        <v>92</v>
      </c>
    </row>
    <row r="1622" s="13" customFormat="1">
      <c r="A1622" s="13"/>
      <c r="B1622" s="199"/>
      <c r="C1622" s="13"/>
      <c r="D1622" s="194" t="s">
        <v>194</v>
      </c>
      <c r="E1622" s="200" t="s">
        <v>1</v>
      </c>
      <c r="F1622" s="201" t="s">
        <v>1829</v>
      </c>
      <c r="G1622" s="13"/>
      <c r="H1622" s="202">
        <v>893.99099999999999</v>
      </c>
      <c r="I1622" s="203"/>
      <c r="J1622" s="13"/>
      <c r="K1622" s="13"/>
      <c r="L1622" s="199"/>
      <c r="M1622" s="204"/>
      <c r="N1622" s="205"/>
      <c r="O1622" s="205"/>
      <c r="P1622" s="205"/>
      <c r="Q1622" s="205"/>
      <c r="R1622" s="205"/>
      <c r="S1622" s="205"/>
      <c r="T1622" s="206"/>
      <c r="U1622" s="13"/>
      <c r="V1622" s="13"/>
      <c r="W1622" s="13"/>
      <c r="X1622" s="13"/>
      <c r="Y1622" s="13"/>
      <c r="Z1622" s="13"/>
      <c r="AA1622" s="13"/>
      <c r="AB1622" s="13"/>
      <c r="AC1622" s="13"/>
      <c r="AD1622" s="13"/>
      <c r="AE1622" s="13"/>
      <c r="AT1622" s="200" t="s">
        <v>194</v>
      </c>
      <c r="AU1622" s="200" t="s">
        <v>92</v>
      </c>
      <c r="AV1622" s="13" t="s">
        <v>92</v>
      </c>
      <c r="AW1622" s="13" t="s">
        <v>32</v>
      </c>
      <c r="AX1622" s="13" t="s">
        <v>84</v>
      </c>
      <c r="AY1622" s="200" t="s">
        <v>185</v>
      </c>
    </row>
    <row r="1623" s="2" customFormat="1" ht="24.15" customHeight="1">
      <c r="A1623" s="38"/>
      <c r="B1623" s="180"/>
      <c r="C1623" s="181" t="s">
        <v>1830</v>
      </c>
      <c r="D1623" s="181" t="s">
        <v>187</v>
      </c>
      <c r="E1623" s="182" t="s">
        <v>1831</v>
      </c>
      <c r="F1623" s="183" t="s">
        <v>1832</v>
      </c>
      <c r="G1623" s="184" t="s">
        <v>190</v>
      </c>
      <c r="H1623" s="185">
        <v>1322.0999999999999</v>
      </c>
      <c r="I1623" s="186"/>
      <c r="J1623" s="187">
        <f>ROUND(I1623*H1623,2)</f>
        <v>0</v>
      </c>
      <c r="K1623" s="183" t="s">
        <v>199</v>
      </c>
      <c r="L1623" s="39"/>
      <c r="M1623" s="188" t="s">
        <v>1</v>
      </c>
      <c r="N1623" s="189" t="s">
        <v>42</v>
      </c>
      <c r="O1623" s="77"/>
      <c r="P1623" s="190">
        <f>O1623*H1623</f>
        <v>0</v>
      </c>
      <c r="Q1623" s="190">
        <v>0</v>
      </c>
      <c r="R1623" s="190">
        <f>Q1623*H1623</f>
        <v>0</v>
      </c>
      <c r="S1623" s="190">
        <v>0</v>
      </c>
      <c r="T1623" s="191">
        <f>S1623*H1623</f>
        <v>0</v>
      </c>
      <c r="U1623" s="38"/>
      <c r="V1623" s="38"/>
      <c r="W1623" s="38"/>
      <c r="X1623" s="38"/>
      <c r="Y1623" s="38"/>
      <c r="Z1623" s="38"/>
      <c r="AA1623" s="38"/>
      <c r="AB1623" s="38"/>
      <c r="AC1623" s="38"/>
      <c r="AD1623" s="38"/>
      <c r="AE1623" s="38"/>
      <c r="AR1623" s="192" t="s">
        <v>301</v>
      </c>
      <c r="AT1623" s="192" t="s">
        <v>187</v>
      </c>
      <c r="AU1623" s="192" t="s">
        <v>92</v>
      </c>
      <c r="AY1623" s="19" t="s">
        <v>185</v>
      </c>
      <c r="BE1623" s="193">
        <f>IF(N1623="základní",J1623,0)</f>
        <v>0</v>
      </c>
      <c r="BF1623" s="193">
        <f>IF(N1623="snížená",J1623,0)</f>
        <v>0</v>
      </c>
      <c r="BG1623" s="193">
        <f>IF(N1623="zákl. přenesená",J1623,0)</f>
        <v>0</v>
      </c>
      <c r="BH1623" s="193">
        <f>IF(N1623="sníž. přenesená",J1623,0)</f>
        <v>0</v>
      </c>
      <c r="BI1623" s="193">
        <f>IF(N1623="nulová",J1623,0)</f>
        <v>0</v>
      </c>
      <c r="BJ1623" s="19" t="s">
        <v>92</v>
      </c>
      <c r="BK1623" s="193">
        <f>ROUND(I1623*H1623,2)</f>
        <v>0</v>
      </c>
      <c r="BL1623" s="19" t="s">
        <v>301</v>
      </c>
      <c r="BM1623" s="192" t="s">
        <v>1833</v>
      </c>
    </row>
    <row r="1624" s="2" customFormat="1">
      <c r="A1624" s="38"/>
      <c r="B1624" s="39"/>
      <c r="C1624" s="38"/>
      <c r="D1624" s="194" t="s">
        <v>193</v>
      </c>
      <c r="E1624" s="38"/>
      <c r="F1624" s="195" t="s">
        <v>1832</v>
      </c>
      <c r="G1624" s="38"/>
      <c r="H1624" s="38"/>
      <c r="I1624" s="196"/>
      <c r="J1624" s="38"/>
      <c r="K1624" s="38"/>
      <c r="L1624" s="39"/>
      <c r="M1624" s="197"/>
      <c r="N1624" s="198"/>
      <c r="O1624" s="77"/>
      <c r="P1624" s="77"/>
      <c r="Q1624" s="77"/>
      <c r="R1624" s="77"/>
      <c r="S1624" s="77"/>
      <c r="T1624" s="78"/>
      <c r="U1624" s="38"/>
      <c r="V1624" s="38"/>
      <c r="W1624" s="38"/>
      <c r="X1624" s="38"/>
      <c r="Y1624" s="38"/>
      <c r="Z1624" s="38"/>
      <c r="AA1624" s="38"/>
      <c r="AB1624" s="38"/>
      <c r="AC1624" s="38"/>
      <c r="AD1624" s="38"/>
      <c r="AE1624" s="38"/>
      <c r="AT1624" s="19" t="s">
        <v>193</v>
      </c>
      <c r="AU1624" s="19" t="s">
        <v>92</v>
      </c>
    </row>
    <row r="1625" s="2" customFormat="1">
      <c r="A1625" s="38"/>
      <c r="B1625" s="39"/>
      <c r="C1625" s="38"/>
      <c r="D1625" s="207" t="s">
        <v>201</v>
      </c>
      <c r="E1625" s="38"/>
      <c r="F1625" s="208" t="s">
        <v>1834</v>
      </c>
      <c r="G1625" s="38"/>
      <c r="H1625" s="38"/>
      <c r="I1625" s="196"/>
      <c r="J1625" s="38"/>
      <c r="K1625" s="38"/>
      <c r="L1625" s="39"/>
      <c r="M1625" s="197"/>
      <c r="N1625" s="198"/>
      <c r="O1625" s="77"/>
      <c r="P1625" s="77"/>
      <c r="Q1625" s="77"/>
      <c r="R1625" s="77"/>
      <c r="S1625" s="77"/>
      <c r="T1625" s="78"/>
      <c r="U1625" s="38"/>
      <c r="V1625" s="38"/>
      <c r="W1625" s="38"/>
      <c r="X1625" s="38"/>
      <c r="Y1625" s="38"/>
      <c r="Z1625" s="38"/>
      <c r="AA1625" s="38"/>
      <c r="AB1625" s="38"/>
      <c r="AC1625" s="38"/>
      <c r="AD1625" s="38"/>
      <c r="AE1625" s="38"/>
      <c r="AT1625" s="19" t="s">
        <v>201</v>
      </c>
      <c r="AU1625" s="19" t="s">
        <v>92</v>
      </c>
    </row>
    <row r="1626" s="14" customFormat="1">
      <c r="A1626" s="14"/>
      <c r="B1626" s="219"/>
      <c r="C1626" s="14"/>
      <c r="D1626" s="194" t="s">
        <v>194</v>
      </c>
      <c r="E1626" s="220" t="s">
        <v>1</v>
      </c>
      <c r="F1626" s="221" t="s">
        <v>1835</v>
      </c>
      <c r="G1626" s="14"/>
      <c r="H1626" s="220" t="s">
        <v>1</v>
      </c>
      <c r="I1626" s="222"/>
      <c r="J1626" s="14"/>
      <c r="K1626" s="14"/>
      <c r="L1626" s="219"/>
      <c r="M1626" s="223"/>
      <c r="N1626" s="224"/>
      <c r="O1626" s="224"/>
      <c r="P1626" s="224"/>
      <c r="Q1626" s="224"/>
      <c r="R1626" s="224"/>
      <c r="S1626" s="224"/>
      <c r="T1626" s="225"/>
      <c r="U1626" s="14"/>
      <c r="V1626" s="14"/>
      <c r="W1626" s="14"/>
      <c r="X1626" s="14"/>
      <c r="Y1626" s="14"/>
      <c r="Z1626" s="14"/>
      <c r="AA1626" s="14"/>
      <c r="AB1626" s="14"/>
      <c r="AC1626" s="14"/>
      <c r="AD1626" s="14"/>
      <c r="AE1626" s="14"/>
      <c r="AT1626" s="220" t="s">
        <v>194</v>
      </c>
      <c r="AU1626" s="220" t="s">
        <v>92</v>
      </c>
      <c r="AV1626" s="14" t="s">
        <v>84</v>
      </c>
      <c r="AW1626" s="14" t="s">
        <v>32</v>
      </c>
      <c r="AX1626" s="14" t="s">
        <v>76</v>
      </c>
      <c r="AY1626" s="220" t="s">
        <v>185</v>
      </c>
    </row>
    <row r="1627" s="14" customFormat="1">
      <c r="A1627" s="14"/>
      <c r="B1627" s="219"/>
      <c r="C1627" s="14"/>
      <c r="D1627" s="194" t="s">
        <v>194</v>
      </c>
      <c r="E1627" s="220" t="s">
        <v>1</v>
      </c>
      <c r="F1627" s="221" t="s">
        <v>291</v>
      </c>
      <c r="G1627" s="14"/>
      <c r="H1627" s="220" t="s">
        <v>1</v>
      </c>
      <c r="I1627" s="222"/>
      <c r="J1627" s="14"/>
      <c r="K1627" s="14"/>
      <c r="L1627" s="219"/>
      <c r="M1627" s="223"/>
      <c r="N1627" s="224"/>
      <c r="O1627" s="224"/>
      <c r="P1627" s="224"/>
      <c r="Q1627" s="224"/>
      <c r="R1627" s="224"/>
      <c r="S1627" s="224"/>
      <c r="T1627" s="225"/>
      <c r="U1627" s="14"/>
      <c r="V1627" s="14"/>
      <c r="W1627" s="14"/>
      <c r="X1627" s="14"/>
      <c r="Y1627" s="14"/>
      <c r="Z1627" s="14"/>
      <c r="AA1627" s="14"/>
      <c r="AB1627" s="14"/>
      <c r="AC1627" s="14"/>
      <c r="AD1627" s="14"/>
      <c r="AE1627" s="14"/>
      <c r="AT1627" s="220" t="s">
        <v>194</v>
      </c>
      <c r="AU1627" s="220" t="s">
        <v>92</v>
      </c>
      <c r="AV1627" s="14" t="s">
        <v>84</v>
      </c>
      <c r="AW1627" s="14" t="s">
        <v>32</v>
      </c>
      <c r="AX1627" s="14" t="s">
        <v>76</v>
      </c>
      <c r="AY1627" s="220" t="s">
        <v>185</v>
      </c>
    </row>
    <row r="1628" s="13" customFormat="1">
      <c r="A1628" s="13"/>
      <c r="B1628" s="199"/>
      <c r="C1628" s="13"/>
      <c r="D1628" s="194" t="s">
        <v>194</v>
      </c>
      <c r="E1628" s="200" t="s">
        <v>1</v>
      </c>
      <c r="F1628" s="201" t="s">
        <v>964</v>
      </c>
      <c r="G1628" s="13"/>
      <c r="H1628" s="202">
        <v>5</v>
      </c>
      <c r="I1628" s="203"/>
      <c r="J1628" s="13"/>
      <c r="K1628" s="13"/>
      <c r="L1628" s="199"/>
      <c r="M1628" s="204"/>
      <c r="N1628" s="205"/>
      <c r="O1628" s="205"/>
      <c r="P1628" s="205"/>
      <c r="Q1628" s="205"/>
      <c r="R1628" s="205"/>
      <c r="S1628" s="205"/>
      <c r="T1628" s="206"/>
      <c r="U1628" s="13"/>
      <c r="V1628" s="13"/>
      <c r="W1628" s="13"/>
      <c r="X1628" s="13"/>
      <c r="Y1628" s="13"/>
      <c r="Z1628" s="13"/>
      <c r="AA1628" s="13"/>
      <c r="AB1628" s="13"/>
      <c r="AC1628" s="13"/>
      <c r="AD1628" s="13"/>
      <c r="AE1628" s="13"/>
      <c r="AT1628" s="200" t="s">
        <v>194</v>
      </c>
      <c r="AU1628" s="200" t="s">
        <v>92</v>
      </c>
      <c r="AV1628" s="13" t="s">
        <v>92</v>
      </c>
      <c r="AW1628" s="13" t="s">
        <v>32</v>
      </c>
      <c r="AX1628" s="13" t="s">
        <v>76</v>
      </c>
      <c r="AY1628" s="200" t="s">
        <v>185</v>
      </c>
    </row>
    <row r="1629" s="16" customFormat="1">
      <c r="A1629" s="16"/>
      <c r="B1629" s="234"/>
      <c r="C1629" s="16"/>
      <c r="D1629" s="194" t="s">
        <v>194</v>
      </c>
      <c r="E1629" s="235" t="s">
        <v>1</v>
      </c>
      <c r="F1629" s="236" t="s">
        <v>293</v>
      </c>
      <c r="G1629" s="16"/>
      <c r="H1629" s="237">
        <v>5</v>
      </c>
      <c r="I1629" s="238"/>
      <c r="J1629" s="16"/>
      <c r="K1629" s="16"/>
      <c r="L1629" s="234"/>
      <c r="M1629" s="239"/>
      <c r="N1629" s="240"/>
      <c r="O1629" s="240"/>
      <c r="P1629" s="240"/>
      <c r="Q1629" s="240"/>
      <c r="R1629" s="240"/>
      <c r="S1629" s="240"/>
      <c r="T1629" s="241"/>
      <c r="U1629" s="16"/>
      <c r="V1629" s="16"/>
      <c r="W1629" s="16"/>
      <c r="X1629" s="16"/>
      <c r="Y1629" s="16"/>
      <c r="Z1629" s="16"/>
      <c r="AA1629" s="16"/>
      <c r="AB1629" s="16"/>
      <c r="AC1629" s="16"/>
      <c r="AD1629" s="16"/>
      <c r="AE1629" s="16"/>
      <c r="AT1629" s="235" t="s">
        <v>194</v>
      </c>
      <c r="AU1629" s="235" t="s">
        <v>92</v>
      </c>
      <c r="AV1629" s="16" t="s">
        <v>111</v>
      </c>
      <c r="AW1629" s="16" t="s">
        <v>32</v>
      </c>
      <c r="AX1629" s="16" t="s">
        <v>76</v>
      </c>
      <c r="AY1629" s="235" t="s">
        <v>185</v>
      </c>
    </row>
    <row r="1630" s="14" customFormat="1">
      <c r="A1630" s="14"/>
      <c r="B1630" s="219"/>
      <c r="C1630" s="14"/>
      <c r="D1630" s="194" t="s">
        <v>194</v>
      </c>
      <c r="E1630" s="220" t="s">
        <v>1</v>
      </c>
      <c r="F1630" s="221" t="s">
        <v>1836</v>
      </c>
      <c r="G1630" s="14"/>
      <c r="H1630" s="220" t="s">
        <v>1</v>
      </c>
      <c r="I1630" s="222"/>
      <c r="J1630" s="14"/>
      <c r="K1630" s="14"/>
      <c r="L1630" s="219"/>
      <c r="M1630" s="223"/>
      <c r="N1630" s="224"/>
      <c r="O1630" s="224"/>
      <c r="P1630" s="224"/>
      <c r="Q1630" s="224"/>
      <c r="R1630" s="224"/>
      <c r="S1630" s="224"/>
      <c r="T1630" s="225"/>
      <c r="U1630" s="14"/>
      <c r="V1630" s="14"/>
      <c r="W1630" s="14"/>
      <c r="X1630" s="14"/>
      <c r="Y1630" s="14"/>
      <c r="Z1630" s="14"/>
      <c r="AA1630" s="14"/>
      <c r="AB1630" s="14"/>
      <c r="AC1630" s="14"/>
      <c r="AD1630" s="14"/>
      <c r="AE1630" s="14"/>
      <c r="AT1630" s="220" t="s">
        <v>194</v>
      </c>
      <c r="AU1630" s="220" t="s">
        <v>92</v>
      </c>
      <c r="AV1630" s="14" t="s">
        <v>84</v>
      </c>
      <c r="AW1630" s="14" t="s">
        <v>32</v>
      </c>
      <c r="AX1630" s="14" t="s">
        <v>76</v>
      </c>
      <c r="AY1630" s="220" t="s">
        <v>185</v>
      </c>
    </row>
    <row r="1631" s="14" customFormat="1">
      <c r="A1631" s="14"/>
      <c r="B1631" s="219"/>
      <c r="C1631" s="14"/>
      <c r="D1631" s="194" t="s">
        <v>194</v>
      </c>
      <c r="E1631" s="220" t="s">
        <v>1</v>
      </c>
      <c r="F1631" s="221" t="s">
        <v>260</v>
      </c>
      <c r="G1631" s="14"/>
      <c r="H1631" s="220" t="s">
        <v>1</v>
      </c>
      <c r="I1631" s="222"/>
      <c r="J1631" s="14"/>
      <c r="K1631" s="14"/>
      <c r="L1631" s="219"/>
      <c r="M1631" s="223"/>
      <c r="N1631" s="224"/>
      <c r="O1631" s="224"/>
      <c r="P1631" s="224"/>
      <c r="Q1631" s="224"/>
      <c r="R1631" s="224"/>
      <c r="S1631" s="224"/>
      <c r="T1631" s="225"/>
      <c r="U1631" s="14"/>
      <c r="V1631" s="14"/>
      <c r="W1631" s="14"/>
      <c r="X1631" s="14"/>
      <c r="Y1631" s="14"/>
      <c r="Z1631" s="14"/>
      <c r="AA1631" s="14"/>
      <c r="AB1631" s="14"/>
      <c r="AC1631" s="14"/>
      <c r="AD1631" s="14"/>
      <c r="AE1631" s="14"/>
      <c r="AT1631" s="220" t="s">
        <v>194</v>
      </c>
      <c r="AU1631" s="220" t="s">
        <v>92</v>
      </c>
      <c r="AV1631" s="14" t="s">
        <v>84</v>
      </c>
      <c r="AW1631" s="14" t="s">
        <v>32</v>
      </c>
      <c r="AX1631" s="14" t="s">
        <v>76</v>
      </c>
      <c r="AY1631" s="220" t="s">
        <v>185</v>
      </c>
    </row>
    <row r="1632" s="13" customFormat="1">
      <c r="A1632" s="13"/>
      <c r="B1632" s="199"/>
      <c r="C1632" s="13"/>
      <c r="D1632" s="194" t="s">
        <v>194</v>
      </c>
      <c r="E1632" s="200" t="s">
        <v>1</v>
      </c>
      <c r="F1632" s="201" t="s">
        <v>261</v>
      </c>
      <c r="G1632" s="13"/>
      <c r="H1632" s="202">
        <v>7.2000000000000002</v>
      </c>
      <c r="I1632" s="203"/>
      <c r="J1632" s="13"/>
      <c r="K1632" s="13"/>
      <c r="L1632" s="199"/>
      <c r="M1632" s="204"/>
      <c r="N1632" s="205"/>
      <c r="O1632" s="205"/>
      <c r="P1632" s="205"/>
      <c r="Q1632" s="205"/>
      <c r="R1632" s="205"/>
      <c r="S1632" s="205"/>
      <c r="T1632" s="206"/>
      <c r="U1632" s="13"/>
      <c r="V1632" s="13"/>
      <c r="W1632" s="13"/>
      <c r="X1632" s="13"/>
      <c r="Y1632" s="13"/>
      <c r="Z1632" s="13"/>
      <c r="AA1632" s="13"/>
      <c r="AB1632" s="13"/>
      <c r="AC1632" s="13"/>
      <c r="AD1632" s="13"/>
      <c r="AE1632" s="13"/>
      <c r="AT1632" s="200" t="s">
        <v>194</v>
      </c>
      <c r="AU1632" s="200" t="s">
        <v>92</v>
      </c>
      <c r="AV1632" s="13" t="s">
        <v>92</v>
      </c>
      <c r="AW1632" s="13" t="s">
        <v>32</v>
      </c>
      <c r="AX1632" s="13" t="s">
        <v>76</v>
      </c>
      <c r="AY1632" s="200" t="s">
        <v>185</v>
      </c>
    </row>
    <row r="1633" s="14" customFormat="1">
      <c r="A1633" s="14"/>
      <c r="B1633" s="219"/>
      <c r="C1633" s="14"/>
      <c r="D1633" s="194" t="s">
        <v>194</v>
      </c>
      <c r="E1633" s="220" t="s">
        <v>1</v>
      </c>
      <c r="F1633" s="221" t="s">
        <v>1837</v>
      </c>
      <c r="G1633" s="14"/>
      <c r="H1633" s="220" t="s">
        <v>1</v>
      </c>
      <c r="I1633" s="222"/>
      <c r="J1633" s="14"/>
      <c r="K1633" s="14"/>
      <c r="L1633" s="219"/>
      <c r="M1633" s="223"/>
      <c r="N1633" s="224"/>
      <c r="O1633" s="224"/>
      <c r="P1633" s="224"/>
      <c r="Q1633" s="224"/>
      <c r="R1633" s="224"/>
      <c r="S1633" s="224"/>
      <c r="T1633" s="225"/>
      <c r="U1633" s="14"/>
      <c r="V1633" s="14"/>
      <c r="W1633" s="14"/>
      <c r="X1633" s="14"/>
      <c r="Y1633" s="14"/>
      <c r="Z1633" s="14"/>
      <c r="AA1633" s="14"/>
      <c r="AB1633" s="14"/>
      <c r="AC1633" s="14"/>
      <c r="AD1633" s="14"/>
      <c r="AE1633" s="14"/>
      <c r="AT1633" s="220" t="s">
        <v>194</v>
      </c>
      <c r="AU1633" s="220" t="s">
        <v>92</v>
      </c>
      <c r="AV1633" s="14" t="s">
        <v>84</v>
      </c>
      <c r="AW1633" s="14" t="s">
        <v>32</v>
      </c>
      <c r="AX1633" s="14" t="s">
        <v>76</v>
      </c>
      <c r="AY1633" s="220" t="s">
        <v>185</v>
      </c>
    </row>
    <row r="1634" s="13" customFormat="1">
      <c r="A1634" s="13"/>
      <c r="B1634" s="199"/>
      <c r="C1634" s="13"/>
      <c r="D1634" s="194" t="s">
        <v>194</v>
      </c>
      <c r="E1634" s="200" t="s">
        <v>1</v>
      </c>
      <c r="F1634" s="201" t="s">
        <v>263</v>
      </c>
      <c r="G1634" s="13"/>
      <c r="H1634" s="202">
        <v>4.4000000000000004</v>
      </c>
      <c r="I1634" s="203"/>
      <c r="J1634" s="13"/>
      <c r="K1634" s="13"/>
      <c r="L1634" s="199"/>
      <c r="M1634" s="204"/>
      <c r="N1634" s="205"/>
      <c r="O1634" s="205"/>
      <c r="P1634" s="205"/>
      <c r="Q1634" s="205"/>
      <c r="R1634" s="205"/>
      <c r="S1634" s="205"/>
      <c r="T1634" s="206"/>
      <c r="U1634" s="13"/>
      <c r="V1634" s="13"/>
      <c r="W1634" s="13"/>
      <c r="X1634" s="13"/>
      <c r="Y1634" s="13"/>
      <c r="Z1634" s="13"/>
      <c r="AA1634" s="13"/>
      <c r="AB1634" s="13"/>
      <c r="AC1634" s="13"/>
      <c r="AD1634" s="13"/>
      <c r="AE1634" s="13"/>
      <c r="AT1634" s="200" t="s">
        <v>194</v>
      </c>
      <c r="AU1634" s="200" t="s">
        <v>92</v>
      </c>
      <c r="AV1634" s="13" t="s">
        <v>92</v>
      </c>
      <c r="AW1634" s="13" t="s">
        <v>32</v>
      </c>
      <c r="AX1634" s="13" t="s">
        <v>76</v>
      </c>
      <c r="AY1634" s="200" t="s">
        <v>185</v>
      </c>
    </row>
    <row r="1635" s="14" customFormat="1">
      <c r="A1635" s="14"/>
      <c r="B1635" s="219"/>
      <c r="C1635" s="14"/>
      <c r="D1635" s="194" t="s">
        <v>194</v>
      </c>
      <c r="E1635" s="220" t="s">
        <v>1</v>
      </c>
      <c r="F1635" s="221" t="s">
        <v>266</v>
      </c>
      <c r="G1635" s="14"/>
      <c r="H1635" s="220" t="s">
        <v>1</v>
      </c>
      <c r="I1635" s="222"/>
      <c r="J1635" s="14"/>
      <c r="K1635" s="14"/>
      <c r="L1635" s="219"/>
      <c r="M1635" s="223"/>
      <c r="N1635" s="224"/>
      <c r="O1635" s="224"/>
      <c r="P1635" s="224"/>
      <c r="Q1635" s="224"/>
      <c r="R1635" s="224"/>
      <c r="S1635" s="224"/>
      <c r="T1635" s="225"/>
      <c r="U1635" s="14"/>
      <c r="V1635" s="14"/>
      <c r="W1635" s="14"/>
      <c r="X1635" s="14"/>
      <c r="Y1635" s="14"/>
      <c r="Z1635" s="14"/>
      <c r="AA1635" s="14"/>
      <c r="AB1635" s="14"/>
      <c r="AC1635" s="14"/>
      <c r="AD1635" s="14"/>
      <c r="AE1635" s="14"/>
      <c r="AT1635" s="220" t="s">
        <v>194</v>
      </c>
      <c r="AU1635" s="220" t="s">
        <v>92</v>
      </c>
      <c r="AV1635" s="14" t="s">
        <v>84</v>
      </c>
      <c r="AW1635" s="14" t="s">
        <v>32</v>
      </c>
      <c r="AX1635" s="14" t="s">
        <v>76</v>
      </c>
      <c r="AY1635" s="220" t="s">
        <v>185</v>
      </c>
    </row>
    <row r="1636" s="13" customFormat="1">
      <c r="A1636" s="13"/>
      <c r="B1636" s="199"/>
      <c r="C1636" s="13"/>
      <c r="D1636" s="194" t="s">
        <v>194</v>
      </c>
      <c r="E1636" s="200" t="s">
        <v>1</v>
      </c>
      <c r="F1636" s="201" t="s">
        <v>267</v>
      </c>
      <c r="G1636" s="13"/>
      <c r="H1636" s="202">
        <v>156.59999999999999</v>
      </c>
      <c r="I1636" s="203"/>
      <c r="J1636" s="13"/>
      <c r="K1636" s="13"/>
      <c r="L1636" s="199"/>
      <c r="M1636" s="204"/>
      <c r="N1636" s="205"/>
      <c r="O1636" s="205"/>
      <c r="P1636" s="205"/>
      <c r="Q1636" s="205"/>
      <c r="R1636" s="205"/>
      <c r="S1636" s="205"/>
      <c r="T1636" s="206"/>
      <c r="U1636" s="13"/>
      <c r="V1636" s="13"/>
      <c r="W1636" s="13"/>
      <c r="X1636" s="13"/>
      <c r="Y1636" s="13"/>
      <c r="Z1636" s="13"/>
      <c r="AA1636" s="13"/>
      <c r="AB1636" s="13"/>
      <c r="AC1636" s="13"/>
      <c r="AD1636" s="13"/>
      <c r="AE1636" s="13"/>
      <c r="AT1636" s="200" t="s">
        <v>194</v>
      </c>
      <c r="AU1636" s="200" t="s">
        <v>92</v>
      </c>
      <c r="AV1636" s="13" t="s">
        <v>92</v>
      </c>
      <c r="AW1636" s="13" t="s">
        <v>32</v>
      </c>
      <c r="AX1636" s="13" t="s">
        <v>76</v>
      </c>
      <c r="AY1636" s="200" t="s">
        <v>185</v>
      </c>
    </row>
    <row r="1637" s="14" customFormat="1">
      <c r="A1637" s="14"/>
      <c r="B1637" s="219"/>
      <c r="C1637" s="14"/>
      <c r="D1637" s="194" t="s">
        <v>194</v>
      </c>
      <c r="E1637" s="220" t="s">
        <v>1</v>
      </c>
      <c r="F1637" s="221" t="s">
        <v>268</v>
      </c>
      <c r="G1637" s="14"/>
      <c r="H1637" s="220" t="s">
        <v>1</v>
      </c>
      <c r="I1637" s="222"/>
      <c r="J1637" s="14"/>
      <c r="K1637" s="14"/>
      <c r="L1637" s="219"/>
      <c r="M1637" s="223"/>
      <c r="N1637" s="224"/>
      <c r="O1637" s="224"/>
      <c r="P1637" s="224"/>
      <c r="Q1637" s="224"/>
      <c r="R1637" s="224"/>
      <c r="S1637" s="224"/>
      <c r="T1637" s="225"/>
      <c r="U1637" s="14"/>
      <c r="V1637" s="14"/>
      <c r="W1637" s="14"/>
      <c r="X1637" s="14"/>
      <c r="Y1637" s="14"/>
      <c r="Z1637" s="14"/>
      <c r="AA1637" s="14"/>
      <c r="AB1637" s="14"/>
      <c r="AC1637" s="14"/>
      <c r="AD1637" s="14"/>
      <c r="AE1637" s="14"/>
      <c r="AT1637" s="220" t="s">
        <v>194</v>
      </c>
      <c r="AU1637" s="220" t="s">
        <v>92</v>
      </c>
      <c r="AV1637" s="14" t="s">
        <v>84</v>
      </c>
      <c r="AW1637" s="14" t="s">
        <v>32</v>
      </c>
      <c r="AX1637" s="14" t="s">
        <v>76</v>
      </c>
      <c r="AY1637" s="220" t="s">
        <v>185</v>
      </c>
    </row>
    <row r="1638" s="13" customFormat="1">
      <c r="A1638" s="13"/>
      <c r="B1638" s="199"/>
      <c r="C1638" s="13"/>
      <c r="D1638" s="194" t="s">
        <v>194</v>
      </c>
      <c r="E1638" s="200" t="s">
        <v>1</v>
      </c>
      <c r="F1638" s="201" t="s">
        <v>269</v>
      </c>
      <c r="G1638" s="13"/>
      <c r="H1638" s="202">
        <v>21.800000000000001</v>
      </c>
      <c r="I1638" s="203"/>
      <c r="J1638" s="13"/>
      <c r="K1638" s="13"/>
      <c r="L1638" s="199"/>
      <c r="M1638" s="204"/>
      <c r="N1638" s="205"/>
      <c r="O1638" s="205"/>
      <c r="P1638" s="205"/>
      <c r="Q1638" s="205"/>
      <c r="R1638" s="205"/>
      <c r="S1638" s="205"/>
      <c r="T1638" s="206"/>
      <c r="U1638" s="13"/>
      <c r="V1638" s="13"/>
      <c r="W1638" s="13"/>
      <c r="X1638" s="13"/>
      <c r="Y1638" s="13"/>
      <c r="Z1638" s="13"/>
      <c r="AA1638" s="13"/>
      <c r="AB1638" s="13"/>
      <c r="AC1638" s="13"/>
      <c r="AD1638" s="13"/>
      <c r="AE1638" s="13"/>
      <c r="AT1638" s="200" t="s">
        <v>194</v>
      </c>
      <c r="AU1638" s="200" t="s">
        <v>92</v>
      </c>
      <c r="AV1638" s="13" t="s">
        <v>92</v>
      </c>
      <c r="AW1638" s="13" t="s">
        <v>32</v>
      </c>
      <c r="AX1638" s="13" t="s">
        <v>76</v>
      </c>
      <c r="AY1638" s="200" t="s">
        <v>185</v>
      </c>
    </row>
    <row r="1639" s="14" customFormat="1">
      <c r="A1639" s="14"/>
      <c r="B1639" s="219"/>
      <c r="C1639" s="14"/>
      <c r="D1639" s="194" t="s">
        <v>194</v>
      </c>
      <c r="E1639" s="220" t="s">
        <v>1</v>
      </c>
      <c r="F1639" s="221" t="s">
        <v>270</v>
      </c>
      <c r="G1639" s="14"/>
      <c r="H1639" s="220" t="s">
        <v>1</v>
      </c>
      <c r="I1639" s="222"/>
      <c r="J1639" s="14"/>
      <c r="K1639" s="14"/>
      <c r="L1639" s="219"/>
      <c r="M1639" s="223"/>
      <c r="N1639" s="224"/>
      <c r="O1639" s="224"/>
      <c r="P1639" s="224"/>
      <c r="Q1639" s="224"/>
      <c r="R1639" s="224"/>
      <c r="S1639" s="224"/>
      <c r="T1639" s="225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T1639" s="220" t="s">
        <v>194</v>
      </c>
      <c r="AU1639" s="220" t="s">
        <v>92</v>
      </c>
      <c r="AV1639" s="14" t="s">
        <v>84</v>
      </c>
      <c r="AW1639" s="14" t="s">
        <v>32</v>
      </c>
      <c r="AX1639" s="14" t="s">
        <v>76</v>
      </c>
      <c r="AY1639" s="220" t="s">
        <v>185</v>
      </c>
    </row>
    <row r="1640" s="13" customFormat="1">
      <c r="A1640" s="13"/>
      <c r="B1640" s="199"/>
      <c r="C1640" s="13"/>
      <c r="D1640" s="194" t="s">
        <v>194</v>
      </c>
      <c r="E1640" s="200" t="s">
        <v>1</v>
      </c>
      <c r="F1640" s="201" t="s">
        <v>271</v>
      </c>
      <c r="G1640" s="13"/>
      <c r="H1640" s="202">
        <v>3.7829999999999999</v>
      </c>
      <c r="I1640" s="203"/>
      <c r="J1640" s="13"/>
      <c r="K1640" s="13"/>
      <c r="L1640" s="199"/>
      <c r="M1640" s="204"/>
      <c r="N1640" s="205"/>
      <c r="O1640" s="205"/>
      <c r="P1640" s="205"/>
      <c r="Q1640" s="205"/>
      <c r="R1640" s="205"/>
      <c r="S1640" s="205"/>
      <c r="T1640" s="206"/>
      <c r="U1640" s="13"/>
      <c r="V1640" s="13"/>
      <c r="W1640" s="13"/>
      <c r="X1640" s="13"/>
      <c r="Y1640" s="13"/>
      <c r="Z1640" s="13"/>
      <c r="AA1640" s="13"/>
      <c r="AB1640" s="13"/>
      <c r="AC1640" s="13"/>
      <c r="AD1640" s="13"/>
      <c r="AE1640" s="13"/>
      <c r="AT1640" s="200" t="s">
        <v>194</v>
      </c>
      <c r="AU1640" s="200" t="s">
        <v>92</v>
      </c>
      <c r="AV1640" s="13" t="s">
        <v>92</v>
      </c>
      <c r="AW1640" s="13" t="s">
        <v>32</v>
      </c>
      <c r="AX1640" s="13" t="s">
        <v>76</v>
      </c>
      <c r="AY1640" s="200" t="s">
        <v>185</v>
      </c>
    </row>
    <row r="1641" s="14" customFormat="1">
      <c r="A1641" s="14"/>
      <c r="B1641" s="219"/>
      <c r="C1641" s="14"/>
      <c r="D1641" s="194" t="s">
        <v>194</v>
      </c>
      <c r="E1641" s="220" t="s">
        <v>1</v>
      </c>
      <c r="F1641" s="221" t="s">
        <v>272</v>
      </c>
      <c r="G1641" s="14"/>
      <c r="H1641" s="220" t="s">
        <v>1</v>
      </c>
      <c r="I1641" s="222"/>
      <c r="J1641" s="14"/>
      <c r="K1641" s="14"/>
      <c r="L1641" s="219"/>
      <c r="M1641" s="223"/>
      <c r="N1641" s="224"/>
      <c r="O1641" s="224"/>
      <c r="P1641" s="224"/>
      <c r="Q1641" s="224"/>
      <c r="R1641" s="224"/>
      <c r="S1641" s="224"/>
      <c r="T1641" s="225"/>
      <c r="U1641" s="14"/>
      <c r="V1641" s="14"/>
      <c r="W1641" s="14"/>
      <c r="X1641" s="14"/>
      <c r="Y1641" s="14"/>
      <c r="Z1641" s="14"/>
      <c r="AA1641" s="14"/>
      <c r="AB1641" s="14"/>
      <c r="AC1641" s="14"/>
      <c r="AD1641" s="14"/>
      <c r="AE1641" s="14"/>
      <c r="AT1641" s="220" t="s">
        <v>194</v>
      </c>
      <c r="AU1641" s="220" t="s">
        <v>92</v>
      </c>
      <c r="AV1641" s="14" t="s">
        <v>84</v>
      </c>
      <c r="AW1641" s="14" t="s">
        <v>32</v>
      </c>
      <c r="AX1641" s="14" t="s">
        <v>76</v>
      </c>
      <c r="AY1641" s="220" t="s">
        <v>185</v>
      </c>
    </row>
    <row r="1642" s="13" customFormat="1">
      <c r="A1642" s="13"/>
      <c r="B1642" s="199"/>
      <c r="C1642" s="13"/>
      <c r="D1642" s="194" t="s">
        <v>194</v>
      </c>
      <c r="E1642" s="200" t="s">
        <v>1</v>
      </c>
      <c r="F1642" s="201" t="s">
        <v>273</v>
      </c>
      <c r="G1642" s="13"/>
      <c r="H1642" s="202">
        <v>19.016999999999999</v>
      </c>
      <c r="I1642" s="203"/>
      <c r="J1642" s="13"/>
      <c r="K1642" s="13"/>
      <c r="L1642" s="199"/>
      <c r="M1642" s="204"/>
      <c r="N1642" s="205"/>
      <c r="O1642" s="205"/>
      <c r="P1642" s="205"/>
      <c r="Q1642" s="205"/>
      <c r="R1642" s="205"/>
      <c r="S1642" s="205"/>
      <c r="T1642" s="206"/>
      <c r="U1642" s="13"/>
      <c r="V1642" s="13"/>
      <c r="W1642" s="13"/>
      <c r="X1642" s="13"/>
      <c r="Y1642" s="13"/>
      <c r="Z1642" s="13"/>
      <c r="AA1642" s="13"/>
      <c r="AB1642" s="13"/>
      <c r="AC1642" s="13"/>
      <c r="AD1642" s="13"/>
      <c r="AE1642" s="13"/>
      <c r="AT1642" s="200" t="s">
        <v>194</v>
      </c>
      <c r="AU1642" s="200" t="s">
        <v>92</v>
      </c>
      <c r="AV1642" s="13" t="s">
        <v>92</v>
      </c>
      <c r="AW1642" s="13" t="s">
        <v>32</v>
      </c>
      <c r="AX1642" s="13" t="s">
        <v>76</v>
      </c>
      <c r="AY1642" s="200" t="s">
        <v>185</v>
      </c>
    </row>
    <row r="1643" s="16" customFormat="1">
      <c r="A1643" s="16"/>
      <c r="B1643" s="234"/>
      <c r="C1643" s="16"/>
      <c r="D1643" s="194" t="s">
        <v>194</v>
      </c>
      <c r="E1643" s="235" t="s">
        <v>1</v>
      </c>
      <c r="F1643" s="236" t="s">
        <v>293</v>
      </c>
      <c r="G1643" s="16"/>
      <c r="H1643" s="237">
        <v>212.79999999999998</v>
      </c>
      <c r="I1643" s="238"/>
      <c r="J1643" s="16"/>
      <c r="K1643" s="16"/>
      <c r="L1643" s="234"/>
      <c r="M1643" s="239"/>
      <c r="N1643" s="240"/>
      <c r="O1643" s="240"/>
      <c r="P1643" s="240"/>
      <c r="Q1643" s="240"/>
      <c r="R1643" s="240"/>
      <c r="S1643" s="240"/>
      <c r="T1643" s="241"/>
      <c r="U1643" s="16"/>
      <c r="V1643" s="16"/>
      <c r="W1643" s="16"/>
      <c r="X1643" s="16"/>
      <c r="Y1643" s="16"/>
      <c r="Z1643" s="16"/>
      <c r="AA1643" s="16"/>
      <c r="AB1643" s="16"/>
      <c r="AC1643" s="16"/>
      <c r="AD1643" s="16"/>
      <c r="AE1643" s="16"/>
      <c r="AT1643" s="235" t="s">
        <v>194</v>
      </c>
      <c r="AU1643" s="235" t="s">
        <v>92</v>
      </c>
      <c r="AV1643" s="16" t="s">
        <v>111</v>
      </c>
      <c r="AW1643" s="16" t="s">
        <v>32</v>
      </c>
      <c r="AX1643" s="16" t="s">
        <v>76</v>
      </c>
      <c r="AY1643" s="235" t="s">
        <v>185</v>
      </c>
    </row>
    <row r="1644" s="14" customFormat="1">
      <c r="A1644" s="14"/>
      <c r="B1644" s="219"/>
      <c r="C1644" s="14"/>
      <c r="D1644" s="194" t="s">
        <v>194</v>
      </c>
      <c r="E1644" s="220" t="s">
        <v>1</v>
      </c>
      <c r="F1644" s="221" t="s">
        <v>1838</v>
      </c>
      <c r="G1644" s="14"/>
      <c r="H1644" s="220" t="s">
        <v>1</v>
      </c>
      <c r="I1644" s="222"/>
      <c r="J1644" s="14"/>
      <c r="K1644" s="14"/>
      <c r="L1644" s="219"/>
      <c r="M1644" s="223"/>
      <c r="N1644" s="224"/>
      <c r="O1644" s="224"/>
      <c r="P1644" s="224"/>
      <c r="Q1644" s="224"/>
      <c r="R1644" s="224"/>
      <c r="S1644" s="224"/>
      <c r="T1644" s="225"/>
      <c r="U1644" s="14"/>
      <c r="V1644" s="14"/>
      <c r="W1644" s="14"/>
      <c r="X1644" s="14"/>
      <c r="Y1644" s="14"/>
      <c r="Z1644" s="14"/>
      <c r="AA1644" s="14"/>
      <c r="AB1644" s="14"/>
      <c r="AC1644" s="14"/>
      <c r="AD1644" s="14"/>
      <c r="AE1644" s="14"/>
      <c r="AT1644" s="220" t="s">
        <v>194</v>
      </c>
      <c r="AU1644" s="220" t="s">
        <v>92</v>
      </c>
      <c r="AV1644" s="14" t="s">
        <v>84</v>
      </c>
      <c r="AW1644" s="14" t="s">
        <v>32</v>
      </c>
      <c r="AX1644" s="14" t="s">
        <v>76</v>
      </c>
      <c r="AY1644" s="220" t="s">
        <v>185</v>
      </c>
    </row>
    <row r="1645" s="14" customFormat="1">
      <c r="A1645" s="14"/>
      <c r="B1645" s="219"/>
      <c r="C1645" s="14"/>
      <c r="D1645" s="194" t="s">
        <v>194</v>
      </c>
      <c r="E1645" s="220" t="s">
        <v>1</v>
      </c>
      <c r="F1645" s="221" t="s">
        <v>855</v>
      </c>
      <c r="G1645" s="14"/>
      <c r="H1645" s="220" t="s">
        <v>1</v>
      </c>
      <c r="I1645" s="222"/>
      <c r="J1645" s="14"/>
      <c r="K1645" s="14"/>
      <c r="L1645" s="219"/>
      <c r="M1645" s="223"/>
      <c r="N1645" s="224"/>
      <c r="O1645" s="224"/>
      <c r="P1645" s="224"/>
      <c r="Q1645" s="224"/>
      <c r="R1645" s="224"/>
      <c r="S1645" s="224"/>
      <c r="T1645" s="225"/>
      <c r="U1645" s="14"/>
      <c r="V1645" s="14"/>
      <c r="W1645" s="14"/>
      <c r="X1645" s="14"/>
      <c r="Y1645" s="14"/>
      <c r="Z1645" s="14"/>
      <c r="AA1645" s="14"/>
      <c r="AB1645" s="14"/>
      <c r="AC1645" s="14"/>
      <c r="AD1645" s="14"/>
      <c r="AE1645" s="14"/>
      <c r="AT1645" s="220" t="s">
        <v>194</v>
      </c>
      <c r="AU1645" s="220" t="s">
        <v>92</v>
      </c>
      <c r="AV1645" s="14" t="s">
        <v>84</v>
      </c>
      <c r="AW1645" s="14" t="s">
        <v>32</v>
      </c>
      <c r="AX1645" s="14" t="s">
        <v>76</v>
      </c>
      <c r="AY1645" s="220" t="s">
        <v>185</v>
      </c>
    </row>
    <row r="1646" s="13" customFormat="1">
      <c r="A1646" s="13"/>
      <c r="B1646" s="199"/>
      <c r="C1646" s="13"/>
      <c r="D1646" s="194" t="s">
        <v>194</v>
      </c>
      <c r="E1646" s="200" t="s">
        <v>1</v>
      </c>
      <c r="F1646" s="201" t="s">
        <v>1839</v>
      </c>
      <c r="G1646" s="13"/>
      <c r="H1646" s="202">
        <v>8.6999999999999993</v>
      </c>
      <c r="I1646" s="203"/>
      <c r="J1646" s="13"/>
      <c r="K1646" s="13"/>
      <c r="L1646" s="199"/>
      <c r="M1646" s="204"/>
      <c r="N1646" s="205"/>
      <c r="O1646" s="205"/>
      <c r="P1646" s="205"/>
      <c r="Q1646" s="205"/>
      <c r="R1646" s="205"/>
      <c r="S1646" s="205"/>
      <c r="T1646" s="206"/>
      <c r="U1646" s="13"/>
      <c r="V1646" s="13"/>
      <c r="W1646" s="13"/>
      <c r="X1646" s="13"/>
      <c r="Y1646" s="13"/>
      <c r="Z1646" s="13"/>
      <c r="AA1646" s="13"/>
      <c r="AB1646" s="13"/>
      <c r="AC1646" s="13"/>
      <c r="AD1646" s="13"/>
      <c r="AE1646" s="13"/>
      <c r="AT1646" s="200" t="s">
        <v>194</v>
      </c>
      <c r="AU1646" s="200" t="s">
        <v>92</v>
      </c>
      <c r="AV1646" s="13" t="s">
        <v>92</v>
      </c>
      <c r="AW1646" s="13" t="s">
        <v>32</v>
      </c>
      <c r="AX1646" s="13" t="s">
        <v>76</v>
      </c>
      <c r="AY1646" s="200" t="s">
        <v>185</v>
      </c>
    </row>
    <row r="1647" s="14" customFormat="1">
      <c r="A1647" s="14"/>
      <c r="B1647" s="219"/>
      <c r="C1647" s="14"/>
      <c r="D1647" s="194" t="s">
        <v>194</v>
      </c>
      <c r="E1647" s="220" t="s">
        <v>1</v>
      </c>
      <c r="F1647" s="221" t="s">
        <v>1840</v>
      </c>
      <c r="G1647" s="14"/>
      <c r="H1647" s="220" t="s">
        <v>1</v>
      </c>
      <c r="I1647" s="222"/>
      <c r="J1647" s="14"/>
      <c r="K1647" s="14"/>
      <c r="L1647" s="219"/>
      <c r="M1647" s="223"/>
      <c r="N1647" s="224"/>
      <c r="O1647" s="224"/>
      <c r="P1647" s="224"/>
      <c r="Q1647" s="224"/>
      <c r="R1647" s="224"/>
      <c r="S1647" s="224"/>
      <c r="T1647" s="225"/>
      <c r="U1647" s="14"/>
      <c r="V1647" s="14"/>
      <c r="W1647" s="14"/>
      <c r="X1647" s="14"/>
      <c r="Y1647" s="14"/>
      <c r="Z1647" s="14"/>
      <c r="AA1647" s="14"/>
      <c r="AB1647" s="14"/>
      <c r="AC1647" s="14"/>
      <c r="AD1647" s="14"/>
      <c r="AE1647" s="14"/>
      <c r="AT1647" s="220" t="s">
        <v>194</v>
      </c>
      <c r="AU1647" s="220" t="s">
        <v>92</v>
      </c>
      <c r="AV1647" s="14" t="s">
        <v>84</v>
      </c>
      <c r="AW1647" s="14" t="s">
        <v>32</v>
      </c>
      <c r="AX1647" s="14" t="s">
        <v>76</v>
      </c>
      <c r="AY1647" s="220" t="s">
        <v>185</v>
      </c>
    </row>
    <row r="1648" s="13" customFormat="1">
      <c r="A1648" s="13"/>
      <c r="B1648" s="199"/>
      <c r="C1648" s="13"/>
      <c r="D1648" s="194" t="s">
        <v>194</v>
      </c>
      <c r="E1648" s="200" t="s">
        <v>1</v>
      </c>
      <c r="F1648" s="201" t="s">
        <v>1841</v>
      </c>
      <c r="G1648" s="13"/>
      <c r="H1648" s="202">
        <v>67.5</v>
      </c>
      <c r="I1648" s="203"/>
      <c r="J1648" s="13"/>
      <c r="K1648" s="13"/>
      <c r="L1648" s="199"/>
      <c r="M1648" s="204"/>
      <c r="N1648" s="205"/>
      <c r="O1648" s="205"/>
      <c r="P1648" s="205"/>
      <c r="Q1648" s="205"/>
      <c r="R1648" s="205"/>
      <c r="S1648" s="205"/>
      <c r="T1648" s="206"/>
      <c r="U1648" s="13"/>
      <c r="V1648" s="13"/>
      <c r="W1648" s="13"/>
      <c r="X1648" s="13"/>
      <c r="Y1648" s="13"/>
      <c r="Z1648" s="13"/>
      <c r="AA1648" s="13"/>
      <c r="AB1648" s="13"/>
      <c r="AC1648" s="13"/>
      <c r="AD1648" s="13"/>
      <c r="AE1648" s="13"/>
      <c r="AT1648" s="200" t="s">
        <v>194</v>
      </c>
      <c r="AU1648" s="200" t="s">
        <v>92</v>
      </c>
      <c r="AV1648" s="13" t="s">
        <v>92</v>
      </c>
      <c r="AW1648" s="13" t="s">
        <v>32</v>
      </c>
      <c r="AX1648" s="13" t="s">
        <v>76</v>
      </c>
      <c r="AY1648" s="200" t="s">
        <v>185</v>
      </c>
    </row>
    <row r="1649" s="14" customFormat="1">
      <c r="A1649" s="14"/>
      <c r="B1649" s="219"/>
      <c r="C1649" s="14"/>
      <c r="D1649" s="194" t="s">
        <v>194</v>
      </c>
      <c r="E1649" s="220" t="s">
        <v>1</v>
      </c>
      <c r="F1649" s="221" t="s">
        <v>864</v>
      </c>
      <c r="G1649" s="14"/>
      <c r="H1649" s="220" t="s">
        <v>1</v>
      </c>
      <c r="I1649" s="222"/>
      <c r="J1649" s="14"/>
      <c r="K1649" s="14"/>
      <c r="L1649" s="219"/>
      <c r="M1649" s="223"/>
      <c r="N1649" s="224"/>
      <c r="O1649" s="224"/>
      <c r="P1649" s="224"/>
      <c r="Q1649" s="224"/>
      <c r="R1649" s="224"/>
      <c r="S1649" s="224"/>
      <c r="T1649" s="225"/>
      <c r="U1649" s="14"/>
      <c r="V1649" s="14"/>
      <c r="W1649" s="14"/>
      <c r="X1649" s="14"/>
      <c r="Y1649" s="14"/>
      <c r="Z1649" s="14"/>
      <c r="AA1649" s="14"/>
      <c r="AB1649" s="14"/>
      <c r="AC1649" s="14"/>
      <c r="AD1649" s="14"/>
      <c r="AE1649" s="14"/>
      <c r="AT1649" s="220" t="s">
        <v>194</v>
      </c>
      <c r="AU1649" s="220" t="s">
        <v>92</v>
      </c>
      <c r="AV1649" s="14" t="s">
        <v>84</v>
      </c>
      <c r="AW1649" s="14" t="s">
        <v>32</v>
      </c>
      <c r="AX1649" s="14" t="s">
        <v>76</v>
      </c>
      <c r="AY1649" s="220" t="s">
        <v>185</v>
      </c>
    </row>
    <row r="1650" s="13" customFormat="1">
      <c r="A1650" s="13"/>
      <c r="B1650" s="199"/>
      <c r="C1650" s="13"/>
      <c r="D1650" s="194" t="s">
        <v>194</v>
      </c>
      <c r="E1650" s="200" t="s">
        <v>1</v>
      </c>
      <c r="F1650" s="201" t="s">
        <v>946</v>
      </c>
      <c r="G1650" s="13"/>
      <c r="H1650" s="202">
        <v>92.400000000000006</v>
      </c>
      <c r="I1650" s="203"/>
      <c r="J1650" s="13"/>
      <c r="K1650" s="13"/>
      <c r="L1650" s="199"/>
      <c r="M1650" s="204"/>
      <c r="N1650" s="205"/>
      <c r="O1650" s="205"/>
      <c r="P1650" s="205"/>
      <c r="Q1650" s="205"/>
      <c r="R1650" s="205"/>
      <c r="S1650" s="205"/>
      <c r="T1650" s="206"/>
      <c r="U1650" s="13"/>
      <c r="V1650" s="13"/>
      <c r="W1650" s="13"/>
      <c r="X1650" s="13"/>
      <c r="Y1650" s="13"/>
      <c r="Z1650" s="13"/>
      <c r="AA1650" s="13"/>
      <c r="AB1650" s="13"/>
      <c r="AC1650" s="13"/>
      <c r="AD1650" s="13"/>
      <c r="AE1650" s="13"/>
      <c r="AT1650" s="200" t="s">
        <v>194</v>
      </c>
      <c r="AU1650" s="200" t="s">
        <v>92</v>
      </c>
      <c r="AV1650" s="13" t="s">
        <v>92</v>
      </c>
      <c r="AW1650" s="13" t="s">
        <v>32</v>
      </c>
      <c r="AX1650" s="13" t="s">
        <v>76</v>
      </c>
      <c r="AY1650" s="200" t="s">
        <v>185</v>
      </c>
    </row>
    <row r="1651" s="14" customFormat="1">
      <c r="A1651" s="14"/>
      <c r="B1651" s="219"/>
      <c r="C1651" s="14"/>
      <c r="D1651" s="194" t="s">
        <v>194</v>
      </c>
      <c r="E1651" s="220" t="s">
        <v>1</v>
      </c>
      <c r="F1651" s="221" t="s">
        <v>866</v>
      </c>
      <c r="G1651" s="14"/>
      <c r="H1651" s="220" t="s">
        <v>1</v>
      </c>
      <c r="I1651" s="222"/>
      <c r="J1651" s="14"/>
      <c r="K1651" s="14"/>
      <c r="L1651" s="219"/>
      <c r="M1651" s="223"/>
      <c r="N1651" s="224"/>
      <c r="O1651" s="224"/>
      <c r="P1651" s="224"/>
      <c r="Q1651" s="224"/>
      <c r="R1651" s="224"/>
      <c r="S1651" s="224"/>
      <c r="T1651" s="225"/>
      <c r="U1651" s="14"/>
      <c r="V1651" s="14"/>
      <c r="W1651" s="14"/>
      <c r="X1651" s="14"/>
      <c r="Y1651" s="14"/>
      <c r="Z1651" s="14"/>
      <c r="AA1651" s="14"/>
      <c r="AB1651" s="14"/>
      <c r="AC1651" s="14"/>
      <c r="AD1651" s="14"/>
      <c r="AE1651" s="14"/>
      <c r="AT1651" s="220" t="s">
        <v>194</v>
      </c>
      <c r="AU1651" s="220" t="s">
        <v>92</v>
      </c>
      <c r="AV1651" s="14" t="s">
        <v>84</v>
      </c>
      <c r="AW1651" s="14" t="s">
        <v>32</v>
      </c>
      <c r="AX1651" s="14" t="s">
        <v>76</v>
      </c>
      <c r="AY1651" s="220" t="s">
        <v>185</v>
      </c>
    </row>
    <row r="1652" s="13" customFormat="1">
      <c r="A1652" s="13"/>
      <c r="B1652" s="199"/>
      <c r="C1652" s="13"/>
      <c r="D1652" s="194" t="s">
        <v>194</v>
      </c>
      <c r="E1652" s="200" t="s">
        <v>1</v>
      </c>
      <c r="F1652" s="201" t="s">
        <v>947</v>
      </c>
      <c r="G1652" s="13"/>
      <c r="H1652" s="202">
        <v>19.600000000000001</v>
      </c>
      <c r="I1652" s="203"/>
      <c r="J1652" s="13"/>
      <c r="K1652" s="13"/>
      <c r="L1652" s="199"/>
      <c r="M1652" s="204"/>
      <c r="N1652" s="205"/>
      <c r="O1652" s="205"/>
      <c r="P1652" s="205"/>
      <c r="Q1652" s="205"/>
      <c r="R1652" s="205"/>
      <c r="S1652" s="205"/>
      <c r="T1652" s="206"/>
      <c r="U1652" s="13"/>
      <c r="V1652" s="13"/>
      <c r="W1652" s="13"/>
      <c r="X1652" s="13"/>
      <c r="Y1652" s="13"/>
      <c r="Z1652" s="13"/>
      <c r="AA1652" s="13"/>
      <c r="AB1652" s="13"/>
      <c r="AC1652" s="13"/>
      <c r="AD1652" s="13"/>
      <c r="AE1652" s="13"/>
      <c r="AT1652" s="200" t="s">
        <v>194</v>
      </c>
      <c r="AU1652" s="200" t="s">
        <v>92</v>
      </c>
      <c r="AV1652" s="13" t="s">
        <v>92</v>
      </c>
      <c r="AW1652" s="13" t="s">
        <v>32</v>
      </c>
      <c r="AX1652" s="13" t="s">
        <v>76</v>
      </c>
      <c r="AY1652" s="200" t="s">
        <v>185</v>
      </c>
    </row>
    <row r="1653" s="16" customFormat="1">
      <c r="A1653" s="16"/>
      <c r="B1653" s="234"/>
      <c r="C1653" s="16"/>
      <c r="D1653" s="194" t="s">
        <v>194</v>
      </c>
      <c r="E1653" s="235" t="s">
        <v>1</v>
      </c>
      <c r="F1653" s="236" t="s">
        <v>293</v>
      </c>
      <c r="G1653" s="16"/>
      <c r="H1653" s="237">
        <v>188.20000000000002</v>
      </c>
      <c r="I1653" s="238"/>
      <c r="J1653" s="16"/>
      <c r="K1653" s="16"/>
      <c r="L1653" s="234"/>
      <c r="M1653" s="239"/>
      <c r="N1653" s="240"/>
      <c r="O1653" s="240"/>
      <c r="P1653" s="240"/>
      <c r="Q1653" s="240"/>
      <c r="R1653" s="240"/>
      <c r="S1653" s="240"/>
      <c r="T1653" s="241"/>
      <c r="U1653" s="16"/>
      <c r="V1653" s="16"/>
      <c r="W1653" s="16"/>
      <c r="X1653" s="16"/>
      <c r="Y1653" s="16"/>
      <c r="Z1653" s="16"/>
      <c r="AA1653" s="16"/>
      <c r="AB1653" s="16"/>
      <c r="AC1653" s="16"/>
      <c r="AD1653" s="16"/>
      <c r="AE1653" s="16"/>
      <c r="AT1653" s="235" t="s">
        <v>194</v>
      </c>
      <c r="AU1653" s="235" t="s">
        <v>92</v>
      </c>
      <c r="AV1653" s="16" t="s">
        <v>111</v>
      </c>
      <c r="AW1653" s="16" t="s">
        <v>32</v>
      </c>
      <c r="AX1653" s="16" t="s">
        <v>76</v>
      </c>
      <c r="AY1653" s="235" t="s">
        <v>185</v>
      </c>
    </row>
    <row r="1654" s="14" customFormat="1">
      <c r="A1654" s="14"/>
      <c r="B1654" s="219"/>
      <c r="C1654" s="14"/>
      <c r="D1654" s="194" t="s">
        <v>194</v>
      </c>
      <c r="E1654" s="220" t="s">
        <v>1</v>
      </c>
      <c r="F1654" s="221" t="s">
        <v>1842</v>
      </c>
      <c r="G1654" s="14"/>
      <c r="H1654" s="220" t="s">
        <v>1</v>
      </c>
      <c r="I1654" s="222"/>
      <c r="J1654" s="14"/>
      <c r="K1654" s="14"/>
      <c r="L1654" s="219"/>
      <c r="M1654" s="223"/>
      <c r="N1654" s="224"/>
      <c r="O1654" s="224"/>
      <c r="P1654" s="224"/>
      <c r="Q1654" s="224"/>
      <c r="R1654" s="224"/>
      <c r="S1654" s="224"/>
      <c r="T1654" s="225"/>
      <c r="U1654" s="14"/>
      <c r="V1654" s="14"/>
      <c r="W1654" s="14"/>
      <c r="X1654" s="14"/>
      <c r="Y1654" s="14"/>
      <c r="Z1654" s="14"/>
      <c r="AA1654" s="14"/>
      <c r="AB1654" s="14"/>
      <c r="AC1654" s="14"/>
      <c r="AD1654" s="14"/>
      <c r="AE1654" s="14"/>
      <c r="AT1654" s="220" t="s">
        <v>194</v>
      </c>
      <c r="AU1654" s="220" t="s">
        <v>92</v>
      </c>
      <c r="AV1654" s="14" t="s">
        <v>84</v>
      </c>
      <c r="AW1654" s="14" t="s">
        <v>32</v>
      </c>
      <c r="AX1654" s="14" t="s">
        <v>76</v>
      </c>
      <c r="AY1654" s="220" t="s">
        <v>185</v>
      </c>
    </row>
    <row r="1655" s="13" customFormat="1">
      <c r="A1655" s="13"/>
      <c r="B1655" s="199"/>
      <c r="C1655" s="13"/>
      <c r="D1655" s="194" t="s">
        <v>194</v>
      </c>
      <c r="E1655" s="200" t="s">
        <v>1</v>
      </c>
      <c r="F1655" s="201" t="s">
        <v>261</v>
      </c>
      <c r="G1655" s="13"/>
      <c r="H1655" s="202">
        <v>7.2000000000000002</v>
      </c>
      <c r="I1655" s="203"/>
      <c r="J1655" s="13"/>
      <c r="K1655" s="13"/>
      <c r="L1655" s="199"/>
      <c r="M1655" s="204"/>
      <c r="N1655" s="205"/>
      <c r="O1655" s="205"/>
      <c r="P1655" s="205"/>
      <c r="Q1655" s="205"/>
      <c r="R1655" s="205"/>
      <c r="S1655" s="205"/>
      <c r="T1655" s="206"/>
      <c r="U1655" s="13"/>
      <c r="V1655" s="13"/>
      <c r="W1655" s="13"/>
      <c r="X1655" s="13"/>
      <c r="Y1655" s="13"/>
      <c r="Z1655" s="13"/>
      <c r="AA1655" s="13"/>
      <c r="AB1655" s="13"/>
      <c r="AC1655" s="13"/>
      <c r="AD1655" s="13"/>
      <c r="AE1655" s="13"/>
      <c r="AT1655" s="200" t="s">
        <v>194</v>
      </c>
      <c r="AU1655" s="200" t="s">
        <v>92</v>
      </c>
      <c r="AV1655" s="13" t="s">
        <v>92</v>
      </c>
      <c r="AW1655" s="13" t="s">
        <v>32</v>
      </c>
      <c r="AX1655" s="13" t="s">
        <v>76</v>
      </c>
      <c r="AY1655" s="200" t="s">
        <v>185</v>
      </c>
    </row>
    <row r="1656" s="14" customFormat="1">
      <c r="A1656" s="14"/>
      <c r="B1656" s="219"/>
      <c r="C1656" s="14"/>
      <c r="D1656" s="194" t="s">
        <v>194</v>
      </c>
      <c r="E1656" s="220" t="s">
        <v>1</v>
      </c>
      <c r="F1656" s="221" t="s">
        <v>262</v>
      </c>
      <c r="G1656" s="14"/>
      <c r="H1656" s="220" t="s">
        <v>1</v>
      </c>
      <c r="I1656" s="222"/>
      <c r="J1656" s="14"/>
      <c r="K1656" s="14"/>
      <c r="L1656" s="219"/>
      <c r="M1656" s="223"/>
      <c r="N1656" s="224"/>
      <c r="O1656" s="224"/>
      <c r="P1656" s="224"/>
      <c r="Q1656" s="224"/>
      <c r="R1656" s="224"/>
      <c r="S1656" s="224"/>
      <c r="T1656" s="225"/>
      <c r="U1656" s="14"/>
      <c r="V1656" s="14"/>
      <c r="W1656" s="14"/>
      <c r="X1656" s="14"/>
      <c r="Y1656" s="14"/>
      <c r="Z1656" s="14"/>
      <c r="AA1656" s="14"/>
      <c r="AB1656" s="14"/>
      <c r="AC1656" s="14"/>
      <c r="AD1656" s="14"/>
      <c r="AE1656" s="14"/>
      <c r="AT1656" s="220" t="s">
        <v>194</v>
      </c>
      <c r="AU1656" s="220" t="s">
        <v>92</v>
      </c>
      <c r="AV1656" s="14" t="s">
        <v>84</v>
      </c>
      <c r="AW1656" s="14" t="s">
        <v>32</v>
      </c>
      <c r="AX1656" s="14" t="s">
        <v>76</v>
      </c>
      <c r="AY1656" s="220" t="s">
        <v>185</v>
      </c>
    </row>
    <row r="1657" s="13" customFormat="1">
      <c r="A1657" s="13"/>
      <c r="B1657" s="199"/>
      <c r="C1657" s="13"/>
      <c r="D1657" s="194" t="s">
        <v>194</v>
      </c>
      <c r="E1657" s="200" t="s">
        <v>1</v>
      </c>
      <c r="F1657" s="201" t="s">
        <v>263</v>
      </c>
      <c r="G1657" s="13"/>
      <c r="H1657" s="202">
        <v>4.4000000000000004</v>
      </c>
      <c r="I1657" s="203"/>
      <c r="J1657" s="13"/>
      <c r="K1657" s="13"/>
      <c r="L1657" s="199"/>
      <c r="M1657" s="204"/>
      <c r="N1657" s="205"/>
      <c r="O1657" s="205"/>
      <c r="P1657" s="205"/>
      <c r="Q1657" s="205"/>
      <c r="R1657" s="205"/>
      <c r="S1657" s="205"/>
      <c r="T1657" s="206"/>
      <c r="U1657" s="13"/>
      <c r="V1657" s="13"/>
      <c r="W1657" s="13"/>
      <c r="X1657" s="13"/>
      <c r="Y1657" s="13"/>
      <c r="Z1657" s="13"/>
      <c r="AA1657" s="13"/>
      <c r="AB1657" s="13"/>
      <c r="AC1657" s="13"/>
      <c r="AD1657" s="13"/>
      <c r="AE1657" s="13"/>
      <c r="AT1657" s="200" t="s">
        <v>194</v>
      </c>
      <c r="AU1657" s="200" t="s">
        <v>92</v>
      </c>
      <c r="AV1657" s="13" t="s">
        <v>92</v>
      </c>
      <c r="AW1657" s="13" t="s">
        <v>32</v>
      </c>
      <c r="AX1657" s="13" t="s">
        <v>76</v>
      </c>
      <c r="AY1657" s="200" t="s">
        <v>185</v>
      </c>
    </row>
    <row r="1658" s="14" customFormat="1">
      <c r="A1658" s="14"/>
      <c r="B1658" s="219"/>
      <c r="C1658" s="14"/>
      <c r="D1658" s="194" t="s">
        <v>194</v>
      </c>
      <c r="E1658" s="220" t="s">
        <v>1</v>
      </c>
      <c r="F1658" s="221" t="s">
        <v>266</v>
      </c>
      <c r="G1658" s="14"/>
      <c r="H1658" s="220" t="s">
        <v>1</v>
      </c>
      <c r="I1658" s="222"/>
      <c r="J1658" s="14"/>
      <c r="K1658" s="14"/>
      <c r="L1658" s="219"/>
      <c r="M1658" s="223"/>
      <c r="N1658" s="224"/>
      <c r="O1658" s="224"/>
      <c r="P1658" s="224"/>
      <c r="Q1658" s="224"/>
      <c r="R1658" s="224"/>
      <c r="S1658" s="224"/>
      <c r="T1658" s="225"/>
      <c r="U1658" s="14"/>
      <c r="V1658" s="14"/>
      <c r="W1658" s="14"/>
      <c r="X1658" s="14"/>
      <c r="Y1658" s="14"/>
      <c r="Z1658" s="14"/>
      <c r="AA1658" s="14"/>
      <c r="AB1658" s="14"/>
      <c r="AC1658" s="14"/>
      <c r="AD1658" s="14"/>
      <c r="AE1658" s="14"/>
      <c r="AT1658" s="220" t="s">
        <v>194</v>
      </c>
      <c r="AU1658" s="220" t="s">
        <v>92</v>
      </c>
      <c r="AV1658" s="14" t="s">
        <v>84</v>
      </c>
      <c r="AW1658" s="14" t="s">
        <v>32</v>
      </c>
      <c r="AX1658" s="14" t="s">
        <v>76</v>
      </c>
      <c r="AY1658" s="220" t="s">
        <v>185</v>
      </c>
    </row>
    <row r="1659" s="13" customFormat="1">
      <c r="A1659" s="13"/>
      <c r="B1659" s="199"/>
      <c r="C1659" s="13"/>
      <c r="D1659" s="194" t="s">
        <v>194</v>
      </c>
      <c r="E1659" s="200" t="s">
        <v>1</v>
      </c>
      <c r="F1659" s="201" t="s">
        <v>267</v>
      </c>
      <c r="G1659" s="13"/>
      <c r="H1659" s="202">
        <v>156.59999999999999</v>
      </c>
      <c r="I1659" s="203"/>
      <c r="J1659" s="13"/>
      <c r="K1659" s="13"/>
      <c r="L1659" s="199"/>
      <c r="M1659" s="204"/>
      <c r="N1659" s="205"/>
      <c r="O1659" s="205"/>
      <c r="P1659" s="205"/>
      <c r="Q1659" s="205"/>
      <c r="R1659" s="205"/>
      <c r="S1659" s="205"/>
      <c r="T1659" s="206"/>
      <c r="U1659" s="13"/>
      <c r="V1659" s="13"/>
      <c r="W1659" s="13"/>
      <c r="X1659" s="13"/>
      <c r="Y1659" s="13"/>
      <c r="Z1659" s="13"/>
      <c r="AA1659" s="13"/>
      <c r="AB1659" s="13"/>
      <c r="AC1659" s="13"/>
      <c r="AD1659" s="13"/>
      <c r="AE1659" s="13"/>
      <c r="AT1659" s="200" t="s">
        <v>194</v>
      </c>
      <c r="AU1659" s="200" t="s">
        <v>92</v>
      </c>
      <c r="AV1659" s="13" t="s">
        <v>92</v>
      </c>
      <c r="AW1659" s="13" t="s">
        <v>32</v>
      </c>
      <c r="AX1659" s="13" t="s">
        <v>76</v>
      </c>
      <c r="AY1659" s="200" t="s">
        <v>185</v>
      </c>
    </row>
    <row r="1660" s="14" customFormat="1">
      <c r="A1660" s="14"/>
      <c r="B1660" s="219"/>
      <c r="C1660" s="14"/>
      <c r="D1660" s="194" t="s">
        <v>194</v>
      </c>
      <c r="E1660" s="220" t="s">
        <v>1</v>
      </c>
      <c r="F1660" s="221" t="s">
        <v>268</v>
      </c>
      <c r="G1660" s="14"/>
      <c r="H1660" s="220" t="s">
        <v>1</v>
      </c>
      <c r="I1660" s="222"/>
      <c r="J1660" s="14"/>
      <c r="K1660" s="14"/>
      <c r="L1660" s="219"/>
      <c r="M1660" s="223"/>
      <c r="N1660" s="224"/>
      <c r="O1660" s="224"/>
      <c r="P1660" s="224"/>
      <c r="Q1660" s="224"/>
      <c r="R1660" s="224"/>
      <c r="S1660" s="224"/>
      <c r="T1660" s="225"/>
      <c r="U1660" s="14"/>
      <c r="V1660" s="14"/>
      <c r="W1660" s="14"/>
      <c r="X1660" s="14"/>
      <c r="Y1660" s="14"/>
      <c r="Z1660" s="14"/>
      <c r="AA1660" s="14"/>
      <c r="AB1660" s="14"/>
      <c r="AC1660" s="14"/>
      <c r="AD1660" s="14"/>
      <c r="AE1660" s="14"/>
      <c r="AT1660" s="220" t="s">
        <v>194</v>
      </c>
      <c r="AU1660" s="220" t="s">
        <v>92</v>
      </c>
      <c r="AV1660" s="14" t="s">
        <v>84</v>
      </c>
      <c r="AW1660" s="14" t="s">
        <v>32</v>
      </c>
      <c r="AX1660" s="14" t="s">
        <v>76</v>
      </c>
      <c r="AY1660" s="220" t="s">
        <v>185</v>
      </c>
    </row>
    <row r="1661" s="13" customFormat="1">
      <c r="A1661" s="13"/>
      <c r="B1661" s="199"/>
      <c r="C1661" s="13"/>
      <c r="D1661" s="194" t="s">
        <v>194</v>
      </c>
      <c r="E1661" s="200" t="s">
        <v>1</v>
      </c>
      <c r="F1661" s="201" t="s">
        <v>269</v>
      </c>
      <c r="G1661" s="13"/>
      <c r="H1661" s="202">
        <v>21.800000000000001</v>
      </c>
      <c r="I1661" s="203"/>
      <c r="J1661" s="13"/>
      <c r="K1661" s="13"/>
      <c r="L1661" s="199"/>
      <c r="M1661" s="204"/>
      <c r="N1661" s="205"/>
      <c r="O1661" s="205"/>
      <c r="P1661" s="205"/>
      <c r="Q1661" s="205"/>
      <c r="R1661" s="205"/>
      <c r="S1661" s="205"/>
      <c r="T1661" s="206"/>
      <c r="U1661" s="13"/>
      <c r="V1661" s="13"/>
      <c r="W1661" s="13"/>
      <c r="X1661" s="13"/>
      <c r="Y1661" s="13"/>
      <c r="Z1661" s="13"/>
      <c r="AA1661" s="13"/>
      <c r="AB1661" s="13"/>
      <c r="AC1661" s="13"/>
      <c r="AD1661" s="13"/>
      <c r="AE1661" s="13"/>
      <c r="AT1661" s="200" t="s">
        <v>194</v>
      </c>
      <c r="AU1661" s="200" t="s">
        <v>92</v>
      </c>
      <c r="AV1661" s="13" t="s">
        <v>92</v>
      </c>
      <c r="AW1661" s="13" t="s">
        <v>32</v>
      </c>
      <c r="AX1661" s="13" t="s">
        <v>76</v>
      </c>
      <c r="AY1661" s="200" t="s">
        <v>185</v>
      </c>
    </row>
    <row r="1662" s="14" customFormat="1">
      <c r="A1662" s="14"/>
      <c r="B1662" s="219"/>
      <c r="C1662" s="14"/>
      <c r="D1662" s="194" t="s">
        <v>194</v>
      </c>
      <c r="E1662" s="220" t="s">
        <v>1</v>
      </c>
      <c r="F1662" s="221" t="s">
        <v>270</v>
      </c>
      <c r="G1662" s="14"/>
      <c r="H1662" s="220" t="s">
        <v>1</v>
      </c>
      <c r="I1662" s="222"/>
      <c r="J1662" s="14"/>
      <c r="K1662" s="14"/>
      <c r="L1662" s="219"/>
      <c r="M1662" s="223"/>
      <c r="N1662" s="224"/>
      <c r="O1662" s="224"/>
      <c r="P1662" s="224"/>
      <c r="Q1662" s="224"/>
      <c r="R1662" s="224"/>
      <c r="S1662" s="224"/>
      <c r="T1662" s="225"/>
      <c r="U1662" s="14"/>
      <c r="V1662" s="14"/>
      <c r="W1662" s="14"/>
      <c r="X1662" s="14"/>
      <c r="Y1662" s="14"/>
      <c r="Z1662" s="14"/>
      <c r="AA1662" s="14"/>
      <c r="AB1662" s="14"/>
      <c r="AC1662" s="14"/>
      <c r="AD1662" s="14"/>
      <c r="AE1662" s="14"/>
      <c r="AT1662" s="220" t="s">
        <v>194</v>
      </c>
      <c r="AU1662" s="220" t="s">
        <v>92</v>
      </c>
      <c r="AV1662" s="14" t="s">
        <v>84</v>
      </c>
      <c r="AW1662" s="14" t="s">
        <v>32</v>
      </c>
      <c r="AX1662" s="14" t="s">
        <v>76</v>
      </c>
      <c r="AY1662" s="220" t="s">
        <v>185</v>
      </c>
    </row>
    <row r="1663" s="13" customFormat="1">
      <c r="A1663" s="13"/>
      <c r="B1663" s="199"/>
      <c r="C1663" s="13"/>
      <c r="D1663" s="194" t="s">
        <v>194</v>
      </c>
      <c r="E1663" s="200" t="s">
        <v>1</v>
      </c>
      <c r="F1663" s="201" t="s">
        <v>271</v>
      </c>
      <c r="G1663" s="13"/>
      <c r="H1663" s="202">
        <v>3.7829999999999999</v>
      </c>
      <c r="I1663" s="203"/>
      <c r="J1663" s="13"/>
      <c r="K1663" s="13"/>
      <c r="L1663" s="199"/>
      <c r="M1663" s="204"/>
      <c r="N1663" s="205"/>
      <c r="O1663" s="205"/>
      <c r="P1663" s="205"/>
      <c r="Q1663" s="205"/>
      <c r="R1663" s="205"/>
      <c r="S1663" s="205"/>
      <c r="T1663" s="206"/>
      <c r="U1663" s="13"/>
      <c r="V1663" s="13"/>
      <c r="W1663" s="13"/>
      <c r="X1663" s="13"/>
      <c r="Y1663" s="13"/>
      <c r="Z1663" s="13"/>
      <c r="AA1663" s="13"/>
      <c r="AB1663" s="13"/>
      <c r="AC1663" s="13"/>
      <c r="AD1663" s="13"/>
      <c r="AE1663" s="13"/>
      <c r="AT1663" s="200" t="s">
        <v>194</v>
      </c>
      <c r="AU1663" s="200" t="s">
        <v>92</v>
      </c>
      <c r="AV1663" s="13" t="s">
        <v>92</v>
      </c>
      <c r="AW1663" s="13" t="s">
        <v>32</v>
      </c>
      <c r="AX1663" s="13" t="s">
        <v>76</v>
      </c>
      <c r="AY1663" s="200" t="s">
        <v>185</v>
      </c>
    </row>
    <row r="1664" s="14" customFormat="1">
      <c r="A1664" s="14"/>
      <c r="B1664" s="219"/>
      <c r="C1664" s="14"/>
      <c r="D1664" s="194" t="s">
        <v>194</v>
      </c>
      <c r="E1664" s="220" t="s">
        <v>1</v>
      </c>
      <c r="F1664" s="221" t="s">
        <v>272</v>
      </c>
      <c r="G1664" s="14"/>
      <c r="H1664" s="220" t="s">
        <v>1</v>
      </c>
      <c r="I1664" s="222"/>
      <c r="J1664" s="14"/>
      <c r="K1664" s="14"/>
      <c r="L1664" s="219"/>
      <c r="M1664" s="223"/>
      <c r="N1664" s="224"/>
      <c r="O1664" s="224"/>
      <c r="P1664" s="224"/>
      <c r="Q1664" s="224"/>
      <c r="R1664" s="224"/>
      <c r="S1664" s="224"/>
      <c r="T1664" s="225"/>
      <c r="U1664" s="14"/>
      <c r="V1664" s="14"/>
      <c r="W1664" s="14"/>
      <c r="X1664" s="14"/>
      <c r="Y1664" s="14"/>
      <c r="Z1664" s="14"/>
      <c r="AA1664" s="14"/>
      <c r="AB1664" s="14"/>
      <c r="AC1664" s="14"/>
      <c r="AD1664" s="14"/>
      <c r="AE1664" s="14"/>
      <c r="AT1664" s="220" t="s">
        <v>194</v>
      </c>
      <c r="AU1664" s="220" t="s">
        <v>92</v>
      </c>
      <c r="AV1664" s="14" t="s">
        <v>84</v>
      </c>
      <c r="AW1664" s="14" t="s">
        <v>32</v>
      </c>
      <c r="AX1664" s="14" t="s">
        <v>76</v>
      </c>
      <c r="AY1664" s="220" t="s">
        <v>185</v>
      </c>
    </row>
    <row r="1665" s="13" customFormat="1">
      <c r="A1665" s="13"/>
      <c r="B1665" s="199"/>
      <c r="C1665" s="13"/>
      <c r="D1665" s="194" t="s">
        <v>194</v>
      </c>
      <c r="E1665" s="200" t="s">
        <v>1</v>
      </c>
      <c r="F1665" s="201" t="s">
        <v>273</v>
      </c>
      <c r="G1665" s="13"/>
      <c r="H1665" s="202">
        <v>19.016999999999999</v>
      </c>
      <c r="I1665" s="203"/>
      <c r="J1665" s="13"/>
      <c r="K1665" s="13"/>
      <c r="L1665" s="199"/>
      <c r="M1665" s="204"/>
      <c r="N1665" s="205"/>
      <c r="O1665" s="205"/>
      <c r="P1665" s="205"/>
      <c r="Q1665" s="205"/>
      <c r="R1665" s="205"/>
      <c r="S1665" s="205"/>
      <c r="T1665" s="206"/>
      <c r="U1665" s="13"/>
      <c r="V1665" s="13"/>
      <c r="W1665" s="13"/>
      <c r="X1665" s="13"/>
      <c r="Y1665" s="13"/>
      <c r="Z1665" s="13"/>
      <c r="AA1665" s="13"/>
      <c r="AB1665" s="13"/>
      <c r="AC1665" s="13"/>
      <c r="AD1665" s="13"/>
      <c r="AE1665" s="13"/>
      <c r="AT1665" s="200" t="s">
        <v>194</v>
      </c>
      <c r="AU1665" s="200" t="s">
        <v>92</v>
      </c>
      <c r="AV1665" s="13" t="s">
        <v>92</v>
      </c>
      <c r="AW1665" s="13" t="s">
        <v>32</v>
      </c>
      <c r="AX1665" s="13" t="s">
        <v>76</v>
      </c>
      <c r="AY1665" s="200" t="s">
        <v>185</v>
      </c>
    </row>
    <row r="1666" s="14" customFormat="1">
      <c r="A1666" s="14"/>
      <c r="B1666" s="219"/>
      <c r="C1666" s="14"/>
      <c r="D1666" s="194" t="s">
        <v>194</v>
      </c>
      <c r="E1666" s="220" t="s">
        <v>1</v>
      </c>
      <c r="F1666" s="221" t="s">
        <v>274</v>
      </c>
      <c r="G1666" s="14"/>
      <c r="H1666" s="220" t="s">
        <v>1</v>
      </c>
      <c r="I1666" s="222"/>
      <c r="J1666" s="14"/>
      <c r="K1666" s="14"/>
      <c r="L1666" s="219"/>
      <c r="M1666" s="223"/>
      <c r="N1666" s="224"/>
      <c r="O1666" s="224"/>
      <c r="P1666" s="224"/>
      <c r="Q1666" s="224"/>
      <c r="R1666" s="224"/>
      <c r="S1666" s="224"/>
      <c r="T1666" s="225"/>
      <c r="U1666" s="14"/>
      <c r="V1666" s="14"/>
      <c r="W1666" s="14"/>
      <c r="X1666" s="14"/>
      <c r="Y1666" s="14"/>
      <c r="Z1666" s="14"/>
      <c r="AA1666" s="14"/>
      <c r="AB1666" s="14"/>
      <c r="AC1666" s="14"/>
      <c r="AD1666" s="14"/>
      <c r="AE1666" s="14"/>
      <c r="AT1666" s="220" t="s">
        <v>194</v>
      </c>
      <c r="AU1666" s="220" t="s">
        <v>92</v>
      </c>
      <c r="AV1666" s="14" t="s">
        <v>84</v>
      </c>
      <c r="AW1666" s="14" t="s">
        <v>32</v>
      </c>
      <c r="AX1666" s="14" t="s">
        <v>76</v>
      </c>
      <c r="AY1666" s="220" t="s">
        <v>185</v>
      </c>
    </row>
    <row r="1667" s="13" customFormat="1">
      <c r="A1667" s="13"/>
      <c r="B1667" s="199"/>
      <c r="C1667" s="13"/>
      <c r="D1667" s="194" t="s">
        <v>194</v>
      </c>
      <c r="E1667" s="200" t="s">
        <v>1</v>
      </c>
      <c r="F1667" s="201" t="s">
        <v>275</v>
      </c>
      <c r="G1667" s="13"/>
      <c r="H1667" s="202">
        <v>70.5</v>
      </c>
      <c r="I1667" s="203"/>
      <c r="J1667" s="13"/>
      <c r="K1667" s="13"/>
      <c r="L1667" s="199"/>
      <c r="M1667" s="204"/>
      <c r="N1667" s="205"/>
      <c r="O1667" s="205"/>
      <c r="P1667" s="205"/>
      <c r="Q1667" s="205"/>
      <c r="R1667" s="205"/>
      <c r="S1667" s="205"/>
      <c r="T1667" s="206"/>
      <c r="U1667" s="13"/>
      <c r="V1667" s="13"/>
      <c r="W1667" s="13"/>
      <c r="X1667" s="13"/>
      <c r="Y1667" s="13"/>
      <c r="Z1667" s="13"/>
      <c r="AA1667" s="13"/>
      <c r="AB1667" s="13"/>
      <c r="AC1667" s="13"/>
      <c r="AD1667" s="13"/>
      <c r="AE1667" s="13"/>
      <c r="AT1667" s="200" t="s">
        <v>194</v>
      </c>
      <c r="AU1667" s="200" t="s">
        <v>92</v>
      </c>
      <c r="AV1667" s="13" t="s">
        <v>92</v>
      </c>
      <c r="AW1667" s="13" t="s">
        <v>32</v>
      </c>
      <c r="AX1667" s="13" t="s">
        <v>76</v>
      </c>
      <c r="AY1667" s="200" t="s">
        <v>185</v>
      </c>
    </row>
    <row r="1668" s="16" customFormat="1">
      <c r="A1668" s="16"/>
      <c r="B1668" s="234"/>
      <c r="C1668" s="16"/>
      <c r="D1668" s="194" t="s">
        <v>194</v>
      </c>
      <c r="E1668" s="235" t="s">
        <v>1</v>
      </c>
      <c r="F1668" s="236" t="s">
        <v>293</v>
      </c>
      <c r="G1668" s="16"/>
      <c r="H1668" s="237">
        <v>283.29999999999995</v>
      </c>
      <c r="I1668" s="238"/>
      <c r="J1668" s="16"/>
      <c r="K1668" s="16"/>
      <c r="L1668" s="234"/>
      <c r="M1668" s="239"/>
      <c r="N1668" s="240"/>
      <c r="O1668" s="240"/>
      <c r="P1668" s="240"/>
      <c r="Q1668" s="240"/>
      <c r="R1668" s="240"/>
      <c r="S1668" s="240"/>
      <c r="T1668" s="241"/>
      <c r="U1668" s="16"/>
      <c r="V1668" s="16"/>
      <c r="W1668" s="16"/>
      <c r="X1668" s="16"/>
      <c r="Y1668" s="16"/>
      <c r="Z1668" s="16"/>
      <c r="AA1668" s="16"/>
      <c r="AB1668" s="16"/>
      <c r="AC1668" s="16"/>
      <c r="AD1668" s="16"/>
      <c r="AE1668" s="16"/>
      <c r="AT1668" s="235" t="s">
        <v>194</v>
      </c>
      <c r="AU1668" s="235" t="s">
        <v>92</v>
      </c>
      <c r="AV1668" s="16" t="s">
        <v>111</v>
      </c>
      <c r="AW1668" s="16" t="s">
        <v>32</v>
      </c>
      <c r="AX1668" s="16" t="s">
        <v>76</v>
      </c>
      <c r="AY1668" s="235" t="s">
        <v>185</v>
      </c>
    </row>
    <row r="1669" s="14" customFormat="1">
      <c r="A1669" s="14"/>
      <c r="B1669" s="219"/>
      <c r="C1669" s="14"/>
      <c r="D1669" s="194" t="s">
        <v>194</v>
      </c>
      <c r="E1669" s="220" t="s">
        <v>1</v>
      </c>
      <c r="F1669" s="221" t="s">
        <v>965</v>
      </c>
      <c r="G1669" s="14"/>
      <c r="H1669" s="220" t="s">
        <v>1</v>
      </c>
      <c r="I1669" s="222"/>
      <c r="J1669" s="14"/>
      <c r="K1669" s="14"/>
      <c r="L1669" s="219"/>
      <c r="M1669" s="223"/>
      <c r="N1669" s="224"/>
      <c r="O1669" s="224"/>
      <c r="P1669" s="224"/>
      <c r="Q1669" s="224"/>
      <c r="R1669" s="224"/>
      <c r="S1669" s="224"/>
      <c r="T1669" s="225"/>
      <c r="U1669" s="14"/>
      <c r="V1669" s="14"/>
      <c r="W1669" s="14"/>
      <c r="X1669" s="14"/>
      <c r="Y1669" s="14"/>
      <c r="Z1669" s="14"/>
      <c r="AA1669" s="14"/>
      <c r="AB1669" s="14"/>
      <c r="AC1669" s="14"/>
      <c r="AD1669" s="14"/>
      <c r="AE1669" s="14"/>
      <c r="AT1669" s="220" t="s">
        <v>194</v>
      </c>
      <c r="AU1669" s="220" t="s">
        <v>92</v>
      </c>
      <c r="AV1669" s="14" t="s">
        <v>84</v>
      </c>
      <c r="AW1669" s="14" t="s">
        <v>32</v>
      </c>
      <c r="AX1669" s="14" t="s">
        <v>76</v>
      </c>
      <c r="AY1669" s="220" t="s">
        <v>185</v>
      </c>
    </row>
    <row r="1670" s="13" customFormat="1">
      <c r="A1670" s="13"/>
      <c r="B1670" s="199"/>
      <c r="C1670" s="13"/>
      <c r="D1670" s="194" t="s">
        <v>194</v>
      </c>
      <c r="E1670" s="200" t="s">
        <v>1</v>
      </c>
      <c r="F1670" s="201" t="s">
        <v>966</v>
      </c>
      <c r="G1670" s="13"/>
      <c r="H1670" s="202">
        <v>46.299999999999997</v>
      </c>
      <c r="I1670" s="203"/>
      <c r="J1670" s="13"/>
      <c r="K1670" s="13"/>
      <c r="L1670" s="199"/>
      <c r="M1670" s="204"/>
      <c r="N1670" s="205"/>
      <c r="O1670" s="205"/>
      <c r="P1670" s="205"/>
      <c r="Q1670" s="205"/>
      <c r="R1670" s="205"/>
      <c r="S1670" s="205"/>
      <c r="T1670" s="206"/>
      <c r="U1670" s="13"/>
      <c r="V1670" s="13"/>
      <c r="W1670" s="13"/>
      <c r="X1670" s="13"/>
      <c r="Y1670" s="13"/>
      <c r="Z1670" s="13"/>
      <c r="AA1670" s="13"/>
      <c r="AB1670" s="13"/>
      <c r="AC1670" s="13"/>
      <c r="AD1670" s="13"/>
      <c r="AE1670" s="13"/>
      <c r="AT1670" s="200" t="s">
        <v>194</v>
      </c>
      <c r="AU1670" s="200" t="s">
        <v>92</v>
      </c>
      <c r="AV1670" s="13" t="s">
        <v>92</v>
      </c>
      <c r="AW1670" s="13" t="s">
        <v>32</v>
      </c>
      <c r="AX1670" s="13" t="s">
        <v>76</v>
      </c>
      <c r="AY1670" s="200" t="s">
        <v>185</v>
      </c>
    </row>
    <row r="1671" s="16" customFormat="1">
      <c r="A1671" s="16"/>
      <c r="B1671" s="234"/>
      <c r="C1671" s="16"/>
      <c r="D1671" s="194" t="s">
        <v>194</v>
      </c>
      <c r="E1671" s="235" t="s">
        <v>1</v>
      </c>
      <c r="F1671" s="236" t="s">
        <v>293</v>
      </c>
      <c r="G1671" s="16"/>
      <c r="H1671" s="237">
        <v>46.299999999999997</v>
      </c>
      <c r="I1671" s="238"/>
      <c r="J1671" s="16"/>
      <c r="K1671" s="16"/>
      <c r="L1671" s="234"/>
      <c r="M1671" s="239"/>
      <c r="N1671" s="240"/>
      <c r="O1671" s="240"/>
      <c r="P1671" s="240"/>
      <c r="Q1671" s="240"/>
      <c r="R1671" s="240"/>
      <c r="S1671" s="240"/>
      <c r="T1671" s="241"/>
      <c r="U1671" s="16"/>
      <c r="V1671" s="16"/>
      <c r="W1671" s="16"/>
      <c r="X1671" s="16"/>
      <c r="Y1671" s="16"/>
      <c r="Z1671" s="16"/>
      <c r="AA1671" s="16"/>
      <c r="AB1671" s="16"/>
      <c r="AC1671" s="16"/>
      <c r="AD1671" s="16"/>
      <c r="AE1671" s="16"/>
      <c r="AT1671" s="235" t="s">
        <v>194</v>
      </c>
      <c r="AU1671" s="235" t="s">
        <v>92</v>
      </c>
      <c r="AV1671" s="16" t="s">
        <v>111</v>
      </c>
      <c r="AW1671" s="16" t="s">
        <v>32</v>
      </c>
      <c r="AX1671" s="16" t="s">
        <v>76</v>
      </c>
      <c r="AY1671" s="235" t="s">
        <v>185</v>
      </c>
    </row>
    <row r="1672" s="14" customFormat="1">
      <c r="A1672" s="14"/>
      <c r="B1672" s="219"/>
      <c r="C1672" s="14"/>
      <c r="D1672" s="194" t="s">
        <v>194</v>
      </c>
      <c r="E1672" s="220" t="s">
        <v>1</v>
      </c>
      <c r="F1672" s="221" t="s">
        <v>264</v>
      </c>
      <c r="G1672" s="14"/>
      <c r="H1672" s="220" t="s">
        <v>1</v>
      </c>
      <c r="I1672" s="222"/>
      <c r="J1672" s="14"/>
      <c r="K1672" s="14"/>
      <c r="L1672" s="219"/>
      <c r="M1672" s="223"/>
      <c r="N1672" s="224"/>
      <c r="O1672" s="224"/>
      <c r="P1672" s="224"/>
      <c r="Q1672" s="224"/>
      <c r="R1672" s="224"/>
      <c r="S1672" s="224"/>
      <c r="T1672" s="225"/>
      <c r="U1672" s="14"/>
      <c r="V1672" s="14"/>
      <c r="W1672" s="14"/>
      <c r="X1672" s="14"/>
      <c r="Y1672" s="14"/>
      <c r="Z1672" s="14"/>
      <c r="AA1672" s="14"/>
      <c r="AB1672" s="14"/>
      <c r="AC1672" s="14"/>
      <c r="AD1672" s="14"/>
      <c r="AE1672" s="14"/>
      <c r="AT1672" s="220" t="s">
        <v>194</v>
      </c>
      <c r="AU1672" s="220" t="s">
        <v>92</v>
      </c>
      <c r="AV1672" s="14" t="s">
        <v>84</v>
      </c>
      <c r="AW1672" s="14" t="s">
        <v>32</v>
      </c>
      <c r="AX1672" s="14" t="s">
        <v>76</v>
      </c>
      <c r="AY1672" s="220" t="s">
        <v>185</v>
      </c>
    </row>
    <row r="1673" s="13" customFormat="1">
      <c r="A1673" s="13"/>
      <c r="B1673" s="199"/>
      <c r="C1673" s="13"/>
      <c r="D1673" s="194" t="s">
        <v>194</v>
      </c>
      <c r="E1673" s="200" t="s">
        <v>1</v>
      </c>
      <c r="F1673" s="201" t="s">
        <v>265</v>
      </c>
      <c r="G1673" s="13"/>
      <c r="H1673" s="202">
        <v>113.75400000000001</v>
      </c>
      <c r="I1673" s="203"/>
      <c r="J1673" s="13"/>
      <c r="K1673" s="13"/>
      <c r="L1673" s="199"/>
      <c r="M1673" s="204"/>
      <c r="N1673" s="205"/>
      <c r="O1673" s="205"/>
      <c r="P1673" s="205"/>
      <c r="Q1673" s="205"/>
      <c r="R1673" s="205"/>
      <c r="S1673" s="205"/>
      <c r="T1673" s="206"/>
      <c r="U1673" s="13"/>
      <c r="V1673" s="13"/>
      <c r="W1673" s="13"/>
      <c r="X1673" s="13"/>
      <c r="Y1673" s="13"/>
      <c r="Z1673" s="13"/>
      <c r="AA1673" s="13"/>
      <c r="AB1673" s="13"/>
      <c r="AC1673" s="13"/>
      <c r="AD1673" s="13"/>
      <c r="AE1673" s="13"/>
      <c r="AT1673" s="200" t="s">
        <v>194</v>
      </c>
      <c r="AU1673" s="200" t="s">
        <v>92</v>
      </c>
      <c r="AV1673" s="13" t="s">
        <v>92</v>
      </c>
      <c r="AW1673" s="13" t="s">
        <v>32</v>
      </c>
      <c r="AX1673" s="13" t="s">
        <v>76</v>
      </c>
      <c r="AY1673" s="200" t="s">
        <v>185</v>
      </c>
    </row>
    <row r="1674" s="16" customFormat="1">
      <c r="A1674" s="16"/>
      <c r="B1674" s="234"/>
      <c r="C1674" s="16"/>
      <c r="D1674" s="194" t="s">
        <v>194</v>
      </c>
      <c r="E1674" s="235" t="s">
        <v>1</v>
      </c>
      <c r="F1674" s="236" t="s">
        <v>293</v>
      </c>
      <c r="G1674" s="16"/>
      <c r="H1674" s="237">
        <v>113.75400000000001</v>
      </c>
      <c r="I1674" s="238"/>
      <c r="J1674" s="16"/>
      <c r="K1674" s="16"/>
      <c r="L1674" s="234"/>
      <c r="M1674" s="239"/>
      <c r="N1674" s="240"/>
      <c r="O1674" s="240"/>
      <c r="P1674" s="240"/>
      <c r="Q1674" s="240"/>
      <c r="R1674" s="240"/>
      <c r="S1674" s="240"/>
      <c r="T1674" s="241"/>
      <c r="U1674" s="16"/>
      <c r="V1674" s="16"/>
      <c r="W1674" s="16"/>
      <c r="X1674" s="16"/>
      <c r="Y1674" s="16"/>
      <c r="Z1674" s="16"/>
      <c r="AA1674" s="16"/>
      <c r="AB1674" s="16"/>
      <c r="AC1674" s="16"/>
      <c r="AD1674" s="16"/>
      <c r="AE1674" s="16"/>
      <c r="AT1674" s="235" t="s">
        <v>194</v>
      </c>
      <c r="AU1674" s="235" t="s">
        <v>92</v>
      </c>
      <c r="AV1674" s="16" t="s">
        <v>111</v>
      </c>
      <c r="AW1674" s="16" t="s">
        <v>32</v>
      </c>
      <c r="AX1674" s="16" t="s">
        <v>76</v>
      </c>
      <c r="AY1674" s="235" t="s">
        <v>185</v>
      </c>
    </row>
    <row r="1675" s="14" customFormat="1">
      <c r="A1675" s="14"/>
      <c r="B1675" s="219"/>
      <c r="C1675" s="14"/>
      <c r="D1675" s="194" t="s">
        <v>194</v>
      </c>
      <c r="E1675" s="220" t="s">
        <v>1</v>
      </c>
      <c r="F1675" s="221" t="s">
        <v>1843</v>
      </c>
      <c r="G1675" s="14"/>
      <c r="H1675" s="220" t="s">
        <v>1</v>
      </c>
      <c r="I1675" s="222"/>
      <c r="J1675" s="14"/>
      <c r="K1675" s="14"/>
      <c r="L1675" s="219"/>
      <c r="M1675" s="223"/>
      <c r="N1675" s="224"/>
      <c r="O1675" s="224"/>
      <c r="P1675" s="224"/>
      <c r="Q1675" s="224"/>
      <c r="R1675" s="224"/>
      <c r="S1675" s="224"/>
      <c r="T1675" s="225"/>
      <c r="U1675" s="14"/>
      <c r="V1675" s="14"/>
      <c r="W1675" s="14"/>
      <c r="X1675" s="14"/>
      <c r="Y1675" s="14"/>
      <c r="Z1675" s="14"/>
      <c r="AA1675" s="14"/>
      <c r="AB1675" s="14"/>
      <c r="AC1675" s="14"/>
      <c r="AD1675" s="14"/>
      <c r="AE1675" s="14"/>
      <c r="AT1675" s="220" t="s">
        <v>194</v>
      </c>
      <c r="AU1675" s="220" t="s">
        <v>92</v>
      </c>
      <c r="AV1675" s="14" t="s">
        <v>84</v>
      </c>
      <c r="AW1675" s="14" t="s">
        <v>32</v>
      </c>
      <c r="AX1675" s="14" t="s">
        <v>76</v>
      </c>
      <c r="AY1675" s="220" t="s">
        <v>185</v>
      </c>
    </row>
    <row r="1676" s="14" customFormat="1">
      <c r="A1676" s="14"/>
      <c r="B1676" s="219"/>
      <c r="C1676" s="14"/>
      <c r="D1676" s="194" t="s">
        <v>194</v>
      </c>
      <c r="E1676" s="220" t="s">
        <v>1</v>
      </c>
      <c r="F1676" s="221" t="s">
        <v>855</v>
      </c>
      <c r="G1676" s="14"/>
      <c r="H1676" s="220" t="s">
        <v>1</v>
      </c>
      <c r="I1676" s="222"/>
      <c r="J1676" s="14"/>
      <c r="K1676" s="14"/>
      <c r="L1676" s="219"/>
      <c r="M1676" s="223"/>
      <c r="N1676" s="224"/>
      <c r="O1676" s="224"/>
      <c r="P1676" s="224"/>
      <c r="Q1676" s="224"/>
      <c r="R1676" s="224"/>
      <c r="S1676" s="224"/>
      <c r="T1676" s="225"/>
      <c r="U1676" s="14"/>
      <c r="V1676" s="14"/>
      <c r="W1676" s="14"/>
      <c r="X1676" s="14"/>
      <c r="Y1676" s="14"/>
      <c r="Z1676" s="14"/>
      <c r="AA1676" s="14"/>
      <c r="AB1676" s="14"/>
      <c r="AC1676" s="14"/>
      <c r="AD1676" s="14"/>
      <c r="AE1676" s="14"/>
      <c r="AT1676" s="220" t="s">
        <v>194</v>
      </c>
      <c r="AU1676" s="220" t="s">
        <v>92</v>
      </c>
      <c r="AV1676" s="14" t="s">
        <v>84</v>
      </c>
      <c r="AW1676" s="14" t="s">
        <v>32</v>
      </c>
      <c r="AX1676" s="14" t="s">
        <v>76</v>
      </c>
      <c r="AY1676" s="220" t="s">
        <v>185</v>
      </c>
    </row>
    <row r="1677" s="13" customFormat="1">
      <c r="A1677" s="13"/>
      <c r="B1677" s="199"/>
      <c r="C1677" s="13"/>
      <c r="D1677" s="194" t="s">
        <v>194</v>
      </c>
      <c r="E1677" s="200" t="s">
        <v>1</v>
      </c>
      <c r="F1677" s="201" t="s">
        <v>1839</v>
      </c>
      <c r="G1677" s="13"/>
      <c r="H1677" s="202">
        <v>8.6999999999999993</v>
      </c>
      <c r="I1677" s="203"/>
      <c r="J1677" s="13"/>
      <c r="K1677" s="13"/>
      <c r="L1677" s="199"/>
      <c r="M1677" s="204"/>
      <c r="N1677" s="205"/>
      <c r="O1677" s="205"/>
      <c r="P1677" s="205"/>
      <c r="Q1677" s="205"/>
      <c r="R1677" s="205"/>
      <c r="S1677" s="205"/>
      <c r="T1677" s="206"/>
      <c r="U1677" s="13"/>
      <c r="V1677" s="13"/>
      <c r="W1677" s="13"/>
      <c r="X1677" s="13"/>
      <c r="Y1677" s="13"/>
      <c r="Z1677" s="13"/>
      <c r="AA1677" s="13"/>
      <c r="AB1677" s="13"/>
      <c r="AC1677" s="13"/>
      <c r="AD1677" s="13"/>
      <c r="AE1677" s="13"/>
      <c r="AT1677" s="200" t="s">
        <v>194</v>
      </c>
      <c r="AU1677" s="200" t="s">
        <v>92</v>
      </c>
      <c r="AV1677" s="13" t="s">
        <v>92</v>
      </c>
      <c r="AW1677" s="13" t="s">
        <v>32</v>
      </c>
      <c r="AX1677" s="13" t="s">
        <v>76</v>
      </c>
      <c r="AY1677" s="200" t="s">
        <v>185</v>
      </c>
    </row>
    <row r="1678" s="14" customFormat="1">
      <c r="A1678" s="14"/>
      <c r="B1678" s="219"/>
      <c r="C1678" s="14"/>
      <c r="D1678" s="194" t="s">
        <v>194</v>
      </c>
      <c r="E1678" s="220" t="s">
        <v>1</v>
      </c>
      <c r="F1678" s="221" t="s">
        <v>859</v>
      </c>
      <c r="G1678" s="14"/>
      <c r="H1678" s="220" t="s">
        <v>1</v>
      </c>
      <c r="I1678" s="222"/>
      <c r="J1678" s="14"/>
      <c r="K1678" s="14"/>
      <c r="L1678" s="219"/>
      <c r="M1678" s="223"/>
      <c r="N1678" s="224"/>
      <c r="O1678" s="224"/>
      <c r="P1678" s="224"/>
      <c r="Q1678" s="224"/>
      <c r="R1678" s="224"/>
      <c r="S1678" s="224"/>
      <c r="T1678" s="225"/>
      <c r="U1678" s="14"/>
      <c r="V1678" s="14"/>
      <c r="W1678" s="14"/>
      <c r="X1678" s="14"/>
      <c r="Y1678" s="14"/>
      <c r="Z1678" s="14"/>
      <c r="AA1678" s="14"/>
      <c r="AB1678" s="14"/>
      <c r="AC1678" s="14"/>
      <c r="AD1678" s="14"/>
      <c r="AE1678" s="14"/>
      <c r="AT1678" s="220" t="s">
        <v>194</v>
      </c>
      <c r="AU1678" s="220" t="s">
        <v>92</v>
      </c>
      <c r="AV1678" s="14" t="s">
        <v>84</v>
      </c>
      <c r="AW1678" s="14" t="s">
        <v>32</v>
      </c>
      <c r="AX1678" s="14" t="s">
        <v>76</v>
      </c>
      <c r="AY1678" s="220" t="s">
        <v>185</v>
      </c>
    </row>
    <row r="1679" s="13" customFormat="1">
      <c r="A1679" s="13"/>
      <c r="B1679" s="199"/>
      <c r="C1679" s="13"/>
      <c r="D1679" s="194" t="s">
        <v>194</v>
      </c>
      <c r="E1679" s="200" t="s">
        <v>1</v>
      </c>
      <c r="F1679" s="201" t="s">
        <v>1841</v>
      </c>
      <c r="G1679" s="13"/>
      <c r="H1679" s="202">
        <v>67.5</v>
      </c>
      <c r="I1679" s="203"/>
      <c r="J1679" s="13"/>
      <c r="K1679" s="13"/>
      <c r="L1679" s="199"/>
      <c r="M1679" s="204"/>
      <c r="N1679" s="205"/>
      <c r="O1679" s="205"/>
      <c r="P1679" s="205"/>
      <c r="Q1679" s="205"/>
      <c r="R1679" s="205"/>
      <c r="S1679" s="205"/>
      <c r="T1679" s="206"/>
      <c r="U1679" s="13"/>
      <c r="V1679" s="13"/>
      <c r="W1679" s="13"/>
      <c r="X1679" s="13"/>
      <c r="Y1679" s="13"/>
      <c r="Z1679" s="13"/>
      <c r="AA1679" s="13"/>
      <c r="AB1679" s="13"/>
      <c r="AC1679" s="13"/>
      <c r="AD1679" s="13"/>
      <c r="AE1679" s="13"/>
      <c r="AT1679" s="200" t="s">
        <v>194</v>
      </c>
      <c r="AU1679" s="200" t="s">
        <v>92</v>
      </c>
      <c r="AV1679" s="13" t="s">
        <v>92</v>
      </c>
      <c r="AW1679" s="13" t="s">
        <v>32</v>
      </c>
      <c r="AX1679" s="13" t="s">
        <v>76</v>
      </c>
      <c r="AY1679" s="200" t="s">
        <v>185</v>
      </c>
    </row>
    <row r="1680" s="16" customFormat="1">
      <c r="A1680" s="16"/>
      <c r="B1680" s="234"/>
      <c r="C1680" s="16"/>
      <c r="D1680" s="194" t="s">
        <v>194</v>
      </c>
      <c r="E1680" s="235" t="s">
        <v>1</v>
      </c>
      <c r="F1680" s="236" t="s">
        <v>293</v>
      </c>
      <c r="G1680" s="16"/>
      <c r="H1680" s="237">
        <v>76.200000000000003</v>
      </c>
      <c r="I1680" s="238"/>
      <c r="J1680" s="16"/>
      <c r="K1680" s="16"/>
      <c r="L1680" s="234"/>
      <c r="M1680" s="239"/>
      <c r="N1680" s="240"/>
      <c r="O1680" s="240"/>
      <c r="P1680" s="240"/>
      <c r="Q1680" s="240"/>
      <c r="R1680" s="240"/>
      <c r="S1680" s="240"/>
      <c r="T1680" s="241"/>
      <c r="U1680" s="16"/>
      <c r="V1680" s="16"/>
      <c r="W1680" s="16"/>
      <c r="X1680" s="16"/>
      <c r="Y1680" s="16"/>
      <c r="Z1680" s="16"/>
      <c r="AA1680" s="16"/>
      <c r="AB1680" s="16"/>
      <c r="AC1680" s="16"/>
      <c r="AD1680" s="16"/>
      <c r="AE1680" s="16"/>
      <c r="AT1680" s="235" t="s">
        <v>194</v>
      </c>
      <c r="AU1680" s="235" t="s">
        <v>92</v>
      </c>
      <c r="AV1680" s="16" t="s">
        <v>111</v>
      </c>
      <c r="AW1680" s="16" t="s">
        <v>32</v>
      </c>
      <c r="AX1680" s="16" t="s">
        <v>76</v>
      </c>
      <c r="AY1680" s="235" t="s">
        <v>185</v>
      </c>
    </row>
    <row r="1681" s="14" customFormat="1">
      <c r="A1681" s="14"/>
      <c r="B1681" s="219"/>
      <c r="C1681" s="14"/>
      <c r="D1681" s="194" t="s">
        <v>194</v>
      </c>
      <c r="E1681" s="220" t="s">
        <v>1</v>
      </c>
      <c r="F1681" s="221" t="s">
        <v>1844</v>
      </c>
      <c r="G1681" s="14"/>
      <c r="H1681" s="220" t="s">
        <v>1</v>
      </c>
      <c r="I1681" s="222"/>
      <c r="J1681" s="14"/>
      <c r="K1681" s="14"/>
      <c r="L1681" s="219"/>
      <c r="M1681" s="223"/>
      <c r="N1681" s="224"/>
      <c r="O1681" s="224"/>
      <c r="P1681" s="224"/>
      <c r="Q1681" s="224"/>
      <c r="R1681" s="224"/>
      <c r="S1681" s="224"/>
      <c r="T1681" s="225"/>
      <c r="U1681" s="14"/>
      <c r="V1681" s="14"/>
      <c r="W1681" s="14"/>
      <c r="X1681" s="14"/>
      <c r="Y1681" s="14"/>
      <c r="Z1681" s="14"/>
      <c r="AA1681" s="14"/>
      <c r="AB1681" s="14"/>
      <c r="AC1681" s="14"/>
      <c r="AD1681" s="14"/>
      <c r="AE1681" s="14"/>
      <c r="AT1681" s="220" t="s">
        <v>194</v>
      </c>
      <c r="AU1681" s="220" t="s">
        <v>92</v>
      </c>
      <c r="AV1681" s="14" t="s">
        <v>84</v>
      </c>
      <c r="AW1681" s="14" t="s">
        <v>32</v>
      </c>
      <c r="AX1681" s="14" t="s">
        <v>76</v>
      </c>
      <c r="AY1681" s="220" t="s">
        <v>185</v>
      </c>
    </row>
    <row r="1682" s="14" customFormat="1">
      <c r="A1682" s="14"/>
      <c r="B1682" s="219"/>
      <c r="C1682" s="14"/>
      <c r="D1682" s="194" t="s">
        <v>194</v>
      </c>
      <c r="E1682" s="220" t="s">
        <v>1</v>
      </c>
      <c r="F1682" s="221" t="s">
        <v>971</v>
      </c>
      <c r="G1682" s="14"/>
      <c r="H1682" s="220" t="s">
        <v>1</v>
      </c>
      <c r="I1682" s="222"/>
      <c r="J1682" s="14"/>
      <c r="K1682" s="14"/>
      <c r="L1682" s="219"/>
      <c r="M1682" s="223"/>
      <c r="N1682" s="224"/>
      <c r="O1682" s="224"/>
      <c r="P1682" s="224"/>
      <c r="Q1682" s="224"/>
      <c r="R1682" s="224"/>
      <c r="S1682" s="224"/>
      <c r="T1682" s="225"/>
      <c r="U1682" s="14"/>
      <c r="V1682" s="14"/>
      <c r="W1682" s="14"/>
      <c r="X1682" s="14"/>
      <c r="Y1682" s="14"/>
      <c r="Z1682" s="14"/>
      <c r="AA1682" s="14"/>
      <c r="AB1682" s="14"/>
      <c r="AC1682" s="14"/>
      <c r="AD1682" s="14"/>
      <c r="AE1682" s="14"/>
      <c r="AT1682" s="220" t="s">
        <v>194</v>
      </c>
      <c r="AU1682" s="220" t="s">
        <v>92</v>
      </c>
      <c r="AV1682" s="14" t="s">
        <v>84</v>
      </c>
      <c r="AW1682" s="14" t="s">
        <v>32</v>
      </c>
      <c r="AX1682" s="14" t="s">
        <v>76</v>
      </c>
      <c r="AY1682" s="220" t="s">
        <v>185</v>
      </c>
    </row>
    <row r="1683" s="13" customFormat="1">
      <c r="A1683" s="13"/>
      <c r="B1683" s="199"/>
      <c r="C1683" s="13"/>
      <c r="D1683" s="194" t="s">
        <v>194</v>
      </c>
      <c r="E1683" s="200" t="s">
        <v>1</v>
      </c>
      <c r="F1683" s="201" t="s">
        <v>972</v>
      </c>
      <c r="G1683" s="13"/>
      <c r="H1683" s="202">
        <v>396.54599999999999</v>
      </c>
      <c r="I1683" s="203"/>
      <c r="J1683" s="13"/>
      <c r="K1683" s="13"/>
      <c r="L1683" s="199"/>
      <c r="M1683" s="204"/>
      <c r="N1683" s="205"/>
      <c r="O1683" s="205"/>
      <c r="P1683" s="205"/>
      <c r="Q1683" s="205"/>
      <c r="R1683" s="205"/>
      <c r="S1683" s="205"/>
      <c r="T1683" s="206"/>
      <c r="U1683" s="13"/>
      <c r="V1683" s="13"/>
      <c r="W1683" s="13"/>
      <c r="X1683" s="13"/>
      <c r="Y1683" s="13"/>
      <c r="Z1683" s="13"/>
      <c r="AA1683" s="13"/>
      <c r="AB1683" s="13"/>
      <c r="AC1683" s="13"/>
      <c r="AD1683" s="13"/>
      <c r="AE1683" s="13"/>
      <c r="AT1683" s="200" t="s">
        <v>194</v>
      </c>
      <c r="AU1683" s="200" t="s">
        <v>92</v>
      </c>
      <c r="AV1683" s="13" t="s">
        <v>92</v>
      </c>
      <c r="AW1683" s="13" t="s">
        <v>32</v>
      </c>
      <c r="AX1683" s="13" t="s">
        <v>76</v>
      </c>
      <c r="AY1683" s="200" t="s">
        <v>185</v>
      </c>
    </row>
    <row r="1684" s="16" customFormat="1">
      <c r="A1684" s="16"/>
      <c r="B1684" s="234"/>
      <c r="C1684" s="16"/>
      <c r="D1684" s="194" t="s">
        <v>194</v>
      </c>
      <c r="E1684" s="235" t="s">
        <v>1</v>
      </c>
      <c r="F1684" s="236" t="s">
        <v>293</v>
      </c>
      <c r="G1684" s="16"/>
      <c r="H1684" s="237">
        <v>396.54599999999999</v>
      </c>
      <c r="I1684" s="238"/>
      <c r="J1684" s="16"/>
      <c r="K1684" s="16"/>
      <c r="L1684" s="234"/>
      <c r="M1684" s="239"/>
      <c r="N1684" s="240"/>
      <c r="O1684" s="240"/>
      <c r="P1684" s="240"/>
      <c r="Q1684" s="240"/>
      <c r="R1684" s="240"/>
      <c r="S1684" s="240"/>
      <c r="T1684" s="241"/>
      <c r="U1684" s="16"/>
      <c r="V1684" s="16"/>
      <c r="W1684" s="16"/>
      <c r="X1684" s="16"/>
      <c r="Y1684" s="16"/>
      <c r="Z1684" s="16"/>
      <c r="AA1684" s="16"/>
      <c r="AB1684" s="16"/>
      <c r="AC1684" s="16"/>
      <c r="AD1684" s="16"/>
      <c r="AE1684" s="16"/>
      <c r="AT1684" s="235" t="s">
        <v>194</v>
      </c>
      <c r="AU1684" s="235" t="s">
        <v>92</v>
      </c>
      <c r="AV1684" s="16" t="s">
        <v>111</v>
      </c>
      <c r="AW1684" s="16" t="s">
        <v>32</v>
      </c>
      <c r="AX1684" s="16" t="s">
        <v>76</v>
      </c>
      <c r="AY1684" s="235" t="s">
        <v>185</v>
      </c>
    </row>
    <row r="1685" s="15" customFormat="1">
      <c r="A1685" s="15"/>
      <c r="B1685" s="226"/>
      <c r="C1685" s="15"/>
      <c r="D1685" s="194" t="s">
        <v>194</v>
      </c>
      <c r="E1685" s="227" t="s">
        <v>1</v>
      </c>
      <c r="F1685" s="228" t="s">
        <v>276</v>
      </c>
      <c r="G1685" s="15"/>
      <c r="H1685" s="229">
        <v>1322.0999999999999</v>
      </c>
      <c r="I1685" s="230"/>
      <c r="J1685" s="15"/>
      <c r="K1685" s="15"/>
      <c r="L1685" s="226"/>
      <c r="M1685" s="231"/>
      <c r="N1685" s="232"/>
      <c r="O1685" s="232"/>
      <c r="P1685" s="232"/>
      <c r="Q1685" s="232"/>
      <c r="R1685" s="232"/>
      <c r="S1685" s="232"/>
      <c r="T1685" s="233"/>
      <c r="U1685" s="15"/>
      <c r="V1685" s="15"/>
      <c r="W1685" s="15"/>
      <c r="X1685" s="15"/>
      <c r="Y1685" s="15"/>
      <c r="Z1685" s="15"/>
      <c r="AA1685" s="15"/>
      <c r="AB1685" s="15"/>
      <c r="AC1685" s="15"/>
      <c r="AD1685" s="15"/>
      <c r="AE1685" s="15"/>
      <c r="AT1685" s="227" t="s">
        <v>194</v>
      </c>
      <c r="AU1685" s="227" t="s">
        <v>92</v>
      </c>
      <c r="AV1685" s="15" t="s">
        <v>191</v>
      </c>
      <c r="AW1685" s="15" t="s">
        <v>32</v>
      </c>
      <c r="AX1685" s="15" t="s">
        <v>84</v>
      </c>
      <c r="AY1685" s="227" t="s">
        <v>185</v>
      </c>
    </row>
    <row r="1686" s="2" customFormat="1" ht="24.15" customHeight="1">
      <c r="A1686" s="38"/>
      <c r="B1686" s="180"/>
      <c r="C1686" s="209" t="s">
        <v>1845</v>
      </c>
      <c r="D1686" s="209" t="s">
        <v>240</v>
      </c>
      <c r="E1686" s="210" t="s">
        <v>1846</v>
      </c>
      <c r="F1686" s="211" t="s">
        <v>1847</v>
      </c>
      <c r="G1686" s="212" t="s">
        <v>190</v>
      </c>
      <c r="H1686" s="213">
        <v>5.25</v>
      </c>
      <c r="I1686" s="214"/>
      <c r="J1686" s="215">
        <f>ROUND(I1686*H1686,2)</f>
        <v>0</v>
      </c>
      <c r="K1686" s="211" t="s">
        <v>199</v>
      </c>
      <c r="L1686" s="216"/>
      <c r="M1686" s="217" t="s">
        <v>1</v>
      </c>
      <c r="N1686" s="218" t="s">
        <v>42</v>
      </c>
      <c r="O1686" s="77"/>
      <c r="P1686" s="190">
        <f>O1686*H1686</f>
        <v>0</v>
      </c>
      <c r="Q1686" s="190">
        <v>0.0030000000000000001</v>
      </c>
      <c r="R1686" s="190">
        <f>Q1686*H1686</f>
        <v>0.01575</v>
      </c>
      <c r="S1686" s="190">
        <v>0</v>
      </c>
      <c r="T1686" s="191">
        <f>S1686*H1686</f>
        <v>0</v>
      </c>
      <c r="U1686" s="38"/>
      <c r="V1686" s="38"/>
      <c r="W1686" s="38"/>
      <c r="X1686" s="38"/>
      <c r="Y1686" s="38"/>
      <c r="Z1686" s="38"/>
      <c r="AA1686" s="38"/>
      <c r="AB1686" s="38"/>
      <c r="AC1686" s="38"/>
      <c r="AD1686" s="38"/>
      <c r="AE1686" s="38"/>
      <c r="AR1686" s="192" t="s">
        <v>414</v>
      </c>
      <c r="AT1686" s="192" t="s">
        <v>240</v>
      </c>
      <c r="AU1686" s="192" t="s">
        <v>92</v>
      </c>
      <c r="AY1686" s="19" t="s">
        <v>185</v>
      </c>
      <c r="BE1686" s="193">
        <f>IF(N1686="základní",J1686,0)</f>
        <v>0</v>
      </c>
      <c r="BF1686" s="193">
        <f>IF(N1686="snížená",J1686,0)</f>
        <v>0</v>
      </c>
      <c r="BG1686" s="193">
        <f>IF(N1686="zákl. přenesená",J1686,0)</f>
        <v>0</v>
      </c>
      <c r="BH1686" s="193">
        <f>IF(N1686="sníž. přenesená",J1686,0)</f>
        <v>0</v>
      </c>
      <c r="BI1686" s="193">
        <f>IF(N1686="nulová",J1686,0)</f>
        <v>0</v>
      </c>
      <c r="BJ1686" s="19" t="s">
        <v>92</v>
      </c>
      <c r="BK1686" s="193">
        <f>ROUND(I1686*H1686,2)</f>
        <v>0</v>
      </c>
      <c r="BL1686" s="19" t="s">
        <v>301</v>
      </c>
      <c r="BM1686" s="192" t="s">
        <v>1848</v>
      </c>
    </row>
    <row r="1687" s="2" customFormat="1">
      <c r="A1687" s="38"/>
      <c r="B1687" s="39"/>
      <c r="C1687" s="38"/>
      <c r="D1687" s="194" t="s">
        <v>193</v>
      </c>
      <c r="E1687" s="38"/>
      <c r="F1687" s="195" t="s">
        <v>1847</v>
      </c>
      <c r="G1687" s="38"/>
      <c r="H1687" s="38"/>
      <c r="I1687" s="196"/>
      <c r="J1687" s="38"/>
      <c r="K1687" s="38"/>
      <c r="L1687" s="39"/>
      <c r="M1687" s="197"/>
      <c r="N1687" s="198"/>
      <c r="O1687" s="77"/>
      <c r="P1687" s="77"/>
      <c r="Q1687" s="77"/>
      <c r="R1687" s="77"/>
      <c r="S1687" s="77"/>
      <c r="T1687" s="78"/>
      <c r="U1687" s="38"/>
      <c r="V1687" s="38"/>
      <c r="W1687" s="38"/>
      <c r="X1687" s="38"/>
      <c r="Y1687" s="38"/>
      <c r="Z1687" s="38"/>
      <c r="AA1687" s="38"/>
      <c r="AB1687" s="38"/>
      <c r="AC1687" s="38"/>
      <c r="AD1687" s="38"/>
      <c r="AE1687" s="38"/>
      <c r="AT1687" s="19" t="s">
        <v>193</v>
      </c>
      <c r="AU1687" s="19" t="s">
        <v>92</v>
      </c>
    </row>
    <row r="1688" s="13" customFormat="1">
      <c r="A1688" s="13"/>
      <c r="B1688" s="199"/>
      <c r="C1688" s="13"/>
      <c r="D1688" s="194" t="s">
        <v>194</v>
      </c>
      <c r="E1688" s="200" t="s">
        <v>1</v>
      </c>
      <c r="F1688" s="201" t="s">
        <v>1849</v>
      </c>
      <c r="G1688" s="13"/>
      <c r="H1688" s="202">
        <v>5.25</v>
      </c>
      <c r="I1688" s="203"/>
      <c r="J1688" s="13"/>
      <c r="K1688" s="13"/>
      <c r="L1688" s="199"/>
      <c r="M1688" s="204"/>
      <c r="N1688" s="205"/>
      <c r="O1688" s="205"/>
      <c r="P1688" s="205"/>
      <c r="Q1688" s="205"/>
      <c r="R1688" s="205"/>
      <c r="S1688" s="205"/>
      <c r="T1688" s="206"/>
      <c r="U1688" s="13"/>
      <c r="V1688" s="13"/>
      <c r="W1688" s="13"/>
      <c r="X1688" s="13"/>
      <c r="Y1688" s="13"/>
      <c r="Z1688" s="13"/>
      <c r="AA1688" s="13"/>
      <c r="AB1688" s="13"/>
      <c r="AC1688" s="13"/>
      <c r="AD1688" s="13"/>
      <c r="AE1688" s="13"/>
      <c r="AT1688" s="200" t="s">
        <v>194</v>
      </c>
      <c r="AU1688" s="200" t="s">
        <v>92</v>
      </c>
      <c r="AV1688" s="13" t="s">
        <v>92</v>
      </c>
      <c r="AW1688" s="13" t="s">
        <v>32</v>
      </c>
      <c r="AX1688" s="13" t="s">
        <v>84</v>
      </c>
      <c r="AY1688" s="200" t="s">
        <v>185</v>
      </c>
    </row>
    <row r="1689" s="2" customFormat="1" ht="24.15" customHeight="1">
      <c r="A1689" s="38"/>
      <c r="B1689" s="180"/>
      <c r="C1689" s="209" t="s">
        <v>1850</v>
      </c>
      <c r="D1689" s="209" t="s">
        <v>240</v>
      </c>
      <c r="E1689" s="210" t="s">
        <v>1851</v>
      </c>
      <c r="F1689" s="211" t="s">
        <v>1852</v>
      </c>
      <c r="G1689" s="212" t="s">
        <v>190</v>
      </c>
      <c r="H1689" s="213">
        <v>83.819999999999993</v>
      </c>
      <c r="I1689" s="214"/>
      <c r="J1689" s="215">
        <f>ROUND(I1689*H1689,2)</f>
        <v>0</v>
      </c>
      <c r="K1689" s="211" t="s">
        <v>199</v>
      </c>
      <c r="L1689" s="216"/>
      <c r="M1689" s="217" t="s">
        <v>1</v>
      </c>
      <c r="N1689" s="218" t="s">
        <v>42</v>
      </c>
      <c r="O1689" s="77"/>
      <c r="P1689" s="190">
        <f>O1689*H1689</f>
        <v>0</v>
      </c>
      <c r="Q1689" s="190">
        <v>0.0018</v>
      </c>
      <c r="R1689" s="190">
        <f>Q1689*H1689</f>
        <v>0.15087599999999998</v>
      </c>
      <c r="S1689" s="190">
        <v>0</v>
      </c>
      <c r="T1689" s="191">
        <f>S1689*H1689</f>
        <v>0</v>
      </c>
      <c r="U1689" s="38"/>
      <c r="V1689" s="38"/>
      <c r="W1689" s="38"/>
      <c r="X1689" s="38"/>
      <c r="Y1689" s="38"/>
      <c r="Z1689" s="38"/>
      <c r="AA1689" s="38"/>
      <c r="AB1689" s="38"/>
      <c r="AC1689" s="38"/>
      <c r="AD1689" s="38"/>
      <c r="AE1689" s="38"/>
      <c r="AR1689" s="192" t="s">
        <v>414</v>
      </c>
      <c r="AT1689" s="192" t="s">
        <v>240</v>
      </c>
      <c r="AU1689" s="192" t="s">
        <v>92</v>
      </c>
      <c r="AY1689" s="19" t="s">
        <v>185</v>
      </c>
      <c r="BE1689" s="193">
        <f>IF(N1689="základní",J1689,0)</f>
        <v>0</v>
      </c>
      <c r="BF1689" s="193">
        <f>IF(N1689="snížená",J1689,0)</f>
        <v>0</v>
      </c>
      <c r="BG1689" s="193">
        <f>IF(N1689="zákl. přenesená",J1689,0)</f>
        <v>0</v>
      </c>
      <c r="BH1689" s="193">
        <f>IF(N1689="sníž. přenesená",J1689,0)</f>
        <v>0</v>
      </c>
      <c r="BI1689" s="193">
        <f>IF(N1689="nulová",J1689,0)</f>
        <v>0</v>
      </c>
      <c r="BJ1689" s="19" t="s">
        <v>92</v>
      </c>
      <c r="BK1689" s="193">
        <f>ROUND(I1689*H1689,2)</f>
        <v>0</v>
      </c>
      <c r="BL1689" s="19" t="s">
        <v>301</v>
      </c>
      <c r="BM1689" s="192" t="s">
        <v>1853</v>
      </c>
    </row>
    <row r="1690" s="2" customFormat="1">
      <c r="A1690" s="38"/>
      <c r="B1690" s="39"/>
      <c r="C1690" s="38"/>
      <c r="D1690" s="194" t="s">
        <v>193</v>
      </c>
      <c r="E1690" s="38"/>
      <c r="F1690" s="195" t="s">
        <v>1852</v>
      </c>
      <c r="G1690" s="38"/>
      <c r="H1690" s="38"/>
      <c r="I1690" s="196"/>
      <c r="J1690" s="38"/>
      <c r="K1690" s="38"/>
      <c r="L1690" s="39"/>
      <c r="M1690" s="197"/>
      <c r="N1690" s="198"/>
      <c r="O1690" s="77"/>
      <c r="P1690" s="77"/>
      <c r="Q1690" s="77"/>
      <c r="R1690" s="77"/>
      <c r="S1690" s="77"/>
      <c r="T1690" s="78"/>
      <c r="U1690" s="38"/>
      <c r="V1690" s="38"/>
      <c r="W1690" s="38"/>
      <c r="X1690" s="38"/>
      <c r="Y1690" s="38"/>
      <c r="Z1690" s="38"/>
      <c r="AA1690" s="38"/>
      <c r="AB1690" s="38"/>
      <c r="AC1690" s="38"/>
      <c r="AD1690" s="38"/>
      <c r="AE1690" s="38"/>
      <c r="AT1690" s="19" t="s">
        <v>193</v>
      </c>
      <c r="AU1690" s="19" t="s">
        <v>92</v>
      </c>
    </row>
    <row r="1691" s="13" customFormat="1">
      <c r="A1691" s="13"/>
      <c r="B1691" s="199"/>
      <c r="C1691" s="13"/>
      <c r="D1691" s="194" t="s">
        <v>194</v>
      </c>
      <c r="E1691" s="200" t="s">
        <v>1</v>
      </c>
      <c r="F1691" s="201" t="s">
        <v>1854</v>
      </c>
      <c r="G1691" s="13"/>
      <c r="H1691" s="202">
        <v>83.819999999999993</v>
      </c>
      <c r="I1691" s="203"/>
      <c r="J1691" s="13"/>
      <c r="K1691" s="13"/>
      <c r="L1691" s="199"/>
      <c r="M1691" s="204"/>
      <c r="N1691" s="205"/>
      <c r="O1691" s="205"/>
      <c r="P1691" s="205"/>
      <c r="Q1691" s="205"/>
      <c r="R1691" s="205"/>
      <c r="S1691" s="205"/>
      <c r="T1691" s="206"/>
      <c r="U1691" s="13"/>
      <c r="V1691" s="13"/>
      <c r="W1691" s="13"/>
      <c r="X1691" s="13"/>
      <c r="Y1691" s="13"/>
      <c r="Z1691" s="13"/>
      <c r="AA1691" s="13"/>
      <c r="AB1691" s="13"/>
      <c r="AC1691" s="13"/>
      <c r="AD1691" s="13"/>
      <c r="AE1691" s="13"/>
      <c r="AT1691" s="200" t="s">
        <v>194</v>
      </c>
      <c r="AU1691" s="200" t="s">
        <v>92</v>
      </c>
      <c r="AV1691" s="13" t="s">
        <v>92</v>
      </c>
      <c r="AW1691" s="13" t="s">
        <v>32</v>
      </c>
      <c r="AX1691" s="13" t="s">
        <v>84</v>
      </c>
      <c r="AY1691" s="200" t="s">
        <v>185</v>
      </c>
    </row>
    <row r="1692" s="2" customFormat="1" ht="24.15" customHeight="1">
      <c r="A1692" s="38"/>
      <c r="B1692" s="180"/>
      <c r="C1692" s="209" t="s">
        <v>1855</v>
      </c>
      <c r="D1692" s="209" t="s">
        <v>240</v>
      </c>
      <c r="E1692" s="210" t="s">
        <v>1856</v>
      </c>
      <c r="F1692" s="211" t="s">
        <v>1857</v>
      </c>
      <c r="G1692" s="212" t="s">
        <v>190</v>
      </c>
      <c r="H1692" s="213">
        <v>436.20100000000002</v>
      </c>
      <c r="I1692" s="214"/>
      <c r="J1692" s="215">
        <f>ROUND(I1692*H1692,2)</f>
        <v>0</v>
      </c>
      <c r="K1692" s="211" t="s">
        <v>199</v>
      </c>
      <c r="L1692" s="216"/>
      <c r="M1692" s="217" t="s">
        <v>1</v>
      </c>
      <c r="N1692" s="218" t="s">
        <v>42</v>
      </c>
      <c r="O1692" s="77"/>
      <c r="P1692" s="190">
        <f>O1692*H1692</f>
        <v>0</v>
      </c>
      <c r="Q1692" s="190">
        <v>0.0023999999999999998</v>
      </c>
      <c r="R1692" s="190">
        <f>Q1692*H1692</f>
        <v>1.0468823999999999</v>
      </c>
      <c r="S1692" s="190">
        <v>0</v>
      </c>
      <c r="T1692" s="191">
        <f>S1692*H1692</f>
        <v>0</v>
      </c>
      <c r="U1692" s="38"/>
      <c r="V1692" s="38"/>
      <c r="W1692" s="38"/>
      <c r="X1692" s="38"/>
      <c r="Y1692" s="38"/>
      <c r="Z1692" s="38"/>
      <c r="AA1692" s="38"/>
      <c r="AB1692" s="38"/>
      <c r="AC1692" s="38"/>
      <c r="AD1692" s="38"/>
      <c r="AE1692" s="38"/>
      <c r="AR1692" s="192" t="s">
        <v>414</v>
      </c>
      <c r="AT1692" s="192" t="s">
        <v>240</v>
      </c>
      <c r="AU1692" s="192" t="s">
        <v>92</v>
      </c>
      <c r="AY1692" s="19" t="s">
        <v>185</v>
      </c>
      <c r="BE1692" s="193">
        <f>IF(N1692="základní",J1692,0)</f>
        <v>0</v>
      </c>
      <c r="BF1692" s="193">
        <f>IF(N1692="snížená",J1692,0)</f>
        <v>0</v>
      </c>
      <c r="BG1692" s="193">
        <f>IF(N1692="zákl. přenesená",J1692,0)</f>
        <v>0</v>
      </c>
      <c r="BH1692" s="193">
        <f>IF(N1692="sníž. přenesená",J1692,0)</f>
        <v>0</v>
      </c>
      <c r="BI1692" s="193">
        <f>IF(N1692="nulová",J1692,0)</f>
        <v>0</v>
      </c>
      <c r="BJ1692" s="19" t="s">
        <v>92</v>
      </c>
      <c r="BK1692" s="193">
        <f>ROUND(I1692*H1692,2)</f>
        <v>0</v>
      </c>
      <c r="BL1692" s="19" t="s">
        <v>301</v>
      </c>
      <c r="BM1692" s="192" t="s">
        <v>1858</v>
      </c>
    </row>
    <row r="1693" s="2" customFormat="1">
      <c r="A1693" s="38"/>
      <c r="B1693" s="39"/>
      <c r="C1693" s="38"/>
      <c r="D1693" s="194" t="s">
        <v>193</v>
      </c>
      <c r="E1693" s="38"/>
      <c r="F1693" s="195" t="s">
        <v>1857</v>
      </c>
      <c r="G1693" s="38"/>
      <c r="H1693" s="38"/>
      <c r="I1693" s="196"/>
      <c r="J1693" s="38"/>
      <c r="K1693" s="38"/>
      <c r="L1693" s="39"/>
      <c r="M1693" s="197"/>
      <c r="N1693" s="198"/>
      <c r="O1693" s="77"/>
      <c r="P1693" s="77"/>
      <c r="Q1693" s="77"/>
      <c r="R1693" s="77"/>
      <c r="S1693" s="77"/>
      <c r="T1693" s="78"/>
      <c r="U1693" s="38"/>
      <c r="V1693" s="38"/>
      <c r="W1693" s="38"/>
      <c r="X1693" s="38"/>
      <c r="Y1693" s="38"/>
      <c r="Z1693" s="38"/>
      <c r="AA1693" s="38"/>
      <c r="AB1693" s="38"/>
      <c r="AC1693" s="38"/>
      <c r="AD1693" s="38"/>
      <c r="AE1693" s="38"/>
      <c r="AT1693" s="19" t="s">
        <v>193</v>
      </c>
      <c r="AU1693" s="19" t="s">
        <v>92</v>
      </c>
    </row>
    <row r="1694" s="13" customFormat="1">
      <c r="A1694" s="13"/>
      <c r="B1694" s="199"/>
      <c r="C1694" s="13"/>
      <c r="D1694" s="194" t="s">
        <v>194</v>
      </c>
      <c r="E1694" s="200" t="s">
        <v>1</v>
      </c>
      <c r="F1694" s="201" t="s">
        <v>1859</v>
      </c>
      <c r="G1694" s="13"/>
      <c r="H1694" s="202">
        <v>436.20100000000002</v>
      </c>
      <c r="I1694" s="203"/>
      <c r="J1694" s="13"/>
      <c r="K1694" s="13"/>
      <c r="L1694" s="199"/>
      <c r="M1694" s="204"/>
      <c r="N1694" s="205"/>
      <c r="O1694" s="205"/>
      <c r="P1694" s="205"/>
      <c r="Q1694" s="205"/>
      <c r="R1694" s="205"/>
      <c r="S1694" s="205"/>
      <c r="T1694" s="206"/>
      <c r="U1694" s="13"/>
      <c r="V1694" s="13"/>
      <c r="W1694" s="13"/>
      <c r="X1694" s="13"/>
      <c r="Y1694" s="13"/>
      <c r="Z1694" s="13"/>
      <c r="AA1694" s="13"/>
      <c r="AB1694" s="13"/>
      <c r="AC1694" s="13"/>
      <c r="AD1694" s="13"/>
      <c r="AE1694" s="13"/>
      <c r="AT1694" s="200" t="s">
        <v>194</v>
      </c>
      <c r="AU1694" s="200" t="s">
        <v>92</v>
      </c>
      <c r="AV1694" s="13" t="s">
        <v>92</v>
      </c>
      <c r="AW1694" s="13" t="s">
        <v>32</v>
      </c>
      <c r="AX1694" s="13" t="s">
        <v>84</v>
      </c>
      <c r="AY1694" s="200" t="s">
        <v>185</v>
      </c>
    </row>
    <row r="1695" s="2" customFormat="1" ht="33" customHeight="1">
      <c r="A1695" s="38"/>
      <c r="B1695" s="180"/>
      <c r="C1695" s="209" t="s">
        <v>1860</v>
      </c>
      <c r="D1695" s="209" t="s">
        <v>240</v>
      </c>
      <c r="E1695" s="210" t="s">
        <v>1861</v>
      </c>
      <c r="F1695" s="211" t="s">
        <v>1862</v>
      </c>
      <c r="G1695" s="212" t="s">
        <v>190</v>
      </c>
      <c r="H1695" s="213">
        <v>234.08000000000001</v>
      </c>
      <c r="I1695" s="214"/>
      <c r="J1695" s="215">
        <f>ROUND(I1695*H1695,2)</f>
        <v>0</v>
      </c>
      <c r="K1695" s="211" t="s">
        <v>199</v>
      </c>
      <c r="L1695" s="216"/>
      <c r="M1695" s="217" t="s">
        <v>1</v>
      </c>
      <c r="N1695" s="218" t="s">
        <v>42</v>
      </c>
      <c r="O1695" s="77"/>
      <c r="P1695" s="190">
        <f>O1695*H1695</f>
        <v>0</v>
      </c>
      <c r="Q1695" s="190">
        <v>0.00038999999999999999</v>
      </c>
      <c r="R1695" s="190">
        <f>Q1695*H1695</f>
        <v>0.091291200000000003</v>
      </c>
      <c r="S1695" s="190">
        <v>0</v>
      </c>
      <c r="T1695" s="191">
        <f>S1695*H1695</f>
        <v>0</v>
      </c>
      <c r="U1695" s="38"/>
      <c r="V1695" s="38"/>
      <c r="W1695" s="38"/>
      <c r="X1695" s="38"/>
      <c r="Y1695" s="38"/>
      <c r="Z1695" s="38"/>
      <c r="AA1695" s="38"/>
      <c r="AB1695" s="38"/>
      <c r="AC1695" s="38"/>
      <c r="AD1695" s="38"/>
      <c r="AE1695" s="38"/>
      <c r="AR1695" s="192" t="s">
        <v>414</v>
      </c>
      <c r="AT1695" s="192" t="s">
        <v>240</v>
      </c>
      <c r="AU1695" s="192" t="s">
        <v>92</v>
      </c>
      <c r="AY1695" s="19" t="s">
        <v>185</v>
      </c>
      <c r="BE1695" s="193">
        <f>IF(N1695="základní",J1695,0)</f>
        <v>0</v>
      </c>
      <c r="BF1695" s="193">
        <f>IF(N1695="snížená",J1695,0)</f>
        <v>0</v>
      </c>
      <c r="BG1695" s="193">
        <f>IF(N1695="zákl. přenesená",J1695,0)</f>
        <v>0</v>
      </c>
      <c r="BH1695" s="193">
        <f>IF(N1695="sníž. přenesená",J1695,0)</f>
        <v>0</v>
      </c>
      <c r="BI1695" s="193">
        <f>IF(N1695="nulová",J1695,0)</f>
        <v>0</v>
      </c>
      <c r="BJ1695" s="19" t="s">
        <v>92</v>
      </c>
      <c r="BK1695" s="193">
        <f>ROUND(I1695*H1695,2)</f>
        <v>0</v>
      </c>
      <c r="BL1695" s="19" t="s">
        <v>301</v>
      </c>
      <c r="BM1695" s="192" t="s">
        <v>1863</v>
      </c>
    </row>
    <row r="1696" s="2" customFormat="1">
      <c r="A1696" s="38"/>
      <c r="B1696" s="39"/>
      <c r="C1696" s="38"/>
      <c r="D1696" s="194" t="s">
        <v>193</v>
      </c>
      <c r="E1696" s="38"/>
      <c r="F1696" s="195" t="s">
        <v>1862</v>
      </c>
      <c r="G1696" s="38"/>
      <c r="H1696" s="38"/>
      <c r="I1696" s="196"/>
      <c r="J1696" s="38"/>
      <c r="K1696" s="38"/>
      <c r="L1696" s="39"/>
      <c r="M1696" s="197"/>
      <c r="N1696" s="198"/>
      <c r="O1696" s="77"/>
      <c r="P1696" s="77"/>
      <c r="Q1696" s="77"/>
      <c r="R1696" s="77"/>
      <c r="S1696" s="77"/>
      <c r="T1696" s="78"/>
      <c r="U1696" s="38"/>
      <c r="V1696" s="38"/>
      <c r="W1696" s="38"/>
      <c r="X1696" s="38"/>
      <c r="Y1696" s="38"/>
      <c r="Z1696" s="38"/>
      <c r="AA1696" s="38"/>
      <c r="AB1696" s="38"/>
      <c r="AC1696" s="38"/>
      <c r="AD1696" s="38"/>
      <c r="AE1696" s="38"/>
      <c r="AT1696" s="19" t="s">
        <v>193</v>
      </c>
      <c r="AU1696" s="19" t="s">
        <v>92</v>
      </c>
    </row>
    <row r="1697" s="13" customFormat="1">
      <c r="A1697" s="13"/>
      <c r="B1697" s="199"/>
      <c r="C1697" s="13"/>
      <c r="D1697" s="194" t="s">
        <v>194</v>
      </c>
      <c r="E1697" s="200" t="s">
        <v>1</v>
      </c>
      <c r="F1697" s="201" t="s">
        <v>1864</v>
      </c>
      <c r="G1697" s="13"/>
      <c r="H1697" s="202">
        <v>234.08000000000001</v>
      </c>
      <c r="I1697" s="203"/>
      <c r="J1697" s="13"/>
      <c r="K1697" s="13"/>
      <c r="L1697" s="199"/>
      <c r="M1697" s="204"/>
      <c r="N1697" s="205"/>
      <c r="O1697" s="205"/>
      <c r="P1697" s="205"/>
      <c r="Q1697" s="205"/>
      <c r="R1697" s="205"/>
      <c r="S1697" s="205"/>
      <c r="T1697" s="206"/>
      <c r="U1697" s="13"/>
      <c r="V1697" s="13"/>
      <c r="W1697" s="13"/>
      <c r="X1697" s="13"/>
      <c r="Y1697" s="13"/>
      <c r="Z1697" s="13"/>
      <c r="AA1697" s="13"/>
      <c r="AB1697" s="13"/>
      <c r="AC1697" s="13"/>
      <c r="AD1697" s="13"/>
      <c r="AE1697" s="13"/>
      <c r="AT1697" s="200" t="s">
        <v>194</v>
      </c>
      <c r="AU1697" s="200" t="s">
        <v>92</v>
      </c>
      <c r="AV1697" s="13" t="s">
        <v>92</v>
      </c>
      <c r="AW1697" s="13" t="s">
        <v>32</v>
      </c>
      <c r="AX1697" s="13" t="s">
        <v>84</v>
      </c>
      <c r="AY1697" s="200" t="s">
        <v>185</v>
      </c>
    </row>
    <row r="1698" s="2" customFormat="1" ht="24.15" customHeight="1">
      <c r="A1698" s="38"/>
      <c r="B1698" s="180"/>
      <c r="C1698" s="209" t="s">
        <v>1865</v>
      </c>
      <c r="D1698" s="209" t="s">
        <v>240</v>
      </c>
      <c r="E1698" s="210" t="s">
        <v>1866</v>
      </c>
      <c r="F1698" s="211" t="s">
        <v>1867</v>
      </c>
      <c r="G1698" s="212" t="s">
        <v>190</v>
      </c>
      <c r="H1698" s="213">
        <v>311.63</v>
      </c>
      <c r="I1698" s="214"/>
      <c r="J1698" s="215">
        <f>ROUND(I1698*H1698,2)</f>
        <v>0</v>
      </c>
      <c r="K1698" s="211" t="s">
        <v>199</v>
      </c>
      <c r="L1698" s="216"/>
      <c r="M1698" s="217" t="s">
        <v>1</v>
      </c>
      <c r="N1698" s="218" t="s">
        <v>42</v>
      </c>
      <c r="O1698" s="77"/>
      <c r="P1698" s="190">
        <f>O1698*H1698</f>
        <v>0</v>
      </c>
      <c r="Q1698" s="190">
        <v>0.0060000000000000001</v>
      </c>
      <c r="R1698" s="190">
        <f>Q1698*H1698</f>
        <v>1.86978</v>
      </c>
      <c r="S1698" s="190">
        <v>0</v>
      </c>
      <c r="T1698" s="191">
        <f>S1698*H1698</f>
        <v>0</v>
      </c>
      <c r="U1698" s="38"/>
      <c r="V1698" s="38"/>
      <c r="W1698" s="38"/>
      <c r="X1698" s="38"/>
      <c r="Y1698" s="38"/>
      <c r="Z1698" s="38"/>
      <c r="AA1698" s="38"/>
      <c r="AB1698" s="38"/>
      <c r="AC1698" s="38"/>
      <c r="AD1698" s="38"/>
      <c r="AE1698" s="38"/>
      <c r="AR1698" s="192" t="s">
        <v>414</v>
      </c>
      <c r="AT1698" s="192" t="s">
        <v>240</v>
      </c>
      <c r="AU1698" s="192" t="s">
        <v>92</v>
      </c>
      <c r="AY1698" s="19" t="s">
        <v>185</v>
      </c>
      <c r="BE1698" s="193">
        <f>IF(N1698="základní",J1698,0)</f>
        <v>0</v>
      </c>
      <c r="BF1698" s="193">
        <f>IF(N1698="snížená",J1698,0)</f>
        <v>0</v>
      </c>
      <c r="BG1698" s="193">
        <f>IF(N1698="zákl. přenesená",J1698,0)</f>
        <v>0</v>
      </c>
      <c r="BH1698" s="193">
        <f>IF(N1698="sníž. přenesená",J1698,0)</f>
        <v>0</v>
      </c>
      <c r="BI1698" s="193">
        <f>IF(N1698="nulová",J1698,0)</f>
        <v>0</v>
      </c>
      <c r="BJ1698" s="19" t="s">
        <v>92</v>
      </c>
      <c r="BK1698" s="193">
        <f>ROUND(I1698*H1698,2)</f>
        <v>0</v>
      </c>
      <c r="BL1698" s="19" t="s">
        <v>301</v>
      </c>
      <c r="BM1698" s="192" t="s">
        <v>1868</v>
      </c>
    </row>
    <row r="1699" s="2" customFormat="1">
      <c r="A1699" s="38"/>
      <c r="B1699" s="39"/>
      <c r="C1699" s="38"/>
      <c r="D1699" s="194" t="s">
        <v>193</v>
      </c>
      <c r="E1699" s="38"/>
      <c r="F1699" s="195" t="s">
        <v>1867</v>
      </c>
      <c r="G1699" s="38"/>
      <c r="H1699" s="38"/>
      <c r="I1699" s="196"/>
      <c r="J1699" s="38"/>
      <c r="K1699" s="38"/>
      <c r="L1699" s="39"/>
      <c r="M1699" s="197"/>
      <c r="N1699" s="198"/>
      <c r="O1699" s="77"/>
      <c r="P1699" s="77"/>
      <c r="Q1699" s="77"/>
      <c r="R1699" s="77"/>
      <c r="S1699" s="77"/>
      <c r="T1699" s="78"/>
      <c r="U1699" s="38"/>
      <c r="V1699" s="38"/>
      <c r="W1699" s="38"/>
      <c r="X1699" s="38"/>
      <c r="Y1699" s="38"/>
      <c r="Z1699" s="38"/>
      <c r="AA1699" s="38"/>
      <c r="AB1699" s="38"/>
      <c r="AC1699" s="38"/>
      <c r="AD1699" s="38"/>
      <c r="AE1699" s="38"/>
      <c r="AT1699" s="19" t="s">
        <v>193</v>
      </c>
      <c r="AU1699" s="19" t="s">
        <v>92</v>
      </c>
    </row>
    <row r="1700" s="13" customFormat="1">
      <c r="A1700" s="13"/>
      <c r="B1700" s="199"/>
      <c r="C1700" s="13"/>
      <c r="D1700" s="194" t="s">
        <v>194</v>
      </c>
      <c r="E1700" s="200" t="s">
        <v>1</v>
      </c>
      <c r="F1700" s="201" t="s">
        <v>1869</v>
      </c>
      <c r="G1700" s="13"/>
      <c r="H1700" s="202">
        <v>311.63</v>
      </c>
      <c r="I1700" s="203"/>
      <c r="J1700" s="13"/>
      <c r="K1700" s="13"/>
      <c r="L1700" s="199"/>
      <c r="M1700" s="204"/>
      <c r="N1700" s="205"/>
      <c r="O1700" s="205"/>
      <c r="P1700" s="205"/>
      <c r="Q1700" s="205"/>
      <c r="R1700" s="205"/>
      <c r="S1700" s="205"/>
      <c r="T1700" s="206"/>
      <c r="U1700" s="13"/>
      <c r="V1700" s="13"/>
      <c r="W1700" s="13"/>
      <c r="X1700" s="13"/>
      <c r="Y1700" s="13"/>
      <c r="Z1700" s="13"/>
      <c r="AA1700" s="13"/>
      <c r="AB1700" s="13"/>
      <c r="AC1700" s="13"/>
      <c r="AD1700" s="13"/>
      <c r="AE1700" s="13"/>
      <c r="AT1700" s="200" t="s">
        <v>194</v>
      </c>
      <c r="AU1700" s="200" t="s">
        <v>92</v>
      </c>
      <c r="AV1700" s="13" t="s">
        <v>92</v>
      </c>
      <c r="AW1700" s="13" t="s">
        <v>32</v>
      </c>
      <c r="AX1700" s="13" t="s">
        <v>84</v>
      </c>
      <c r="AY1700" s="200" t="s">
        <v>185</v>
      </c>
    </row>
    <row r="1701" s="2" customFormat="1" ht="24.15" customHeight="1">
      <c r="A1701" s="38"/>
      <c r="B1701" s="180"/>
      <c r="C1701" s="209" t="s">
        <v>1870</v>
      </c>
      <c r="D1701" s="209" t="s">
        <v>240</v>
      </c>
      <c r="E1701" s="210" t="s">
        <v>1871</v>
      </c>
      <c r="F1701" s="211" t="s">
        <v>1872</v>
      </c>
      <c r="G1701" s="212" t="s">
        <v>190</v>
      </c>
      <c r="H1701" s="213">
        <v>125.12900000000001</v>
      </c>
      <c r="I1701" s="214"/>
      <c r="J1701" s="215">
        <f>ROUND(I1701*H1701,2)</f>
        <v>0</v>
      </c>
      <c r="K1701" s="211" t="s">
        <v>199</v>
      </c>
      <c r="L1701" s="216"/>
      <c r="M1701" s="217" t="s">
        <v>1</v>
      </c>
      <c r="N1701" s="218" t="s">
        <v>42</v>
      </c>
      <c r="O1701" s="77"/>
      <c r="P1701" s="190">
        <f>O1701*H1701</f>
        <v>0</v>
      </c>
      <c r="Q1701" s="190">
        <v>0.0023999999999999998</v>
      </c>
      <c r="R1701" s="190">
        <f>Q1701*H1701</f>
        <v>0.30030960000000001</v>
      </c>
      <c r="S1701" s="190">
        <v>0</v>
      </c>
      <c r="T1701" s="191">
        <f>S1701*H1701</f>
        <v>0</v>
      </c>
      <c r="U1701" s="38"/>
      <c r="V1701" s="38"/>
      <c r="W1701" s="38"/>
      <c r="X1701" s="38"/>
      <c r="Y1701" s="38"/>
      <c r="Z1701" s="38"/>
      <c r="AA1701" s="38"/>
      <c r="AB1701" s="38"/>
      <c r="AC1701" s="38"/>
      <c r="AD1701" s="38"/>
      <c r="AE1701" s="38"/>
      <c r="AR1701" s="192" t="s">
        <v>414</v>
      </c>
      <c r="AT1701" s="192" t="s">
        <v>240</v>
      </c>
      <c r="AU1701" s="192" t="s">
        <v>92</v>
      </c>
      <c r="AY1701" s="19" t="s">
        <v>185</v>
      </c>
      <c r="BE1701" s="193">
        <f>IF(N1701="základní",J1701,0)</f>
        <v>0</v>
      </c>
      <c r="BF1701" s="193">
        <f>IF(N1701="snížená",J1701,0)</f>
        <v>0</v>
      </c>
      <c r="BG1701" s="193">
        <f>IF(N1701="zákl. přenesená",J1701,0)</f>
        <v>0</v>
      </c>
      <c r="BH1701" s="193">
        <f>IF(N1701="sníž. přenesená",J1701,0)</f>
        <v>0</v>
      </c>
      <c r="BI1701" s="193">
        <f>IF(N1701="nulová",J1701,0)</f>
        <v>0</v>
      </c>
      <c r="BJ1701" s="19" t="s">
        <v>92</v>
      </c>
      <c r="BK1701" s="193">
        <f>ROUND(I1701*H1701,2)</f>
        <v>0</v>
      </c>
      <c r="BL1701" s="19" t="s">
        <v>301</v>
      </c>
      <c r="BM1701" s="192" t="s">
        <v>1873</v>
      </c>
    </row>
    <row r="1702" s="2" customFormat="1">
      <c r="A1702" s="38"/>
      <c r="B1702" s="39"/>
      <c r="C1702" s="38"/>
      <c r="D1702" s="194" t="s">
        <v>193</v>
      </c>
      <c r="E1702" s="38"/>
      <c r="F1702" s="195" t="s">
        <v>1872</v>
      </c>
      <c r="G1702" s="38"/>
      <c r="H1702" s="38"/>
      <c r="I1702" s="196"/>
      <c r="J1702" s="38"/>
      <c r="K1702" s="38"/>
      <c r="L1702" s="39"/>
      <c r="M1702" s="197"/>
      <c r="N1702" s="198"/>
      <c r="O1702" s="77"/>
      <c r="P1702" s="77"/>
      <c r="Q1702" s="77"/>
      <c r="R1702" s="77"/>
      <c r="S1702" s="77"/>
      <c r="T1702" s="78"/>
      <c r="U1702" s="38"/>
      <c r="V1702" s="38"/>
      <c r="W1702" s="38"/>
      <c r="X1702" s="38"/>
      <c r="Y1702" s="38"/>
      <c r="Z1702" s="38"/>
      <c r="AA1702" s="38"/>
      <c r="AB1702" s="38"/>
      <c r="AC1702" s="38"/>
      <c r="AD1702" s="38"/>
      <c r="AE1702" s="38"/>
      <c r="AT1702" s="19" t="s">
        <v>193</v>
      </c>
      <c r="AU1702" s="19" t="s">
        <v>92</v>
      </c>
    </row>
    <row r="1703" s="13" customFormat="1">
      <c r="A1703" s="13"/>
      <c r="B1703" s="199"/>
      <c r="C1703" s="13"/>
      <c r="D1703" s="194" t="s">
        <v>194</v>
      </c>
      <c r="E1703" s="200" t="s">
        <v>1</v>
      </c>
      <c r="F1703" s="201" t="s">
        <v>1874</v>
      </c>
      <c r="G1703" s="13"/>
      <c r="H1703" s="202">
        <v>125.12900000000001</v>
      </c>
      <c r="I1703" s="203"/>
      <c r="J1703" s="13"/>
      <c r="K1703" s="13"/>
      <c r="L1703" s="199"/>
      <c r="M1703" s="204"/>
      <c r="N1703" s="205"/>
      <c r="O1703" s="205"/>
      <c r="P1703" s="205"/>
      <c r="Q1703" s="205"/>
      <c r="R1703" s="205"/>
      <c r="S1703" s="205"/>
      <c r="T1703" s="206"/>
      <c r="U1703" s="13"/>
      <c r="V1703" s="13"/>
      <c r="W1703" s="13"/>
      <c r="X1703" s="13"/>
      <c r="Y1703" s="13"/>
      <c r="Z1703" s="13"/>
      <c r="AA1703" s="13"/>
      <c r="AB1703" s="13"/>
      <c r="AC1703" s="13"/>
      <c r="AD1703" s="13"/>
      <c r="AE1703" s="13"/>
      <c r="AT1703" s="200" t="s">
        <v>194</v>
      </c>
      <c r="AU1703" s="200" t="s">
        <v>92</v>
      </c>
      <c r="AV1703" s="13" t="s">
        <v>92</v>
      </c>
      <c r="AW1703" s="13" t="s">
        <v>32</v>
      </c>
      <c r="AX1703" s="13" t="s">
        <v>84</v>
      </c>
      <c r="AY1703" s="200" t="s">
        <v>185</v>
      </c>
    </row>
    <row r="1704" s="2" customFormat="1" ht="24.15" customHeight="1">
      <c r="A1704" s="38"/>
      <c r="B1704" s="180"/>
      <c r="C1704" s="209" t="s">
        <v>1875</v>
      </c>
      <c r="D1704" s="209" t="s">
        <v>240</v>
      </c>
      <c r="E1704" s="210" t="s">
        <v>1876</v>
      </c>
      <c r="F1704" s="211" t="s">
        <v>1877</v>
      </c>
      <c r="G1704" s="212" t="s">
        <v>190</v>
      </c>
      <c r="H1704" s="213">
        <v>50.93</v>
      </c>
      <c r="I1704" s="214"/>
      <c r="J1704" s="215">
        <f>ROUND(I1704*H1704,2)</f>
        <v>0</v>
      </c>
      <c r="K1704" s="211" t="s">
        <v>199</v>
      </c>
      <c r="L1704" s="216"/>
      <c r="M1704" s="217" t="s">
        <v>1</v>
      </c>
      <c r="N1704" s="218" t="s">
        <v>42</v>
      </c>
      <c r="O1704" s="77"/>
      <c r="P1704" s="190">
        <f>O1704*H1704</f>
        <v>0</v>
      </c>
      <c r="Q1704" s="190">
        <v>0.0011999999999999999</v>
      </c>
      <c r="R1704" s="190">
        <f>Q1704*H1704</f>
        <v>0.061115999999999997</v>
      </c>
      <c r="S1704" s="190">
        <v>0</v>
      </c>
      <c r="T1704" s="191">
        <f>S1704*H1704</f>
        <v>0</v>
      </c>
      <c r="U1704" s="38"/>
      <c r="V1704" s="38"/>
      <c r="W1704" s="38"/>
      <c r="X1704" s="38"/>
      <c r="Y1704" s="38"/>
      <c r="Z1704" s="38"/>
      <c r="AA1704" s="38"/>
      <c r="AB1704" s="38"/>
      <c r="AC1704" s="38"/>
      <c r="AD1704" s="38"/>
      <c r="AE1704" s="38"/>
      <c r="AR1704" s="192" t="s">
        <v>414</v>
      </c>
      <c r="AT1704" s="192" t="s">
        <v>240</v>
      </c>
      <c r="AU1704" s="192" t="s">
        <v>92</v>
      </c>
      <c r="AY1704" s="19" t="s">
        <v>185</v>
      </c>
      <c r="BE1704" s="193">
        <f>IF(N1704="základní",J1704,0)</f>
        <v>0</v>
      </c>
      <c r="BF1704" s="193">
        <f>IF(N1704="snížená",J1704,0)</f>
        <v>0</v>
      </c>
      <c r="BG1704" s="193">
        <f>IF(N1704="zákl. přenesená",J1704,0)</f>
        <v>0</v>
      </c>
      <c r="BH1704" s="193">
        <f>IF(N1704="sníž. přenesená",J1704,0)</f>
        <v>0</v>
      </c>
      <c r="BI1704" s="193">
        <f>IF(N1704="nulová",J1704,0)</f>
        <v>0</v>
      </c>
      <c r="BJ1704" s="19" t="s">
        <v>92</v>
      </c>
      <c r="BK1704" s="193">
        <f>ROUND(I1704*H1704,2)</f>
        <v>0</v>
      </c>
      <c r="BL1704" s="19" t="s">
        <v>301</v>
      </c>
      <c r="BM1704" s="192" t="s">
        <v>1878</v>
      </c>
    </row>
    <row r="1705" s="2" customFormat="1">
      <c r="A1705" s="38"/>
      <c r="B1705" s="39"/>
      <c r="C1705" s="38"/>
      <c r="D1705" s="194" t="s">
        <v>193</v>
      </c>
      <c r="E1705" s="38"/>
      <c r="F1705" s="195" t="s">
        <v>1877</v>
      </c>
      <c r="G1705" s="38"/>
      <c r="H1705" s="38"/>
      <c r="I1705" s="196"/>
      <c r="J1705" s="38"/>
      <c r="K1705" s="38"/>
      <c r="L1705" s="39"/>
      <c r="M1705" s="197"/>
      <c r="N1705" s="198"/>
      <c r="O1705" s="77"/>
      <c r="P1705" s="77"/>
      <c r="Q1705" s="77"/>
      <c r="R1705" s="77"/>
      <c r="S1705" s="77"/>
      <c r="T1705" s="78"/>
      <c r="U1705" s="38"/>
      <c r="V1705" s="38"/>
      <c r="W1705" s="38"/>
      <c r="X1705" s="38"/>
      <c r="Y1705" s="38"/>
      <c r="Z1705" s="38"/>
      <c r="AA1705" s="38"/>
      <c r="AB1705" s="38"/>
      <c r="AC1705" s="38"/>
      <c r="AD1705" s="38"/>
      <c r="AE1705" s="38"/>
      <c r="AT1705" s="19" t="s">
        <v>193</v>
      </c>
      <c r="AU1705" s="19" t="s">
        <v>92</v>
      </c>
    </row>
    <row r="1706" s="13" customFormat="1">
      <c r="A1706" s="13"/>
      <c r="B1706" s="199"/>
      <c r="C1706" s="13"/>
      <c r="D1706" s="194" t="s">
        <v>194</v>
      </c>
      <c r="E1706" s="200" t="s">
        <v>1</v>
      </c>
      <c r="F1706" s="201" t="s">
        <v>1879</v>
      </c>
      <c r="G1706" s="13"/>
      <c r="H1706" s="202">
        <v>50.93</v>
      </c>
      <c r="I1706" s="203"/>
      <c r="J1706" s="13"/>
      <c r="K1706" s="13"/>
      <c r="L1706" s="199"/>
      <c r="M1706" s="204"/>
      <c r="N1706" s="205"/>
      <c r="O1706" s="205"/>
      <c r="P1706" s="205"/>
      <c r="Q1706" s="205"/>
      <c r="R1706" s="205"/>
      <c r="S1706" s="205"/>
      <c r="T1706" s="206"/>
      <c r="U1706" s="13"/>
      <c r="V1706" s="13"/>
      <c r="W1706" s="13"/>
      <c r="X1706" s="13"/>
      <c r="Y1706" s="13"/>
      <c r="Z1706" s="13"/>
      <c r="AA1706" s="13"/>
      <c r="AB1706" s="13"/>
      <c r="AC1706" s="13"/>
      <c r="AD1706" s="13"/>
      <c r="AE1706" s="13"/>
      <c r="AT1706" s="200" t="s">
        <v>194</v>
      </c>
      <c r="AU1706" s="200" t="s">
        <v>92</v>
      </c>
      <c r="AV1706" s="13" t="s">
        <v>92</v>
      </c>
      <c r="AW1706" s="13" t="s">
        <v>32</v>
      </c>
      <c r="AX1706" s="13" t="s">
        <v>84</v>
      </c>
      <c r="AY1706" s="200" t="s">
        <v>185</v>
      </c>
    </row>
    <row r="1707" s="2" customFormat="1" ht="33" customHeight="1">
      <c r="A1707" s="38"/>
      <c r="B1707" s="180"/>
      <c r="C1707" s="209" t="s">
        <v>1880</v>
      </c>
      <c r="D1707" s="209" t="s">
        <v>240</v>
      </c>
      <c r="E1707" s="210" t="s">
        <v>1881</v>
      </c>
      <c r="F1707" s="211" t="s">
        <v>1882</v>
      </c>
      <c r="G1707" s="212" t="s">
        <v>190</v>
      </c>
      <c r="H1707" s="213">
        <v>207.02000000000001</v>
      </c>
      <c r="I1707" s="214"/>
      <c r="J1707" s="215">
        <f>ROUND(I1707*H1707,2)</f>
        <v>0</v>
      </c>
      <c r="K1707" s="211" t="s">
        <v>199</v>
      </c>
      <c r="L1707" s="216"/>
      <c r="M1707" s="217" t="s">
        <v>1</v>
      </c>
      <c r="N1707" s="218" t="s">
        <v>42</v>
      </c>
      <c r="O1707" s="77"/>
      <c r="P1707" s="190">
        <f>O1707*H1707</f>
        <v>0</v>
      </c>
      <c r="Q1707" s="190">
        <v>0.00051999999999999995</v>
      </c>
      <c r="R1707" s="190">
        <f>Q1707*H1707</f>
        <v>0.10765039999999999</v>
      </c>
      <c r="S1707" s="190">
        <v>0</v>
      </c>
      <c r="T1707" s="191">
        <f>S1707*H1707</f>
        <v>0</v>
      </c>
      <c r="U1707" s="38"/>
      <c r="V1707" s="38"/>
      <c r="W1707" s="38"/>
      <c r="X1707" s="38"/>
      <c r="Y1707" s="38"/>
      <c r="Z1707" s="38"/>
      <c r="AA1707" s="38"/>
      <c r="AB1707" s="38"/>
      <c r="AC1707" s="38"/>
      <c r="AD1707" s="38"/>
      <c r="AE1707" s="38"/>
      <c r="AR1707" s="192" t="s">
        <v>414</v>
      </c>
      <c r="AT1707" s="192" t="s">
        <v>240</v>
      </c>
      <c r="AU1707" s="192" t="s">
        <v>92</v>
      </c>
      <c r="AY1707" s="19" t="s">
        <v>185</v>
      </c>
      <c r="BE1707" s="193">
        <f>IF(N1707="základní",J1707,0)</f>
        <v>0</v>
      </c>
      <c r="BF1707" s="193">
        <f>IF(N1707="snížená",J1707,0)</f>
        <v>0</v>
      </c>
      <c r="BG1707" s="193">
        <f>IF(N1707="zákl. přenesená",J1707,0)</f>
        <v>0</v>
      </c>
      <c r="BH1707" s="193">
        <f>IF(N1707="sníž. přenesená",J1707,0)</f>
        <v>0</v>
      </c>
      <c r="BI1707" s="193">
        <f>IF(N1707="nulová",J1707,0)</f>
        <v>0</v>
      </c>
      <c r="BJ1707" s="19" t="s">
        <v>92</v>
      </c>
      <c r="BK1707" s="193">
        <f>ROUND(I1707*H1707,2)</f>
        <v>0</v>
      </c>
      <c r="BL1707" s="19" t="s">
        <v>301</v>
      </c>
      <c r="BM1707" s="192" t="s">
        <v>1883</v>
      </c>
    </row>
    <row r="1708" s="2" customFormat="1">
      <c r="A1708" s="38"/>
      <c r="B1708" s="39"/>
      <c r="C1708" s="38"/>
      <c r="D1708" s="194" t="s">
        <v>193</v>
      </c>
      <c r="E1708" s="38"/>
      <c r="F1708" s="195" t="s">
        <v>1882</v>
      </c>
      <c r="G1708" s="38"/>
      <c r="H1708" s="38"/>
      <c r="I1708" s="196"/>
      <c r="J1708" s="38"/>
      <c r="K1708" s="38"/>
      <c r="L1708" s="39"/>
      <c r="M1708" s="197"/>
      <c r="N1708" s="198"/>
      <c r="O1708" s="77"/>
      <c r="P1708" s="77"/>
      <c r="Q1708" s="77"/>
      <c r="R1708" s="77"/>
      <c r="S1708" s="77"/>
      <c r="T1708" s="78"/>
      <c r="U1708" s="38"/>
      <c r="V1708" s="38"/>
      <c r="W1708" s="38"/>
      <c r="X1708" s="38"/>
      <c r="Y1708" s="38"/>
      <c r="Z1708" s="38"/>
      <c r="AA1708" s="38"/>
      <c r="AB1708" s="38"/>
      <c r="AC1708" s="38"/>
      <c r="AD1708" s="38"/>
      <c r="AE1708" s="38"/>
      <c r="AT1708" s="19" t="s">
        <v>193</v>
      </c>
      <c r="AU1708" s="19" t="s">
        <v>92</v>
      </c>
    </row>
    <row r="1709" s="13" customFormat="1">
      <c r="A1709" s="13"/>
      <c r="B1709" s="199"/>
      <c r="C1709" s="13"/>
      <c r="D1709" s="194" t="s">
        <v>194</v>
      </c>
      <c r="E1709" s="200" t="s">
        <v>1</v>
      </c>
      <c r="F1709" s="201" t="s">
        <v>1884</v>
      </c>
      <c r="G1709" s="13"/>
      <c r="H1709" s="202">
        <v>207.02000000000001</v>
      </c>
      <c r="I1709" s="203"/>
      <c r="J1709" s="13"/>
      <c r="K1709" s="13"/>
      <c r="L1709" s="199"/>
      <c r="M1709" s="204"/>
      <c r="N1709" s="205"/>
      <c r="O1709" s="205"/>
      <c r="P1709" s="205"/>
      <c r="Q1709" s="205"/>
      <c r="R1709" s="205"/>
      <c r="S1709" s="205"/>
      <c r="T1709" s="206"/>
      <c r="U1709" s="13"/>
      <c r="V1709" s="13"/>
      <c r="W1709" s="13"/>
      <c r="X1709" s="13"/>
      <c r="Y1709" s="13"/>
      <c r="Z1709" s="13"/>
      <c r="AA1709" s="13"/>
      <c r="AB1709" s="13"/>
      <c r="AC1709" s="13"/>
      <c r="AD1709" s="13"/>
      <c r="AE1709" s="13"/>
      <c r="AT1709" s="200" t="s">
        <v>194</v>
      </c>
      <c r="AU1709" s="200" t="s">
        <v>92</v>
      </c>
      <c r="AV1709" s="13" t="s">
        <v>92</v>
      </c>
      <c r="AW1709" s="13" t="s">
        <v>32</v>
      </c>
      <c r="AX1709" s="13" t="s">
        <v>84</v>
      </c>
      <c r="AY1709" s="200" t="s">
        <v>185</v>
      </c>
    </row>
    <row r="1710" s="2" customFormat="1" ht="24.15" customHeight="1">
      <c r="A1710" s="38"/>
      <c r="B1710" s="180"/>
      <c r="C1710" s="181" t="s">
        <v>1885</v>
      </c>
      <c r="D1710" s="181" t="s">
        <v>187</v>
      </c>
      <c r="E1710" s="182" t="s">
        <v>1886</v>
      </c>
      <c r="F1710" s="183" t="s">
        <v>1887</v>
      </c>
      <c r="G1710" s="184" t="s">
        <v>190</v>
      </c>
      <c r="H1710" s="185">
        <v>493.99799999999999</v>
      </c>
      <c r="I1710" s="186"/>
      <c r="J1710" s="187">
        <f>ROUND(I1710*H1710,2)</f>
        <v>0</v>
      </c>
      <c r="K1710" s="183" t="s">
        <v>199</v>
      </c>
      <c r="L1710" s="39"/>
      <c r="M1710" s="188" t="s">
        <v>1</v>
      </c>
      <c r="N1710" s="189" t="s">
        <v>42</v>
      </c>
      <c r="O1710" s="77"/>
      <c r="P1710" s="190">
        <f>O1710*H1710</f>
        <v>0</v>
      </c>
      <c r="Q1710" s="190">
        <v>0</v>
      </c>
      <c r="R1710" s="190">
        <f>Q1710*H1710</f>
        <v>0</v>
      </c>
      <c r="S1710" s="190">
        <v>0</v>
      </c>
      <c r="T1710" s="191">
        <f>S1710*H1710</f>
        <v>0</v>
      </c>
      <c r="U1710" s="38"/>
      <c r="V1710" s="38"/>
      <c r="W1710" s="38"/>
      <c r="X1710" s="38"/>
      <c r="Y1710" s="38"/>
      <c r="Z1710" s="38"/>
      <c r="AA1710" s="38"/>
      <c r="AB1710" s="38"/>
      <c r="AC1710" s="38"/>
      <c r="AD1710" s="38"/>
      <c r="AE1710" s="38"/>
      <c r="AR1710" s="192" t="s">
        <v>301</v>
      </c>
      <c r="AT1710" s="192" t="s">
        <v>187</v>
      </c>
      <c r="AU1710" s="192" t="s">
        <v>92</v>
      </c>
      <c r="AY1710" s="19" t="s">
        <v>185</v>
      </c>
      <c r="BE1710" s="193">
        <f>IF(N1710="základní",J1710,0)</f>
        <v>0</v>
      </c>
      <c r="BF1710" s="193">
        <f>IF(N1710="snížená",J1710,0)</f>
        <v>0</v>
      </c>
      <c r="BG1710" s="193">
        <f>IF(N1710="zákl. přenesená",J1710,0)</f>
        <v>0</v>
      </c>
      <c r="BH1710" s="193">
        <f>IF(N1710="sníž. přenesená",J1710,0)</f>
        <v>0</v>
      </c>
      <c r="BI1710" s="193">
        <f>IF(N1710="nulová",J1710,0)</f>
        <v>0</v>
      </c>
      <c r="BJ1710" s="19" t="s">
        <v>92</v>
      </c>
      <c r="BK1710" s="193">
        <f>ROUND(I1710*H1710,2)</f>
        <v>0</v>
      </c>
      <c r="BL1710" s="19" t="s">
        <v>301</v>
      </c>
      <c r="BM1710" s="192" t="s">
        <v>1888</v>
      </c>
    </row>
    <row r="1711" s="2" customFormat="1">
      <c r="A1711" s="38"/>
      <c r="B1711" s="39"/>
      <c r="C1711" s="38"/>
      <c r="D1711" s="194" t="s">
        <v>193</v>
      </c>
      <c r="E1711" s="38"/>
      <c r="F1711" s="195" t="s">
        <v>1887</v>
      </c>
      <c r="G1711" s="38"/>
      <c r="H1711" s="38"/>
      <c r="I1711" s="196"/>
      <c r="J1711" s="38"/>
      <c r="K1711" s="38"/>
      <c r="L1711" s="39"/>
      <c r="M1711" s="197"/>
      <c r="N1711" s="198"/>
      <c r="O1711" s="77"/>
      <c r="P1711" s="77"/>
      <c r="Q1711" s="77"/>
      <c r="R1711" s="77"/>
      <c r="S1711" s="77"/>
      <c r="T1711" s="78"/>
      <c r="U1711" s="38"/>
      <c r="V1711" s="38"/>
      <c r="W1711" s="38"/>
      <c r="X1711" s="38"/>
      <c r="Y1711" s="38"/>
      <c r="Z1711" s="38"/>
      <c r="AA1711" s="38"/>
      <c r="AB1711" s="38"/>
      <c r="AC1711" s="38"/>
      <c r="AD1711" s="38"/>
      <c r="AE1711" s="38"/>
      <c r="AT1711" s="19" t="s">
        <v>193</v>
      </c>
      <c r="AU1711" s="19" t="s">
        <v>92</v>
      </c>
    </row>
    <row r="1712" s="2" customFormat="1">
      <c r="A1712" s="38"/>
      <c r="B1712" s="39"/>
      <c r="C1712" s="38"/>
      <c r="D1712" s="207" t="s">
        <v>201</v>
      </c>
      <c r="E1712" s="38"/>
      <c r="F1712" s="208" t="s">
        <v>1889</v>
      </c>
      <c r="G1712" s="38"/>
      <c r="H1712" s="38"/>
      <c r="I1712" s="196"/>
      <c r="J1712" s="38"/>
      <c r="K1712" s="38"/>
      <c r="L1712" s="39"/>
      <c r="M1712" s="197"/>
      <c r="N1712" s="198"/>
      <c r="O1712" s="77"/>
      <c r="P1712" s="77"/>
      <c r="Q1712" s="77"/>
      <c r="R1712" s="77"/>
      <c r="S1712" s="77"/>
      <c r="T1712" s="78"/>
      <c r="U1712" s="38"/>
      <c r="V1712" s="38"/>
      <c r="W1712" s="38"/>
      <c r="X1712" s="38"/>
      <c r="Y1712" s="38"/>
      <c r="Z1712" s="38"/>
      <c r="AA1712" s="38"/>
      <c r="AB1712" s="38"/>
      <c r="AC1712" s="38"/>
      <c r="AD1712" s="38"/>
      <c r="AE1712" s="38"/>
      <c r="AT1712" s="19" t="s">
        <v>201</v>
      </c>
      <c r="AU1712" s="19" t="s">
        <v>92</v>
      </c>
    </row>
    <row r="1713" s="2" customFormat="1" ht="24.15" customHeight="1">
      <c r="A1713" s="38"/>
      <c r="B1713" s="180"/>
      <c r="C1713" s="209" t="s">
        <v>1890</v>
      </c>
      <c r="D1713" s="209" t="s">
        <v>240</v>
      </c>
      <c r="E1713" s="210" t="s">
        <v>1891</v>
      </c>
      <c r="F1713" s="211" t="s">
        <v>1892</v>
      </c>
      <c r="G1713" s="212" t="s">
        <v>190</v>
      </c>
      <c r="H1713" s="213">
        <v>503.87799999999999</v>
      </c>
      <c r="I1713" s="214"/>
      <c r="J1713" s="215">
        <f>ROUND(I1713*H1713,2)</f>
        <v>0</v>
      </c>
      <c r="K1713" s="211" t="s">
        <v>199</v>
      </c>
      <c r="L1713" s="216"/>
      <c r="M1713" s="217" t="s">
        <v>1</v>
      </c>
      <c r="N1713" s="218" t="s">
        <v>42</v>
      </c>
      <c r="O1713" s="77"/>
      <c r="P1713" s="190">
        <f>O1713*H1713</f>
        <v>0</v>
      </c>
      <c r="Q1713" s="190">
        <v>0.0055999999999999999</v>
      </c>
      <c r="R1713" s="190">
        <f>Q1713*H1713</f>
        <v>2.8217167999999999</v>
      </c>
      <c r="S1713" s="190">
        <v>0</v>
      </c>
      <c r="T1713" s="191">
        <f>S1713*H1713</f>
        <v>0</v>
      </c>
      <c r="U1713" s="38"/>
      <c r="V1713" s="38"/>
      <c r="W1713" s="38"/>
      <c r="X1713" s="38"/>
      <c r="Y1713" s="38"/>
      <c r="Z1713" s="38"/>
      <c r="AA1713" s="38"/>
      <c r="AB1713" s="38"/>
      <c r="AC1713" s="38"/>
      <c r="AD1713" s="38"/>
      <c r="AE1713" s="38"/>
      <c r="AR1713" s="192" t="s">
        <v>414</v>
      </c>
      <c r="AT1713" s="192" t="s">
        <v>240</v>
      </c>
      <c r="AU1713" s="192" t="s">
        <v>92</v>
      </c>
      <c r="AY1713" s="19" t="s">
        <v>185</v>
      </c>
      <c r="BE1713" s="193">
        <f>IF(N1713="základní",J1713,0)</f>
        <v>0</v>
      </c>
      <c r="BF1713" s="193">
        <f>IF(N1713="snížená",J1713,0)</f>
        <v>0</v>
      </c>
      <c r="BG1713" s="193">
        <f>IF(N1713="zákl. přenesená",J1713,0)</f>
        <v>0</v>
      </c>
      <c r="BH1713" s="193">
        <f>IF(N1713="sníž. přenesená",J1713,0)</f>
        <v>0</v>
      </c>
      <c r="BI1713" s="193">
        <f>IF(N1713="nulová",J1713,0)</f>
        <v>0</v>
      </c>
      <c r="BJ1713" s="19" t="s">
        <v>92</v>
      </c>
      <c r="BK1713" s="193">
        <f>ROUND(I1713*H1713,2)</f>
        <v>0</v>
      </c>
      <c r="BL1713" s="19" t="s">
        <v>301</v>
      </c>
      <c r="BM1713" s="192" t="s">
        <v>1893</v>
      </c>
    </row>
    <row r="1714" s="2" customFormat="1">
      <c r="A1714" s="38"/>
      <c r="B1714" s="39"/>
      <c r="C1714" s="38"/>
      <c r="D1714" s="194" t="s">
        <v>193</v>
      </c>
      <c r="E1714" s="38"/>
      <c r="F1714" s="195" t="s">
        <v>1892</v>
      </c>
      <c r="G1714" s="38"/>
      <c r="H1714" s="38"/>
      <c r="I1714" s="196"/>
      <c r="J1714" s="38"/>
      <c r="K1714" s="38"/>
      <c r="L1714" s="39"/>
      <c r="M1714" s="197"/>
      <c r="N1714" s="198"/>
      <c r="O1714" s="77"/>
      <c r="P1714" s="77"/>
      <c r="Q1714" s="77"/>
      <c r="R1714" s="77"/>
      <c r="S1714" s="77"/>
      <c r="T1714" s="78"/>
      <c r="U1714" s="38"/>
      <c r="V1714" s="38"/>
      <c r="W1714" s="38"/>
      <c r="X1714" s="38"/>
      <c r="Y1714" s="38"/>
      <c r="Z1714" s="38"/>
      <c r="AA1714" s="38"/>
      <c r="AB1714" s="38"/>
      <c r="AC1714" s="38"/>
      <c r="AD1714" s="38"/>
      <c r="AE1714" s="38"/>
      <c r="AT1714" s="19" t="s">
        <v>193</v>
      </c>
      <c r="AU1714" s="19" t="s">
        <v>92</v>
      </c>
    </row>
    <row r="1715" s="13" customFormat="1">
      <c r="A1715" s="13"/>
      <c r="B1715" s="199"/>
      <c r="C1715" s="13"/>
      <c r="D1715" s="194" t="s">
        <v>194</v>
      </c>
      <c r="E1715" s="200" t="s">
        <v>1</v>
      </c>
      <c r="F1715" s="201" t="s">
        <v>1894</v>
      </c>
      <c r="G1715" s="13"/>
      <c r="H1715" s="202">
        <v>503.87799999999999</v>
      </c>
      <c r="I1715" s="203"/>
      <c r="J1715" s="13"/>
      <c r="K1715" s="13"/>
      <c r="L1715" s="199"/>
      <c r="M1715" s="204"/>
      <c r="N1715" s="205"/>
      <c r="O1715" s="205"/>
      <c r="P1715" s="205"/>
      <c r="Q1715" s="205"/>
      <c r="R1715" s="205"/>
      <c r="S1715" s="205"/>
      <c r="T1715" s="206"/>
      <c r="U1715" s="13"/>
      <c r="V1715" s="13"/>
      <c r="W1715" s="13"/>
      <c r="X1715" s="13"/>
      <c r="Y1715" s="13"/>
      <c r="Z1715" s="13"/>
      <c r="AA1715" s="13"/>
      <c r="AB1715" s="13"/>
      <c r="AC1715" s="13"/>
      <c r="AD1715" s="13"/>
      <c r="AE1715" s="13"/>
      <c r="AT1715" s="200" t="s">
        <v>194</v>
      </c>
      <c r="AU1715" s="200" t="s">
        <v>92</v>
      </c>
      <c r="AV1715" s="13" t="s">
        <v>92</v>
      </c>
      <c r="AW1715" s="13" t="s">
        <v>32</v>
      </c>
      <c r="AX1715" s="13" t="s">
        <v>84</v>
      </c>
      <c r="AY1715" s="200" t="s">
        <v>185</v>
      </c>
    </row>
    <row r="1716" s="2" customFormat="1" ht="24.15" customHeight="1">
      <c r="A1716" s="38"/>
      <c r="B1716" s="180"/>
      <c r="C1716" s="181" t="s">
        <v>1895</v>
      </c>
      <c r="D1716" s="181" t="s">
        <v>187</v>
      </c>
      <c r="E1716" s="182" t="s">
        <v>1896</v>
      </c>
      <c r="F1716" s="183" t="s">
        <v>1897</v>
      </c>
      <c r="G1716" s="184" t="s">
        <v>1809</v>
      </c>
      <c r="H1716" s="242"/>
      <c r="I1716" s="186"/>
      <c r="J1716" s="187">
        <f>ROUND(I1716*H1716,2)</f>
        <v>0</v>
      </c>
      <c r="K1716" s="183" t="s">
        <v>199</v>
      </c>
      <c r="L1716" s="39"/>
      <c r="M1716" s="188" t="s">
        <v>1</v>
      </c>
      <c r="N1716" s="189" t="s">
        <v>42</v>
      </c>
      <c r="O1716" s="77"/>
      <c r="P1716" s="190">
        <f>O1716*H1716</f>
        <v>0</v>
      </c>
      <c r="Q1716" s="190">
        <v>0</v>
      </c>
      <c r="R1716" s="190">
        <f>Q1716*H1716</f>
        <v>0</v>
      </c>
      <c r="S1716" s="190">
        <v>0</v>
      </c>
      <c r="T1716" s="191">
        <f>S1716*H1716</f>
        <v>0</v>
      </c>
      <c r="U1716" s="38"/>
      <c r="V1716" s="38"/>
      <c r="W1716" s="38"/>
      <c r="X1716" s="38"/>
      <c r="Y1716" s="38"/>
      <c r="Z1716" s="38"/>
      <c r="AA1716" s="38"/>
      <c r="AB1716" s="38"/>
      <c r="AC1716" s="38"/>
      <c r="AD1716" s="38"/>
      <c r="AE1716" s="38"/>
      <c r="AR1716" s="192" t="s">
        <v>301</v>
      </c>
      <c r="AT1716" s="192" t="s">
        <v>187</v>
      </c>
      <c r="AU1716" s="192" t="s">
        <v>92</v>
      </c>
      <c r="AY1716" s="19" t="s">
        <v>185</v>
      </c>
      <c r="BE1716" s="193">
        <f>IF(N1716="základní",J1716,0)</f>
        <v>0</v>
      </c>
      <c r="BF1716" s="193">
        <f>IF(N1716="snížená",J1716,0)</f>
        <v>0</v>
      </c>
      <c r="BG1716" s="193">
        <f>IF(N1716="zákl. přenesená",J1716,0)</f>
        <v>0</v>
      </c>
      <c r="BH1716" s="193">
        <f>IF(N1716="sníž. přenesená",J1716,0)</f>
        <v>0</v>
      </c>
      <c r="BI1716" s="193">
        <f>IF(N1716="nulová",J1716,0)</f>
        <v>0</v>
      </c>
      <c r="BJ1716" s="19" t="s">
        <v>92</v>
      </c>
      <c r="BK1716" s="193">
        <f>ROUND(I1716*H1716,2)</f>
        <v>0</v>
      </c>
      <c r="BL1716" s="19" t="s">
        <v>301</v>
      </c>
      <c r="BM1716" s="192" t="s">
        <v>1898</v>
      </c>
    </row>
    <row r="1717" s="2" customFormat="1">
      <c r="A1717" s="38"/>
      <c r="B1717" s="39"/>
      <c r="C1717" s="38"/>
      <c r="D1717" s="194" t="s">
        <v>193</v>
      </c>
      <c r="E1717" s="38"/>
      <c r="F1717" s="195" t="s">
        <v>1897</v>
      </c>
      <c r="G1717" s="38"/>
      <c r="H1717" s="38"/>
      <c r="I1717" s="196"/>
      <c r="J1717" s="38"/>
      <c r="K1717" s="38"/>
      <c r="L1717" s="39"/>
      <c r="M1717" s="197"/>
      <c r="N1717" s="198"/>
      <c r="O1717" s="77"/>
      <c r="P1717" s="77"/>
      <c r="Q1717" s="77"/>
      <c r="R1717" s="77"/>
      <c r="S1717" s="77"/>
      <c r="T1717" s="78"/>
      <c r="U1717" s="38"/>
      <c r="V1717" s="38"/>
      <c r="W1717" s="38"/>
      <c r="X1717" s="38"/>
      <c r="Y1717" s="38"/>
      <c r="Z1717" s="38"/>
      <c r="AA1717" s="38"/>
      <c r="AB1717" s="38"/>
      <c r="AC1717" s="38"/>
      <c r="AD1717" s="38"/>
      <c r="AE1717" s="38"/>
      <c r="AT1717" s="19" t="s">
        <v>193</v>
      </c>
      <c r="AU1717" s="19" t="s">
        <v>92</v>
      </c>
    </row>
    <row r="1718" s="2" customFormat="1">
      <c r="A1718" s="38"/>
      <c r="B1718" s="39"/>
      <c r="C1718" s="38"/>
      <c r="D1718" s="207" t="s">
        <v>201</v>
      </c>
      <c r="E1718" s="38"/>
      <c r="F1718" s="208" t="s">
        <v>1899</v>
      </c>
      <c r="G1718" s="38"/>
      <c r="H1718" s="38"/>
      <c r="I1718" s="196"/>
      <c r="J1718" s="38"/>
      <c r="K1718" s="38"/>
      <c r="L1718" s="39"/>
      <c r="M1718" s="197"/>
      <c r="N1718" s="198"/>
      <c r="O1718" s="77"/>
      <c r="P1718" s="77"/>
      <c r="Q1718" s="77"/>
      <c r="R1718" s="77"/>
      <c r="S1718" s="77"/>
      <c r="T1718" s="78"/>
      <c r="U1718" s="38"/>
      <c r="V1718" s="38"/>
      <c r="W1718" s="38"/>
      <c r="X1718" s="38"/>
      <c r="Y1718" s="38"/>
      <c r="Z1718" s="38"/>
      <c r="AA1718" s="38"/>
      <c r="AB1718" s="38"/>
      <c r="AC1718" s="38"/>
      <c r="AD1718" s="38"/>
      <c r="AE1718" s="38"/>
      <c r="AT1718" s="19" t="s">
        <v>201</v>
      </c>
      <c r="AU1718" s="19" t="s">
        <v>92</v>
      </c>
    </row>
    <row r="1719" s="12" customFormat="1" ht="22.8" customHeight="1">
      <c r="A1719" s="12"/>
      <c r="B1719" s="167"/>
      <c r="C1719" s="12"/>
      <c r="D1719" s="168" t="s">
        <v>75</v>
      </c>
      <c r="E1719" s="178" t="s">
        <v>1900</v>
      </c>
      <c r="F1719" s="178" t="s">
        <v>1901</v>
      </c>
      <c r="G1719" s="12"/>
      <c r="H1719" s="12"/>
      <c r="I1719" s="170"/>
      <c r="J1719" s="179">
        <f>BK1719</f>
        <v>0</v>
      </c>
      <c r="K1719" s="12"/>
      <c r="L1719" s="167"/>
      <c r="M1719" s="172"/>
      <c r="N1719" s="173"/>
      <c r="O1719" s="173"/>
      <c r="P1719" s="174">
        <f>SUM(P1720:P1724)</f>
        <v>0</v>
      </c>
      <c r="Q1719" s="173"/>
      <c r="R1719" s="174">
        <f>SUM(R1720:R1724)</f>
        <v>0.10607999999999999</v>
      </c>
      <c r="S1719" s="173"/>
      <c r="T1719" s="175">
        <f>SUM(T1720:T1724)</f>
        <v>0</v>
      </c>
      <c r="U1719" s="12"/>
      <c r="V1719" s="12"/>
      <c r="W1719" s="12"/>
      <c r="X1719" s="12"/>
      <c r="Y1719" s="12"/>
      <c r="Z1719" s="12"/>
      <c r="AA1719" s="12"/>
      <c r="AB1719" s="12"/>
      <c r="AC1719" s="12"/>
      <c r="AD1719" s="12"/>
      <c r="AE1719" s="12"/>
      <c r="AR1719" s="168" t="s">
        <v>92</v>
      </c>
      <c r="AT1719" s="176" t="s">
        <v>75</v>
      </c>
      <c r="AU1719" s="176" t="s">
        <v>84</v>
      </c>
      <c r="AY1719" s="168" t="s">
        <v>185</v>
      </c>
      <c r="BK1719" s="177">
        <f>SUM(BK1720:BK1724)</f>
        <v>0</v>
      </c>
    </row>
    <row r="1720" s="2" customFormat="1" ht="49.05" customHeight="1">
      <c r="A1720" s="38"/>
      <c r="B1720" s="180"/>
      <c r="C1720" s="181" t="s">
        <v>1902</v>
      </c>
      <c r="D1720" s="181" t="s">
        <v>187</v>
      </c>
      <c r="E1720" s="182" t="s">
        <v>1903</v>
      </c>
      <c r="F1720" s="183" t="s">
        <v>1904</v>
      </c>
      <c r="G1720" s="184" t="s">
        <v>1905</v>
      </c>
      <c r="H1720" s="185">
        <v>4</v>
      </c>
      <c r="I1720" s="186"/>
      <c r="J1720" s="187">
        <f>ROUND(I1720*H1720,2)</f>
        <v>0</v>
      </c>
      <c r="K1720" s="183" t="s">
        <v>1</v>
      </c>
      <c r="L1720" s="39"/>
      <c r="M1720" s="188" t="s">
        <v>1</v>
      </c>
      <c r="N1720" s="189" t="s">
        <v>42</v>
      </c>
      <c r="O1720" s="77"/>
      <c r="P1720" s="190">
        <f>O1720*H1720</f>
        <v>0</v>
      </c>
      <c r="Q1720" s="190">
        <v>0.026519999999999998</v>
      </c>
      <c r="R1720" s="190">
        <f>Q1720*H1720</f>
        <v>0.10607999999999999</v>
      </c>
      <c r="S1720" s="190">
        <v>0</v>
      </c>
      <c r="T1720" s="191">
        <f>S1720*H1720</f>
        <v>0</v>
      </c>
      <c r="U1720" s="38"/>
      <c r="V1720" s="38"/>
      <c r="W1720" s="38"/>
      <c r="X1720" s="38"/>
      <c r="Y1720" s="38"/>
      <c r="Z1720" s="38"/>
      <c r="AA1720" s="38"/>
      <c r="AB1720" s="38"/>
      <c r="AC1720" s="38"/>
      <c r="AD1720" s="38"/>
      <c r="AE1720" s="38"/>
      <c r="AR1720" s="192" t="s">
        <v>301</v>
      </c>
      <c r="AT1720" s="192" t="s">
        <v>187</v>
      </c>
      <c r="AU1720" s="192" t="s">
        <v>92</v>
      </c>
      <c r="AY1720" s="19" t="s">
        <v>185</v>
      </c>
      <c r="BE1720" s="193">
        <f>IF(N1720="základní",J1720,0)</f>
        <v>0</v>
      </c>
      <c r="BF1720" s="193">
        <f>IF(N1720="snížená",J1720,0)</f>
        <v>0</v>
      </c>
      <c r="BG1720" s="193">
        <f>IF(N1720="zákl. přenesená",J1720,0)</f>
        <v>0</v>
      </c>
      <c r="BH1720" s="193">
        <f>IF(N1720="sníž. přenesená",J1720,0)</f>
        <v>0</v>
      </c>
      <c r="BI1720" s="193">
        <f>IF(N1720="nulová",J1720,0)</f>
        <v>0</v>
      </c>
      <c r="BJ1720" s="19" t="s">
        <v>92</v>
      </c>
      <c r="BK1720" s="193">
        <f>ROUND(I1720*H1720,2)</f>
        <v>0</v>
      </c>
      <c r="BL1720" s="19" t="s">
        <v>301</v>
      </c>
      <c r="BM1720" s="192" t="s">
        <v>1906</v>
      </c>
    </row>
    <row r="1721" s="2" customFormat="1">
      <c r="A1721" s="38"/>
      <c r="B1721" s="39"/>
      <c r="C1721" s="38"/>
      <c r="D1721" s="194" t="s">
        <v>193</v>
      </c>
      <c r="E1721" s="38"/>
      <c r="F1721" s="195" t="s">
        <v>1904</v>
      </c>
      <c r="G1721" s="38"/>
      <c r="H1721" s="38"/>
      <c r="I1721" s="196"/>
      <c r="J1721" s="38"/>
      <c r="K1721" s="38"/>
      <c r="L1721" s="39"/>
      <c r="M1721" s="197"/>
      <c r="N1721" s="198"/>
      <c r="O1721" s="77"/>
      <c r="P1721" s="77"/>
      <c r="Q1721" s="77"/>
      <c r="R1721" s="77"/>
      <c r="S1721" s="77"/>
      <c r="T1721" s="78"/>
      <c r="U1721" s="38"/>
      <c r="V1721" s="38"/>
      <c r="W1721" s="38"/>
      <c r="X1721" s="38"/>
      <c r="Y1721" s="38"/>
      <c r="Z1721" s="38"/>
      <c r="AA1721" s="38"/>
      <c r="AB1721" s="38"/>
      <c r="AC1721" s="38"/>
      <c r="AD1721" s="38"/>
      <c r="AE1721" s="38"/>
      <c r="AT1721" s="19" t="s">
        <v>193</v>
      </c>
      <c r="AU1721" s="19" t="s">
        <v>92</v>
      </c>
    </row>
    <row r="1722" s="2" customFormat="1" ht="24.15" customHeight="1">
      <c r="A1722" s="38"/>
      <c r="B1722" s="180"/>
      <c r="C1722" s="181" t="s">
        <v>1907</v>
      </c>
      <c r="D1722" s="181" t="s">
        <v>187</v>
      </c>
      <c r="E1722" s="182" t="s">
        <v>1908</v>
      </c>
      <c r="F1722" s="183" t="s">
        <v>1909</v>
      </c>
      <c r="G1722" s="184" t="s">
        <v>1809</v>
      </c>
      <c r="H1722" s="242"/>
      <c r="I1722" s="186"/>
      <c r="J1722" s="187">
        <f>ROUND(I1722*H1722,2)</f>
        <v>0</v>
      </c>
      <c r="K1722" s="183" t="s">
        <v>199</v>
      </c>
      <c r="L1722" s="39"/>
      <c r="M1722" s="188" t="s">
        <v>1</v>
      </c>
      <c r="N1722" s="189" t="s">
        <v>42</v>
      </c>
      <c r="O1722" s="77"/>
      <c r="P1722" s="190">
        <f>O1722*H1722</f>
        <v>0</v>
      </c>
      <c r="Q1722" s="190">
        <v>0</v>
      </c>
      <c r="R1722" s="190">
        <f>Q1722*H1722</f>
        <v>0</v>
      </c>
      <c r="S1722" s="190">
        <v>0</v>
      </c>
      <c r="T1722" s="191">
        <f>S1722*H1722</f>
        <v>0</v>
      </c>
      <c r="U1722" s="38"/>
      <c r="V1722" s="38"/>
      <c r="W1722" s="38"/>
      <c r="X1722" s="38"/>
      <c r="Y1722" s="38"/>
      <c r="Z1722" s="38"/>
      <c r="AA1722" s="38"/>
      <c r="AB1722" s="38"/>
      <c r="AC1722" s="38"/>
      <c r="AD1722" s="38"/>
      <c r="AE1722" s="38"/>
      <c r="AR1722" s="192" t="s">
        <v>301</v>
      </c>
      <c r="AT1722" s="192" t="s">
        <v>187</v>
      </c>
      <c r="AU1722" s="192" t="s">
        <v>92</v>
      </c>
      <c r="AY1722" s="19" t="s">
        <v>185</v>
      </c>
      <c r="BE1722" s="193">
        <f>IF(N1722="základní",J1722,0)</f>
        <v>0</v>
      </c>
      <c r="BF1722" s="193">
        <f>IF(N1722="snížená",J1722,0)</f>
        <v>0</v>
      </c>
      <c r="BG1722" s="193">
        <f>IF(N1722="zákl. přenesená",J1722,0)</f>
        <v>0</v>
      </c>
      <c r="BH1722" s="193">
        <f>IF(N1722="sníž. přenesená",J1722,0)</f>
        <v>0</v>
      </c>
      <c r="BI1722" s="193">
        <f>IF(N1722="nulová",J1722,0)</f>
        <v>0</v>
      </c>
      <c r="BJ1722" s="19" t="s">
        <v>92</v>
      </c>
      <c r="BK1722" s="193">
        <f>ROUND(I1722*H1722,2)</f>
        <v>0</v>
      </c>
      <c r="BL1722" s="19" t="s">
        <v>301</v>
      </c>
      <c r="BM1722" s="192" t="s">
        <v>1910</v>
      </c>
    </row>
    <row r="1723" s="2" customFormat="1">
      <c r="A1723" s="38"/>
      <c r="B1723" s="39"/>
      <c r="C1723" s="38"/>
      <c r="D1723" s="194" t="s">
        <v>193</v>
      </c>
      <c r="E1723" s="38"/>
      <c r="F1723" s="195" t="s">
        <v>1909</v>
      </c>
      <c r="G1723" s="38"/>
      <c r="H1723" s="38"/>
      <c r="I1723" s="196"/>
      <c r="J1723" s="38"/>
      <c r="K1723" s="38"/>
      <c r="L1723" s="39"/>
      <c r="M1723" s="197"/>
      <c r="N1723" s="198"/>
      <c r="O1723" s="77"/>
      <c r="P1723" s="77"/>
      <c r="Q1723" s="77"/>
      <c r="R1723" s="77"/>
      <c r="S1723" s="77"/>
      <c r="T1723" s="78"/>
      <c r="U1723" s="38"/>
      <c r="V1723" s="38"/>
      <c r="W1723" s="38"/>
      <c r="X1723" s="38"/>
      <c r="Y1723" s="38"/>
      <c r="Z1723" s="38"/>
      <c r="AA1723" s="38"/>
      <c r="AB1723" s="38"/>
      <c r="AC1723" s="38"/>
      <c r="AD1723" s="38"/>
      <c r="AE1723" s="38"/>
      <c r="AT1723" s="19" t="s">
        <v>193</v>
      </c>
      <c r="AU1723" s="19" t="s">
        <v>92</v>
      </c>
    </row>
    <row r="1724" s="2" customFormat="1">
      <c r="A1724" s="38"/>
      <c r="B1724" s="39"/>
      <c r="C1724" s="38"/>
      <c r="D1724" s="207" t="s">
        <v>201</v>
      </c>
      <c r="E1724" s="38"/>
      <c r="F1724" s="208" t="s">
        <v>1911</v>
      </c>
      <c r="G1724" s="38"/>
      <c r="H1724" s="38"/>
      <c r="I1724" s="196"/>
      <c r="J1724" s="38"/>
      <c r="K1724" s="38"/>
      <c r="L1724" s="39"/>
      <c r="M1724" s="197"/>
      <c r="N1724" s="198"/>
      <c r="O1724" s="77"/>
      <c r="P1724" s="77"/>
      <c r="Q1724" s="77"/>
      <c r="R1724" s="77"/>
      <c r="S1724" s="77"/>
      <c r="T1724" s="78"/>
      <c r="U1724" s="38"/>
      <c r="V1724" s="38"/>
      <c r="W1724" s="38"/>
      <c r="X1724" s="38"/>
      <c r="Y1724" s="38"/>
      <c r="Z1724" s="38"/>
      <c r="AA1724" s="38"/>
      <c r="AB1724" s="38"/>
      <c r="AC1724" s="38"/>
      <c r="AD1724" s="38"/>
      <c r="AE1724" s="38"/>
      <c r="AT1724" s="19" t="s">
        <v>201</v>
      </c>
      <c r="AU1724" s="19" t="s">
        <v>92</v>
      </c>
    </row>
    <row r="1725" s="12" customFormat="1" ht="22.8" customHeight="1">
      <c r="A1725" s="12"/>
      <c r="B1725" s="167"/>
      <c r="C1725" s="12"/>
      <c r="D1725" s="168" t="s">
        <v>75</v>
      </c>
      <c r="E1725" s="178" t="s">
        <v>1912</v>
      </c>
      <c r="F1725" s="178" t="s">
        <v>1913</v>
      </c>
      <c r="G1725" s="12"/>
      <c r="H1725" s="12"/>
      <c r="I1725" s="170"/>
      <c r="J1725" s="179">
        <f>BK1725</f>
        <v>0</v>
      </c>
      <c r="K1725" s="12"/>
      <c r="L1725" s="167"/>
      <c r="M1725" s="172"/>
      <c r="N1725" s="173"/>
      <c r="O1725" s="173"/>
      <c r="P1725" s="174">
        <f>SUM(P1726:P1727)</f>
        <v>0</v>
      </c>
      <c r="Q1725" s="173"/>
      <c r="R1725" s="174">
        <f>SUM(R1726:R1727)</f>
        <v>0.14565</v>
      </c>
      <c r="S1725" s="173"/>
      <c r="T1725" s="175">
        <f>SUM(T1726:T1727)</f>
        <v>0</v>
      </c>
      <c r="U1725" s="12"/>
      <c r="V1725" s="12"/>
      <c r="W1725" s="12"/>
      <c r="X1725" s="12"/>
      <c r="Y1725" s="12"/>
      <c r="Z1725" s="12"/>
      <c r="AA1725" s="12"/>
      <c r="AB1725" s="12"/>
      <c r="AC1725" s="12"/>
      <c r="AD1725" s="12"/>
      <c r="AE1725" s="12"/>
      <c r="AR1725" s="168" t="s">
        <v>92</v>
      </c>
      <c r="AT1725" s="176" t="s">
        <v>75</v>
      </c>
      <c r="AU1725" s="176" t="s">
        <v>84</v>
      </c>
      <c r="AY1725" s="168" t="s">
        <v>185</v>
      </c>
      <c r="BK1725" s="177">
        <f>SUM(BK1726:BK1727)</f>
        <v>0</v>
      </c>
    </row>
    <row r="1726" s="2" customFormat="1" ht="24.15" customHeight="1">
      <c r="A1726" s="38"/>
      <c r="B1726" s="180"/>
      <c r="C1726" s="181" t="s">
        <v>1914</v>
      </c>
      <c r="D1726" s="181" t="s">
        <v>187</v>
      </c>
      <c r="E1726" s="182" t="s">
        <v>1915</v>
      </c>
      <c r="F1726" s="183" t="s">
        <v>1916</v>
      </c>
      <c r="G1726" s="184" t="s">
        <v>1412</v>
      </c>
      <c r="H1726" s="185">
        <v>5</v>
      </c>
      <c r="I1726" s="186"/>
      <c r="J1726" s="187">
        <f>ROUND(I1726*H1726,2)</f>
        <v>0</v>
      </c>
      <c r="K1726" s="183" t="s">
        <v>1</v>
      </c>
      <c r="L1726" s="39"/>
      <c r="M1726" s="188" t="s">
        <v>1</v>
      </c>
      <c r="N1726" s="189" t="s">
        <v>42</v>
      </c>
      <c r="O1726" s="77"/>
      <c r="P1726" s="190">
        <f>O1726*H1726</f>
        <v>0</v>
      </c>
      <c r="Q1726" s="190">
        <v>0.02913</v>
      </c>
      <c r="R1726" s="190">
        <f>Q1726*H1726</f>
        <v>0.14565</v>
      </c>
      <c r="S1726" s="190">
        <v>0</v>
      </c>
      <c r="T1726" s="191">
        <f>S1726*H1726</f>
        <v>0</v>
      </c>
      <c r="U1726" s="38"/>
      <c r="V1726" s="38"/>
      <c r="W1726" s="38"/>
      <c r="X1726" s="38"/>
      <c r="Y1726" s="38"/>
      <c r="Z1726" s="38"/>
      <c r="AA1726" s="38"/>
      <c r="AB1726" s="38"/>
      <c r="AC1726" s="38"/>
      <c r="AD1726" s="38"/>
      <c r="AE1726" s="38"/>
      <c r="AR1726" s="192" t="s">
        <v>301</v>
      </c>
      <c r="AT1726" s="192" t="s">
        <v>187</v>
      </c>
      <c r="AU1726" s="192" t="s">
        <v>92</v>
      </c>
      <c r="AY1726" s="19" t="s">
        <v>185</v>
      </c>
      <c r="BE1726" s="193">
        <f>IF(N1726="základní",J1726,0)</f>
        <v>0</v>
      </c>
      <c r="BF1726" s="193">
        <f>IF(N1726="snížená",J1726,0)</f>
        <v>0</v>
      </c>
      <c r="BG1726" s="193">
        <f>IF(N1726="zákl. přenesená",J1726,0)</f>
        <v>0</v>
      </c>
      <c r="BH1726" s="193">
        <f>IF(N1726="sníž. přenesená",J1726,0)</f>
        <v>0</v>
      </c>
      <c r="BI1726" s="193">
        <f>IF(N1726="nulová",J1726,0)</f>
        <v>0</v>
      </c>
      <c r="BJ1726" s="19" t="s">
        <v>92</v>
      </c>
      <c r="BK1726" s="193">
        <f>ROUND(I1726*H1726,2)</f>
        <v>0</v>
      </c>
      <c r="BL1726" s="19" t="s">
        <v>301</v>
      </c>
      <c r="BM1726" s="192" t="s">
        <v>1917</v>
      </c>
    </row>
    <row r="1727" s="2" customFormat="1">
      <c r="A1727" s="38"/>
      <c r="B1727" s="39"/>
      <c r="C1727" s="38"/>
      <c r="D1727" s="194" t="s">
        <v>193</v>
      </c>
      <c r="E1727" s="38"/>
      <c r="F1727" s="195" t="s">
        <v>1916</v>
      </c>
      <c r="G1727" s="38"/>
      <c r="H1727" s="38"/>
      <c r="I1727" s="196"/>
      <c r="J1727" s="38"/>
      <c r="K1727" s="38"/>
      <c r="L1727" s="39"/>
      <c r="M1727" s="197"/>
      <c r="N1727" s="198"/>
      <c r="O1727" s="77"/>
      <c r="P1727" s="77"/>
      <c r="Q1727" s="77"/>
      <c r="R1727" s="77"/>
      <c r="S1727" s="77"/>
      <c r="T1727" s="78"/>
      <c r="U1727" s="38"/>
      <c r="V1727" s="38"/>
      <c r="W1727" s="38"/>
      <c r="X1727" s="38"/>
      <c r="Y1727" s="38"/>
      <c r="Z1727" s="38"/>
      <c r="AA1727" s="38"/>
      <c r="AB1727" s="38"/>
      <c r="AC1727" s="38"/>
      <c r="AD1727" s="38"/>
      <c r="AE1727" s="38"/>
      <c r="AT1727" s="19" t="s">
        <v>193</v>
      </c>
      <c r="AU1727" s="19" t="s">
        <v>92</v>
      </c>
    </row>
    <row r="1728" s="12" customFormat="1" ht="22.8" customHeight="1">
      <c r="A1728" s="12"/>
      <c r="B1728" s="167"/>
      <c r="C1728" s="12"/>
      <c r="D1728" s="168" t="s">
        <v>75</v>
      </c>
      <c r="E1728" s="178" t="s">
        <v>1918</v>
      </c>
      <c r="F1728" s="178" t="s">
        <v>1919</v>
      </c>
      <c r="G1728" s="12"/>
      <c r="H1728" s="12"/>
      <c r="I1728" s="170"/>
      <c r="J1728" s="179">
        <f>BK1728</f>
        <v>0</v>
      </c>
      <c r="K1728" s="12"/>
      <c r="L1728" s="167"/>
      <c r="M1728" s="172"/>
      <c r="N1728" s="173"/>
      <c r="O1728" s="173"/>
      <c r="P1728" s="174">
        <f>SUM(P1729:P2048)</f>
        <v>0</v>
      </c>
      <c r="Q1728" s="173"/>
      <c r="R1728" s="174">
        <f>SUM(R1729:R2048)</f>
        <v>24.11643947</v>
      </c>
      <c r="S1728" s="173"/>
      <c r="T1728" s="175">
        <f>SUM(T1729:T2048)</f>
        <v>80.916895999999994</v>
      </c>
      <c r="U1728" s="12"/>
      <c r="V1728" s="12"/>
      <c r="W1728" s="12"/>
      <c r="X1728" s="12"/>
      <c r="Y1728" s="12"/>
      <c r="Z1728" s="12"/>
      <c r="AA1728" s="12"/>
      <c r="AB1728" s="12"/>
      <c r="AC1728" s="12"/>
      <c r="AD1728" s="12"/>
      <c r="AE1728" s="12"/>
      <c r="AR1728" s="168" t="s">
        <v>92</v>
      </c>
      <c r="AT1728" s="176" t="s">
        <v>75</v>
      </c>
      <c r="AU1728" s="176" t="s">
        <v>84</v>
      </c>
      <c r="AY1728" s="168" t="s">
        <v>185</v>
      </c>
      <c r="BK1728" s="177">
        <f>SUM(BK1729:BK2048)</f>
        <v>0</v>
      </c>
    </row>
    <row r="1729" s="2" customFormat="1" ht="24.15" customHeight="1">
      <c r="A1729" s="38"/>
      <c r="B1729" s="180"/>
      <c r="C1729" s="181" t="s">
        <v>1920</v>
      </c>
      <c r="D1729" s="181" t="s">
        <v>187</v>
      </c>
      <c r="E1729" s="182" t="s">
        <v>1921</v>
      </c>
      <c r="F1729" s="183" t="s">
        <v>1922</v>
      </c>
      <c r="G1729" s="184" t="s">
        <v>584</v>
      </c>
      <c r="H1729" s="185">
        <v>57.600000000000001</v>
      </c>
      <c r="I1729" s="186"/>
      <c r="J1729" s="187">
        <f>ROUND(I1729*H1729,2)</f>
        <v>0</v>
      </c>
      <c r="K1729" s="183" t="s">
        <v>199</v>
      </c>
      <c r="L1729" s="39"/>
      <c r="M1729" s="188" t="s">
        <v>1</v>
      </c>
      <c r="N1729" s="189" t="s">
        <v>42</v>
      </c>
      <c r="O1729" s="77"/>
      <c r="P1729" s="190">
        <f>O1729*H1729</f>
        <v>0</v>
      </c>
      <c r="Q1729" s="190">
        <v>0</v>
      </c>
      <c r="R1729" s="190">
        <f>Q1729*H1729</f>
        <v>0</v>
      </c>
      <c r="S1729" s="190">
        <v>0.014</v>
      </c>
      <c r="T1729" s="191">
        <f>S1729*H1729</f>
        <v>0.80640000000000001</v>
      </c>
      <c r="U1729" s="38"/>
      <c r="V1729" s="38"/>
      <c r="W1729" s="38"/>
      <c r="X1729" s="38"/>
      <c r="Y1729" s="38"/>
      <c r="Z1729" s="38"/>
      <c r="AA1729" s="38"/>
      <c r="AB1729" s="38"/>
      <c r="AC1729" s="38"/>
      <c r="AD1729" s="38"/>
      <c r="AE1729" s="38"/>
      <c r="AR1729" s="192" t="s">
        <v>301</v>
      </c>
      <c r="AT1729" s="192" t="s">
        <v>187</v>
      </c>
      <c r="AU1729" s="192" t="s">
        <v>92</v>
      </c>
      <c r="AY1729" s="19" t="s">
        <v>185</v>
      </c>
      <c r="BE1729" s="193">
        <f>IF(N1729="základní",J1729,0)</f>
        <v>0</v>
      </c>
      <c r="BF1729" s="193">
        <f>IF(N1729="snížená",J1729,0)</f>
        <v>0</v>
      </c>
      <c r="BG1729" s="193">
        <f>IF(N1729="zákl. přenesená",J1729,0)</f>
        <v>0</v>
      </c>
      <c r="BH1729" s="193">
        <f>IF(N1729="sníž. přenesená",J1729,0)</f>
        <v>0</v>
      </c>
      <c r="BI1729" s="193">
        <f>IF(N1729="nulová",J1729,0)</f>
        <v>0</v>
      </c>
      <c r="BJ1729" s="19" t="s">
        <v>92</v>
      </c>
      <c r="BK1729" s="193">
        <f>ROUND(I1729*H1729,2)</f>
        <v>0</v>
      </c>
      <c r="BL1729" s="19" t="s">
        <v>301</v>
      </c>
      <c r="BM1729" s="192" t="s">
        <v>1923</v>
      </c>
    </row>
    <row r="1730" s="2" customFormat="1">
      <c r="A1730" s="38"/>
      <c r="B1730" s="39"/>
      <c r="C1730" s="38"/>
      <c r="D1730" s="194" t="s">
        <v>193</v>
      </c>
      <c r="E1730" s="38"/>
      <c r="F1730" s="195" t="s">
        <v>1922</v>
      </c>
      <c r="G1730" s="38"/>
      <c r="H1730" s="38"/>
      <c r="I1730" s="196"/>
      <c r="J1730" s="38"/>
      <c r="K1730" s="38"/>
      <c r="L1730" s="39"/>
      <c r="M1730" s="197"/>
      <c r="N1730" s="198"/>
      <c r="O1730" s="77"/>
      <c r="P1730" s="77"/>
      <c r="Q1730" s="77"/>
      <c r="R1730" s="77"/>
      <c r="S1730" s="77"/>
      <c r="T1730" s="78"/>
      <c r="U1730" s="38"/>
      <c r="V1730" s="38"/>
      <c r="W1730" s="38"/>
      <c r="X1730" s="38"/>
      <c r="Y1730" s="38"/>
      <c r="Z1730" s="38"/>
      <c r="AA1730" s="38"/>
      <c r="AB1730" s="38"/>
      <c r="AC1730" s="38"/>
      <c r="AD1730" s="38"/>
      <c r="AE1730" s="38"/>
      <c r="AT1730" s="19" t="s">
        <v>193</v>
      </c>
      <c r="AU1730" s="19" t="s">
        <v>92</v>
      </c>
    </row>
    <row r="1731" s="2" customFormat="1">
      <c r="A1731" s="38"/>
      <c r="B1731" s="39"/>
      <c r="C1731" s="38"/>
      <c r="D1731" s="207" t="s">
        <v>201</v>
      </c>
      <c r="E1731" s="38"/>
      <c r="F1731" s="208" t="s">
        <v>1924</v>
      </c>
      <c r="G1731" s="38"/>
      <c r="H1731" s="38"/>
      <c r="I1731" s="196"/>
      <c r="J1731" s="38"/>
      <c r="K1731" s="38"/>
      <c r="L1731" s="39"/>
      <c r="M1731" s="197"/>
      <c r="N1731" s="198"/>
      <c r="O1731" s="77"/>
      <c r="P1731" s="77"/>
      <c r="Q1731" s="77"/>
      <c r="R1731" s="77"/>
      <c r="S1731" s="77"/>
      <c r="T1731" s="78"/>
      <c r="U1731" s="38"/>
      <c r="V1731" s="38"/>
      <c r="W1731" s="38"/>
      <c r="X1731" s="38"/>
      <c r="Y1731" s="38"/>
      <c r="Z1731" s="38"/>
      <c r="AA1731" s="38"/>
      <c r="AB1731" s="38"/>
      <c r="AC1731" s="38"/>
      <c r="AD1731" s="38"/>
      <c r="AE1731" s="38"/>
      <c r="AT1731" s="19" t="s">
        <v>201</v>
      </c>
      <c r="AU1731" s="19" t="s">
        <v>92</v>
      </c>
    </row>
    <row r="1732" s="14" customFormat="1">
      <c r="A1732" s="14"/>
      <c r="B1732" s="219"/>
      <c r="C1732" s="14"/>
      <c r="D1732" s="194" t="s">
        <v>194</v>
      </c>
      <c r="E1732" s="220" t="s">
        <v>1</v>
      </c>
      <c r="F1732" s="221" t="s">
        <v>1925</v>
      </c>
      <c r="G1732" s="14"/>
      <c r="H1732" s="220" t="s">
        <v>1</v>
      </c>
      <c r="I1732" s="222"/>
      <c r="J1732" s="14"/>
      <c r="K1732" s="14"/>
      <c r="L1732" s="219"/>
      <c r="M1732" s="223"/>
      <c r="N1732" s="224"/>
      <c r="O1732" s="224"/>
      <c r="P1732" s="224"/>
      <c r="Q1732" s="224"/>
      <c r="R1732" s="224"/>
      <c r="S1732" s="224"/>
      <c r="T1732" s="225"/>
      <c r="U1732" s="14"/>
      <c r="V1732" s="14"/>
      <c r="W1732" s="14"/>
      <c r="X1732" s="14"/>
      <c r="Y1732" s="14"/>
      <c r="Z1732" s="14"/>
      <c r="AA1732" s="14"/>
      <c r="AB1732" s="14"/>
      <c r="AC1732" s="14"/>
      <c r="AD1732" s="14"/>
      <c r="AE1732" s="14"/>
      <c r="AT1732" s="220" t="s">
        <v>194</v>
      </c>
      <c r="AU1732" s="220" t="s">
        <v>92</v>
      </c>
      <c r="AV1732" s="14" t="s">
        <v>84</v>
      </c>
      <c r="AW1732" s="14" t="s">
        <v>32</v>
      </c>
      <c r="AX1732" s="14" t="s">
        <v>76</v>
      </c>
      <c r="AY1732" s="220" t="s">
        <v>185</v>
      </c>
    </row>
    <row r="1733" s="13" customFormat="1">
      <c r="A1733" s="13"/>
      <c r="B1733" s="199"/>
      <c r="C1733" s="13"/>
      <c r="D1733" s="194" t="s">
        <v>194</v>
      </c>
      <c r="E1733" s="200" t="s">
        <v>1</v>
      </c>
      <c r="F1733" s="201" t="s">
        <v>1926</v>
      </c>
      <c r="G1733" s="13"/>
      <c r="H1733" s="202">
        <v>41.600000000000001</v>
      </c>
      <c r="I1733" s="203"/>
      <c r="J1733" s="13"/>
      <c r="K1733" s="13"/>
      <c r="L1733" s="199"/>
      <c r="M1733" s="204"/>
      <c r="N1733" s="205"/>
      <c r="O1733" s="205"/>
      <c r="P1733" s="205"/>
      <c r="Q1733" s="205"/>
      <c r="R1733" s="205"/>
      <c r="S1733" s="205"/>
      <c r="T1733" s="206"/>
      <c r="U1733" s="13"/>
      <c r="V1733" s="13"/>
      <c r="W1733" s="13"/>
      <c r="X1733" s="13"/>
      <c r="Y1733" s="13"/>
      <c r="Z1733" s="13"/>
      <c r="AA1733" s="13"/>
      <c r="AB1733" s="13"/>
      <c r="AC1733" s="13"/>
      <c r="AD1733" s="13"/>
      <c r="AE1733" s="13"/>
      <c r="AT1733" s="200" t="s">
        <v>194</v>
      </c>
      <c r="AU1733" s="200" t="s">
        <v>92</v>
      </c>
      <c r="AV1733" s="13" t="s">
        <v>92</v>
      </c>
      <c r="AW1733" s="13" t="s">
        <v>32</v>
      </c>
      <c r="AX1733" s="13" t="s">
        <v>76</v>
      </c>
      <c r="AY1733" s="200" t="s">
        <v>185</v>
      </c>
    </row>
    <row r="1734" s="14" customFormat="1">
      <c r="A1734" s="14"/>
      <c r="B1734" s="219"/>
      <c r="C1734" s="14"/>
      <c r="D1734" s="194" t="s">
        <v>194</v>
      </c>
      <c r="E1734" s="220" t="s">
        <v>1</v>
      </c>
      <c r="F1734" s="221" t="s">
        <v>1927</v>
      </c>
      <c r="G1734" s="14"/>
      <c r="H1734" s="220" t="s">
        <v>1</v>
      </c>
      <c r="I1734" s="222"/>
      <c r="J1734" s="14"/>
      <c r="K1734" s="14"/>
      <c r="L1734" s="219"/>
      <c r="M1734" s="223"/>
      <c r="N1734" s="224"/>
      <c r="O1734" s="224"/>
      <c r="P1734" s="224"/>
      <c r="Q1734" s="224"/>
      <c r="R1734" s="224"/>
      <c r="S1734" s="224"/>
      <c r="T1734" s="225"/>
      <c r="U1734" s="14"/>
      <c r="V1734" s="14"/>
      <c r="W1734" s="14"/>
      <c r="X1734" s="14"/>
      <c r="Y1734" s="14"/>
      <c r="Z1734" s="14"/>
      <c r="AA1734" s="14"/>
      <c r="AB1734" s="14"/>
      <c r="AC1734" s="14"/>
      <c r="AD1734" s="14"/>
      <c r="AE1734" s="14"/>
      <c r="AT1734" s="220" t="s">
        <v>194</v>
      </c>
      <c r="AU1734" s="220" t="s">
        <v>92</v>
      </c>
      <c r="AV1734" s="14" t="s">
        <v>84</v>
      </c>
      <c r="AW1734" s="14" t="s">
        <v>32</v>
      </c>
      <c r="AX1734" s="14" t="s">
        <v>76</v>
      </c>
      <c r="AY1734" s="220" t="s">
        <v>185</v>
      </c>
    </row>
    <row r="1735" s="13" customFormat="1">
      <c r="A1735" s="13"/>
      <c r="B1735" s="199"/>
      <c r="C1735" s="13"/>
      <c r="D1735" s="194" t="s">
        <v>194</v>
      </c>
      <c r="E1735" s="200" t="s">
        <v>1</v>
      </c>
      <c r="F1735" s="201" t="s">
        <v>1928</v>
      </c>
      <c r="G1735" s="13"/>
      <c r="H1735" s="202">
        <v>16</v>
      </c>
      <c r="I1735" s="203"/>
      <c r="J1735" s="13"/>
      <c r="K1735" s="13"/>
      <c r="L1735" s="199"/>
      <c r="M1735" s="204"/>
      <c r="N1735" s="205"/>
      <c r="O1735" s="205"/>
      <c r="P1735" s="205"/>
      <c r="Q1735" s="205"/>
      <c r="R1735" s="205"/>
      <c r="S1735" s="205"/>
      <c r="T1735" s="206"/>
      <c r="U1735" s="13"/>
      <c r="V1735" s="13"/>
      <c r="W1735" s="13"/>
      <c r="X1735" s="13"/>
      <c r="Y1735" s="13"/>
      <c r="Z1735" s="13"/>
      <c r="AA1735" s="13"/>
      <c r="AB1735" s="13"/>
      <c r="AC1735" s="13"/>
      <c r="AD1735" s="13"/>
      <c r="AE1735" s="13"/>
      <c r="AT1735" s="200" t="s">
        <v>194</v>
      </c>
      <c r="AU1735" s="200" t="s">
        <v>92</v>
      </c>
      <c r="AV1735" s="13" t="s">
        <v>92</v>
      </c>
      <c r="AW1735" s="13" t="s">
        <v>32</v>
      </c>
      <c r="AX1735" s="13" t="s">
        <v>76</v>
      </c>
      <c r="AY1735" s="200" t="s">
        <v>185</v>
      </c>
    </row>
    <row r="1736" s="15" customFormat="1">
      <c r="A1736" s="15"/>
      <c r="B1736" s="226"/>
      <c r="C1736" s="15"/>
      <c r="D1736" s="194" t="s">
        <v>194</v>
      </c>
      <c r="E1736" s="227" t="s">
        <v>1</v>
      </c>
      <c r="F1736" s="228" t="s">
        <v>276</v>
      </c>
      <c r="G1736" s="15"/>
      <c r="H1736" s="229">
        <v>57.600000000000001</v>
      </c>
      <c r="I1736" s="230"/>
      <c r="J1736" s="15"/>
      <c r="K1736" s="15"/>
      <c r="L1736" s="226"/>
      <c r="M1736" s="231"/>
      <c r="N1736" s="232"/>
      <c r="O1736" s="232"/>
      <c r="P1736" s="232"/>
      <c r="Q1736" s="232"/>
      <c r="R1736" s="232"/>
      <c r="S1736" s="232"/>
      <c r="T1736" s="233"/>
      <c r="U1736" s="15"/>
      <c r="V1736" s="15"/>
      <c r="W1736" s="15"/>
      <c r="X1736" s="15"/>
      <c r="Y1736" s="15"/>
      <c r="Z1736" s="15"/>
      <c r="AA1736" s="15"/>
      <c r="AB1736" s="15"/>
      <c r="AC1736" s="15"/>
      <c r="AD1736" s="15"/>
      <c r="AE1736" s="15"/>
      <c r="AT1736" s="227" t="s">
        <v>194</v>
      </c>
      <c r="AU1736" s="227" t="s">
        <v>92</v>
      </c>
      <c r="AV1736" s="15" t="s">
        <v>191</v>
      </c>
      <c r="AW1736" s="15" t="s">
        <v>32</v>
      </c>
      <c r="AX1736" s="15" t="s">
        <v>84</v>
      </c>
      <c r="AY1736" s="227" t="s">
        <v>185</v>
      </c>
    </row>
    <row r="1737" s="2" customFormat="1" ht="24.15" customHeight="1">
      <c r="A1737" s="38"/>
      <c r="B1737" s="180"/>
      <c r="C1737" s="181" t="s">
        <v>1929</v>
      </c>
      <c r="D1737" s="181" t="s">
        <v>187</v>
      </c>
      <c r="E1737" s="182" t="s">
        <v>1930</v>
      </c>
      <c r="F1737" s="183" t="s">
        <v>1931</v>
      </c>
      <c r="G1737" s="184" t="s">
        <v>584</v>
      </c>
      <c r="H1737" s="185">
        <v>21</v>
      </c>
      <c r="I1737" s="186"/>
      <c r="J1737" s="187">
        <f>ROUND(I1737*H1737,2)</f>
        <v>0</v>
      </c>
      <c r="K1737" s="183" t="s">
        <v>199</v>
      </c>
      <c r="L1737" s="39"/>
      <c r="M1737" s="188" t="s">
        <v>1</v>
      </c>
      <c r="N1737" s="189" t="s">
        <v>42</v>
      </c>
      <c r="O1737" s="77"/>
      <c r="P1737" s="190">
        <f>O1737*H1737</f>
        <v>0</v>
      </c>
      <c r="Q1737" s="190">
        <v>0</v>
      </c>
      <c r="R1737" s="190">
        <f>Q1737*H1737</f>
        <v>0</v>
      </c>
      <c r="S1737" s="190">
        <v>0.024</v>
      </c>
      <c r="T1737" s="191">
        <f>S1737*H1737</f>
        <v>0.504</v>
      </c>
      <c r="U1737" s="38"/>
      <c r="V1737" s="38"/>
      <c r="W1737" s="38"/>
      <c r="X1737" s="38"/>
      <c r="Y1737" s="38"/>
      <c r="Z1737" s="38"/>
      <c r="AA1737" s="38"/>
      <c r="AB1737" s="38"/>
      <c r="AC1737" s="38"/>
      <c r="AD1737" s="38"/>
      <c r="AE1737" s="38"/>
      <c r="AR1737" s="192" t="s">
        <v>301</v>
      </c>
      <c r="AT1737" s="192" t="s">
        <v>187</v>
      </c>
      <c r="AU1737" s="192" t="s">
        <v>92</v>
      </c>
      <c r="AY1737" s="19" t="s">
        <v>185</v>
      </c>
      <c r="BE1737" s="193">
        <f>IF(N1737="základní",J1737,0)</f>
        <v>0</v>
      </c>
      <c r="BF1737" s="193">
        <f>IF(N1737="snížená",J1737,0)</f>
        <v>0</v>
      </c>
      <c r="BG1737" s="193">
        <f>IF(N1737="zákl. přenesená",J1737,0)</f>
        <v>0</v>
      </c>
      <c r="BH1737" s="193">
        <f>IF(N1737="sníž. přenesená",J1737,0)</f>
        <v>0</v>
      </c>
      <c r="BI1737" s="193">
        <f>IF(N1737="nulová",J1737,0)</f>
        <v>0</v>
      </c>
      <c r="BJ1737" s="19" t="s">
        <v>92</v>
      </c>
      <c r="BK1737" s="193">
        <f>ROUND(I1737*H1737,2)</f>
        <v>0</v>
      </c>
      <c r="BL1737" s="19" t="s">
        <v>301</v>
      </c>
      <c r="BM1737" s="192" t="s">
        <v>1932</v>
      </c>
    </row>
    <row r="1738" s="2" customFormat="1">
      <c r="A1738" s="38"/>
      <c r="B1738" s="39"/>
      <c r="C1738" s="38"/>
      <c r="D1738" s="194" t="s">
        <v>193</v>
      </c>
      <c r="E1738" s="38"/>
      <c r="F1738" s="195" t="s">
        <v>1931</v>
      </c>
      <c r="G1738" s="38"/>
      <c r="H1738" s="38"/>
      <c r="I1738" s="196"/>
      <c r="J1738" s="38"/>
      <c r="K1738" s="38"/>
      <c r="L1738" s="39"/>
      <c r="M1738" s="197"/>
      <c r="N1738" s="198"/>
      <c r="O1738" s="77"/>
      <c r="P1738" s="77"/>
      <c r="Q1738" s="77"/>
      <c r="R1738" s="77"/>
      <c r="S1738" s="77"/>
      <c r="T1738" s="78"/>
      <c r="U1738" s="38"/>
      <c r="V1738" s="38"/>
      <c r="W1738" s="38"/>
      <c r="X1738" s="38"/>
      <c r="Y1738" s="38"/>
      <c r="Z1738" s="38"/>
      <c r="AA1738" s="38"/>
      <c r="AB1738" s="38"/>
      <c r="AC1738" s="38"/>
      <c r="AD1738" s="38"/>
      <c r="AE1738" s="38"/>
      <c r="AT1738" s="19" t="s">
        <v>193</v>
      </c>
      <c r="AU1738" s="19" t="s">
        <v>92</v>
      </c>
    </row>
    <row r="1739" s="2" customFormat="1">
      <c r="A1739" s="38"/>
      <c r="B1739" s="39"/>
      <c r="C1739" s="38"/>
      <c r="D1739" s="207" t="s">
        <v>201</v>
      </c>
      <c r="E1739" s="38"/>
      <c r="F1739" s="208" t="s">
        <v>1933</v>
      </c>
      <c r="G1739" s="38"/>
      <c r="H1739" s="38"/>
      <c r="I1739" s="196"/>
      <c r="J1739" s="38"/>
      <c r="K1739" s="38"/>
      <c r="L1739" s="39"/>
      <c r="M1739" s="197"/>
      <c r="N1739" s="198"/>
      <c r="O1739" s="77"/>
      <c r="P1739" s="77"/>
      <c r="Q1739" s="77"/>
      <c r="R1739" s="77"/>
      <c r="S1739" s="77"/>
      <c r="T1739" s="78"/>
      <c r="U1739" s="38"/>
      <c r="V1739" s="38"/>
      <c r="W1739" s="38"/>
      <c r="X1739" s="38"/>
      <c r="Y1739" s="38"/>
      <c r="Z1739" s="38"/>
      <c r="AA1739" s="38"/>
      <c r="AB1739" s="38"/>
      <c r="AC1739" s="38"/>
      <c r="AD1739" s="38"/>
      <c r="AE1739" s="38"/>
      <c r="AT1739" s="19" t="s">
        <v>201</v>
      </c>
      <c r="AU1739" s="19" t="s">
        <v>92</v>
      </c>
    </row>
    <row r="1740" s="14" customFormat="1">
      <c r="A1740" s="14"/>
      <c r="B1740" s="219"/>
      <c r="C1740" s="14"/>
      <c r="D1740" s="194" t="s">
        <v>194</v>
      </c>
      <c r="E1740" s="220" t="s">
        <v>1</v>
      </c>
      <c r="F1740" s="221" t="s">
        <v>1934</v>
      </c>
      <c r="G1740" s="14"/>
      <c r="H1740" s="220" t="s">
        <v>1</v>
      </c>
      <c r="I1740" s="222"/>
      <c r="J1740" s="14"/>
      <c r="K1740" s="14"/>
      <c r="L1740" s="219"/>
      <c r="M1740" s="223"/>
      <c r="N1740" s="224"/>
      <c r="O1740" s="224"/>
      <c r="P1740" s="224"/>
      <c r="Q1740" s="224"/>
      <c r="R1740" s="224"/>
      <c r="S1740" s="224"/>
      <c r="T1740" s="225"/>
      <c r="U1740" s="14"/>
      <c r="V1740" s="14"/>
      <c r="W1740" s="14"/>
      <c r="X1740" s="14"/>
      <c r="Y1740" s="14"/>
      <c r="Z1740" s="14"/>
      <c r="AA1740" s="14"/>
      <c r="AB1740" s="14"/>
      <c r="AC1740" s="14"/>
      <c r="AD1740" s="14"/>
      <c r="AE1740" s="14"/>
      <c r="AT1740" s="220" t="s">
        <v>194</v>
      </c>
      <c r="AU1740" s="220" t="s">
        <v>92</v>
      </c>
      <c r="AV1740" s="14" t="s">
        <v>84</v>
      </c>
      <c r="AW1740" s="14" t="s">
        <v>32</v>
      </c>
      <c r="AX1740" s="14" t="s">
        <v>76</v>
      </c>
      <c r="AY1740" s="220" t="s">
        <v>185</v>
      </c>
    </row>
    <row r="1741" s="13" customFormat="1">
      <c r="A1741" s="13"/>
      <c r="B1741" s="199"/>
      <c r="C1741" s="13"/>
      <c r="D1741" s="194" t="s">
        <v>194</v>
      </c>
      <c r="E1741" s="200" t="s">
        <v>1</v>
      </c>
      <c r="F1741" s="201" t="s">
        <v>1935</v>
      </c>
      <c r="G1741" s="13"/>
      <c r="H1741" s="202">
        <v>12</v>
      </c>
      <c r="I1741" s="203"/>
      <c r="J1741" s="13"/>
      <c r="K1741" s="13"/>
      <c r="L1741" s="199"/>
      <c r="M1741" s="204"/>
      <c r="N1741" s="205"/>
      <c r="O1741" s="205"/>
      <c r="P1741" s="205"/>
      <c r="Q1741" s="205"/>
      <c r="R1741" s="205"/>
      <c r="S1741" s="205"/>
      <c r="T1741" s="206"/>
      <c r="U1741" s="13"/>
      <c r="V1741" s="13"/>
      <c r="W1741" s="13"/>
      <c r="X1741" s="13"/>
      <c r="Y1741" s="13"/>
      <c r="Z1741" s="13"/>
      <c r="AA1741" s="13"/>
      <c r="AB1741" s="13"/>
      <c r="AC1741" s="13"/>
      <c r="AD1741" s="13"/>
      <c r="AE1741" s="13"/>
      <c r="AT1741" s="200" t="s">
        <v>194</v>
      </c>
      <c r="AU1741" s="200" t="s">
        <v>92</v>
      </c>
      <c r="AV1741" s="13" t="s">
        <v>92</v>
      </c>
      <c r="AW1741" s="13" t="s">
        <v>32</v>
      </c>
      <c r="AX1741" s="13" t="s">
        <v>76</v>
      </c>
      <c r="AY1741" s="200" t="s">
        <v>185</v>
      </c>
    </row>
    <row r="1742" s="14" customFormat="1">
      <c r="A1742" s="14"/>
      <c r="B1742" s="219"/>
      <c r="C1742" s="14"/>
      <c r="D1742" s="194" t="s">
        <v>194</v>
      </c>
      <c r="E1742" s="220" t="s">
        <v>1</v>
      </c>
      <c r="F1742" s="221" t="s">
        <v>1936</v>
      </c>
      <c r="G1742" s="14"/>
      <c r="H1742" s="220" t="s">
        <v>1</v>
      </c>
      <c r="I1742" s="222"/>
      <c r="J1742" s="14"/>
      <c r="K1742" s="14"/>
      <c r="L1742" s="219"/>
      <c r="M1742" s="223"/>
      <c r="N1742" s="224"/>
      <c r="O1742" s="224"/>
      <c r="P1742" s="224"/>
      <c r="Q1742" s="224"/>
      <c r="R1742" s="224"/>
      <c r="S1742" s="224"/>
      <c r="T1742" s="225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T1742" s="220" t="s">
        <v>194</v>
      </c>
      <c r="AU1742" s="220" t="s">
        <v>92</v>
      </c>
      <c r="AV1742" s="14" t="s">
        <v>84</v>
      </c>
      <c r="AW1742" s="14" t="s">
        <v>32</v>
      </c>
      <c r="AX1742" s="14" t="s">
        <v>76</v>
      </c>
      <c r="AY1742" s="220" t="s">
        <v>185</v>
      </c>
    </row>
    <row r="1743" s="13" customFormat="1">
      <c r="A1743" s="13"/>
      <c r="B1743" s="199"/>
      <c r="C1743" s="13"/>
      <c r="D1743" s="194" t="s">
        <v>194</v>
      </c>
      <c r="E1743" s="200" t="s">
        <v>1</v>
      </c>
      <c r="F1743" s="201" t="s">
        <v>1937</v>
      </c>
      <c r="G1743" s="13"/>
      <c r="H1743" s="202">
        <v>9</v>
      </c>
      <c r="I1743" s="203"/>
      <c r="J1743" s="13"/>
      <c r="K1743" s="13"/>
      <c r="L1743" s="199"/>
      <c r="M1743" s="204"/>
      <c r="N1743" s="205"/>
      <c r="O1743" s="205"/>
      <c r="P1743" s="205"/>
      <c r="Q1743" s="205"/>
      <c r="R1743" s="205"/>
      <c r="S1743" s="205"/>
      <c r="T1743" s="206"/>
      <c r="U1743" s="13"/>
      <c r="V1743" s="13"/>
      <c r="W1743" s="13"/>
      <c r="X1743" s="13"/>
      <c r="Y1743" s="13"/>
      <c r="Z1743" s="13"/>
      <c r="AA1743" s="13"/>
      <c r="AB1743" s="13"/>
      <c r="AC1743" s="13"/>
      <c r="AD1743" s="13"/>
      <c r="AE1743" s="13"/>
      <c r="AT1743" s="200" t="s">
        <v>194</v>
      </c>
      <c r="AU1743" s="200" t="s">
        <v>92</v>
      </c>
      <c r="AV1743" s="13" t="s">
        <v>92</v>
      </c>
      <c r="AW1743" s="13" t="s">
        <v>32</v>
      </c>
      <c r="AX1743" s="13" t="s">
        <v>76</v>
      </c>
      <c r="AY1743" s="200" t="s">
        <v>185</v>
      </c>
    </row>
    <row r="1744" s="15" customFormat="1">
      <c r="A1744" s="15"/>
      <c r="B1744" s="226"/>
      <c r="C1744" s="15"/>
      <c r="D1744" s="194" t="s">
        <v>194</v>
      </c>
      <c r="E1744" s="227" t="s">
        <v>1</v>
      </c>
      <c r="F1744" s="228" t="s">
        <v>276</v>
      </c>
      <c r="G1744" s="15"/>
      <c r="H1744" s="229">
        <v>21</v>
      </c>
      <c r="I1744" s="230"/>
      <c r="J1744" s="15"/>
      <c r="K1744" s="15"/>
      <c r="L1744" s="226"/>
      <c r="M1744" s="231"/>
      <c r="N1744" s="232"/>
      <c r="O1744" s="232"/>
      <c r="P1744" s="232"/>
      <c r="Q1744" s="232"/>
      <c r="R1744" s="232"/>
      <c r="S1744" s="232"/>
      <c r="T1744" s="233"/>
      <c r="U1744" s="15"/>
      <c r="V1744" s="15"/>
      <c r="W1744" s="15"/>
      <c r="X1744" s="15"/>
      <c r="Y1744" s="15"/>
      <c r="Z1744" s="15"/>
      <c r="AA1744" s="15"/>
      <c r="AB1744" s="15"/>
      <c r="AC1744" s="15"/>
      <c r="AD1744" s="15"/>
      <c r="AE1744" s="15"/>
      <c r="AT1744" s="227" t="s">
        <v>194</v>
      </c>
      <c r="AU1744" s="227" t="s">
        <v>92</v>
      </c>
      <c r="AV1744" s="15" t="s">
        <v>191</v>
      </c>
      <c r="AW1744" s="15" t="s">
        <v>32</v>
      </c>
      <c r="AX1744" s="15" t="s">
        <v>84</v>
      </c>
      <c r="AY1744" s="227" t="s">
        <v>185</v>
      </c>
    </row>
    <row r="1745" s="2" customFormat="1" ht="24.15" customHeight="1">
      <c r="A1745" s="38"/>
      <c r="B1745" s="180"/>
      <c r="C1745" s="181" t="s">
        <v>1938</v>
      </c>
      <c r="D1745" s="181" t="s">
        <v>187</v>
      </c>
      <c r="E1745" s="182" t="s">
        <v>1939</v>
      </c>
      <c r="F1745" s="183" t="s">
        <v>1940</v>
      </c>
      <c r="G1745" s="184" t="s">
        <v>584</v>
      </c>
      <c r="H1745" s="185">
        <v>5.5999999999999996</v>
      </c>
      <c r="I1745" s="186"/>
      <c r="J1745" s="187">
        <f>ROUND(I1745*H1745,2)</f>
        <v>0</v>
      </c>
      <c r="K1745" s="183" t="s">
        <v>199</v>
      </c>
      <c r="L1745" s="39"/>
      <c r="M1745" s="188" t="s">
        <v>1</v>
      </c>
      <c r="N1745" s="189" t="s">
        <v>42</v>
      </c>
      <c r="O1745" s="77"/>
      <c r="P1745" s="190">
        <f>O1745*H1745</f>
        <v>0</v>
      </c>
      <c r="Q1745" s="190">
        <v>0</v>
      </c>
      <c r="R1745" s="190">
        <f>Q1745*H1745</f>
        <v>0</v>
      </c>
      <c r="S1745" s="190">
        <v>0.012319999999999999</v>
      </c>
      <c r="T1745" s="191">
        <f>S1745*H1745</f>
        <v>0.068991999999999998</v>
      </c>
      <c r="U1745" s="38"/>
      <c r="V1745" s="38"/>
      <c r="W1745" s="38"/>
      <c r="X1745" s="38"/>
      <c r="Y1745" s="38"/>
      <c r="Z1745" s="38"/>
      <c r="AA1745" s="38"/>
      <c r="AB1745" s="38"/>
      <c r="AC1745" s="38"/>
      <c r="AD1745" s="38"/>
      <c r="AE1745" s="38"/>
      <c r="AR1745" s="192" t="s">
        <v>301</v>
      </c>
      <c r="AT1745" s="192" t="s">
        <v>187</v>
      </c>
      <c r="AU1745" s="192" t="s">
        <v>92</v>
      </c>
      <c r="AY1745" s="19" t="s">
        <v>185</v>
      </c>
      <c r="BE1745" s="193">
        <f>IF(N1745="základní",J1745,0)</f>
        <v>0</v>
      </c>
      <c r="BF1745" s="193">
        <f>IF(N1745="snížená",J1745,0)</f>
        <v>0</v>
      </c>
      <c r="BG1745" s="193">
        <f>IF(N1745="zákl. přenesená",J1745,0)</f>
        <v>0</v>
      </c>
      <c r="BH1745" s="193">
        <f>IF(N1745="sníž. přenesená",J1745,0)</f>
        <v>0</v>
      </c>
      <c r="BI1745" s="193">
        <f>IF(N1745="nulová",J1745,0)</f>
        <v>0</v>
      </c>
      <c r="BJ1745" s="19" t="s">
        <v>92</v>
      </c>
      <c r="BK1745" s="193">
        <f>ROUND(I1745*H1745,2)</f>
        <v>0</v>
      </c>
      <c r="BL1745" s="19" t="s">
        <v>301</v>
      </c>
      <c r="BM1745" s="192" t="s">
        <v>1941</v>
      </c>
    </row>
    <row r="1746" s="2" customFormat="1">
      <c r="A1746" s="38"/>
      <c r="B1746" s="39"/>
      <c r="C1746" s="38"/>
      <c r="D1746" s="194" t="s">
        <v>193</v>
      </c>
      <c r="E1746" s="38"/>
      <c r="F1746" s="195" t="s">
        <v>1940</v>
      </c>
      <c r="G1746" s="38"/>
      <c r="H1746" s="38"/>
      <c r="I1746" s="196"/>
      <c r="J1746" s="38"/>
      <c r="K1746" s="38"/>
      <c r="L1746" s="39"/>
      <c r="M1746" s="197"/>
      <c r="N1746" s="198"/>
      <c r="O1746" s="77"/>
      <c r="P1746" s="77"/>
      <c r="Q1746" s="77"/>
      <c r="R1746" s="77"/>
      <c r="S1746" s="77"/>
      <c r="T1746" s="78"/>
      <c r="U1746" s="38"/>
      <c r="V1746" s="38"/>
      <c r="W1746" s="38"/>
      <c r="X1746" s="38"/>
      <c r="Y1746" s="38"/>
      <c r="Z1746" s="38"/>
      <c r="AA1746" s="38"/>
      <c r="AB1746" s="38"/>
      <c r="AC1746" s="38"/>
      <c r="AD1746" s="38"/>
      <c r="AE1746" s="38"/>
      <c r="AT1746" s="19" t="s">
        <v>193</v>
      </c>
      <c r="AU1746" s="19" t="s">
        <v>92</v>
      </c>
    </row>
    <row r="1747" s="2" customFormat="1">
      <c r="A1747" s="38"/>
      <c r="B1747" s="39"/>
      <c r="C1747" s="38"/>
      <c r="D1747" s="207" t="s">
        <v>201</v>
      </c>
      <c r="E1747" s="38"/>
      <c r="F1747" s="208" t="s">
        <v>1942</v>
      </c>
      <c r="G1747" s="38"/>
      <c r="H1747" s="38"/>
      <c r="I1747" s="196"/>
      <c r="J1747" s="38"/>
      <c r="K1747" s="38"/>
      <c r="L1747" s="39"/>
      <c r="M1747" s="197"/>
      <c r="N1747" s="198"/>
      <c r="O1747" s="77"/>
      <c r="P1747" s="77"/>
      <c r="Q1747" s="77"/>
      <c r="R1747" s="77"/>
      <c r="S1747" s="77"/>
      <c r="T1747" s="78"/>
      <c r="U1747" s="38"/>
      <c r="V1747" s="38"/>
      <c r="W1747" s="38"/>
      <c r="X1747" s="38"/>
      <c r="Y1747" s="38"/>
      <c r="Z1747" s="38"/>
      <c r="AA1747" s="38"/>
      <c r="AB1747" s="38"/>
      <c r="AC1747" s="38"/>
      <c r="AD1747" s="38"/>
      <c r="AE1747" s="38"/>
      <c r="AT1747" s="19" t="s">
        <v>201</v>
      </c>
      <c r="AU1747" s="19" t="s">
        <v>92</v>
      </c>
    </row>
    <row r="1748" s="14" customFormat="1">
      <c r="A1748" s="14"/>
      <c r="B1748" s="219"/>
      <c r="C1748" s="14"/>
      <c r="D1748" s="194" t="s">
        <v>194</v>
      </c>
      <c r="E1748" s="220" t="s">
        <v>1</v>
      </c>
      <c r="F1748" s="221" t="s">
        <v>1943</v>
      </c>
      <c r="G1748" s="14"/>
      <c r="H1748" s="220" t="s">
        <v>1</v>
      </c>
      <c r="I1748" s="222"/>
      <c r="J1748" s="14"/>
      <c r="K1748" s="14"/>
      <c r="L1748" s="219"/>
      <c r="M1748" s="223"/>
      <c r="N1748" s="224"/>
      <c r="O1748" s="224"/>
      <c r="P1748" s="224"/>
      <c r="Q1748" s="224"/>
      <c r="R1748" s="224"/>
      <c r="S1748" s="224"/>
      <c r="T1748" s="225"/>
      <c r="U1748" s="14"/>
      <c r="V1748" s="14"/>
      <c r="W1748" s="14"/>
      <c r="X1748" s="14"/>
      <c r="Y1748" s="14"/>
      <c r="Z1748" s="14"/>
      <c r="AA1748" s="14"/>
      <c r="AB1748" s="14"/>
      <c r="AC1748" s="14"/>
      <c r="AD1748" s="14"/>
      <c r="AE1748" s="14"/>
      <c r="AT1748" s="220" t="s">
        <v>194</v>
      </c>
      <c r="AU1748" s="220" t="s">
        <v>92</v>
      </c>
      <c r="AV1748" s="14" t="s">
        <v>84</v>
      </c>
      <c r="AW1748" s="14" t="s">
        <v>32</v>
      </c>
      <c r="AX1748" s="14" t="s">
        <v>76</v>
      </c>
      <c r="AY1748" s="220" t="s">
        <v>185</v>
      </c>
    </row>
    <row r="1749" s="13" customFormat="1">
      <c r="A1749" s="13"/>
      <c r="B1749" s="199"/>
      <c r="C1749" s="13"/>
      <c r="D1749" s="194" t="s">
        <v>194</v>
      </c>
      <c r="E1749" s="200" t="s">
        <v>1</v>
      </c>
      <c r="F1749" s="201" t="s">
        <v>1944</v>
      </c>
      <c r="G1749" s="13"/>
      <c r="H1749" s="202">
        <v>5.5999999999999996</v>
      </c>
      <c r="I1749" s="203"/>
      <c r="J1749" s="13"/>
      <c r="K1749" s="13"/>
      <c r="L1749" s="199"/>
      <c r="M1749" s="204"/>
      <c r="N1749" s="205"/>
      <c r="O1749" s="205"/>
      <c r="P1749" s="205"/>
      <c r="Q1749" s="205"/>
      <c r="R1749" s="205"/>
      <c r="S1749" s="205"/>
      <c r="T1749" s="206"/>
      <c r="U1749" s="13"/>
      <c r="V1749" s="13"/>
      <c r="W1749" s="13"/>
      <c r="X1749" s="13"/>
      <c r="Y1749" s="13"/>
      <c r="Z1749" s="13"/>
      <c r="AA1749" s="13"/>
      <c r="AB1749" s="13"/>
      <c r="AC1749" s="13"/>
      <c r="AD1749" s="13"/>
      <c r="AE1749" s="13"/>
      <c r="AT1749" s="200" t="s">
        <v>194</v>
      </c>
      <c r="AU1749" s="200" t="s">
        <v>92</v>
      </c>
      <c r="AV1749" s="13" t="s">
        <v>92</v>
      </c>
      <c r="AW1749" s="13" t="s">
        <v>32</v>
      </c>
      <c r="AX1749" s="13" t="s">
        <v>84</v>
      </c>
      <c r="AY1749" s="200" t="s">
        <v>185</v>
      </c>
    </row>
    <row r="1750" s="2" customFormat="1" ht="24.15" customHeight="1">
      <c r="A1750" s="38"/>
      <c r="B1750" s="180"/>
      <c r="C1750" s="181" t="s">
        <v>1945</v>
      </c>
      <c r="D1750" s="181" t="s">
        <v>187</v>
      </c>
      <c r="E1750" s="182" t="s">
        <v>1946</v>
      </c>
      <c r="F1750" s="183" t="s">
        <v>1947</v>
      </c>
      <c r="G1750" s="184" t="s">
        <v>584</v>
      </c>
      <c r="H1750" s="185">
        <v>15.1</v>
      </c>
      <c r="I1750" s="186"/>
      <c r="J1750" s="187">
        <f>ROUND(I1750*H1750,2)</f>
        <v>0</v>
      </c>
      <c r="K1750" s="183" t="s">
        <v>199</v>
      </c>
      <c r="L1750" s="39"/>
      <c r="M1750" s="188" t="s">
        <v>1</v>
      </c>
      <c r="N1750" s="189" t="s">
        <v>42</v>
      </c>
      <c r="O1750" s="77"/>
      <c r="P1750" s="190">
        <f>O1750*H1750</f>
        <v>0</v>
      </c>
      <c r="Q1750" s="190">
        <v>0</v>
      </c>
      <c r="R1750" s="190">
        <f>Q1750*H1750</f>
        <v>0</v>
      </c>
      <c r="S1750" s="190">
        <v>0.012319999999999999</v>
      </c>
      <c r="T1750" s="191">
        <f>S1750*H1750</f>
        <v>0.18603199999999998</v>
      </c>
      <c r="U1750" s="38"/>
      <c r="V1750" s="38"/>
      <c r="W1750" s="38"/>
      <c r="X1750" s="38"/>
      <c r="Y1750" s="38"/>
      <c r="Z1750" s="38"/>
      <c r="AA1750" s="38"/>
      <c r="AB1750" s="38"/>
      <c r="AC1750" s="38"/>
      <c r="AD1750" s="38"/>
      <c r="AE1750" s="38"/>
      <c r="AR1750" s="192" t="s">
        <v>301</v>
      </c>
      <c r="AT1750" s="192" t="s">
        <v>187</v>
      </c>
      <c r="AU1750" s="192" t="s">
        <v>92</v>
      </c>
      <c r="AY1750" s="19" t="s">
        <v>185</v>
      </c>
      <c r="BE1750" s="193">
        <f>IF(N1750="základní",J1750,0)</f>
        <v>0</v>
      </c>
      <c r="BF1750" s="193">
        <f>IF(N1750="snížená",J1750,0)</f>
        <v>0</v>
      </c>
      <c r="BG1750" s="193">
        <f>IF(N1750="zákl. přenesená",J1750,0)</f>
        <v>0</v>
      </c>
      <c r="BH1750" s="193">
        <f>IF(N1750="sníž. přenesená",J1750,0)</f>
        <v>0</v>
      </c>
      <c r="BI1750" s="193">
        <f>IF(N1750="nulová",J1750,0)</f>
        <v>0</v>
      </c>
      <c r="BJ1750" s="19" t="s">
        <v>92</v>
      </c>
      <c r="BK1750" s="193">
        <f>ROUND(I1750*H1750,2)</f>
        <v>0</v>
      </c>
      <c r="BL1750" s="19" t="s">
        <v>301</v>
      </c>
      <c r="BM1750" s="192" t="s">
        <v>1948</v>
      </c>
    </row>
    <row r="1751" s="2" customFormat="1">
      <c r="A1751" s="38"/>
      <c r="B1751" s="39"/>
      <c r="C1751" s="38"/>
      <c r="D1751" s="194" t="s">
        <v>193</v>
      </c>
      <c r="E1751" s="38"/>
      <c r="F1751" s="195" t="s">
        <v>1947</v>
      </c>
      <c r="G1751" s="38"/>
      <c r="H1751" s="38"/>
      <c r="I1751" s="196"/>
      <c r="J1751" s="38"/>
      <c r="K1751" s="38"/>
      <c r="L1751" s="39"/>
      <c r="M1751" s="197"/>
      <c r="N1751" s="198"/>
      <c r="O1751" s="77"/>
      <c r="P1751" s="77"/>
      <c r="Q1751" s="77"/>
      <c r="R1751" s="77"/>
      <c r="S1751" s="77"/>
      <c r="T1751" s="78"/>
      <c r="U1751" s="38"/>
      <c r="V1751" s="38"/>
      <c r="W1751" s="38"/>
      <c r="X1751" s="38"/>
      <c r="Y1751" s="38"/>
      <c r="Z1751" s="38"/>
      <c r="AA1751" s="38"/>
      <c r="AB1751" s="38"/>
      <c r="AC1751" s="38"/>
      <c r="AD1751" s="38"/>
      <c r="AE1751" s="38"/>
      <c r="AT1751" s="19" t="s">
        <v>193</v>
      </c>
      <c r="AU1751" s="19" t="s">
        <v>92</v>
      </c>
    </row>
    <row r="1752" s="2" customFormat="1">
      <c r="A1752" s="38"/>
      <c r="B1752" s="39"/>
      <c r="C1752" s="38"/>
      <c r="D1752" s="207" t="s">
        <v>201</v>
      </c>
      <c r="E1752" s="38"/>
      <c r="F1752" s="208" t="s">
        <v>1949</v>
      </c>
      <c r="G1752" s="38"/>
      <c r="H1752" s="38"/>
      <c r="I1752" s="196"/>
      <c r="J1752" s="38"/>
      <c r="K1752" s="38"/>
      <c r="L1752" s="39"/>
      <c r="M1752" s="197"/>
      <c r="N1752" s="198"/>
      <c r="O1752" s="77"/>
      <c r="P1752" s="77"/>
      <c r="Q1752" s="77"/>
      <c r="R1752" s="77"/>
      <c r="S1752" s="77"/>
      <c r="T1752" s="78"/>
      <c r="U1752" s="38"/>
      <c r="V1752" s="38"/>
      <c r="W1752" s="38"/>
      <c r="X1752" s="38"/>
      <c r="Y1752" s="38"/>
      <c r="Z1752" s="38"/>
      <c r="AA1752" s="38"/>
      <c r="AB1752" s="38"/>
      <c r="AC1752" s="38"/>
      <c r="AD1752" s="38"/>
      <c r="AE1752" s="38"/>
      <c r="AT1752" s="19" t="s">
        <v>201</v>
      </c>
      <c r="AU1752" s="19" t="s">
        <v>92</v>
      </c>
    </row>
    <row r="1753" s="14" customFormat="1">
      <c r="A1753" s="14"/>
      <c r="B1753" s="219"/>
      <c r="C1753" s="14"/>
      <c r="D1753" s="194" t="s">
        <v>194</v>
      </c>
      <c r="E1753" s="220" t="s">
        <v>1</v>
      </c>
      <c r="F1753" s="221" t="s">
        <v>1950</v>
      </c>
      <c r="G1753" s="14"/>
      <c r="H1753" s="220" t="s">
        <v>1</v>
      </c>
      <c r="I1753" s="222"/>
      <c r="J1753" s="14"/>
      <c r="K1753" s="14"/>
      <c r="L1753" s="219"/>
      <c r="M1753" s="223"/>
      <c r="N1753" s="224"/>
      <c r="O1753" s="224"/>
      <c r="P1753" s="224"/>
      <c r="Q1753" s="224"/>
      <c r="R1753" s="224"/>
      <c r="S1753" s="224"/>
      <c r="T1753" s="225"/>
      <c r="U1753" s="14"/>
      <c r="V1753" s="14"/>
      <c r="W1753" s="14"/>
      <c r="X1753" s="14"/>
      <c r="Y1753" s="14"/>
      <c r="Z1753" s="14"/>
      <c r="AA1753" s="14"/>
      <c r="AB1753" s="14"/>
      <c r="AC1753" s="14"/>
      <c r="AD1753" s="14"/>
      <c r="AE1753" s="14"/>
      <c r="AT1753" s="220" t="s">
        <v>194</v>
      </c>
      <c r="AU1753" s="220" t="s">
        <v>92</v>
      </c>
      <c r="AV1753" s="14" t="s">
        <v>84</v>
      </c>
      <c r="AW1753" s="14" t="s">
        <v>32</v>
      </c>
      <c r="AX1753" s="14" t="s">
        <v>76</v>
      </c>
      <c r="AY1753" s="220" t="s">
        <v>185</v>
      </c>
    </row>
    <row r="1754" s="13" customFormat="1">
      <c r="A1754" s="13"/>
      <c r="B1754" s="199"/>
      <c r="C1754" s="13"/>
      <c r="D1754" s="194" t="s">
        <v>194</v>
      </c>
      <c r="E1754" s="200" t="s">
        <v>1</v>
      </c>
      <c r="F1754" s="201" t="s">
        <v>1951</v>
      </c>
      <c r="G1754" s="13"/>
      <c r="H1754" s="202">
        <v>15.1</v>
      </c>
      <c r="I1754" s="203"/>
      <c r="J1754" s="13"/>
      <c r="K1754" s="13"/>
      <c r="L1754" s="199"/>
      <c r="M1754" s="204"/>
      <c r="N1754" s="205"/>
      <c r="O1754" s="205"/>
      <c r="P1754" s="205"/>
      <c r="Q1754" s="205"/>
      <c r="R1754" s="205"/>
      <c r="S1754" s="205"/>
      <c r="T1754" s="206"/>
      <c r="U1754" s="13"/>
      <c r="V1754" s="13"/>
      <c r="W1754" s="13"/>
      <c r="X1754" s="13"/>
      <c r="Y1754" s="13"/>
      <c r="Z1754" s="13"/>
      <c r="AA1754" s="13"/>
      <c r="AB1754" s="13"/>
      <c r="AC1754" s="13"/>
      <c r="AD1754" s="13"/>
      <c r="AE1754" s="13"/>
      <c r="AT1754" s="200" t="s">
        <v>194</v>
      </c>
      <c r="AU1754" s="200" t="s">
        <v>92</v>
      </c>
      <c r="AV1754" s="13" t="s">
        <v>92</v>
      </c>
      <c r="AW1754" s="13" t="s">
        <v>32</v>
      </c>
      <c r="AX1754" s="13" t="s">
        <v>76</v>
      </c>
      <c r="AY1754" s="200" t="s">
        <v>185</v>
      </c>
    </row>
    <row r="1755" s="15" customFormat="1">
      <c r="A1755" s="15"/>
      <c r="B1755" s="226"/>
      <c r="C1755" s="15"/>
      <c r="D1755" s="194" t="s">
        <v>194</v>
      </c>
      <c r="E1755" s="227" t="s">
        <v>1</v>
      </c>
      <c r="F1755" s="228" t="s">
        <v>276</v>
      </c>
      <c r="G1755" s="15"/>
      <c r="H1755" s="229">
        <v>15.1</v>
      </c>
      <c r="I1755" s="230"/>
      <c r="J1755" s="15"/>
      <c r="K1755" s="15"/>
      <c r="L1755" s="226"/>
      <c r="M1755" s="231"/>
      <c r="N1755" s="232"/>
      <c r="O1755" s="232"/>
      <c r="P1755" s="232"/>
      <c r="Q1755" s="232"/>
      <c r="R1755" s="232"/>
      <c r="S1755" s="232"/>
      <c r="T1755" s="233"/>
      <c r="U1755" s="15"/>
      <c r="V1755" s="15"/>
      <c r="W1755" s="15"/>
      <c r="X1755" s="15"/>
      <c r="Y1755" s="15"/>
      <c r="Z1755" s="15"/>
      <c r="AA1755" s="15"/>
      <c r="AB1755" s="15"/>
      <c r="AC1755" s="15"/>
      <c r="AD1755" s="15"/>
      <c r="AE1755" s="15"/>
      <c r="AT1755" s="227" t="s">
        <v>194</v>
      </c>
      <c r="AU1755" s="227" t="s">
        <v>92</v>
      </c>
      <c r="AV1755" s="15" t="s">
        <v>191</v>
      </c>
      <c r="AW1755" s="15" t="s">
        <v>32</v>
      </c>
      <c r="AX1755" s="15" t="s">
        <v>84</v>
      </c>
      <c r="AY1755" s="227" t="s">
        <v>185</v>
      </c>
    </row>
    <row r="1756" s="2" customFormat="1" ht="24.15" customHeight="1">
      <c r="A1756" s="38"/>
      <c r="B1756" s="180"/>
      <c r="C1756" s="181" t="s">
        <v>1952</v>
      </c>
      <c r="D1756" s="181" t="s">
        <v>187</v>
      </c>
      <c r="E1756" s="182" t="s">
        <v>1953</v>
      </c>
      <c r="F1756" s="183" t="s">
        <v>1954</v>
      </c>
      <c r="G1756" s="184" t="s">
        <v>584</v>
      </c>
      <c r="H1756" s="185">
        <v>2.3999999999999999</v>
      </c>
      <c r="I1756" s="186"/>
      <c r="J1756" s="187">
        <f>ROUND(I1756*H1756,2)</f>
        <v>0</v>
      </c>
      <c r="K1756" s="183" t="s">
        <v>199</v>
      </c>
      <c r="L1756" s="39"/>
      <c r="M1756" s="188" t="s">
        <v>1</v>
      </c>
      <c r="N1756" s="189" t="s">
        <v>42</v>
      </c>
      <c r="O1756" s="77"/>
      <c r="P1756" s="190">
        <f>O1756*H1756</f>
        <v>0</v>
      </c>
      <c r="Q1756" s="190">
        <v>0</v>
      </c>
      <c r="R1756" s="190">
        <f>Q1756*H1756</f>
        <v>0</v>
      </c>
      <c r="S1756" s="190">
        <v>0.01584</v>
      </c>
      <c r="T1756" s="191">
        <f>S1756*H1756</f>
        <v>0.038016000000000001</v>
      </c>
      <c r="U1756" s="38"/>
      <c r="V1756" s="38"/>
      <c r="W1756" s="38"/>
      <c r="X1756" s="38"/>
      <c r="Y1756" s="38"/>
      <c r="Z1756" s="38"/>
      <c r="AA1756" s="38"/>
      <c r="AB1756" s="38"/>
      <c r="AC1756" s="38"/>
      <c r="AD1756" s="38"/>
      <c r="AE1756" s="38"/>
      <c r="AR1756" s="192" t="s">
        <v>301</v>
      </c>
      <c r="AT1756" s="192" t="s">
        <v>187</v>
      </c>
      <c r="AU1756" s="192" t="s">
        <v>92</v>
      </c>
      <c r="AY1756" s="19" t="s">
        <v>185</v>
      </c>
      <c r="BE1756" s="193">
        <f>IF(N1756="základní",J1756,0)</f>
        <v>0</v>
      </c>
      <c r="BF1756" s="193">
        <f>IF(N1756="snížená",J1756,0)</f>
        <v>0</v>
      </c>
      <c r="BG1756" s="193">
        <f>IF(N1756="zákl. přenesená",J1756,0)</f>
        <v>0</v>
      </c>
      <c r="BH1756" s="193">
        <f>IF(N1756="sníž. přenesená",J1756,0)</f>
        <v>0</v>
      </c>
      <c r="BI1756" s="193">
        <f>IF(N1756="nulová",J1756,0)</f>
        <v>0</v>
      </c>
      <c r="BJ1756" s="19" t="s">
        <v>92</v>
      </c>
      <c r="BK1756" s="193">
        <f>ROUND(I1756*H1756,2)</f>
        <v>0</v>
      </c>
      <c r="BL1756" s="19" t="s">
        <v>301</v>
      </c>
      <c r="BM1756" s="192" t="s">
        <v>1955</v>
      </c>
    </row>
    <row r="1757" s="2" customFormat="1">
      <c r="A1757" s="38"/>
      <c r="B1757" s="39"/>
      <c r="C1757" s="38"/>
      <c r="D1757" s="194" t="s">
        <v>193</v>
      </c>
      <c r="E1757" s="38"/>
      <c r="F1757" s="195" t="s">
        <v>1954</v>
      </c>
      <c r="G1757" s="38"/>
      <c r="H1757" s="38"/>
      <c r="I1757" s="196"/>
      <c r="J1757" s="38"/>
      <c r="K1757" s="38"/>
      <c r="L1757" s="39"/>
      <c r="M1757" s="197"/>
      <c r="N1757" s="198"/>
      <c r="O1757" s="77"/>
      <c r="P1757" s="77"/>
      <c r="Q1757" s="77"/>
      <c r="R1757" s="77"/>
      <c r="S1757" s="77"/>
      <c r="T1757" s="78"/>
      <c r="U1757" s="38"/>
      <c r="V1757" s="38"/>
      <c r="W1757" s="38"/>
      <c r="X1757" s="38"/>
      <c r="Y1757" s="38"/>
      <c r="Z1757" s="38"/>
      <c r="AA1757" s="38"/>
      <c r="AB1757" s="38"/>
      <c r="AC1757" s="38"/>
      <c r="AD1757" s="38"/>
      <c r="AE1757" s="38"/>
      <c r="AT1757" s="19" t="s">
        <v>193</v>
      </c>
      <c r="AU1757" s="19" t="s">
        <v>92</v>
      </c>
    </row>
    <row r="1758" s="2" customFormat="1">
      <c r="A1758" s="38"/>
      <c r="B1758" s="39"/>
      <c r="C1758" s="38"/>
      <c r="D1758" s="207" t="s">
        <v>201</v>
      </c>
      <c r="E1758" s="38"/>
      <c r="F1758" s="208" t="s">
        <v>1956</v>
      </c>
      <c r="G1758" s="38"/>
      <c r="H1758" s="38"/>
      <c r="I1758" s="196"/>
      <c r="J1758" s="38"/>
      <c r="K1758" s="38"/>
      <c r="L1758" s="39"/>
      <c r="M1758" s="197"/>
      <c r="N1758" s="198"/>
      <c r="O1758" s="77"/>
      <c r="P1758" s="77"/>
      <c r="Q1758" s="77"/>
      <c r="R1758" s="77"/>
      <c r="S1758" s="77"/>
      <c r="T1758" s="78"/>
      <c r="U1758" s="38"/>
      <c r="V1758" s="38"/>
      <c r="W1758" s="38"/>
      <c r="X1758" s="38"/>
      <c r="Y1758" s="38"/>
      <c r="Z1758" s="38"/>
      <c r="AA1758" s="38"/>
      <c r="AB1758" s="38"/>
      <c r="AC1758" s="38"/>
      <c r="AD1758" s="38"/>
      <c r="AE1758" s="38"/>
      <c r="AT1758" s="19" t="s">
        <v>201</v>
      </c>
      <c r="AU1758" s="19" t="s">
        <v>92</v>
      </c>
    </row>
    <row r="1759" s="14" customFormat="1">
      <c r="A1759" s="14"/>
      <c r="B1759" s="219"/>
      <c r="C1759" s="14"/>
      <c r="D1759" s="194" t="s">
        <v>194</v>
      </c>
      <c r="E1759" s="220" t="s">
        <v>1</v>
      </c>
      <c r="F1759" s="221" t="s">
        <v>1925</v>
      </c>
      <c r="G1759" s="14"/>
      <c r="H1759" s="220" t="s">
        <v>1</v>
      </c>
      <c r="I1759" s="222"/>
      <c r="J1759" s="14"/>
      <c r="K1759" s="14"/>
      <c r="L1759" s="219"/>
      <c r="M1759" s="223"/>
      <c r="N1759" s="224"/>
      <c r="O1759" s="224"/>
      <c r="P1759" s="224"/>
      <c r="Q1759" s="224"/>
      <c r="R1759" s="224"/>
      <c r="S1759" s="224"/>
      <c r="T1759" s="225"/>
      <c r="U1759" s="14"/>
      <c r="V1759" s="14"/>
      <c r="W1759" s="14"/>
      <c r="X1759" s="14"/>
      <c r="Y1759" s="14"/>
      <c r="Z1759" s="14"/>
      <c r="AA1759" s="14"/>
      <c r="AB1759" s="14"/>
      <c r="AC1759" s="14"/>
      <c r="AD1759" s="14"/>
      <c r="AE1759" s="14"/>
      <c r="AT1759" s="220" t="s">
        <v>194</v>
      </c>
      <c r="AU1759" s="220" t="s">
        <v>92</v>
      </c>
      <c r="AV1759" s="14" t="s">
        <v>84</v>
      </c>
      <c r="AW1759" s="14" t="s">
        <v>32</v>
      </c>
      <c r="AX1759" s="14" t="s">
        <v>76</v>
      </c>
      <c r="AY1759" s="220" t="s">
        <v>185</v>
      </c>
    </row>
    <row r="1760" s="13" customFormat="1">
      <c r="A1760" s="13"/>
      <c r="B1760" s="199"/>
      <c r="C1760" s="13"/>
      <c r="D1760" s="194" t="s">
        <v>194</v>
      </c>
      <c r="E1760" s="200" t="s">
        <v>1</v>
      </c>
      <c r="F1760" s="201" t="s">
        <v>1957</v>
      </c>
      <c r="G1760" s="13"/>
      <c r="H1760" s="202">
        <v>2.3999999999999999</v>
      </c>
      <c r="I1760" s="203"/>
      <c r="J1760" s="13"/>
      <c r="K1760" s="13"/>
      <c r="L1760" s="199"/>
      <c r="M1760" s="204"/>
      <c r="N1760" s="205"/>
      <c r="O1760" s="205"/>
      <c r="P1760" s="205"/>
      <c r="Q1760" s="205"/>
      <c r="R1760" s="205"/>
      <c r="S1760" s="205"/>
      <c r="T1760" s="206"/>
      <c r="U1760" s="13"/>
      <c r="V1760" s="13"/>
      <c r="W1760" s="13"/>
      <c r="X1760" s="13"/>
      <c r="Y1760" s="13"/>
      <c r="Z1760" s="13"/>
      <c r="AA1760" s="13"/>
      <c r="AB1760" s="13"/>
      <c r="AC1760" s="13"/>
      <c r="AD1760" s="13"/>
      <c r="AE1760" s="13"/>
      <c r="AT1760" s="200" t="s">
        <v>194</v>
      </c>
      <c r="AU1760" s="200" t="s">
        <v>92</v>
      </c>
      <c r="AV1760" s="13" t="s">
        <v>92</v>
      </c>
      <c r="AW1760" s="13" t="s">
        <v>32</v>
      </c>
      <c r="AX1760" s="13" t="s">
        <v>84</v>
      </c>
      <c r="AY1760" s="200" t="s">
        <v>185</v>
      </c>
    </row>
    <row r="1761" s="2" customFormat="1" ht="24.15" customHeight="1">
      <c r="A1761" s="38"/>
      <c r="B1761" s="180"/>
      <c r="C1761" s="181" t="s">
        <v>1958</v>
      </c>
      <c r="D1761" s="181" t="s">
        <v>187</v>
      </c>
      <c r="E1761" s="182" t="s">
        <v>1959</v>
      </c>
      <c r="F1761" s="183" t="s">
        <v>1960</v>
      </c>
      <c r="G1761" s="184" t="s">
        <v>584</v>
      </c>
      <c r="H1761" s="185">
        <v>24.899999999999999</v>
      </c>
      <c r="I1761" s="186"/>
      <c r="J1761" s="187">
        <f>ROUND(I1761*H1761,2)</f>
        <v>0</v>
      </c>
      <c r="K1761" s="183" t="s">
        <v>199</v>
      </c>
      <c r="L1761" s="39"/>
      <c r="M1761" s="188" t="s">
        <v>1</v>
      </c>
      <c r="N1761" s="189" t="s">
        <v>42</v>
      </c>
      <c r="O1761" s="77"/>
      <c r="P1761" s="190">
        <f>O1761*H1761</f>
        <v>0</v>
      </c>
      <c r="Q1761" s="190">
        <v>0</v>
      </c>
      <c r="R1761" s="190">
        <f>Q1761*H1761</f>
        <v>0</v>
      </c>
      <c r="S1761" s="190">
        <v>0.024750000000000001</v>
      </c>
      <c r="T1761" s="191">
        <f>S1761*H1761</f>
        <v>0.61627500000000002</v>
      </c>
      <c r="U1761" s="38"/>
      <c r="V1761" s="38"/>
      <c r="W1761" s="38"/>
      <c r="X1761" s="38"/>
      <c r="Y1761" s="38"/>
      <c r="Z1761" s="38"/>
      <c r="AA1761" s="38"/>
      <c r="AB1761" s="38"/>
      <c r="AC1761" s="38"/>
      <c r="AD1761" s="38"/>
      <c r="AE1761" s="38"/>
      <c r="AR1761" s="192" t="s">
        <v>301</v>
      </c>
      <c r="AT1761" s="192" t="s">
        <v>187</v>
      </c>
      <c r="AU1761" s="192" t="s">
        <v>92</v>
      </c>
      <c r="AY1761" s="19" t="s">
        <v>185</v>
      </c>
      <c r="BE1761" s="193">
        <f>IF(N1761="základní",J1761,0)</f>
        <v>0</v>
      </c>
      <c r="BF1761" s="193">
        <f>IF(N1761="snížená",J1761,0)</f>
        <v>0</v>
      </c>
      <c r="BG1761" s="193">
        <f>IF(N1761="zákl. přenesená",J1761,0)</f>
        <v>0</v>
      </c>
      <c r="BH1761" s="193">
        <f>IF(N1761="sníž. přenesená",J1761,0)</f>
        <v>0</v>
      </c>
      <c r="BI1761" s="193">
        <f>IF(N1761="nulová",J1761,0)</f>
        <v>0</v>
      </c>
      <c r="BJ1761" s="19" t="s">
        <v>92</v>
      </c>
      <c r="BK1761" s="193">
        <f>ROUND(I1761*H1761,2)</f>
        <v>0</v>
      </c>
      <c r="BL1761" s="19" t="s">
        <v>301</v>
      </c>
      <c r="BM1761" s="192" t="s">
        <v>1961</v>
      </c>
    </row>
    <row r="1762" s="2" customFormat="1">
      <c r="A1762" s="38"/>
      <c r="B1762" s="39"/>
      <c r="C1762" s="38"/>
      <c r="D1762" s="194" t="s">
        <v>193</v>
      </c>
      <c r="E1762" s="38"/>
      <c r="F1762" s="195" t="s">
        <v>1960</v>
      </c>
      <c r="G1762" s="38"/>
      <c r="H1762" s="38"/>
      <c r="I1762" s="196"/>
      <c r="J1762" s="38"/>
      <c r="K1762" s="38"/>
      <c r="L1762" s="39"/>
      <c r="M1762" s="197"/>
      <c r="N1762" s="198"/>
      <c r="O1762" s="77"/>
      <c r="P1762" s="77"/>
      <c r="Q1762" s="77"/>
      <c r="R1762" s="77"/>
      <c r="S1762" s="77"/>
      <c r="T1762" s="78"/>
      <c r="U1762" s="38"/>
      <c r="V1762" s="38"/>
      <c r="W1762" s="38"/>
      <c r="X1762" s="38"/>
      <c r="Y1762" s="38"/>
      <c r="Z1762" s="38"/>
      <c r="AA1762" s="38"/>
      <c r="AB1762" s="38"/>
      <c r="AC1762" s="38"/>
      <c r="AD1762" s="38"/>
      <c r="AE1762" s="38"/>
      <c r="AT1762" s="19" t="s">
        <v>193</v>
      </c>
      <c r="AU1762" s="19" t="s">
        <v>92</v>
      </c>
    </row>
    <row r="1763" s="2" customFormat="1">
      <c r="A1763" s="38"/>
      <c r="B1763" s="39"/>
      <c r="C1763" s="38"/>
      <c r="D1763" s="207" t="s">
        <v>201</v>
      </c>
      <c r="E1763" s="38"/>
      <c r="F1763" s="208" t="s">
        <v>1962</v>
      </c>
      <c r="G1763" s="38"/>
      <c r="H1763" s="38"/>
      <c r="I1763" s="196"/>
      <c r="J1763" s="38"/>
      <c r="K1763" s="38"/>
      <c r="L1763" s="39"/>
      <c r="M1763" s="197"/>
      <c r="N1763" s="198"/>
      <c r="O1763" s="77"/>
      <c r="P1763" s="77"/>
      <c r="Q1763" s="77"/>
      <c r="R1763" s="77"/>
      <c r="S1763" s="77"/>
      <c r="T1763" s="78"/>
      <c r="U1763" s="38"/>
      <c r="V1763" s="38"/>
      <c r="W1763" s="38"/>
      <c r="X1763" s="38"/>
      <c r="Y1763" s="38"/>
      <c r="Z1763" s="38"/>
      <c r="AA1763" s="38"/>
      <c r="AB1763" s="38"/>
      <c r="AC1763" s="38"/>
      <c r="AD1763" s="38"/>
      <c r="AE1763" s="38"/>
      <c r="AT1763" s="19" t="s">
        <v>201</v>
      </c>
      <c r="AU1763" s="19" t="s">
        <v>92</v>
      </c>
    </row>
    <row r="1764" s="14" customFormat="1">
      <c r="A1764" s="14"/>
      <c r="B1764" s="219"/>
      <c r="C1764" s="14"/>
      <c r="D1764" s="194" t="s">
        <v>194</v>
      </c>
      <c r="E1764" s="220" t="s">
        <v>1</v>
      </c>
      <c r="F1764" s="221" t="s">
        <v>1963</v>
      </c>
      <c r="G1764" s="14"/>
      <c r="H1764" s="220" t="s">
        <v>1</v>
      </c>
      <c r="I1764" s="222"/>
      <c r="J1764" s="14"/>
      <c r="K1764" s="14"/>
      <c r="L1764" s="219"/>
      <c r="M1764" s="223"/>
      <c r="N1764" s="224"/>
      <c r="O1764" s="224"/>
      <c r="P1764" s="224"/>
      <c r="Q1764" s="224"/>
      <c r="R1764" s="224"/>
      <c r="S1764" s="224"/>
      <c r="T1764" s="225"/>
      <c r="U1764" s="14"/>
      <c r="V1764" s="14"/>
      <c r="W1764" s="14"/>
      <c r="X1764" s="14"/>
      <c r="Y1764" s="14"/>
      <c r="Z1764" s="14"/>
      <c r="AA1764" s="14"/>
      <c r="AB1764" s="14"/>
      <c r="AC1764" s="14"/>
      <c r="AD1764" s="14"/>
      <c r="AE1764" s="14"/>
      <c r="AT1764" s="220" t="s">
        <v>194</v>
      </c>
      <c r="AU1764" s="220" t="s">
        <v>92</v>
      </c>
      <c r="AV1764" s="14" t="s">
        <v>84</v>
      </c>
      <c r="AW1764" s="14" t="s">
        <v>32</v>
      </c>
      <c r="AX1764" s="14" t="s">
        <v>76</v>
      </c>
      <c r="AY1764" s="220" t="s">
        <v>185</v>
      </c>
    </row>
    <row r="1765" s="13" customFormat="1">
      <c r="A1765" s="13"/>
      <c r="B1765" s="199"/>
      <c r="C1765" s="13"/>
      <c r="D1765" s="194" t="s">
        <v>194</v>
      </c>
      <c r="E1765" s="200" t="s">
        <v>1</v>
      </c>
      <c r="F1765" s="201" t="s">
        <v>1964</v>
      </c>
      <c r="G1765" s="13"/>
      <c r="H1765" s="202">
        <v>24.899999999999999</v>
      </c>
      <c r="I1765" s="203"/>
      <c r="J1765" s="13"/>
      <c r="K1765" s="13"/>
      <c r="L1765" s="199"/>
      <c r="M1765" s="204"/>
      <c r="N1765" s="205"/>
      <c r="O1765" s="205"/>
      <c r="P1765" s="205"/>
      <c r="Q1765" s="205"/>
      <c r="R1765" s="205"/>
      <c r="S1765" s="205"/>
      <c r="T1765" s="206"/>
      <c r="U1765" s="13"/>
      <c r="V1765" s="13"/>
      <c r="W1765" s="13"/>
      <c r="X1765" s="13"/>
      <c r="Y1765" s="13"/>
      <c r="Z1765" s="13"/>
      <c r="AA1765" s="13"/>
      <c r="AB1765" s="13"/>
      <c r="AC1765" s="13"/>
      <c r="AD1765" s="13"/>
      <c r="AE1765" s="13"/>
      <c r="AT1765" s="200" t="s">
        <v>194</v>
      </c>
      <c r="AU1765" s="200" t="s">
        <v>92</v>
      </c>
      <c r="AV1765" s="13" t="s">
        <v>92</v>
      </c>
      <c r="AW1765" s="13" t="s">
        <v>32</v>
      </c>
      <c r="AX1765" s="13" t="s">
        <v>84</v>
      </c>
      <c r="AY1765" s="200" t="s">
        <v>185</v>
      </c>
    </row>
    <row r="1766" s="2" customFormat="1" ht="24.15" customHeight="1">
      <c r="A1766" s="38"/>
      <c r="B1766" s="180"/>
      <c r="C1766" s="181" t="s">
        <v>1965</v>
      </c>
      <c r="D1766" s="181" t="s">
        <v>187</v>
      </c>
      <c r="E1766" s="182" t="s">
        <v>1966</v>
      </c>
      <c r="F1766" s="183" t="s">
        <v>1967</v>
      </c>
      <c r="G1766" s="184" t="s">
        <v>584</v>
      </c>
      <c r="H1766" s="185">
        <v>7.0999999999999996</v>
      </c>
      <c r="I1766" s="186"/>
      <c r="J1766" s="187">
        <f>ROUND(I1766*H1766,2)</f>
        <v>0</v>
      </c>
      <c r="K1766" s="183" t="s">
        <v>199</v>
      </c>
      <c r="L1766" s="39"/>
      <c r="M1766" s="188" t="s">
        <v>1</v>
      </c>
      <c r="N1766" s="189" t="s">
        <v>42</v>
      </c>
      <c r="O1766" s="77"/>
      <c r="P1766" s="190">
        <f>O1766*H1766</f>
        <v>0</v>
      </c>
      <c r="Q1766" s="190">
        <v>0</v>
      </c>
      <c r="R1766" s="190">
        <f>Q1766*H1766</f>
        <v>0</v>
      </c>
      <c r="S1766" s="190">
        <v>0.024750000000000001</v>
      </c>
      <c r="T1766" s="191">
        <f>S1766*H1766</f>
        <v>0.17572499999999999</v>
      </c>
      <c r="U1766" s="38"/>
      <c r="V1766" s="38"/>
      <c r="W1766" s="38"/>
      <c r="X1766" s="38"/>
      <c r="Y1766" s="38"/>
      <c r="Z1766" s="38"/>
      <c r="AA1766" s="38"/>
      <c r="AB1766" s="38"/>
      <c r="AC1766" s="38"/>
      <c r="AD1766" s="38"/>
      <c r="AE1766" s="38"/>
      <c r="AR1766" s="192" t="s">
        <v>301</v>
      </c>
      <c r="AT1766" s="192" t="s">
        <v>187</v>
      </c>
      <c r="AU1766" s="192" t="s">
        <v>92</v>
      </c>
      <c r="AY1766" s="19" t="s">
        <v>185</v>
      </c>
      <c r="BE1766" s="193">
        <f>IF(N1766="základní",J1766,0)</f>
        <v>0</v>
      </c>
      <c r="BF1766" s="193">
        <f>IF(N1766="snížená",J1766,0)</f>
        <v>0</v>
      </c>
      <c r="BG1766" s="193">
        <f>IF(N1766="zákl. přenesená",J1766,0)</f>
        <v>0</v>
      </c>
      <c r="BH1766" s="193">
        <f>IF(N1766="sníž. přenesená",J1766,0)</f>
        <v>0</v>
      </c>
      <c r="BI1766" s="193">
        <f>IF(N1766="nulová",J1766,0)</f>
        <v>0</v>
      </c>
      <c r="BJ1766" s="19" t="s">
        <v>92</v>
      </c>
      <c r="BK1766" s="193">
        <f>ROUND(I1766*H1766,2)</f>
        <v>0</v>
      </c>
      <c r="BL1766" s="19" t="s">
        <v>301</v>
      </c>
      <c r="BM1766" s="192" t="s">
        <v>1968</v>
      </c>
    </row>
    <row r="1767" s="2" customFormat="1">
      <c r="A1767" s="38"/>
      <c r="B1767" s="39"/>
      <c r="C1767" s="38"/>
      <c r="D1767" s="194" t="s">
        <v>193</v>
      </c>
      <c r="E1767" s="38"/>
      <c r="F1767" s="195" t="s">
        <v>1967</v>
      </c>
      <c r="G1767" s="38"/>
      <c r="H1767" s="38"/>
      <c r="I1767" s="196"/>
      <c r="J1767" s="38"/>
      <c r="K1767" s="38"/>
      <c r="L1767" s="39"/>
      <c r="M1767" s="197"/>
      <c r="N1767" s="198"/>
      <c r="O1767" s="77"/>
      <c r="P1767" s="77"/>
      <c r="Q1767" s="77"/>
      <c r="R1767" s="77"/>
      <c r="S1767" s="77"/>
      <c r="T1767" s="78"/>
      <c r="U1767" s="38"/>
      <c r="V1767" s="38"/>
      <c r="W1767" s="38"/>
      <c r="X1767" s="38"/>
      <c r="Y1767" s="38"/>
      <c r="Z1767" s="38"/>
      <c r="AA1767" s="38"/>
      <c r="AB1767" s="38"/>
      <c r="AC1767" s="38"/>
      <c r="AD1767" s="38"/>
      <c r="AE1767" s="38"/>
      <c r="AT1767" s="19" t="s">
        <v>193</v>
      </c>
      <c r="AU1767" s="19" t="s">
        <v>92</v>
      </c>
    </row>
    <row r="1768" s="2" customFormat="1">
      <c r="A1768" s="38"/>
      <c r="B1768" s="39"/>
      <c r="C1768" s="38"/>
      <c r="D1768" s="207" t="s">
        <v>201</v>
      </c>
      <c r="E1768" s="38"/>
      <c r="F1768" s="208" t="s">
        <v>1969</v>
      </c>
      <c r="G1768" s="38"/>
      <c r="H1768" s="38"/>
      <c r="I1768" s="196"/>
      <c r="J1768" s="38"/>
      <c r="K1768" s="38"/>
      <c r="L1768" s="39"/>
      <c r="M1768" s="197"/>
      <c r="N1768" s="198"/>
      <c r="O1768" s="77"/>
      <c r="P1768" s="77"/>
      <c r="Q1768" s="77"/>
      <c r="R1768" s="77"/>
      <c r="S1768" s="77"/>
      <c r="T1768" s="78"/>
      <c r="U1768" s="38"/>
      <c r="V1768" s="38"/>
      <c r="W1768" s="38"/>
      <c r="X1768" s="38"/>
      <c r="Y1768" s="38"/>
      <c r="Z1768" s="38"/>
      <c r="AA1768" s="38"/>
      <c r="AB1768" s="38"/>
      <c r="AC1768" s="38"/>
      <c r="AD1768" s="38"/>
      <c r="AE1768" s="38"/>
      <c r="AT1768" s="19" t="s">
        <v>201</v>
      </c>
      <c r="AU1768" s="19" t="s">
        <v>92</v>
      </c>
    </row>
    <row r="1769" s="14" customFormat="1">
      <c r="A1769" s="14"/>
      <c r="B1769" s="219"/>
      <c r="C1769" s="14"/>
      <c r="D1769" s="194" t="s">
        <v>194</v>
      </c>
      <c r="E1769" s="220" t="s">
        <v>1</v>
      </c>
      <c r="F1769" s="221" t="s">
        <v>1970</v>
      </c>
      <c r="G1769" s="14"/>
      <c r="H1769" s="220" t="s">
        <v>1</v>
      </c>
      <c r="I1769" s="222"/>
      <c r="J1769" s="14"/>
      <c r="K1769" s="14"/>
      <c r="L1769" s="219"/>
      <c r="M1769" s="223"/>
      <c r="N1769" s="224"/>
      <c r="O1769" s="224"/>
      <c r="P1769" s="224"/>
      <c r="Q1769" s="224"/>
      <c r="R1769" s="224"/>
      <c r="S1769" s="224"/>
      <c r="T1769" s="225"/>
      <c r="U1769" s="14"/>
      <c r="V1769" s="14"/>
      <c r="W1769" s="14"/>
      <c r="X1769" s="14"/>
      <c r="Y1769" s="14"/>
      <c r="Z1769" s="14"/>
      <c r="AA1769" s="14"/>
      <c r="AB1769" s="14"/>
      <c r="AC1769" s="14"/>
      <c r="AD1769" s="14"/>
      <c r="AE1769" s="14"/>
      <c r="AT1769" s="220" t="s">
        <v>194</v>
      </c>
      <c r="AU1769" s="220" t="s">
        <v>92</v>
      </c>
      <c r="AV1769" s="14" t="s">
        <v>84</v>
      </c>
      <c r="AW1769" s="14" t="s">
        <v>32</v>
      </c>
      <c r="AX1769" s="14" t="s">
        <v>76</v>
      </c>
      <c r="AY1769" s="220" t="s">
        <v>185</v>
      </c>
    </row>
    <row r="1770" s="13" customFormat="1">
      <c r="A1770" s="13"/>
      <c r="B1770" s="199"/>
      <c r="C1770" s="13"/>
      <c r="D1770" s="194" t="s">
        <v>194</v>
      </c>
      <c r="E1770" s="200" t="s">
        <v>1</v>
      </c>
      <c r="F1770" s="201" t="s">
        <v>1971</v>
      </c>
      <c r="G1770" s="13"/>
      <c r="H1770" s="202">
        <v>7.0999999999999996</v>
      </c>
      <c r="I1770" s="203"/>
      <c r="J1770" s="13"/>
      <c r="K1770" s="13"/>
      <c r="L1770" s="199"/>
      <c r="M1770" s="204"/>
      <c r="N1770" s="205"/>
      <c r="O1770" s="205"/>
      <c r="P1770" s="205"/>
      <c r="Q1770" s="205"/>
      <c r="R1770" s="205"/>
      <c r="S1770" s="205"/>
      <c r="T1770" s="206"/>
      <c r="U1770" s="13"/>
      <c r="V1770" s="13"/>
      <c r="W1770" s="13"/>
      <c r="X1770" s="13"/>
      <c r="Y1770" s="13"/>
      <c r="Z1770" s="13"/>
      <c r="AA1770" s="13"/>
      <c r="AB1770" s="13"/>
      <c r="AC1770" s="13"/>
      <c r="AD1770" s="13"/>
      <c r="AE1770" s="13"/>
      <c r="AT1770" s="200" t="s">
        <v>194</v>
      </c>
      <c r="AU1770" s="200" t="s">
        <v>92</v>
      </c>
      <c r="AV1770" s="13" t="s">
        <v>92</v>
      </c>
      <c r="AW1770" s="13" t="s">
        <v>32</v>
      </c>
      <c r="AX1770" s="13" t="s">
        <v>84</v>
      </c>
      <c r="AY1770" s="200" t="s">
        <v>185</v>
      </c>
    </row>
    <row r="1771" s="2" customFormat="1" ht="24.15" customHeight="1">
      <c r="A1771" s="38"/>
      <c r="B1771" s="180"/>
      <c r="C1771" s="181" t="s">
        <v>1972</v>
      </c>
      <c r="D1771" s="181" t="s">
        <v>187</v>
      </c>
      <c r="E1771" s="182" t="s">
        <v>1973</v>
      </c>
      <c r="F1771" s="183" t="s">
        <v>1974</v>
      </c>
      <c r="G1771" s="184" t="s">
        <v>584</v>
      </c>
      <c r="H1771" s="185">
        <v>3.2000000000000002</v>
      </c>
      <c r="I1771" s="186"/>
      <c r="J1771" s="187">
        <f>ROUND(I1771*H1771,2)</f>
        <v>0</v>
      </c>
      <c r="K1771" s="183" t="s">
        <v>199</v>
      </c>
      <c r="L1771" s="39"/>
      <c r="M1771" s="188" t="s">
        <v>1</v>
      </c>
      <c r="N1771" s="189" t="s">
        <v>42</v>
      </c>
      <c r="O1771" s="77"/>
      <c r="P1771" s="190">
        <f>O1771*H1771</f>
        <v>0</v>
      </c>
      <c r="Q1771" s="190">
        <v>0</v>
      </c>
      <c r="R1771" s="190">
        <f>Q1771*H1771</f>
        <v>0</v>
      </c>
      <c r="S1771" s="190">
        <v>0.033000000000000002</v>
      </c>
      <c r="T1771" s="191">
        <f>S1771*H1771</f>
        <v>0.10560000000000001</v>
      </c>
      <c r="U1771" s="38"/>
      <c r="V1771" s="38"/>
      <c r="W1771" s="38"/>
      <c r="X1771" s="38"/>
      <c r="Y1771" s="38"/>
      <c r="Z1771" s="38"/>
      <c r="AA1771" s="38"/>
      <c r="AB1771" s="38"/>
      <c r="AC1771" s="38"/>
      <c r="AD1771" s="38"/>
      <c r="AE1771" s="38"/>
      <c r="AR1771" s="192" t="s">
        <v>301</v>
      </c>
      <c r="AT1771" s="192" t="s">
        <v>187</v>
      </c>
      <c r="AU1771" s="192" t="s">
        <v>92</v>
      </c>
      <c r="AY1771" s="19" t="s">
        <v>185</v>
      </c>
      <c r="BE1771" s="193">
        <f>IF(N1771="základní",J1771,0)</f>
        <v>0</v>
      </c>
      <c r="BF1771" s="193">
        <f>IF(N1771="snížená",J1771,0)</f>
        <v>0</v>
      </c>
      <c r="BG1771" s="193">
        <f>IF(N1771="zákl. přenesená",J1771,0)</f>
        <v>0</v>
      </c>
      <c r="BH1771" s="193">
        <f>IF(N1771="sníž. přenesená",J1771,0)</f>
        <v>0</v>
      </c>
      <c r="BI1771" s="193">
        <f>IF(N1771="nulová",J1771,0)</f>
        <v>0</v>
      </c>
      <c r="BJ1771" s="19" t="s">
        <v>92</v>
      </c>
      <c r="BK1771" s="193">
        <f>ROUND(I1771*H1771,2)</f>
        <v>0</v>
      </c>
      <c r="BL1771" s="19" t="s">
        <v>301</v>
      </c>
      <c r="BM1771" s="192" t="s">
        <v>1975</v>
      </c>
    </row>
    <row r="1772" s="2" customFormat="1">
      <c r="A1772" s="38"/>
      <c r="B1772" s="39"/>
      <c r="C1772" s="38"/>
      <c r="D1772" s="194" t="s">
        <v>193</v>
      </c>
      <c r="E1772" s="38"/>
      <c r="F1772" s="195" t="s">
        <v>1974</v>
      </c>
      <c r="G1772" s="38"/>
      <c r="H1772" s="38"/>
      <c r="I1772" s="196"/>
      <c r="J1772" s="38"/>
      <c r="K1772" s="38"/>
      <c r="L1772" s="39"/>
      <c r="M1772" s="197"/>
      <c r="N1772" s="198"/>
      <c r="O1772" s="77"/>
      <c r="P1772" s="77"/>
      <c r="Q1772" s="77"/>
      <c r="R1772" s="77"/>
      <c r="S1772" s="77"/>
      <c r="T1772" s="78"/>
      <c r="U1772" s="38"/>
      <c r="V1772" s="38"/>
      <c r="W1772" s="38"/>
      <c r="X1772" s="38"/>
      <c r="Y1772" s="38"/>
      <c r="Z1772" s="38"/>
      <c r="AA1772" s="38"/>
      <c r="AB1772" s="38"/>
      <c r="AC1772" s="38"/>
      <c r="AD1772" s="38"/>
      <c r="AE1772" s="38"/>
      <c r="AT1772" s="19" t="s">
        <v>193</v>
      </c>
      <c r="AU1772" s="19" t="s">
        <v>92</v>
      </c>
    </row>
    <row r="1773" s="2" customFormat="1">
      <c r="A1773" s="38"/>
      <c r="B1773" s="39"/>
      <c r="C1773" s="38"/>
      <c r="D1773" s="207" t="s">
        <v>201</v>
      </c>
      <c r="E1773" s="38"/>
      <c r="F1773" s="208" t="s">
        <v>1976</v>
      </c>
      <c r="G1773" s="38"/>
      <c r="H1773" s="38"/>
      <c r="I1773" s="196"/>
      <c r="J1773" s="38"/>
      <c r="K1773" s="38"/>
      <c r="L1773" s="39"/>
      <c r="M1773" s="197"/>
      <c r="N1773" s="198"/>
      <c r="O1773" s="77"/>
      <c r="P1773" s="77"/>
      <c r="Q1773" s="77"/>
      <c r="R1773" s="77"/>
      <c r="S1773" s="77"/>
      <c r="T1773" s="78"/>
      <c r="U1773" s="38"/>
      <c r="V1773" s="38"/>
      <c r="W1773" s="38"/>
      <c r="X1773" s="38"/>
      <c r="Y1773" s="38"/>
      <c r="Z1773" s="38"/>
      <c r="AA1773" s="38"/>
      <c r="AB1773" s="38"/>
      <c r="AC1773" s="38"/>
      <c r="AD1773" s="38"/>
      <c r="AE1773" s="38"/>
      <c r="AT1773" s="19" t="s">
        <v>201</v>
      </c>
      <c r="AU1773" s="19" t="s">
        <v>92</v>
      </c>
    </row>
    <row r="1774" s="14" customFormat="1">
      <c r="A1774" s="14"/>
      <c r="B1774" s="219"/>
      <c r="C1774" s="14"/>
      <c r="D1774" s="194" t="s">
        <v>194</v>
      </c>
      <c r="E1774" s="220" t="s">
        <v>1</v>
      </c>
      <c r="F1774" s="221" t="s">
        <v>1970</v>
      </c>
      <c r="G1774" s="14"/>
      <c r="H1774" s="220" t="s">
        <v>1</v>
      </c>
      <c r="I1774" s="222"/>
      <c r="J1774" s="14"/>
      <c r="K1774" s="14"/>
      <c r="L1774" s="219"/>
      <c r="M1774" s="223"/>
      <c r="N1774" s="224"/>
      <c r="O1774" s="224"/>
      <c r="P1774" s="224"/>
      <c r="Q1774" s="224"/>
      <c r="R1774" s="224"/>
      <c r="S1774" s="224"/>
      <c r="T1774" s="225"/>
      <c r="U1774" s="14"/>
      <c r="V1774" s="14"/>
      <c r="W1774" s="14"/>
      <c r="X1774" s="14"/>
      <c r="Y1774" s="14"/>
      <c r="Z1774" s="14"/>
      <c r="AA1774" s="14"/>
      <c r="AB1774" s="14"/>
      <c r="AC1774" s="14"/>
      <c r="AD1774" s="14"/>
      <c r="AE1774" s="14"/>
      <c r="AT1774" s="220" t="s">
        <v>194</v>
      </c>
      <c r="AU1774" s="220" t="s">
        <v>92</v>
      </c>
      <c r="AV1774" s="14" t="s">
        <v>84</v>
      </c>
      <c r="AW1774" s="14" t="s">
        <v>32</v>
      </c>
      <c r="AX1774" s="14" t="s">
        <v>76</v>
      </c>
      <c r="AY1774" s="220" t="s">
        <v>185</v>
      </c>
    </row>
    <row r="1775" s="13" customFormat="1">
      <c r="A1775" s="13"/>
      <c r="B1775" s="199"/>
      <c r="C1775" s="13"/>
      <c r="D1775" s="194" t="s">
        <v>194</v>
      </c>
      <c r="E1775" s="200" t="s">
        <v>1</v>
      </c>
      <c r="F1775" s="201" t="s">
        <v>1977</v>
      </c>
      <c r="G1775" s="13"/>
      <c r="H1775" s="202">
        <v>3.2000000000000002</v>
      </c>
      <c r="I1775" s="203"/>
      <c r="J1775" s="13"/>
      <c r="K1775" s="13"/>
      <c r="L1775" s="199"/>
      <c r="M1775" s="204"/>
      <c r="N1775" s="205"/>
      <c r="O1775" s="205"/>
      <c r="P1775" s="205"/>
      <c r="Q1775" s="205"/>
      <c r="R1775" s="205"/>
      <c r="S1775" s="205"/>
      <c r="T1775" s="206"/>
      <c r="U1775" s="13"/>
      <c r="V1775" s="13"/>
      <c r="W1775" s="13"/>
      <c r="X1775" s="13"/>
      <c r="Y1775" s="13"/>
      <c r="Z1775" s="13"/>
      <c r="AA1775" s="13"/>
      <c r="AB1775" s="13"/>
      <c r="AC1775" s="13"/>
      <c r="AD1775" s="13"/>
      <c r="AE1775" s="13"/>
      <c r="AT1775" s="200" t="s">
        <v>194</v>
      </c>
      <c r="AU1775" s="200" t="s">
        <v>92</v>
      </c>
      <c r="AV1775" s="13" t="s">
        <v>92</v>
      </c>
      <c r="AW1775" s="13" t="s">
        <v>32</v>
      </c>
      <c r="AX1775" s="13" t="s">
        <v>84</v>
      </c>
      <c r="AY1775" s="200" t="s">
        <v>185</v>
      </c>
    </row>
    <row r="1776" s="2" customFormat="1" ht="33" customHeight="1">
      <c r="A1776" s="38"/>
      <c r="B1776" s="180"/>
      <c r="C1776" s="181" t="s">
        <v>1978</v>
      </c>
      <c r="D1776" s="181" t="s">
        <v>187</v>
      </c>
      <c r="E1776" s="182" t="s">
        <v>1979</v>
      </c>
      <c r="F1776" s="183" t="s">
        <v>1980</v>
      </c>
      <c r="G1776" s="184" t="s">
        <v>190</v>
      </c>
      <c r="H1776" s="185">
        <v>493.99799999999999</v>
      </c>
      <c r="I1776" s="186"/>
      <c r="J1776" s="187">
        <f>ROUND(I1776*H1776,2)</f>
        <v>0</v>
      </c>
      <c r="K1776" s="183" t="s">
        <v>199</v>
      </c>
      <c r="L1776" s="39"/>
      <c r="M1776" s="188" t="s">
        <v>1</v>
      </c>
      <c r="N1776" s="189" t="s">
        <v>42</v>
      </c>
      <c r="O1776" s="77"/>
      <c r="P1776" s="190">
        <f>O1776*H1776</f>
        <v>0</v>
      </c>
      <c r="Q1776" s="190">
        <v>0</v>
      </c>
      <c r="R1776" s="190">
        <f>Q1776*H1776</f>
        <v>0</v>
      </c>
      <c r="S1776" s="190">
        <v>0</v>
      </c>
      <c r="T1776" s="191">
        <f>S1776*H1776</f>
        <v>0</v>
      </c>
      <c r="U1776" s="38"/>
      <c r="V1776" s="38"/>
      <c r="W1776" s="38"/>
      <c r="X1776" s="38"/>
      <c r="Y1776" s="38"/>
      <c r="Z1776" s="38"/>
      <c r="AA1776" s="38"/>
      <c r="AB1776" s="38"/>
      <c r="AC1776" s="38"/>
      <c r="AD1776" s="38"/>
      <c r="AE1776" s="38"/>
      <c r="AR1776" s="192" t="s">
        <v>301</v>
      </c>
      <c r="AT1776" s="192" t="s">
        <v>187</v>
      </c>
      <c r="AU1776" s="192" t="s">
        <v>92</v>
      </c>
      <c r="AY1776" s="19" t="s">
        <v>185</v>
      </c>
      <c r="BE1776" s="193">
        <f>IF(N1776="základní",J1776,0)</f>
        <v>0</v>
      </c>
      <c r="BF1776" s="193">
        <f>IF(N1776="snížená",J1776,0)</f>
        <v>0</v>
      </c>
      <c r="BG1776" s="193">
        <f>IF(N1776="zákl. přenesená",J1776,0)</f>
        <v>0</v>
      </c>
      <c r="BH1776" s="193">
        <f>IF(N1776="sníž. přenesená",J1776,0)</f>
        <v>0</v>
      </c>
      <c r="BI1776" s="193">
        <f>IF(N1776="nulová",J1776,0)</f>
        <v>0</v>
      </c>
      <c r="BJ1776" s="19" t="s">
        <v>92</v>
      </c>
      <c r="BK1776" s="193">
        <f>ROUND(I1776*H1776,2)</f>
        <v>0</v>
      </c>
      <c r="BL1776" s="19" t="s">
        <v>301</v>
      </c>
      <c r="BM1776" s="192" t="s">
        <v>1981</v>
      </c>
    </row>
    <row r="1777" s="2" customFormat="1">
      <c r="A1777" s="38"/>
      <c r="B1777" s="39"/>
      <c r="C1777" s="38"/>
      <c r="D1777" s="194" t="s">
        <v>193</v>
      </c>
      <c r="E1777" s="38"/>
      <c r="F1777" s="195" t="s">
        <v>1980</v>
      </c>
      <c r="G1777" s="38"/>
      <c r="H1777" s="38"/>
      <c r="I1777" s="196"/>
      <c r="J1777" s="38"/>
      <c r="K1777" s="38"/>
      <c r="L1777" s="39"/>
      <c r="M1777" s="197"/>
      <c r="N1777" s="198"/>
      <c r="O1777" s="77"/>
      <c r="P1777" s="77"/>
      <c r="Q1777" s="77"/>
      <c r="R1777" s="77"/>
      <c r="S1777" s="77"/>
      <c r="T1777" s="78"/>
      <c r="U1777" s="38"/>
      <c r="V1777" s="38"/>
      <c r="W1777" s="38"/>
      <c r="X1777" s="38"/>
      <c r="Y1777" s="38"/>
      <c r="Z1777" s="38"/>
      <c r="AA1777" s="38"/>
      <c r="AB1777" s="38"/>
      <c r="AC1777" s="38"/>
      <c r="AD1777" s="38"/>
      <c r="AE1777" s="38"/>
      <c r="AT1777" s="19" t="s">
        <v>193</v>
      </c>
      <c r="AU1777" s="19" t="s">
        <v>92</v>
      </c>
    </row>
    <row r="1778" s="2" customFormat="1">
      <c r="A1778" s="38"/>
      <c r="B1778" s="39"/>
      <c r="C1778" s="38"/>
      <c r="D1778" s="207" t="s">
        <v>201</v>
      </c>
      <c r="E1778" s="38"/>
      <c r="F1778" s="208" t="s">
        <v>1982</v>
      </c>
      <c r="G1778" s="38"/>
      <c r="H1778" s="38"/>
      <c r="I1778" s="196"/>
      <c r="J1778" s="38"/>
      <c r="K1778" s="38"/>
      <c r="L1778" s="39"/>
      <c r="M1778" s="197"/>
      <c r="N1778" s="198"/>
      <c r="O1778" s="77"/>
      <c r="P1778" s="77"/>
      <c r="Q1778" s="77"/>
      <c r="R1778" s="77"/>
      <c r="S1778" s="77"/>
      <c r="T1778" s="78"/>
      <c r="U1778" s="38"/>
      <c r="V1778" s="38"/>
      <c r="W1778" s="38"/>
      <c r="X1778" s="38"/>
      <c r="Y1778" s="38"/>
      <c r="Z1778" s="38"/>
      <c r="AA1778" s="38"/>
      <c r="AB1778" s="38"/>
      <c r="AC1778" s="38"/>
      <c r="AD1778" s="38"/>
      <c r="AE1778" s="38"/>
      <c r="AT1778" s="19" t="s">
        <v>201</v>
      </c>
      <c r="AU1778" s="19" t="s">
        <v>92</v>
      </c>
    </row>
    <row r="1779" s="2" customFormat="1" ht="16.5" customHeight="1">
      <c r="A1779" s="38"/>
      <c r="B1779" s="180"/>
      <c r="C1779" s="209" t="s">
        <v>1983</v>
      </c>
      <c r="D1779" s="209" t="s">
        <v>240</v>
      </c>
      <c r="E1779" s="210" t="s">
        <v>1984</v>
      </c>
      <c r="F1779" s="211" t="s">
        <v>1985</v>
      </c>
      <c r="G1779" s="212" t="s">
        <v>198</v>
      </c>
      <c r="H1779" s="213">
        <v>4.343</v>
      </c>
      <c r="I1779" s="214"/>
      <c r="J1779" s="215">
        <f>ROUND(I1779*H1779,2)</f>
        <v>0</v>
      </c>
      <c r="K1779" s="211" t="s">
        <v>199</v>
      </c>
      <c r="L1779" s="216"/>
      <c r="M1779" s="217" t="s">
        <v>1</v>
      </c>
      <c r="N1779" s="218" t="s">
        <v>42</v>
      </c>
      <c r="O1779" s="77"/>
      <c r="P1779" s="190">
        <f>O1779*H1779</f>
        <v>0</v>
      </c>
      <c r="Q1779" s="190">
        <v>0.55000000000000004</v>
      </c>
      <c r="R1779" s="190">
        <f>Q1779*H1779</f>
        <v>2.3886500000000002</v>
      </c>
      <c r="S1779" s="190">
        <v>0</v>
      </c>
      <c r="T1779" s="191">
        <f>S1779*H1779</f>
        <v>0</v>
      </c>
      <c r="U1779" s="38"/>
      <c r="V1779" s="38"/>
      <c r="W1779" s="38"/>
      <c r="X1779" s="38"/>
      <c r="Y1779" s="38"/>
      <c r="Z1779" s="38"/>
      <c r="AA1779" s="38"/>
      <c r="AB1779" s="38"/>
      <c r="AC1779" s="38"/>
      <c r="AD1779" s="38"/>
      <c r="AE1779" s="38"/>
      <c r="AR1779" s="192" t="s">
        <v>414</v>
      </c>
      <c r="AT1779" s="192" t="s">
        <v>240</v>
      </c>
      <c r="AU1779" s="192" t="s">
        <v>92</v>
      </c>
      <c r="AY1779" s="19" t="s">
        <v>185</v>
      </c>
      <c r="BE1779" s="193">
        <f>IF(N1779="základní",J1779,0)</f>
        <v>0</v>
      </c>
      <c r="BF1779" s="193">
        <f>IF(N1779="snížená",J1779,0)</f>
        <v>0</v>
      </c>
      <c r="BG1779" s="193">
        <f>IF(N1779="zákl. přenesená",J1779,0)</f>
        <v>0</v>
      </c>
      <c r="BH1779" s="193">
        <f>IF(N1779="sníž. přenesená",J1779,0)</f>
        <v>0</v>
      </c>
      <c r="BI1779" s="193">
        <f>IF(N1779="nulová",J1779,0)</f>
        <v>0</v>
      </c>
      <c r="BJ1779" s="19" t="s">
        <v>92</v>
      </c>
      <c r="BK1779" s="193">
        <f>ROUND(I1779*H1779,2)</f>
        <v>0</v>
      </c>
      <c r="BL1779" s="19" t="s">
        <v>301</v>
      </c>
      <c r="BM1779" s="192" t="s">
        <v>1986</v>
      </c>
    </row>
    <row r="1780" s="2" customFormat="1">
      <c r="A1780" s="38"/>
      <c r="B1780" s="39"/>
      <c r="C1780" s="38"/>
      <c r="D1780" s="194" t="s">
        <v>193</v>
      </c>
      <c r="E1780" s="38"/>
      <c r="F1780" s="195" t="s">
        <v>1985</v>
      </c>
      <c r="G1780" s="38"/>
      <c r="H1780" s="38"/>
      <c r="I1780" s="196"/>
      <c r="J1780" s="38"/>
      <c r="K1780" s="38"/>
      <c r="L1780" s="39"/>
      <c r="M1780" s="197"/>
      <c r="N1780" s="198"/>
      <c r="O1780" s="77"/>
      <c r="P1780" s="77"/>
      <c r="Q1780" s="77"/>
      <c r="R1780" s="77"/>
      <c r="S1780" s="77"/>
      <c r="T1780" s="78"/>
      <c r="U1780" s="38"/>
      <c r="V1780" s="38"/>
      <c r="W1780" s="38"/>
      <c r="X1780" s="38"/>
      <c r="Y1780" s="38"/>
      <c r="Z1780" s="38"/>
      <c r="AA1780" s="38"/>
      <c r="AB1780" s="38"/>
      <c r="AC1780" s="38"/>
      <c r="AD1780" s="38"/>
      <c r="AE1780" s="38"/>
      <c r="AT1780" s="19" t="s">
        <v>193</v>
      </c>
      <c r="AU1780" s="19" t="s">
        <v>92</v>
      </c>
    </row>
    <row r="1781" s="13" customFormat="1">
      <c r="A1781" s="13"/>
      <c r="B1781" s="199"/>
      <c r="C1781" s="13"/>
      <c r="D1781" s="194" t="s">
        <v>194</v>
      </c>
      <c r="E1781" s="200" t="s">
        <v>1</v>
      </c>
      <c r="F1781" s="201" t="s">
        <v>1987</v>
      </c>
      <c r="G1781" s="13"/>
      <c r="H1781" s="202">
        <v>3.948</v>
      </c>
      <c r="I1781" s="203"/>
      <c r="J1781" s="13"/>
      <c r="K1781" s="13"/>
      <c r="L1781" s="199"/>
      <c r="M1781" s="204"/>
      <c r="N1781" s="205"/>
      <c r="O1781" s="205"/>
      <c r="P1781" s="205"/>
      <c r="Q1781" s="205"/>
      <c r="R1781" s="205"/>
      <c r="S1781" s="205"/>
      <c r="T1781" s="206"/>
      <c r="U1781" s="13"/>
      <c r="V1781" s="13"/>
      <c r="W1781" s="13"/>
      <c r="X1781" s="13"/>
      <c r="Y1781" s="13"/>
      <c r="Z1781" s="13"/>
      <c r="AA1781" s="13"/>
      <c r="AB1781" s="13"/>
      <c r="AC1781" s="13"/>
      <c r="AD1781" s="13"/>
      <c r="AE1781" s="13"/>
      <c r="AT1781" s="200" t="s">
        <v>194</v>
      </c>
      <c r="AU1781" s="200" t="s">
        <v>92</v>
      </c>
      <c r="AV1781" s="13" t="s">
        <v>92</v>
      </c>
      <c r="AW1781" s="13" t="s">
        <v>32</v>
      </c>
      <c r="AX1781" s="13" t="s">
        <v>76</v>
      </c>
      <c r="AY1781" s="200" t="s">
        <v>185</v>
      </c>
    </row>
    <row r="1782" s="13" customFormat="1">
      <c r="A1782" s="13"/>
      <c r="B1782" s="199"/>
      <c r="C1782" s="13"/>
      <c r="D1782" s="194" t="s">
        <v>194</v>
      </c>
      <c r="E1782" s="200" t="s">
        <v>1</v>
      </c>
      <c r="F1782" s="201" t="s">
        <v>1988</v>
      </c>
      <c r="G1782" s="13"/>
      <c r="H1782" s="202">
        <v>4.343</v>
      </c>
      <c r="I1782" s="203"/>
      <c r="J1782" s="13"/>
      <c r="K1782" s="13"/>
      <c r="L1782" s="199"/>
      <c r="M1782" s="204"/>
      <c r="N1782" s="205"/>
      <c r="O1782" s="205"/>
      <c r="P1782" s="205"/>
      <c r="Q1782" s="205"/>
      <c r="R1782" s="205"/>
      <c r="S1782" s="205"/>
      <c r="T1782" s="206"/>
      <c r="U1782" s="13"/>
      <c r="V1782" s="13"/>
      <c r="W1782" s="13"/>
      <c r="X1782" s="13"/>
      <c r="Y1782" s="13"/>
      <c r="Z1782" s="13"/>
      <c r="AA1782" s="13"/>
      <c r="AB1782" s="13"/>
      <c r="AC1782" s="13"/>
      <c r="AD1782" s="13"/>
      <c r="AE1782" s="13"/>
      <c r="AT1782" s="200" t="s">
        <v>194</v>
      </c>
      <c r="AU1782" s="200" t="s">
        <v>92</v>
      </c>
      <c r="AV1782" s="13" t="s">
        <v>92</v>
      </c>
      <c r="AW1782" s="13" t="s">
        <v>32</v>
      </c>
      <c r="AX1782" s="13" t="s">
        <v>84</v>
      </c>
      <c r="AY1782" s="200" t="s">
        <v>185</v>
      </c>
    </row>
    <row r="1783" s="2" customFormat="1" ht="16.5" customHeight="1">
      <c r="A1783" s="38"/>
      <c r="B1783" s="180"/>
      <c r="C1783" s="181" t="s">
        <v>1989</v>
      </c>
      <c r="D1783" s="181" t="s">
        <v>187</v>
      </c>
      <c r="E1783" s="182" t="s">
        <v>1990</v>
      </c>
      <c r="F1783" s="183" t="s">
        <v>1991</v>
      </c>
      <c r="G1783" s="184" t="s">
        <v>584</v>
      </c>
      <c r="H1783" s="185">
        <v>548.33799999999997</v>
      </c>
      <c r="I1783" s="186"/>
      <c r="J1783" s="187">
        <f>ROUND(I1783*H1783,2)</f>
        <v>0</v>
      </c>
      <c r="K1783" s="183" t="s">
        <v>199</v>
      </c>
      <c r="L1783" s="39"/>
      <c r="M1783" s="188" t="s">
        <v>1</v>
      </c>
      <c r="N1783" s="189" t="s">
        <v>42</v>
      </c>
      <c r="O1783" s="77"/>
      <c r="P1783" s="190">
        <f>O1783*H1783</f>
        <v>0</v>
      </c>
      <c r="Q1783" s="190">
        <v>2.0000000000000002E-05</v>
      </c>
      <c r="R1783" s="190">
        <f>Q1783*H1783</f>
        <v>0.010966760000000001</v>
      </c>
      <c r="S1783" s="190">
        <v>0</v>
      </c>
      <c r="T1783" s="191">
        <f>S1783*H1783</f>
        <v>0</v>
      </c>
      <c r="U1783" s="38"/>
      <c r="V1783" s="38"/>
      <c r="W1783" s="38"/>
      <c r="X1783" s="38"/>
      <c r="Y1783" s="38"/>
      <c r="Z1783" s="38"/>
      <c r="AA1783" s="38"/>
      <c r="AB1783" s="38"/>
      <c r="AC1783" s="38"/>
      <c r="AD1783" s="38"/>
      <c r="AE1783" s="38"/>
      <c r="AR1783" s="192" t="s">
        <v>301</v>
      </c>
      <c r="AT1783" s="192" t="s">
        <v>187</v>
      </c>
      <c r="AU1783" s="192" t="s">
        <v>92</v>
      </c>
      <c r="AY1783" s="19" t="s">
        <v>185</v>
      </c>
      <c r="BE1783" s="193">
        <f>IF(N1783="základní",J1783,0)</f>
        <v>0</v>
      </c>
      <c r="BF1783" s="193">
        <f>IF(N1783="snížená",J1783,0)</f>
        <v>0</v>
      </c>
      <c r="BG1783" s="193">
        <f>IF(N1783="zákl. přenesená",J1783,0)</f>
        <v>0</v>
      </c>
      <c r="BH1783" s="193">
        <f>IF(N1783="sníž. přenesená",J1783,0)</f>
        <v>0</v>
      </c>
      <c r="BI1783" s="193">
        <f>IF(N1783="nulová",J1783,0)</f>
        <v>0</v>
      </c>
      <c r="BJ1783" s="19" t="s">
        <v>92</v>
      </c>
      <c r="BK1783" s="193">
        <f>ROUND(I1783*H1783,2)</f>
        <v>0</v>
      </c>
      <c r="BL1783" s="19" t="s">
        <v>301</v>
      </c>
      <c r="BM1783" s="192" t="s">
        <v>1992</v>
      </c>
    </row>
    <row r="1784" s="2" customFormat="1">
      <c r="A1784" s="38"/>
      <c r="B1784" s="39"/>
      <c r="C1784" s="38"/>
      <c r="D1784" s="194" t="s">
        <v>193</v>
      </c>
      <c r="E1784" s="38"/>
      <c r="F1784" s="195" t="s">
        <v>1991</v>
      </c>
      <c r="G1784" s="38"/>
      <c r="H1784" s="38"/>
      <c r="I1784" s="196"/>
      <c r="J1784" s="38"/>
      <c r="K1784" s="38"/>
      <c r="L1784" s="39"/>
      <c r="M1784" s="197"/>
      <c r="N1784" s="198"/>
      <c r="O1784" s="77"/>
      <c r="P1784" s="77"/>
      <c r="Q1784" s="77"/>
      <c r="R1784" s="77"/>
      <c r="S1784" s="77"/>
      <c r="T1784" s="78"/>
      <c r="U1784" s="38"/>
      <c r="V1784" s="38"/>
      <c r="W1784" s="38"/>
      <c r="X1784" s="38"/>
      <c r="Y1784" s="38"/>
      <c r="Z1784" s="38"/>
      <c r="AA1784" s="38"/>
      <c r="AB1784" s="38"/>
      <c r="AC1784" s="38"/>
      <c r="AD1784" s="38"/>
      <c r="AE1784" s="38"/>
      <c r="AT1784" s="19" t="s">
        <v>193</v>
      </c>
      <c r="AU1784" s="19" t="s">
        <v>92</v>
      </c>
    </row>
    <row r="1785" s="2" customFormat="1">
      <c r="A1785" s="38"/>
      <c r="B1785" s="39"/>
      <c r="C1785" s="38"/>
      <c r="D1785" s="207" t="s">
        <v>201</v>
      </c>
      <c r="E1785" s="38"/>
      <c r="F1785" s="208" t="s">
        <v>1993</v>
      </c>
      <c r="G1785" s="38"/>
      <c r="H1785" s="38"/>
      <c r="I1785" s="196"/>
      <c r="J1785" s="38"/>
      <c r="K1785" s="38"/>
      <c r="L1785" s="39"/>
      <c r="M1785" s="197"/>
      <c r="N1785" s="198"/>
      <c r="O1785" s="77"/>
      <c r="P1785" s="77"/>
      <c r="Q1785" s="77"/>
      <c r="R1785" s="77"/>
      <c r="S1785" s="77"/>
      <c r="T1785" s="78"/>
      <c r="U1785" s="38"/>
      <c r="V1785" s="38"/>
      <c r="W1785" s="38"/>
      <c r="X1785" s="38"/>
      <c r="Y1785" s="38"/>
      <c r="Z1785" s="38"/>
      <c r="AA1785" s="38"/>
      <c r="AB1785" s="38"/>
      <c r="AC1785" s="38"/>
      <c r="AD1785" s="38"/>
      <c r="AE1785" s="38"/>
      <c r="AT1785" s="19" t="s">
        <v>201</v>
      </c>
      <c r="AU1785" s="19" t="s">
        <v>92</v>
      </c>
    </row>
    <row r="1786" s="13" customFormat="1">
      <c r="A1786" s="13"/>
      <c r="B1786" s="199"/>
      <c r="C1786" s="13"/>
      <c r="D1786" s="194" t="s">
        <v>194</v>
      </c>
      <c r="E1786" s="200" t="s">
        <v>1</v>
      </c>
      <c r="F1786" s="201" t="s">
        <v>1994</v>
      </c>
      <c r="G1786" s="13"/>
      <c r="H1786" s="202">
        <v>548.33799999999997</v>
      </c>
      <c r="I1786" s="203"/>
      <c r="J1786" s="13"/>
      <c r="K1786" s="13"/>
      <c r="L1786" s="199"/>
      <c r="M1786" s="204"/>
      <c r="N1786" s="205"/>
      <c r="O1786" s="205"/>
      <c r="P1786" s="205"/>
      <c r="Q1786" s="205"/>
      <c r="R1786" s="205"/>
      <c r="S1786" s="205"/>
      <c r="T1786" s="206"/>
      <c r="U1786" s="13"/>
      <c r="V1786" s="13"/>
      <c r="W1786" s="13"/>
      <c r="X1786" s="13"/>
      <c r="Y1786" s="13"/>
      <c r="Z1786" s="13"/>
      <c r="AA1786" s="13"/>
      <c r="AB1786" s="13"/>
      <c r="AC1786" s="13"/>
      <c r="AD1786" s="13"/>
      <c r="AE1786" s="13"/>
      <c r="AT1786" s="200" t="s">
        <v>194</v>
      </c>
      <c r="AU1786" s="200" t="s">
        <v>92</v>
      </c>
      <c r="AV1786" s="13" t="s">
        <v>92</v>
      </c>
      <c r="AW1786" s="13" t="s">
        <v>32</v>
      </c>
      <c r="AX1786" s="13" t="s">
        <v>84</v>
      </c>
      <c r="AY1786" s="200" t="s">
        <v>185</v>
      </c>
    </row>
    <row r="1787" s="2" customFormat="1" ht="16.5" customHeight="1">
      <c r="A1787" s="38"/>
      <c r="B1787" s="180"/>
      <c r="C1787" s="209" t="s">
        <v>1995</v>
      </c>
      <c r="D1787" s="209" t="s">
        <v>240</v>
      </c>
      <c r="E1787" s="210" t="s">
        <v>1984</v>
      </c>
      <c r="F1787" s="211" t="s">
        <v>1985</v>
      </c>
      <c r="G1787" s="212" t="s">
        <v>198</v>
      </c>
      <c r="H1787" s="213">
        <v>1.448</v>
      </c>
      <c r="I1787" s="214"/>
      <c r="J1787" s="215">
        <f>ROUND(I1787*H1787,2)</f>
        <v>0</v>
      </c>
      <c r="K1787" s="211" t="s">
        <v>199</v>
      </c>
      <c r="L1787" s="216"/>
      <c r="M1787" s="217" t="s">
        <v>1</v>
      </c>
      <c r="N1787" s="218" t="s">
        <v>42</v>
      </c>
      <c r="O1787" s="77"/>
      <c r="P1787" s="190">
        <f>O1787*H1787</f>
        <v>0</v>
      </c>
      <c r="Q1787" s="190">
        <v>0.55000000000000004</v>
      </c>
      <c r="R1787" s="190">
        <f>Q1787*H1787</f>
        <v>0.7964</v>
      </c>
      <c r="S1787" s="190">
        <v>0</v>
      </c>
      <c r="T1787" s="191">
        <f>S1787*H1787</f>
        <v>0</v>
      </c>
      <c r="U1787" s="38"/>
      <c r="V1787" s="38"/>
      <c r="W1787" s="38"/>
      <c r="X1787" s="38"/>
      <c r="Y1787" s="38"/>
      <c r="Z1787" s="38"/>
      <c r="AA1787" s="38"/>
      <c r="AB1787" s="38"/>
      <c r="AC1787" s="38"/>
      <c r="AD1787" s="38"/>
      <c r="AE1787" s="38"/>
      <c r="AR1787" s="192" t="s">
        <v>414</v>
      </c>
      <c r="AT1787" s="192" t="s">
        <v>240</v>
      </c>
      <c r="AU1787" s="192" t="s">
        <v>92</v>
      </c>
      <c r="AY1787" s="19" t="s">
        <v>185</v>
      </c>
      <c r="BE1787" s="193">
        <f>IF(N1787="základní",J1787,0)</f>
        <v>0</v>
      </c>
      <c r="BF1787" s="193">
        <f>IF(N1787="snížená",J1787,0)</f>
        <v>0</v>
      </c>
      <c r="BG1787" s="193">
        <f>IF(N1787="zákl. přenesená",J1787,0)</f>
        <v>0</v>
      </c>
      <c r="BH1787" s="193">
        <f>IF(N1787="sníž. přenesená",J1787,0)</f>
        <v>0</v>
      </c>
      <c r="BI1787" s="193">
        <f>IF(N1787="nulová",J1787,0)</f>
        <v>0</v>
      </c>
      <c r="BJ1787" s="19" t="s">
        <v>92</v>
      </c>
      <c r="BK1787" s="193">
        <f>ROUND(I1787*H1787,2)</f>
        <v>0</v>
      </c>
      <c r="BL1787" s="19" t="s">
        <v>301</v>
      </c>
      <c r="BM1787" s="192" t="s">
        <v>1996</v>
      </c>
    </row>
    <row r="1788" s="2" customFormat="1">
      <c r="A1788" s="38"/>
      <c r="B1788" s="39"/>
      <c r="C1788" s="38"/>
      <c r="D1788" s="194" t="s">
        <v>193</v>
      </c>
      <c r="E1788" s="38"/>
      <c r="F1788" s="195" t="s">
        <v>1985</v>
      </c>
      <c r="G1788" s="38"/>
      <c r="H1788" s="38"/>
      <c r="I1788" s="196"/>
      <c r="J1788" s="38"/>
      <c r="K1788" s="38"/>
      <c r="L1788" s="39"/>
      <c r="M1788" s="197"/>
      <c r="N1788" s="198"/>
      <c r="O1788" s="77"/>
      <c r="P1788" s="77"/>
      <c r="Q1788" s="77"/>
      <c r="R1788" s="77"/>
      <c r="S1788" s="77"/>
      <c r="T1788" s="78"/>
      <c r="U1788" s="38"/>
      <c r="V1788" s="38"/>
      <c r="W1788" s="38"/>
      <c r="X1788" s="38"/>
      <c r="Y1788" s="38"/>
      <c r="Z1788" s="38"/>
      <c r="AA1788" s="38"/>
      <c r="AB1788" s="38"/>
      <c r="AC1788" s="38"/>
      <c r="AD1788" s="38"/>
      <c r="AE1788" s="38"/>
      <c r="AT1788" s="19" t="s">
        <v>193</v>
      </c>
      <c r="AU1788" s="19" t="s">
        <v>92</v>
      </c>
    </row>
    <row r="1789" s="13" customFormat="1">
      <c r="A1789" s="13"/>
      <c r="B1789" s="199"/>
      <c r="C1789" s="13"/>
      <c r="D1789" s="194" t="s">
        <v>194</v>
      </c>
      <c r="E1789" s="200" t="s">
        <v>1</v>
      </c>
      <c r="F1789" s="201" t="s">
        <v>1997</v>
      </c>
      <c r="G1789" s="13"/>
      <c r="H1789" s="202">
        <v>1.3160000000000001</v>
      </c>
      <c r="I1789" s="203"/>
      <c r="J1789" s="13"/>
      <c r="K1789" s="13"/>
      <c r="L1789" s="199"/>
      <c r="M1789" s="204"/>
      <c r="N1789" s="205"/>
      <c r="O1789" s="205"/>
      <c r="P1789" s="205"/>
      <c r="Q1789" s="205"/>
      <c r="R1789" s="205"/>
      <c r="S1789" s="205"/>
      <c r="T1789" s="206"/>
      <c r="U1789" s="13"/>
      <c r="V1789" s="13"/>
      <c r="W1789" s="13"/>
      <c r="X1789" s="13"/>
      <c r="Y1789" s="13"/>
      <c r="Z1789" s="13"/>
      <c r="AA1789" s="13"/>
      <c r="AB1789" s="13"/>
      <c r="AC1789" s="13"/>
      <c r="AD1789" s="13"/>
      <c r="AE1789" s="13"/>
      <c r="AT1789" s="200" t="s">
        <v>194</v>
      </c>
      <c r="AU1789" s="200" t="s">
        <v>92</v>
      </c>
      <c r="AV1789" s="13" t="s">
        <v>92</v>
      </c>
      <c r="AW1789" s="13" t="s">
        <v>32</v>
      </c>
      <c r="AX1789" s="13" t="s">
        <v>76</v>
      </c>
      <c r="AY1789" s="200" t="s">
        <v>185</v>
      </c>
    </row>
    <row r="1790" s="13" customFormat="1">
      <c r="A1790" s="13"/>
      <c r="B1790" s="199"/>
      <c r="C1790" s="13"/>
      <c r="D1790" s="194" t="s">
        <v>194</v>
      </c>
      <c r="E1790" s="200" t="s">
        <v>1</v>
      </c>
      <c r="F1790" s="201" t="s">
        <v>1998</v>
      </c>
      <c r="G1790" s="13"/>
      <c r="H1790" s="202">
        <v>1.448</v>
      </c>
      <c r="I1790" s="203"/>
      <c r="J1790" s="13"/>
      <c r="K1790" s="13"/>
      <c r="L1790" s="199"/>
      <c r="M1790" s="204"/>
      <c r="N1790" s="205"/>
      <c r="O1790" s="205"/>
      <c r="P1790" s="205"/>
      <c r="Q1790" s="205"/>
      <c r="R1790" s="205"/>
      <c r="S1790" s="205"/>
      <c r="T1790" s="206"/>
      <c r="U1790" s="13"/>
      <c r="V1790" s="13"/>
      <c r="W1790" s="13"/>
      <c r="X1790" s="13"/>
      <c r="Y1790" s="13"/>
      <c r="Z1790" s="13"/>
      <c r="AA1790" s="13"/>
      <c r="AB1790" s="13"/>
      <c r="AC1790" s="13"/>
      <c r="AD1790" s="13"/>
      <c r="AE1790" s="13"/>
      <c r="AT1790" s="200" t="s">
        <v>194</v>
      </c>
      <c r="AU1790" s="200" t="s">
        <v>92</v>
      </c>
      <c r="AV1790" s="13" t="s">
        <v>92</v>
      </c>
      <c r="AW1790" s="13" t="s">
        <v>32</v>
      </c>
      <c r="AX1790" s="13" t="s">
        <v>84</v>
      </c>
      <c r="AY1790" s="200" t="s">
        <v>185</v>
      </c>
    </row>
    <row r="1791" s="2" customFormat="1" ht="24.15" customHeight="1">
      <c r="A1791" s="38"/>
      <c r="B1791" s="180"/>
      <c r="C1791" s="181" t="s">
        <v>1999</v>
      </c>
      <c r="D1791" s="181" t="s">
        <v>187</v>
      </c>
      <c r="E1791" s="182" t="s">
        <v>2000</v>
      </c>
      <c r="F1791" s="183" t="s">
        <v>2001</v>
      </c>
      <c r="G1791" s="184" t="s">
        <v>190</v>
      </c>
      <c r="H1791" s="185">
        <v>513.654</v>
      </c>
      <c r="I1791" s="186"/>
      <c r="J1791" s="187">
        <f>ROUND(I1791*H1791,2)</f>
        <v>0</v>
      </c>
      <c r="K1791" s="183" t="s">
        <v>199</v>
      </c>
      <c r="L1791" s="39"/>
      <c r="M1791" s="188" t="s">
        <v>1</v>
      </c>
      <c r="N1791" s="189" t="s">
        <v>42</v>
      </c>
      <c r="O1791" s="77"/>
      <c r="P1791" s="190">
        <f>O1791*H1791</f>
        <v>0</v>
      </c>
      <c r="Q1791" s="190">
        <v>0</v>
      </c>
      <c r="R1791" s="190">
        <f>Q1791*H1791</f>
        <v>0</v>
      </c>
      <c r="S1791" s="190">
        <v>0.0050000000000000001</v>
      </c>
      <c r="T1791" s="191">
        <f>S1791*H1791</f>
        <v>2.5682700000000001</v>
      </c>
      <c r="U1791" s="38"/>
      <c r="V1791" s="38"/>
      <c r="W1791" s="38"/>
      <c r="X1791" s="38"/>
      <c r="Y1791" s="38"/>
      <c r="Z1791" s="38"/>
      <c r="AA1791" s="38"/>
      <c r="AB1791" s="38"/>
      <c r="AC1791" s="38"/>
      <c r="AD1791" s="38"/>
      <c r="AE1791" s="38"/>
      <c r="AR1791" s="192" t="s">
        <v>301</v>
      </c>
      <c r="AT1791" s="192" t="s">
        <v>187</v>
      </c>
      <c r="AU1791" s="192" t="s">
        <v>92</v>
      </c>
      <c r="AY1791" s="19" t="s">
        <v>185</v>
      </c>
      <c r="BE1791" s="193">
        <f>IF(N1791="základní",J1791,0)</f>
        <v>0</v>
      </c>
      <c r="BF1791" s="193">
        <f>IF(N1791="snížená",J1791,0)</f>
        <v>0</v>
      </c>
      <c r="BG1791" s="193">
        <f>IF(N1791="zákl. přenesená",J1791,0)</f>
        <v>0</v>
      </c>
      <c r="BH1791" s="193">
        <f>IF(N1791="sníž. přenesená",J1791,0)</f>
        <v>0</v>
      </c>
      <c r="BI1791" s="193">
        <f>IF(N1791="nulová",J1791,0)</f>
        <v>0</v>
      </c>
      <c r="BJ1791" s="19" t="s">
        <v>92</v>
      </c>
      <c r="BK1791" s="193">
        <f>ROUND(I1791*H1791,2)</f>
        <v>0</v>
      </c>
      <c r="BL1791" s="19" t="s">
        <v>301</v>
      </c>
      <c r="BM1791" s="192" t="s">
        <v>2002</v>
      </c>
    </row>
    <row r="1792" s="2" customFormat="1">
      <c r="A1792" s="38"/>
      <c r="B1792" s="39"/>
      <c r="C1792" s="38"/>
      <c r="D1792" s="194" t="s">
        <v>193</v>
      </c>
      <c r="E1792" s="38"/>
      <c r="F1792" s="195" t="s">
        <v>2001</v>
      </c>
      <c r="G1792" s="38"/>
      <c r="H1792" s="38"/>
      <c r="I1792" s="196"/>
      <c r="J1792" s="38"/>
      <c r="K1792" s="38"/>
      <c r="L1792" s="39"/>
      <c r="M1792" s="197"/>
      <c r="N1792" s="198"/>
      <c r="O1792" s="77"/>
      <c r="P1792" s="77"/>
      <c r="Q1792" s="77"/>
      <c r="R1792" s="77"/>
      <c r="S1792" s="77"/>
      <c r="T1792" s="78"/>
      <c r="U1792" s="38"/>
      <c r="V1792" s="38"/>
      <c r="W1792" s="38"/>
      <c r="X1792" s="38"/>
      <c r="Y1792" s="38"/>
      <c r="Z1792" s="38"/>
      <c r="AA1792" s="38"/>
      <c r="AB1792" s="38"/>
      <c r="AC1792" s="38"/>
      <c r="AD1792" s="38"/>
      <c r="AE1792" s="38"/>
      <c r="AT1792" s="19" t="s">
        <v>193</v>
      </c>
      <c r="AU1792" s="19" t="s">
        <v>92</v>
      </c>
    </row>
    <row r="1793" s="2" customFormat="1">
      <c r="A1793" s="38"/>
      <c r="B1793" s="39"/>
      <c r="C1793" s="38"/>
      <c r="D1793" s="207" t="s">
        <v>201</v>
      </c>
      <c r="E1793" s="38"/>
      <c r="F1793" s="208" t="s">
        <v>2003</v>
      </c>
      <c r="G1793" s="38"/>
      <c r="H1793" s="38"/>
      <c r="I1793" s="196"/>
      <c r="J1793" s="38"/>
      <c r="K1793" s="38"/>
      <c r="L1793" s="39"/>
      <c r="M1793" s="197"/>
      <c r="N1793" s="198"/>
      <c r="O1793" s="77"/>
      <c r="P1793" s="77"/>
      <c r="Q1793" s="77"/>
      <c r="R1793" s="77"/>
      <c r="S1793" s="77"/>
      <c r="T1793" s="78"/>
      <c r="U1793" s="38"/>
      <c r="V1793" s="38"/>
      <c r="W1793" s="38"/>
      <c r="X1793" s="38"/>
      <c r="Y1793" s="38"/>
      <c r="Z1793" s="38"/>
      <c r="AA1793" s="38"/>
      <c r="AB1793" s="38"/>
      <c r="AC1793" s="38"/>
      <c r="AD1793" s="38"/>
      <c r="AE1793" s="38"/>
      <c r="AT1793" s="19" t="s">
        <v>201</v>
      </c>
      <c r="AU1793" s="19" t="s">
        <v>92</v>
      </c>
    </row>
    <row r="1794" s="2" customFormat="1" ht="16.5" customHeight="1">
      <c r="A1794" s="38"/>
      <c r="B1794" s="180"/>
      <c r="C1794" s="181" t="s">
        <v>2004</v>
      </c>
      <c r="D1794" s="181" t="s">
        <v>187</v>
      </c>
      <c r="E1794" s="182" t="s">
        <v>2005</v>
      </c>
      <c r="F1794" s="183" t="s">
        <v>2006</v>
      </c>
      <c r="G1794" s="184" t="s">
        <v>198</v>
      </c>
      <c r="H1794" s="185">
        <v>10.545</v>
      </c>
      <c r="I1794" s="186"/>
      <c r="J1794" s="187">
        <f>ROUND(I1794*H1794,2)</f>
        <v>0</v>
      </c>
      <c r="K1794" s="183" t="s">
        <v>199</v>
      </c>
      <c r="L1794" s="39"/>
      <c r="M1794" s="188" t="s">
        <v>1</v>
      </c>
      <c r="N1794" s="189" t="s">
        <v>42</v>
      </c>
      <c r="O1794" s="77"/>
      <c r="P1794" s="190">
        <f>O1794*H1794</f>
        <v>0</v>
      </c>
      <c r="Q1794" s="190">
        <v>0.022839999999999999</v>
      </c>
      <c r="R1794" s="190">
        <f>Q1794*H1794</f>
        <v>0.2408478</v>
      </c>
      <c r="S1794" s="190">
        <v>0</v>
      </c>
      <c r="T1794" s="191">
        <f>S1794*H1794</f>
        <v>0</v>
      </c>
      <c r="U1794" s="38"/>
      <c r="V1794" s="38"/>
      <c r="W1794" s="38"/>
      <c r="X1794" s="38"/>
      <c r="Y1794" s="38"/>
      <c r="Z1794" s="38"/>
      <c r="AA1794" s="38"/>
      <c r="AB1794" s="38"/>
      <c r="AC1794" s="38"/>
      <c r="AD1794" s="38"/>
      <c r="AE1794" s="38"/>
      <c r="AR1794" s="192" t="s">
        <v>301</v>
      </c>
      <c r="AT1794" s="192" t="s">
        <v>187</v>
      </c>
      <c r="AU1794" s="192" t="s">
        <v>92</v>
      </c>
      <c r="AY1794" s="19" t="s">
        <v>185</v>
      </c>
      <c r="BE1794" s="193">
        <f>IF(N1794="základní",J1794,0)</f>
        <v>0</v>
      </c>
      <c r="BF1794" s="193">
        <f>IF(N1794="snížená",J1794,0)</f>
        <v>0</v>
      </c>
      <c r="BG1794" s="193">
        <f>IF(N1794="zákl. přenesená",J1794,0)</f>
        <v>0</v>
      </c>
      <c r="BH1794" s="193">
        <f>IF(N1794="sníž. přenesená",J1794,0)</f>
        <v>0</v>
      </c>
      <c r="BI1794" s="193">
        <f>IF(N1794="nulová",J1794,0)</f>
        <v>0</v>
      </c>
      <c r="BJ1794" s="19" t="s">
        <v>92</v>
      </c>
      <c r="BK1794" s="193">
        <f>ROUND(I1794*H1794,2)</f>
        <v>0</v>
      </c>
      <c r="BL1794" s="19" t="s">
        <v>301</v>
      </c>
      <c r="BM1794" s="192" t="s">
        <v>2007</v>
      </c>
    </row>
    <row r="1795" s="2" customFormat="1">
      <c r="A1795" s="38"/>
      <c r="B1795" s="39"/>
      <c r="C1795" s="38"/>
      <c r="D1795" s="194" t="s">
        <v>193</v>
      </c>
      <c r="E1795" s="38"/>
      <c r="F1795" s="195" t="s">
        <v>2006</v>
      </c>
      <c r="G1795" s="38"/>
      <c r="H1795" s="38"/>
      <c r="I1795" s="196"/>
      <c r="J1795" s="38"/>
      <c r="K1795" s="38"/>
      <c r="L1795" s="39"/>
      <c r="M1795" s="197"/>
      <c r="N1795" s="198"/>
      <c r="O1795" s="77"/>
      <c r="P1795" s="77"/>
      <c r="Q1795" s="77"/>
      <c r="R1795" s="77"/>
      <c r="S1795" s="77"/>
      <c r="T1795" s="78"/>
      <c r="U1795" s="38"/>
      <c r="V1795" s="38"/>
      <c r="W1795" s="38"/>
      <c r="X1795" s="38"/>
      <c r="Y1795" s="38"/>
      <c r="Z1795" s="38"/>
      <c r="AA1795" s="38"/>
      <c r="AB1795" s="38"/>
      <c r="AC1795" s="38"/>
      <c r="AD1795" s="38"/>
      <c r="AE1795" s="38"/>
      <c r="AT1795" s="19" t="s">
        <v>193</v>
      </c>
      <c r="AU1795" s="19" t="s">
        <v>92</v>
      </c>
    </row>
    <row r="1796" s="2" customFormat="1">
      <c r="A1796" s="38"/>
      <c r="B1796" s="39"/>
      <c r="C1796" s="38"/>
      <c r="D1796" s="207" t="s">
        <v>201</v>
      </c>
      <c r="E1796" s="38"/>
      <c r="F1796" s="208" t="s">
        <v>2008</v>
      </c>
      <c r="G1796" s="38"/>
      <c r="H1796" s="38"/>
      <c r="I1796" s="196"/>
      <c r="J1796" s="38"/>
      <c r="K1796" s="38"/>
      <c r="L1796" s="39"/>
      <c r="M1796" s="197"/>
      <c r="N1796" s="198"/>
      <c r="O1796" s="77"/>
      <c r="P1796" s="77"/>
      <c r="Q1796" s="77"/>
      <c r="R1796" s="77"/>
      <c r="S1796" s="77"/>
      <c r="T1796" s="78"/>
      <c r="U1796" s="38"/>
      <c r="V1796" s="38"/>
      <c r="W1796" s="38"/>
      <c r="X1796" s="38"/>
      <c r="Y1796" s="38"/>
      <c r="Z1796" s="38"/>
      <c r="AA1796" s="38"/>
      <c r="AB1796" s="38"/>
      <c r="AC1796" s="38"/>
      <c r="AD1796" s="38"/>
      <c r="AE1796" s="38"/>
      <c r="AT1796" s="19" t="s">
        <v>201</v>
      </c>
      <c r="AU1796" s="19" t="s">
        <v>92</v>
      </c>
    </row>
    <row r="1797" s="14" customFormat="1">
      <c r="A1797" s="14"/>
      <c r="B1797" s="219"/>
      <c r="C1797" s="14"/>
      <c r="D1797" s="194" t="s">
        <v>194</v>
      </c>
      <c r="E1797" s="220" t="s">
        <v>1</v>
      </c>
      <c r="F1797" s="221" t="s">
        <v>2009</v>
      </c>
      <c r="G1797" s="14"/>
      <c r="H1797" s="220" t="s">
        <v>1</v>
      </c>
      <c r="I1797" s="222"/>
      <c r="J1797" s="14"/>
      <c r="K1797" s="14"/>
      <c r="L1797" s="219"/>
      <c r="M1797" s="223"/>
      <c r="N1797" s="224"/>
      <c r="O1797" s="224"/>
      <c r="P1797" s="224"/>
      <c r="Q1797" s="224"/>
      <c r="R1797" s="224"/>
      <c r="S1797" s="224"/>
      <c r="T1797" s="225"/>
      <c r="U1797" s="14"/>
      <c r="V1797" s="14"/>
      <c r="W1797" s="14"/>
      <c r="X1797" s="14"/>
      <c r="Y1797" s="14"/>
      <c r="Z1797" s="14"/>
      <c r="AA1797" s="14"/>
      <c r="AB1797" s="14"/>
      <c r="AC1797" s="14"/>
      <c r="AD1797" s="14"/>
      <c r="AE1797" s="14"/>
      <c r="AT1797" s="220" t="s">
        <v>194</v>
      </c>
      <c r="AU1797" s="220" t="s">
        <v>92</v>
      </c>
      <c r="AV1797" s="14" t="s">
        <v>84</v>
      </c>
      <c r="AW1797" s="14" t="s">
        <v>32</v>
      </c>
      <c r="AX1797" s="14" t="s">
        <v>76</v>
      </c>
      <c r="AY1797" s="220" t="s">
        <v>185</v>
      </c>
    </row>
    <row r="1798" s="13" customFormat="1">
      <c r="A1798" s="13"/>
      <c r="B1798" s="199"/>
      <c r="C1798" s="13"/>
      <c r="D1798" s="194" t="s">
        <v>194</v>
      </c>
      <c r="E1798" s="200" t="s">
        <v>1</v>
      </c>
      <c r="F1798" s="201" t="s">
        <v>2010</v>
      </c>
      <c r="G1798" s="13"/>
      <c r="H1798" s="202">
        <v>0.307</v>
      </c>
      <c r="I1798" s="203"/>
      <c r="J1798" s="13"/>
      <c r="K1798" s="13"/>
      <c r="L1798" s="199"/>
      <c r="M1798" s="204"/>
      <c r="N1798" s="205"/>
      <c r="O1798" s="205"/>
      <c r="P1798" s="205"/>
      <c r="Q1798" s="205"/>
      <c r="R1798" s="205"/>
      <c r="S1798" s="205"/>
      <c r="T1798" s="206"/>
      <c r="U1798" s="13"/>
      <c r="V1798" s="13"/>
      <c r="W1798" s="13"/>
      <c r="X1798" s="13"/>
      <c r="Y1798" s="13"/>
      <c r="Z1798" s="13"/>
      <c r="AA1798" s="13"/>
      <c r="AB1798" s="13"/>
      <c r="AC1798" s="13"/>
      <c r="AD1798" s="13"/>
      <c r="AE1798" s="13"/>
      <c r="AT1798" s="200" t="s">
        <v>194</v>
      </c>
      <c r="AU1798" s="200" t="s">
        <v>92</v>
      </c>
      <c r="AV1798" s="13" t="s">
        <v>92</v>
      </c>
      <c r="AW1798" s="13" t="s">
        <v>32</v>
      </c>
      <c r="AX1798" s="13" t="s">
        <v>76</v>
      </c>
      <c r="AY1798" s="200" t="s">
        <v>185</v>
      </c>
    </row>
    <row r="1799" s="13" customFormat="1">
      <c r="A1799" s="13"/>
      <c r="B1799" s="199"/>
      <c r="C1799" s="13"/>
      <c r="D1799" s="194" t="s">
        <v>194</v>
      </c>
      <c r="E1799" s="200" t="s">
        <v>1</v>
      </c>
      <c r="F1799" s="201" t="s">
        <v>2011</v>
      </c>
      <c r="G1799" s="13"/>
      <c r="H1799" s="202">
        <v>0.089999999999999997</v>
      </c>
      <c r="I1799" s="203"/>
      <c r="J1799" s="13"/>
      <c r="K1799" s="13"/>
      <c r="L1799" s="199"/>
      <c r="M1799" s="204"/>
      <c r="N1799" s="205"/>
      <c r="O1799" s="205"/>
      <c r="P1799" s="205"/>
      <c r="Q1799" s="205"/>
      <c r="R1799" s="205"/>
      <c r="S1799" s="205"/>
      <c r="T1799" s="206"/>
      <c r="U1799" s="13"/>
      <c r="V1799" s="13"/>
      <c r="W1799" s="13"/>
      <c r="X1799" s="13"/>
      <c r="Y1799" s="13"/>
      <c r="Z1799" s="13"/>
      <c r="AA1799" s="13"/>
      <c r="AB1799" s="13"/>
      <c r="AC1799" s="13"/>
      <c r="AD1799" s="13"/>
      <c r="AE1799" s="13"/>
      <c r="AT1799" s="200" t="s">
        <v>194</v>
      </c>
      <c r="AU1799" s="200" t="s">
        <v>92</v>
      </c>
      <c r="AV1799" s="13" t="s">
        <v>92</v>
      </c>
      <c r="AW1799" s="13" t="s">
        <v>32</v>
      </c>
      <c r="AX1799" s="13" t="s">
        <v>76</v>
      </c>
      <c r="AY1799" s="200" t="s">
        <v>185</v>
      </c>
    </row>
    <row r="1800" s="13" customFormat="1">
      <c r="A1800" s="13"/>
      <c r="B1800" s="199"/>
      <c r="C1800" s="13"/>
      <c r="D1800" s="194" t="s">
        <v>194</v>
      </c>
      <c r="E1800" s="200" t="s">
        <v>1</v>
      </c>
      <c r="F1800" s="201" t="s">
        <v>2012</v>
      </c>
      <c r="G1800" s="13"/>
      <c r="H1800" s="202">
        <v>0.25600000000000001</v>
      </c>
      <c r="I1800" s="203"/>
      <c r="J1800" s="13"/>
      <c r="K1800" s="13"/>
      <c r="L1800" s="199"/>
      <c r="M1800" s="204"/>
      <c r="N1800" s="205"/>
      <c r="O1800" s="205"/>
      <c r="P1800" s="205"/>
      <c r="Q1800" s="205"/>
      <c r="R1800" s="205"/>
      <c r="S1800" s="205"/>
      <c r="T1800" s="206"/>
      <c r="U1800" s="13"/>
      <c r="V1800" s="13"/>
      <c r="W1800" s="13"/>
      <c r="X1800" s="13"/>
      <c r="Y1800" s="13"/>
      <c r="Z1800" s="13"/>
      <c r="AA1800" s="13"/>
      <c r="AB1800" s="13"/>
      <c r="AC1800" s="13"/>
      <c r="AD1800" s="13"/>
      <c r="AE1800" s="13"/>
      <c r="AT1800" s="200" t="s">
        <v>194</v>
      </c>
      <c r="AU1800" s="200" t="s">
        <v>92</v>
      </c>
      <c r="AV1800" s="13" t="s">
        <v>92</v>
      </c>
      <c r="AW1800" s="13" t="s">
        <v>32</v>
      </c>
      <c r="AX1800" s="13" t="s">
        <v>76</v>
      </c>
      <c r="AY1800" s="200" t="s">
        <v>185</v>
      </c>
    </row>
    <row r="1801" s="13" customFormat="1">
      <c r="A1801" s="13"/>
      <c r="B1801" s="199"/>
      <c r="C1801" s="13"/>
      <c r="D1801" s="194" t="s">
        <v>194</v>
      </c>
      <c r="E1801" s="200" t="s">
        <v>1</v>
      </c>
      <c r="F1801" s="201" t="s">
        <v>2013</v>
      </c>
      <c r="G1801" s="13"/>
      <c r="H1801" s="202">
        <v>0.16200000000000001</v>
      </c>
      <c r="I1801" s="203"/>
      <c r="J1801" s="13"/>
      <c r="K1801" s="13"/>
      <c r="L1801" s="199"/>
      <c r="M1801" s="204"/>
      <c r="N1801" s="205"/>
      <c r="O1801" s="205"/>
      <c r="P1801" s="205"/>
      <c r="Q1801" s="205"/>
      <c r="R1801" s="205"/>
      <c r="S1801" s="205"/>
      <c r="T1801" s="206"/>
      <c r="U1801" s="13"/>
      <c r="V1801" s="13"/>
      <c r="W1801" s="13"/>
      <c r="X1801" s="13"/>
      <c r="Y1801" s="13"/>
      <c r="Z1801" s="13"/>
      <c r="AA1801" s="13"/>
      <c r="AB1801" s="13"/>
      <c r="AC1801" s="13"/>
      <c r="AD1801" s="13"/>
      <c r="AE1801" s="13"/>
      <c r="AT1801" s="200" t="s">
        <v>194</v>
      </c>
      <c r="AU1801" s="200" t="s">
        <v>92</v>
      </c>
      <c r="AV1801" s="13" t="s">
        <v>92</v>
      </c>
      <c r="AW1801" s="13" t="s">
        <v>32</v>
      </c>
      <c r="AX1801" s="13" t="s">
        <v>76</v>
      </c>
      <c r="AY1801" s="200" t="s">
        <v>185</v>
      </c>
    </row>
    <row r="1802" s="13" customFormat="1">
      <c r="A1802" s="13"/>
      <c r="B1802" s="199"/>
      <c r="C1802" s="13"/>
      <c r="D1802" s="194" t="s">
        <v>194</v>
      </c>
      <c r="E1802" s="200" t="s">
        <v>1</v>
      </c>
      <c r="F1802" s="201" t="s">
        <v>2014</v>
      </c>
      <c r="G1802" s="13"/>
      <c r="H1802" s="202">
        <v>0.35099999999999998</v>
      </c>
      <c r="I1802" s="203"/>
      <c r="J1802" s="13"/>
      <c r="K1802" s="13"/>
      <c r="L1802" s="199"/>
      <c r="M1802" s="204"/>
      <c r="N1802" s="205"/>
      <c r="O1802" s="205"/>
      <c r="P1802" s="205"/>
      <c r="Q1802" s="205"/>
      <c r="R1802" s="205"/>
      <c r="S1802" s="205"/>
      <c r="T1802" s="206"/>
      <c r="U1802" s="13"/>
      <c r="V1802" s="13"/>
      <c r="W1802" s="13"/>
      <c r="X1802" s="13"/>
      <c r="Y1802" s="13"/>
      <c r="Z1802" s="13"/>
      <c r="AA1802" s="13"/>
      <c r="AB1802" s="13"/>
      <c r="AC1802" s="13"/>
      <c r="AD1802" s="13"/>
      <c r="AE1802" s="13"/>
      <c r="AT1802" s="200" t="s">
        <v>194</v>
      </c>
      <c r="AU1802" s="200" t="s">
        <v>92</v>
      </c>
      <c r="AV1802" s="13" t="s">
        <v>92</v>
      </c>
      <c r="AW1802" s="13" t="s">
        <v>32</v>
      </c>
      <c r="AX1802" s="13" t="s">
        <v>76</v>
      </c>
      <c r="AY1802" s="200" t="s">
        <v>185</v>
      </c>
    </row>
    <row r="1803" s="13" customFormat="1">
      <c r="A1803" s="13"/>
      <c r="B1803" s="199"/>
      <c r="C1803" s="13"/>
      <c r="D1803" s="194" t="s">
        <v>194</v>
      </c>
      <c r="E1803" s="200" t="s">
        <v>1</v>
      </c>
      <c r="F1803" s="201" t="s">
        <v>2015</v>
      </c>
      <c r="G1803" s="13"/>
      <c r="H1803" s="202">
        <v>0.17100000000000001</v>
      </c>
      <c r="I1803" s="203"/>
      <c r="J1803" s="13"/>
      <c r="K1803" s="13"/>
      <c r="L1803" s="199"/>
      <c r="M1803" s="204"/>
      <c r="N1803" s="205"/>
      <c r="O1803" s="205"/>
      <c r="P1803" s="205"/>
      <c r="Q1803" s="205"/>
      <c r="R1803" s="205"/>
      <c r="S1803" s="205"/>
      <c r="T1803" s="206"/>
      <c r="U1803" s="13"/>
      <c r="V1803" s="13"/>
      <c r="W1803" s="13"/>
      <c r="X1803" s="13"/>
      <c r="Y1803" s="13"/>
      <c r="Z1803" s="13"/>
      <c r="AA1803" s="13"/>
      <c r="AB1803" s="13"/>
      <c r="AC1803" s="13"/>
      <c r="AD1803" s="13"/>
      <c r="AE1803" s="13"/>
      <c r="AT1803" s="200" t="s">
        <v>194</v>
      </c>
      <c r="AU1803" s="200" t="s">
        <v>92</v>
      </c>
      <c r="AV1803" s="13" t="s">
        <v>92</v>
      </c>
      <c r="AW1803" s="13" t="s">
        <v>32</v>
      </c>
      <c r="AX1803" s="13" t="s">
        <v>76</v>
      </c>
      <c r="AY1803" s="200" t="s">
        <v>185</v>
      </c>
    </row>
    <row r="1804" s="13" customFormat="1">
      <c r="A1804" s="13"/>
      <c r="B1804" s="199"/>
      <c r="C1804" s="13"/>
      <c r="D1804" s="194" t="s">
        <v>194</v>
      </c>
      <c r="E1804" s="200" t="s">
        <v>1</v>
      </c>
      <c r="F1804" s="201" t="s">
        <v>2016</v>
      </c>
      <c r="G1804" s="13"/>
      <c r="H1804" s="202">
        <v>1.891</v>
      </c>
      <c r="I1804" s="203"/>
      <c r="J1804" s="13"/>
      <c r="K1804" s="13"/>
      <c r="L1804" s="199"/>
      <c r="M1804" s="204"/>
      <c r="N1804" s="205"/>
      <c r="O1804" s="205"/>
      <c r="P1804" s="205"/>
      <c r="Q1804" s="205"/>
      <c r="R1804" s="205"/>
      <c r="S1804" s="205"/>
      <c r="T1804" s="206"/>
      <c r="U1804" s="13"/>
      <c r="V1804" s="13"/>
      <c r="W1804" s="13"/>
      <c r="X1804" s="13"/>
      <c r="Y1804" s="13"/>
      <c r="Z1804" s="13"/>
      <c r="AA1804" s="13"/>
      <c r="AB1804" s="13"/>
      <c r="AC1804" s="13"/>
      <c r="AD1804" s="13"/>
      <c r="AE1804" s="13"/>
      <c r="AT1804" s="200" t="s">
        <v>194</v>
      </c>
      <c r="AU1804" s="200" t="s">
        <v>92</v>
      </c>
      <c r="AV1804" s="13" t="s">
        <v>92</v>
      </c>
      <c r="AW1804" s="13" t="s">
        <v>32</v>
      </c>
      <c r="AX1804" s="13" t="s">
        <v>76</v>
      </c>
      <c r="AY1804" s="200" t="s">
        <v>185</v>
      </c>
    </row>
    <row r="1805" s="13" customFormat="1">
      <c r="A1805" s="13"/>
      <c r="B1805" s="199"/>
      <c r="C1805" s="13"/>
      <c r="D1805" s="194" t="s">
        <v>194</v>
      </c>
      <c r="E1805" s="200" t="s">
        <v>1</v>
      </c>
      <c r="F1805" s="201" t="s">
        <v>2017</v>
      </c>
      <c r="G1805" s="13"/>
      <c r="H1805" s="202">
        <v>0.307</v>
      </c>
      <c r="I1805" s="203"/>
      <c r="J1805" s="13"/>
      <c r="K1805" s="13"/>
      <c r="L1805" s="199"/>
      <c r="M1805" s="204"/>
      <c r="N1805" s="205"/>
      <c r="O1805" s="205"/>
      <c r="P1805" s="205"/>
      <c r="Q1805" s="205"/>
      <c r="R1805" s="205"/>
      <c r="S1805" s="205"/>
      <c r="T1805" s="206"/>
      <c r="U1805" s="13"/>
      <c r="V1805" s="13"/>
      <c r="W1805" s="13"/>
      <c r="X1805" s="13"/>
      <c r="Y1805" s="13"/>
      <c r="Z1805" s="13"/>
      <c r="AA1805" s="13"/>
      <c r="AB1805" s="13"/>
      <c r="AC1805" s="13"/>
      <c r="AD1805" s="13"/>
      <c r="AE1805" s="13"/>
      <c r="AT1805" s="200" t="s">
        <v>194</v>
      </c>
      <c r="AU1805" s="200" t="s">
        <v>92</v>
      </c>
      <c r="AV1805" s="13" t="s">
        <v>92</v>
      </c>
      <c r="AW1805" s="13" t="s">
        <v>32</v>
      </c>
      <c r="AX1805" s="13" t="s">
        <v>76</v>
      </c>
      <c r="AY1805" s="200" t="s">
        <v>185</v>
      </c>
    </row>
    <row r="1806" s="13" customFormat="1">
      <c r="A1806" s="13"/>
      <c r="B1806" s="199"/>
      <c r="C1806" s="13"/>
      <c r="D1806" s="194" t="s">
        <v>194</v>
      </c>
      <c r="E1806" s="200" t="s">
        <v>1</v>
      </c>
      <c r="F1806" s="201" t="s">
        <v>2018</v>
      </c>
      <c r="G1806" s="13"/>
      <c r="H1806" s="202">
        <v>0.058000000000000003</v>
      </c>
      <c r="I1806" s="203"/>
      <c r="J1806" s="13"/>
      <c r="K1806" s="13"/>
      <c r="L1806" s="199"/>
      <c r="M1806" s="204"/>
      <c r="N1806" s="205"/>
      <c r="O1806" s="205"/>
      <c r="P1806" s="205"/>
      <c r="Q1806" s="205"/>
      <c r="R1806" s="205"/>
      <c r="S1806" s="205"/>
      <c r="T1806" s="206"/>
      <c r="U1806" s="13"/>
      <c r="V1806" s="13"/>
      <c r="W1806" s="13"/>
      <c r="X1806" s="13"/>
      <c r="Y1806" s="13"/>
      <c r="Z1806" s="13"/>
      <c r="AA1806" s="13"/>
      <c r="AB1806" s="13"/>
      <c r="AC1806" s="13"/>
      <c r="AD1806" s="13"/>
      <c r="AE1806" s="13"/>
      <c r="AT1806" s="200" t="s">
        <v>194</v>
      </c>
      <c r="AU1806" s="200" t="s">
        <v>92</v>
      </c>
      <c r="AV1806" s="13" t="s">
        <v>92</v>
      </c>
      <c r="AW1806" s="13" t="s">
        <v>32</v>
      </c>
      <c r="AX1806" s="13" t="s">
        <v>76</v>
      </c>
      <c r="AY1806" s="200" t="s">
        <v>185</v>
      </c>
    </row>
    <row r="1807" s="13" customFormat="1">
      <c r="A1807" s="13"/>
      <c r="B1807" s="199"/>
      <c r="C1807" s="13"/>
      <c r="D1807" s="194" t="s">
        <v>194</v>
      </c>
      <c r="E1807" s="200" t="s">
        <v>1</v>
      </c>
      <c r="F1807" s="201" t="s">
        <v>2019</v>
      </c>
      <c r="G1807" s="13"/>
      <c r="H1807" s="202">
        <v>0.622</v>
      </c>
      <c r="I1807" s="203"/>
      <c r="J1807" s="13"/>
      <c r="K1807" s="13"/>
      <c r="L1807" s="199"/>
      <c r="M1807" s="204"/>
      <c r="N1807" s="205"/>
      <c r="O1807" s="205"/>
      <c r="P1807" s="205"/>
      <c r="Q1807" s="205"/>
      <c r="R1807" s="205"/>
      <c r="S1807" s="205"/>
      <c r="T1807" s="206"/>
      <c r="U1807" s="13"/>
      <c r="V1807" s="13"/>
      <c r="W1807" s="13"/>
      <c r="X1807" s="13"/>
      <c r="Y1807" s="13"/>
      <c r="Z1807" s="13"/>
      <c r="AA1807" s="13"/>
      <c r="AB1807" s="13"/>
      <c r="AC1807" s="13"/>
      <c r="AD1807" s="13"/>
      <c r="AE1807" s="13"/>
      <c r="AT1807" s="200" t="s">
        <v>194</v>
      </c>
      <c r="AU1807" s="200" t="s">
        <v>92</v>
      </c>
      <c r="AV1807" s="13" t="s">
        <v>92</v>
      </c>
      <c r="AW1807" s="13" t="s">
        <v>32</v>
      </c>
      <c r="AX1807" s="13" t="s">
        <v>76</v>
      </c>
      <c r="AY1807" s="200" t="s">
        <v>185</v>
      </c>
    </row>
    <row r="1808" s="13" customFormat="1">
      <c r="A1808" s="13"/>
      <c r="B1808" s="199"/>
      <c r="C1808" s="13"/>
      <c r="D1808" s="194" t="s">
        <v>194</v>
      </c>
      <c r="E1808" s="200" t="s">
        <v>1</v>
      </c>
      <c r="F1808" s="201" t="s">
        <v>2020</v>
      </c>
      <c r="G1808" s="13"/>
      <c r="H1808" s="202">
        <v>0.081000000000000003</v>
      </c>
      <c r="I1808" s="203"/>
      <c r="J1808" s="13"/>
      <c r="K1808" s="13"/>
      <c r="L1808" s="199"/>
      <c r="M1808" s="204"/>
      <c r="N1808" s="205"/>
      <c r="O1808" s="205"/>
      <c r="P1808" s="205"/>
      <c r="Q1808" s="205"/>
      <c r="R1808" s="205"/>
      <c r="S1808" s="205"/>
      <c r="T1808" s="206"/>
      <c r="U1808" s="13"/>
      <c r="V1808" s="13"/>
      <c r="W1808" s="13"/>
      <c r="X1808" s="13"/>
      <c r="Y1808" s="13"/>
      <c r="Z1808" s="13"/>
      <c r="AA1808" s="13"/>
      <c r="AB1808" s="13"/>
      <c r="AC1808" s="13"/>
      <c r="AD1808" s="13"/>
      <c r="AE1808" s="13"/>
      <c r="AT1808" s="200" t="s">
        <v>194</v>
      </c>
      <c r="AU1808" s="200" t="s">
        <v>92</v>
      </c>
      <c r="AV1808" s="13" t="s">
        <v>92</v>
      </c>
      <c r="AW1808" s="13" t="s">
        <v>32</v>
      </c>
      <c r="AX1808" s="13" t="s">
        <v>76</v>
      </c>
      <c r="AY1808" s="200" t="s">
        <v>185</v>
      </c>
    </row>
    <row r="1809" s="13" customFormat="1">
      <c r="A1809" s="13"/>
      <c r="B1809" s="199"/>
      <c r="C1809" s="13"/>
      <c r="D1809" s="194" t="s">
        <v>194</v>
      </c>
      <c r="E1809" s="200" t="s">
        <v>1</v>
      </c>
      <c r="F1809" s="201" t="s">
        <v>2012</v>
      </c>
      <c r="G1809" s="13"/>
      <c r="H1809" s="202">
        <v>0.25600000000000001</v>
      </c>
      <c r="I1809" s="203"/>
      <c r="J1809" s="13"/>
      <c r="K1809" s="13"/>
      <c r="L1809" s="199"/>
      <c r="M1809" s="204"/>
      <c r="N1809" s="205"/>
      <c r="O1809" s="205"/>
      <c r="P1809" s="205"/>
      <c r="Q1809" s="205"/>
      <c r="R1809" s="205"/>
      <c r="S1809" s="205"/>
      <c r="T1809" s="206"/>
      <c r="U1809" s="13"/>
      <c r="V1809" s="13"/>
      <c r="W1809" s="13"/>
      <c r="X1809" s="13"/>
      <c r="Y1809" s="13"/>
      <c r="Z1809" s="13"/>
      <c r="AA1809" s="13"/>
      <c r="AB1809" s="13"/>
      <c r="AC1809" s="13"/>
      <c r="AD1809" s="13"/>
      <c r="AE1809" s="13"/>
      <c r="AT1809" s="200" t="s">
        <v>194</v>
      </c>
      <c r="AU1809" s="200" t="s">
        <v>92</v>
      </c>
      <c r="AV1809" s="13" t="s">
        <v>92</v>
      </c>
      <c r="AW1809" s="13" t="s">
        <v>32</v>
      </c>
      <c r="AX1809" s="13" t="s">
        <v>76</v>
      </c>
      <c r="AY1809" s="200" t="s">
        <v>185</v>
      </c>
    </row>
    <row r="1810" s="13" customFormat="1">
      <c r="A1810" s="13"/>
      <c r="B1810" s="199"/>
      <c r="C1810" s="13"/>
      <c r="D1810" s="194" t="s">
        <v>194</v>
      </c>
      <c r="E1810" s="200" t="s">
        <v>1</v>
      </c>
      <c r="F1810" s="201" t="s">
        <v>2013</v>
      </c>
      <c r="G1810" s="13"/>
      <c r="H1810" s="202">
        <v>0.16200000000000001</v>
      </c>
      <c r="I1810" s="203"/>
      <c r="J1810" s="13"/>
      <c r="K1810" s="13"/>
      <c r="L1810" s="199"/>
      <c r="M1810" s="204"/>
      <c r="N1810" s="205"/>
      <c r="O1810" s="205"/>
      <c r="P1810" s="205"/>
      <c r="Q1810" s="205"/>
      <c r="R1810" s="205"/>
      <c r="S1810" s="205"/>
      <c r="T1810" s="206"/>
      <c r="U1810" s="13"/>
      <c r="V1810" s="13"/>
      <c r="W1810" s="13"/>
      <c r="X1810" s="13"/>
      <c r="Y1810" s="13"/>
      <c r="Z1810" s="13"/>
      <c r="AA1810" s="13"/>
      <c r="AB1810" s="13"/>
      <c r="AC1810" s="13"/>
      <c r="AD1810" s="13"/>
      <c r="AE1810" s="13"/>
      <c r="AT1810" s="200" t="s">
        <v>194</v>
      </c>
      <c r="AU1810" s="200" t="s">
        <v>92</v>
      </c>
      <c r="AV1810" s="13" t="s">
        <v>92</v>
      </c>
      <c r="AW1810" s="13" t="s">
        <v>32</v>
      </c>
      <c r="AX1810" s="13" t="s">
        <v>76</v>
      </c>
      <c r="AY1810" s="200" t="s">
        <v>185</v>
      </c>
    </row>
    <row r="1811" s="13" customFormat="1">
      <c r="A1811" s="13"/>
      <c r="B1811" s="199"/>
      <c r="C1811" s="13"/>
      <c r="D1811" s="194" t="s">
        <v>194</v>
      </c>
      <c r="E1811" s="200" t="s">
        <v>1</v>
      </c>
      <c r="F1811" s="201" t="s">
        <v>2021</v>
      </c>
      <c r="G1811" s="13"/>
      <c r="H1811" s="202">
        <v>0.087999999999999995</v>
      </c>
      <c r="I1811" s="203"/>
      <c r="J1811" s="13"/>
      <c r="K1811" s="13"/>
      <c r="L1811" s="199"/>
      <c r="M1811" s="204"/>
      <c r="N1811" s="205"/>
      <c r="O1811" s="205"/>
      <c r="P1811" s="205"/>
      <c r="Q1811" s="205"/>
      <c r="R1811" s="205"/>
      <c r="S1811" s="205"/>
      <c r="T1811" s="206"/>
      <c r="U1811" s="13"/>
      <c r="V1811" s="13"/>
      <c r="W1811" s="13"/>
      <c r="X1811" s="13"/>
      <c r="Y1811" s="13"/>
      <c r="Z1811" s="13"/>
      <c r="AA1811" s="13"/>
      <c r="AB1811" s="13"/>
      <c r="AC1811" s="13"/>
      <c r="AD1811" s="13"/>
      <c r="AE1811" s="13"/>
      <c r="AT1811" s="200" t="s">
        <v>194</v>
      </c>
      <c r="AU1811" s="200" t="s">
        <v>92</v>
      </c>
      <c r="AV1811" s="13" t="s">
        <v>92</v>
      </c>
      <c r="AW1811" s="13" t="s">
        <v>32</v>
      </c>
      <c r="AX1811" s="13" t="s">
        <v>76</v>
      </c>
      <c r="AY1811" s="200" t="s">
        <v>185</v>
      </c>
    </row>
    <row r="1812" s="13" customFormat="1">
      <c r="A1812" s="13"/>
      <c r="B1812" s="199"/>
      <c r="C1812" s="13"/>
      <c r="D1812" s="194" t="s">
        <v>194</v>
      </c>
      <c r="E1812" s="200" t="s">
        <v>1</v>
      </c>
      <c r="F1812" s="201" t="s">
        <v>2022</v>
      </c>
      <c r="G1812" s="13"/>
      <c r="H1812" s="202">
        <v>0.11500000000000001</v>
      </c>
      <c r="I1812" s="203"/>
      <c r="J1812" s="13"/>
      <c r="K1812" s="13"/>
      <c r="L1812" s="199"/>
      <c r="M1812" s="204"/>
      <c r="N1812" s="205"/>
      <c r="O1812" s="205"/>
      <c r="P1812" s="205"/>
      <c r="Q1812" s="205"/>
      <c r="R1812" s="205"/>
      <c r="S1812" s="205"/>
      <c r="T1812" s="206"/>
      <c r="U1812" s="13"/>
      <c r="V1812" s="13"/>
      <c r="W1812" s="13"/>
      <c r="X1812" s="13"/>
      <c r="Y1812" s="13"/>
      <c r="Z1812" s="13"/>
      <c r="AA1812" s="13"/>
      <c r="AB1812" s="13"/>
      <c r="AC1812" s="13"/>
      <c r="AD1812" s="13"/>
      <c r="AE1812" s="13"/>
      <c r="AT1812" s="200" t="s">
        <v>194</v>
      </c>
      <c r="AU1812" s="200" t="s">
        <v>92</v>
      </c>
      <c r="AV1812" s="13" t="s">
        <v>92</v>
      </c>
      <c r="AW1812" s="13" t="s">
        <v>32</v>
      </c>
      <c r="AX1812" s="13" t="s">
        <v>76</v>
      </c>
      <c r="AY1812" s="200" t="s">
        <v>185</v>
      </c>
    </row>
    <row r="1813" s="14" customFormat="1">
      <c r="A1813" s="14"/>
      <c r="B1813" s="219"/>
      <c r="C1813" s="14"/>
      <c r="D1813" s="194" t="s">
        <v>194</v>
      </c>
      <c r="E1813" s="220" t="s">
        <v>1</v>
      </c>
      <c r="F1813" s="221" t="s">
        <v>2023</v>
      </c>
      <c r="G1813" s="14"/>
      <c r="H1813" s="220" t="s">
        <v>1</v>
      </c>
      <c r="I1813" s="222"/>
      <c r="J1813" s="14"/>
      <c r="K1813" s="14"/>
      <c r="L1813" s="219"/>
      <c r="M1813" s="223"/>
      <c r="N1813" s="224"/>
      <c r="O1813" s="224"/>
      <c r="P1813" s="224"/>
      <c r="Q1813" s="224"/>
      <c r="R1813" s="224"/>
      <c r="S1813" s="224"/>
      <c r="T1813" s="225"/>
      <c r="U1813" s="14"/>
      <c r="V1813" s="14"/>
      <c r="W1813" s="14"/>
      <c r="X1813" s="14"/>
      <c r="Y1813" s="14"/>
      <c r="Z1813" s="14"/>
      <c r="AA1813" s="14"/>
      <c r="AB1813" s="14"/>
      <c r="AC1813" s="14"/>
      <c r="AD1813" s="14"/>
      <c r="AE1813" s="14"/>
      <c r="AT1813" s="220" t="s">
        <v>194</v>
      </c>
      <c r="AU1813" s="220" t="s">
        <v>92</v>
      </c>
      <c r="AV1813" s="14" t="s">
        <v>84</v>
      </c>
      <c r="AW1813" s="14" t="s">
        <v>32</v>
      </c>
      <c r="AX1813" s="14" t="s">
        <v>76</v>
      </c>
      <c r="AY1813" s="220" t="s">
        <v>185</v>
      </c>
    </row>
    <row r="1814" s="13" customFormat="1">
      <c r="A1814" s="13"/>
      <c r="B1814" s="199"/>
      <c r="C1814" s="13"/>
      <c r="D1814" s="194" t="s">
        <v>194</v>
      </c>
      <c r="E1814" s="200" t="s">
        <v>1</v>
      </c>
      <c r="F1814" s="201" t="s">
        <v>2024</v>
      </c>
      <c r="G1814" s="13"/>
      <c r="H1814" s="202">
        <v>5.6280000000000001</v>
      </c>
      <c r="I1814" s="203"/>
      <c r="J1814" s="13"/>
      <c r="K1814" s="13"/>
      <c r="L1814" s="199"/>
      <c r="M1814" s="204"/>
      <c r="N1814" s="205"/>
      <c r="O1814" s="205"/>
      <c r="P1814" s="205"/>
      <c r="Q1814" s="205"/>
      <c r="R1814" s="205"/>
      <c r="S1814" s="205"/>
      <c r="T1814" s="206"/>
      <c r="U1814" s="13"/>
      <c r="V1814" s="13"/>
      <c r="W1814" s="13"/>
      <c r="X1814" s="13"/>
      <c r="Y1814" s="13"/>
      <c r="Z1814" s="13"/>
      <c r="AA1814" s="13"/>
      <c r="AB1814" s="13"/>
      <c r="AC1814" s="13"/>
      <c r="AD1814" s="13"/>
      <c r="AE1814" s="13"/>
      <c r="AT1814" s="200" t="s">
        <v>194</v>
      </c>
      <c r="AU1814" s="200" t="s">
        <v>92</v>
      </c>
      <c r="AV1814" s="13" t="s">
        <v>92</v>
      </c>
      <c r="AW1814" s="13" t="s">
        <v>32</v>
      </c>
      <c r="AX1814" s="13" t="s">
        <v>76</v>
      </c>
      <c r="AY1814" s="200" t="s">
        <v>185</v>
      </c>
    </row>
    <row r="1815" s="15" customFormat="1">
      <c r="A1815" s="15"/>
      <c r="B1815" s="226"/>
      <c r="C1815" s="15"/>
      <c r="D1815" s="194" t="s">
        <v>194</v>
      </c>
      <c r="E1815" s="227" t="s">
        <v>1</v>
      </c>
      <c r="F1815" s="228" t="s">
        <v>276</v>
      </c>
      <c r="G1815" s="15"/>
      <c r="H1815" s="229">
        <v>10.545000000000002</v>
      </c>
      <c r="I1815" s="230"/>
      <c r="J1815" s="15"/>
      <c r="K1815" s="15"/>
      <c r="L1815" s="226"/>
      <c r="M1815" s="231"/>
      <c r="N1815" s="232"/>
      <c r="O1815" s="232"/>
      <c r="P1815" s="232"/>
      <c r="Q1815" s="232"/>
      <c r="R1815" s="232"/>
      <c r="S1815" s="232"/>
      <c r="T1815" s="233"/>
      <c r="U1815" s="15"/>
      <c r="V1815" s="15"/>
      <c r="W1815" s="15"/>
      <c r="X1815" s="15"/>
      <c r="Y1815" s="15"/>
      <c r="Z1815" s="15"/>
      <c r="AA1815" s="15"/>
      <c r="AB1815" s="15"/>
      <c r="AC1815" s="15"/>
      <c r="AD1815" s="15"/>
      <c r="AE1815" s="15"/>
      <c r="AT1815" s="227" t="s">
        <v>194</v>
      </c>
      <c r="AU1815" s="227" t="s">
        <v>92</v>
      </c>
      <c r="AV1815" s="15" t="s">
        <v>191</v>
      </c>
      <c r="AW1815" s="15" t="s">
        <v>32</v>
      </c>
      <c r="AX1815" s="15" t="s">
        <v>84</v>
      </c>
      <c r="AY1815" s="227" t="s">
        <v>185</v>
      </c>
    </row>
    <row r="1816" s="2" customFormat="1" ht="24.15" customHeight="1">
      <c r="A1816" s="38"/>
      <c r="B1816" s="180"/>
      <c r="C1816" s="181" t="s">
        <v>2025</v>
      </c>
      <c r="D1816" s="181" t="s">
        <v>187</v>
      </c>
      <c r="E1816" s="182" t="s">
        <v>2026</v>
      </c>
      <c r="F1816" s="183" t="s">
        <v>2027</v>
      </c>
      <c r="G1816" s="184" t="s">
        <v>1412</v>
      </c>
      <c r="H1816" s="185">
        <v>1</v>
      </c>
      <c r="I1816" s="186"/>
      <c r="J1816" s="187">
        <f>ROUND(I1816*H1816,2)</f>
        <v>0</v>
      </c>
      <c r="K1816" s="183" t="s">
        <v>1</v>
      </c>
      <c r="L1816" s="39"/>
      <c r="M1816" s="188" t="s">
        <v>1</v>
      </c>
      <c r="N1816" s="189" t="s">
        <v>42</v>
      </c>
      <c r="O1816" s="77"/>
      <c r="P1816" s="190">
        <f>O1816*H1816</f>
        <v>0</v>
      </c>
      <c r="Q1816" s="190">
        <v>0.022839999999999999</v>
      </c>
      <c r="R1816" s="190">
        <f>Q1816*H1816</f>
        <v>0.022839999999999999</v>
      </c>
      <c r="S1816" s="190">
        <v>0</v>
      </c>
      <c r="T1816" s="191">
        <f>S1816*H1816</f>
        <v>0</v>
      </c>
      <c r="U1816" s="38"/>
      <c r="V1816" s="38"/>
      <c r="W1816" s="38"/>
      <c r="X1816" s="38"/>
      <c r="Y1816" s="38"/>
      <c r="Z1816" s="38"/>
      <c r="AA1816" s="38"/>
      <c r="AB1816" s="38"/>
      <c r="AC1816" s="38"/>
      <c r="AD1816" s="38"/>
      <c r="AE1816" s="38"/>
      <c r="AR1816" s="192" t="s">
        <v>301</v>
      </c>
      <c r="AT1816" s="192" t="s">
        <v>187</v>
      </c>
      <c r="AU1816" s="192" t="s">
        <v>92</v>
      </c>
      <c r="AY1816" s="19" t="s">
        <v>185</v>
      </c>
      <c r="BE1816" s="193">
        <f>IF(N1816="základní",J1816,0)</f>
        <v>0</v>
      </c>
      <c r="BF1816" s="193">
        <f>IF(N1816="snížená",J1816,0)</f>
        <v>0</v>
      </c>
      <c r="BG1816" s="193">
        <f>IF(N1816="zákl. přenesená",J1816,0)</f>
        <v>0</v>
      </c>
      <c r="BH1816" s="193">
        <f>IF(N1816="sníž. přenesená",J1816,0)</f>
        <v>0</v>
      </c>
      <c r="BI1816" s="193">
        <f>IF(N1816="nulová",J1816,0)</f>
        <v>0</v>
      </c>
      <c r="BJ1816" s="19" t="s">
        <v>92</v>
      </c>
      <c r="BK1816" s="193">
        <f>ROUND(I1816*H1816,2)</f>
        <v>0</v>
      </c>
      <c r="BL1816" s="19" t="s">
        <v>301</v>
      </c>
      <c r="BM1816" s="192" t="s">
        <v>2028</v>
      </c>
    </row>
    <row r="1817" s="2" customFormat="1">
      <c r="A1817" s="38"/>
      <c r="B1817" s="39"/>
      <c r="C1817" s="38"/>
      <c r="D1817" s="194" t="s">
        <v>193</v>
      </c>
      <c r="E1817" s="38"/>
      <c r="F1817" s="195" t="s">
        <v>2027</v>
      </c>
      <c r="G1817" s="38"/>
      <c r="H1817" s="38"/>
      <c r="I1817" s="196"/>
      <c r="J1817" s="38"/>
      <c r="K1817" s="38"/>
      <c r="L1817" s="39"/>
      <c r="M1817" s="197"/>
      <c r="N1817" s="198"/>
      <c r="O1817" s="77"/>
      <c r="P1817" s="77"/>
      <c r="Q1817" s="77"/>
      <c r="R1817" s="77"/>
      <c r="S1817" s="77"/>
      <c r="T1817" s="78"/>
      <c r="U1817" s="38"/>
      <c r="V1817" s="38"/>
      <c r="W1817" s="38"/>
      <c r="X1817" s="38"/>
      <c r="Y1817" s="38"/>
      <c r="Z1817" s="38"/>
      <c r="AA1817" s="38"/>
      <c r="AB1817" s="38"/>
      <c r="AC1817" s="38"/>
      <c r="AD1817" s="38"/>
      <c r="AE1817" s="38"/>
      <c r="AT1817" s="19" t="s">
        <v>193</v>
      </c>
      <c r="AU1817" s="19" t="s">
        <v>92</v>
      </c>
    </row>
    <row r="1818" s="2" customFormat="1" ht="24.15" customHeight="1">
      <c r="A1818" s="38"/>
      <c r="B1818" s="180"/>
      <c r="C1818" s="181" t="s">
        <v>2029</v>
      </c>
      <c r="D1818" s="181" t="s">
        <v>187</v>
      </c>
      <c r="E1818" s="182" t="s">
        <v>2030</v>
      </c>
      <c r="F1818" s="183" t="s">
        <v>2031</v>
      </c>
      <c r="G1818" s="184" t="s">
        <v>190</v>
      </c>
      <c r="H1818" s="185">
        <v>20.02</v>
      </c>
      <c r="I1818" s="186"/>
      <c r="J1818" s="187">
        <f>ROUND(I1818*H1818,2)</f>
        <v>0</v>
      </c>
      <c r="K1818" s="183" t="s">
        <v>199</v>
      </c>
      <c r="L1818" s="39"/>
      <c r="M1818" s="188" t="s">
        <v>1</v>
      </c>
      <c r="N1818" s="189" t="s">
        <v>42</v>
      </c>
      <c r="O1818" s="77"/>
      <c r="P1818" s="190">
        <f>O1818*H1818</f>
        <v>0</v>
      </c>
      <c r="Q1818" s="190">
        <v>0.0098200000000000006</v>
      </c>
      <c r="R1818" s="190">
        <f>Q1818*H1818</f>
        <v>0.1965964</v>
      </c>
      <c r="S1818" s="190">
        <v>0</v>
      </c>
      <c r="T1818" s="191">
        <f>S1818*H1818</f>
        <v>0</v>
      </c>
      <c r="U1818" s="38"/>
      <c r="V1818" s="38"/>
      <c r="W1818" s="38"/>
      <c r="X1818" s="38"/>
      <c r="Y1818" s="38"/>
      <c r="Z1818" s="38"/>
      <c r="AA1818" s="38"/>
      <c r="AB1818" s="38"/>
      <c r="AC1818" s="38"/>
      <c r="AD1818" s="38"/>
      <c r="AE1818" s="38"/>
      <c r="AR1818" s="192" t="s">
        <v>301</v>
      </c>
      <c r="AT1818" s="192" t="s">
        <v>187</v>
      </c>
      <c r="AU1818" s="192" t="s">
        <v>92</v>
      </c>
      <c r="AY1818" s="19" t="s">
        <v>185</v>
      </c>
      <c r="BE1818" s="193">
        <f>IF(N1818="základní",J1818,0)</f>
        <v>0</v>
      </c>
      <c r="BF1818" s="193">
        <f>IF(N1818="snížená",J1818,0)</f>
        <v>0</v>
      </c>
      <c r="BG1818" s="193">
        <f>IF(N1818="zákl. přenesená",J1818,0)</f>
        <v>0</v>
      </c>
      <c r="BH1818" s="193">
        <f>IF(N1818="sníž. přenesená",J1818,0)</f>
        <v>0</v>
      </c>
      <c r="BI1818" s="193">
        <f>IF(N1818="nulová",J1818,0)</f>
        <v>0</v>
      </c>
      <c r="BJ1818" s="19" t="s">
        <v>92</v>
      </c>
      <c r="BK1818" s="193">
        <f>ROUND(I1818*H1818,2)</f>
        <v>0</v>
      </c>
      <c r="BL1818" s="19" t="s">
        <v>301</v>
      </c>
      <c r="BM1818" s="192" t="s">
        <v>2032</v>
      </c>
    </row>
    <row r="1819" s="2" customFormat="1">
      <c r="A1819" s="38"/>
      <c r="B1819" s="39"/>
      <c r="C1819" s="38"/>
      <c r="D1819" s="194" t="s">
        <v>193</v>
      </c>
      <c r="E1819" s="38"/>
      <c r="F1819" s="195" t="s">
        <v>2031</v>
      </c>
      <c r="G1819" s="38"/>
      <c r="H1819" s="38"/>
      <c r="I1819" s="196"/>
      <c r="J1819" s="38"/>
      <c r="K1819" s="38"/>
      <c r="L1819" s="39"/>
      <c r="M1819" s="197"/>
      <c r="N1819" s="198"/>
      <c r="O1819" s="77"/>
      <c r="P1819" s="77"/>
      <c r="Q1819" s="77"/>
      <c r="R1819" s="77"/>
      <c r="S1819" s="77"/>
      <c r="T1819" s="78"/>
      <c r="U1819" s="38"/>
      <c r="V1819" s="38"/>
      <c r="W1819" s="38"/>
      <c r="X1819" s="38"/>
      <c r="Y1819" s="38"/>
      <c r="Z1819" s="38"/>
      <c r="AA1819" s="38"/>
      <c r="AB1819" s="38"/>
      <c r="AC1819" s="38"/>
      <c r="AD1819" s="38"/>
      <c r="AE1819" s="38"/>
      <c r="AT1819" s="19" t="s">
        <v>193</v>
      </c>
      <c r="AU1819" s="19" t="s">
        <v>92</v>
      </c>
    </row>
    <row r="1820" s="2" customFormat="1">
      <c r="A1820" s="38"/>
      <c r="B1820" s="39"/>
      <c r="C1820" s="38"/>
      <c r="D1820" s="207" t="s">
        <v>201</v>
      </c>
      <c r="E1820" s="38"/>
      <c r="F1820" s="208" t="s">
        <v>2033</v>
      </c>
      <c r="G1820" s="38"/>
      <c r="H1820" s="38"/>
      <c r="I1820" s="196"/>
      <c r="J1820" s="38"/>
      <c r="K1820" s="38"/>
      <c r="L1820" s="39"/>
      <c r="M1820" s="197"/>
      <c r="N1820" s="198"/>
      <c r="O1820" s="77"/>
      <c r="P1820" s="77"/>
      <c r="Q1820" s="77"/>
      <c r="R1820" s="77"/>
      <c r="S1820" s="77"/>
      <c r="T1820" s="78"/>
      <c r="U1820" s="38"/>
      <c r="V1820" s="38"/>
      <c r="W1820" s="38"/>
      <c r="X1820" s="38"/>
      <c r="Y1820" s="38"/>
      <c r="Z1820" s="38"/>
      <c r="AA1820" s="38"/>
      <c r="AB1820" s="38"/>
      <c r="AC1820" s="38"/>
      <c r="AD1820" s="38"/>
      <c r="AE1820" s="38"/>
      <c r="AT1820" s="19" t="s">
        <v>201</v>
      </c>
      <c r="AU1820" s="19" t="s">
        <v>92</v>
      </c>
    </row>
    <row r="1821" s="14" customFormat="1">
      <c r="A1821" s="14"/>
      <c r="B1821" s="219"/>
      <c r="C1821" s="14"/>
      <c r="D1821" s="194" t="s">
        <v>194</v>
      </c>
      <c r="E1821" s="220" t="s">
        <v>1</v>
      </c>
      <c r="F1821" s="221" t="s">
        <v>975</v>
      </c>
      <c r="G1821" s="14"/>
      <c r="H1821" s="220" t="s">
        <v>1</v>
      </c>
      <c r="I1821" s="222"/>
      <c r="J1821" s="14"/>
      <c r="K1821" s="14"/>
      <c r="L1821" s="219"/>
      <c r="M1821" s="223"/>
      <c r="N1821" s="224"/>
      <c r="O1821" s="224"/>
      <c r="P1821" s="224"/>
      <c r="Q1821" s="224"/>
      <c r="R1821" s="224"/>
      <c r="S1821" s="224"/>
      <c r="T1821" s="225"/>
      <c r="U1821" s="14"/>
      <c r="V1821" s="14"/>
      <c r="W1821" s="14"/>
      <c r="X1821" s="14"/>
      <c r="Y1821" s="14"/>
      <c r="Z1821" s="14"/>
      <c r="AA1821" s="14"/>
      <c r="AB1821" s="14"/>
      <c r="AC1821" s="14"/>
      <c r="AD1821" s="14"/>
      <c r="AE1821" s="14"/>
      <c r="AT1821" s="220" t="s">
        <v>194</v>
      </c>
      <c r="AU1821" s="220" t="s">
        <v>92</v>
      </c>
      <c r="AV1821" s="14" t="s">
        <v>84</v>
      </c>
      <c r="AW1821" s="14" t="s">
        <v>32</v>
      </c>
      <c r="AX1821" s="14" t="s">
        <v>76</v>
      </c>
      <c r="AY1821" s="220" t="s">
        <v>185</v>
      </c>
    </row>
    <row r="1822" s="13" customFormat="1">
      <c r="A1822" s="13"/>
      <c r="B1822" s="199"/>
      <c r="C1822" s="13"/>
      <c r="D1822" s="194" t="s">
        <v>194</v>
      </c>
      <c r="E1822" s="200" t="s">
        <v>1</v>
      </c>
      <c r="F1822" s="201" t="s">
        <v>2034</v>
      </c>
      <c r="G1822" s="13"/>
      <c r="H1822" s="202">
        <v>20.02</v>
      </c>
      <c r="I1822" s="203"/>
      <c r="J1822" s="13"/>
      <c r="K1822" s="13"/>
      <c r="L1822" s="199"/>
      <c r="M1822" s="204"/>
      <c r="N1822" s="205"/>
      <c r="O1822" s="205"/>
      <c r="P1822" s="205"/>
      <c r="Q1822" s="205"/>
      <c r="R1822" s="205"/>
      <c r="S1822" s="205"/>
      <c r="T1822" s="206"/>
      <c r="U1822" s="13"/>
      <c r="V1822" s="13"/>
      <c r="W1822" s="13"/>
      <c r="X1822" s="13"/>
      <c r="Y1822" s="13"/>
      <c r="Z1822" s="13"/>
      <c r="AA1822" s="13"/>
      <c r="AB1822" s="13"/>
      <c r="AC1822" s="13"/>
      <c r="AD1822" s="13"/>
      <c r="AE1822" s="13"/>
      <c r="AT1822" s="200" t="s">
        <v>194</v>
      </c>
      <c r="AU1822" s="200" t="s">
        <v>92</v>
      </c>
      <c r="AV1822" s="13" t="s">
        <v>92</v>
      </c>
      <c r="AW1822" s="13" t="s">
        <v>32</v>
      </c>
      <c r="AX1822" s="13" t="s">
        <v>76</v>
      </c>
      <c r="AY1822" s="200" t="s">
        <v>185</v>
      </c>
    </row>
    <row r="1823" s="15" customFormat="1">
      <c r="A1823" s="15"/>
      <c r="B1823" s="226"/>
      <c r="C1823" s="15"/>
      <c r="D1823" s="194" t="s">
        <v>194</v>
      </c>
      <c r="E1823" s="227" t="s">
        <v>1</v>
      </c>
      <c r="F1823" s="228" t="s">
        <v>276</v>
      </c>
      <c r="G1823" s="15"/>
      <c r="H1823" s="229">
        <v>20.02</v>
      </c>
      <c r="I1823" s="230"/>
      <c r="J1823" s="15"/>
      <c r="K1823" s="15"/>
      <c r="L1823" s="226"/>
      <c r="M1823" s="231"/>
      <c r="N1823" s="232"/>
      <c r="O1823" s="232"/>
      <c r="P1823" s="232"/>
      <c r="Q1823" s="232"/>
      <c r="R1823" s="232"/>
      <c r="S1823" s="232"/>
      <c r="T1823" s="233"/>
      <c r="U1823" s="15"/>
      <c r="V1823" s="15"/>
      <c r="W1823" s="15"/>
      <c r="X1823" s="15"/>
      <c r="Y1823" s="15"/>
      <c r="Z1823" s="15"/>
      <c r="AA1823" s="15"/>
      <c r="AB1823" s="15"/>
      <c r="AC1823" s="15"/>
      <c r="AD1823" s="15"/>
      <c r="AE1823" s="15"/>
      <c r="AT1823" s="227" t="s">
        <v>194</v>
      </c>
      <c r="AU1823" s="227" t="s">
        <v>92</v>
      </c>
      <c r="AV1823" s="15" t="s">
        <v>191</v>
      </c>
      <c r="AW1823" s="15" t="s">
        <v>32</v>
      </c>
      <c r="AX1823" s="15" t="s">
        <v>84</v>
      </c>
      <c r="AY1823" s="227" t="s">
        <v>185</v>
      </c>
    </row>
    <row r="1824" s="2" customFormat="1" ht="24.15" customHeight="1">
      <c r="A1824" s="38"/>
      <c r="B1824" s="180"/>
      <c r="C1824" s="181" t="s">
        <v>2035</v>
      </c>
      <c r="D1824" s="181" t="s">
        <v>187</v>
      </c>
      <c r="E1824" s="182" t="s">
        <v>2036</v>
      </c>
      <c r="F1824" s="183" t="s">
        <v>2037</v>
      </c>
      <c r="G1824" s="184" t="s">
        <v>190</v>
      </c>
      <c r="H1824" s="185">
        <v>140.02000000000001</v>
      </c>
      <c r="I1824" s="186"/>
      <c r="J1824" s="187">
        <f>ROUND(I1824*H1824,2)</f>
        <v>0</v>
      </c>
      <c r="K1824" s="183" t="s">
        <v>199</v>
      </c>
      <c r="L1824" s="39"/>
      <c r="M1824" s="188" t="s">
        <v>1</v>
      </c>
      <c r="N1824" s="189" t="s">
        <v>42</v>
      </c>
      <c r="O1824" s="77"/>
      <c r="P1824" s="190">
        <f>O1824*H1824</f>
        <v>0</v>
      </c>
      <c r="Q1824" s="190">
        <v>0.015740000000000001</v>
      </c>
      <c r="R1824" s="190">
        <f>Q1824*H1824</f>
        <v>2.2039148000000002</v>
      </c>
      <c r="S1824" s="190">
        <v>0</v>
      </c>
      <c r="T1824" s="191">
        <f>S1824*H1824</f>
        <v>0</v>
      </c>
      <c r="U1824" s="38"/>
      <c r="V1824" s="38"/>
      <c r="W1824" s="38"/>
      <c r="X1824" s="38"/>
      <c r="Y1824" s="38"/>
      <c r="Z1824" s="38"/>
      <c r="AA1824" s="38"/>
      <c r="AB1824" s="38"/>
      <c r="AC1824" s="38"/>
      <c r="AD1824" s="38"/>
      <c r="AE1824" s="38"/>
      <c r="AR1824" s="192" t="s">
        <v>301</v>
      </c>
      <c r="AT1824" s="192" t="s">
        <v>187</v>
      </c>
      <c r="AU1824" s="192" t="s">
        <v>92</v>
      </c>
      <c r="AY1824" s="19" t="s">
        <v>185</v>
      </c>
      <c r="BE1824" s="193">
        <f>IF(N1824="základní",J1824,0)</f>
        <v>0</v>
      </c>
      <c r="BF1824" s="193">
        <f>IF(N1824="snížená",J1824,0)</f>
        <v>0</v>
      </c>
      <c r="BG1824" s="193">
        <f>IF(N1824="zákl. přenesená",J1824,0)</f>
        <v>0</v>
      </c>
      <c r="BH1824" s="193">
        <f>IF(N1824="sníž. přenesená",J1824,0)</f>
        <v>0</v>
      </c>
      <c r="BI1824" s="193">
        <f>IF(N1824="nulová",J1824,0)</f>
        <v>0</v>
      </c>
      <c r="BJ1824" s="19" t="s">
        <v>92</v>
      </c>
      <c r="BK1824" s="193">
        <f>ROUND(I1824*H1824,2)</f>
        <v>0</v>
      </c>
      <c r="BL1824" s="19" t="s">
        <v>301</v>
      </c>
      <c r="BM1824" s="192" t="s">
        <v>2038</v>
      </c>
    </row>
    <row r="1825" s="2" customFormat="1">
      <c r="A1825" s="38"/>
      <c r="B1825" s="39"/>
      <c r="C1825" s="38"/>
      <c r="D1825" s="194" t="s">
        <v>193</v>
      </c>
      <c r="E1825" s="38"/>
      <c r="F1825" s="195" t="s">
        <v>2037</v>
      </c>
      <c r="G1825" s="38"/>
      <c r="H1825" s="38"/>
      <c r="I1825" s="196"/>
      <c r="J1825" s="38"/>
      <c r="K1825" s="38"/>
      <c r="L1825" s="39"/>
      <c r="M1825" s="197"/>
      <c r="N1825" s="198"/>
      <c r="O1825" s="77"/>
      <c r="P1825" s="77"/>
      <c r="Q1825" s="77"/>
      <c r="R1825" s="77"/>
      <c r="S1825" s="77"/>
      <c r="T1825" s="78"/>
      <c r="U1825" s="38"/>
      <c r="V1825" s="38"/>
      <c r="W1825" s="38"/>
      <c r="X1825" s="38"/>
      <c r="Y1825" s="38"/>
      <c r="Z1825" s="38"/>
      <c r="AA1825" s="38"/>
      <c r="AB1825" s="38"/>
      <c r="AC1825" s="38"/>
      <c r="AD1825" s="38"/>
      <c r="AE1825" s="38"/>
      <c r="AT1825" s="19" t="s">
        <v>193</v>
      </c>
      <c r="AU1825" s="19" t="s">
        <v>92</v>
      </c>
    </row>
    <row r="1826" s="2" customFormat="1">
      <c r="A1826" s="38"/>
      <c r="B1826" s="39"/>
      <c r="C1826" s="38"/>
      <c r="D1826" s="207" t="s">
        <v>201</v>
      </c>
      <c r="E1826" s="38"/>
      <c r="F1826" s="208" t="s">
        <v>2039</v>
      </c>
      <c r="G1826" s="38"/>
      <c r="H1826" s="38"/>
      <c r="I1826" s="196"/>
      <c r="J1826" s="38"/>
      <c r="K1826" s="38"/>
      <c r="L1826" s="39"/>
      <c r="M1826" s="197"/>
      <c r="N1826" s="198"/>
      <c r="O1826" s="77"/>
      <c r="P1826" s="77"/>
      <c r="Q1826" s="77"/>
      <c r="R1826" s="77"/>
      <c r="S1826" s="77"/>
      <c r="T1826" s="78"/>
      <c r="U1826" s="38"/>
      <c r="V1826" s="38"/>
      <c r="W1826" s="38"/>
      <c r="X1826" s="38"/>
      <c r="Y1826" s="38"/>
      <c r="Z1826" s="38"/>
      <c r="AA1826" s="38"/>
      <c r="AB1826" s="38"/>
      <c r="AC1826" s="38"/>
      <c r="AD1826" s="38"/>
      <c r="AE1826" s="38"/>
      <c r="AT1826" s="19" t="s">
        <v>201</v>
      </c>
      <c r="AU1826" s="19" t="s">
        <v>92</v>
      </c>
    </row>
    <row r="1827" s="14" customFormat="1">
      <c r="A1827" s="14"/>
      <c r="B1827" s="219"/>
      <c r="C1827" s="14"/>
      <c r="D1827" s="194" t="s">
        <v>194</v>
      </c>
      <c r="E1827" s="220" t="s">
        <v>1</v>
      </c>
      <c r="F1827" s="221" t="s">
        <v>975</v>
      </c>
      <c r="G1827" s="14"/>
      <c r="H1827" s="220" t="s">
        <v>1</v>
      </c>
      <c r="I1827" s="222"/>
      <c r="J1827" s="14"/>
      <c r="K1827" s="14"/>
      <c r="L1827" s="219"/>
      <c r="M1827" s="223"/>
      <c r="N1827" s="224"/>
      <c r="O1827" s="224"/>
      <c r="P1827" s="224"/>
      <c r="Q1827" s="224"/>
      <c r="R1827" s="224"/>
      <c r="S1827" s="224"/>
      <c r="T1827" s="225"/>
      <c r="U1827" s="14"/>
      <c r="V1827" s="14"/>
      <c r="W1827" s="14"/>
      <c r="X1827" s="14"/>
      <c r="Y1827" s="14"/>
      <c r="Z1827" s="14"/>
      <c r="AA1827" s="14"/>
      <c r="AB1827" s="14"/>
      <c r="AC1827" s="14"/>
      <c r="AD1827" s="14"/>
      <c r="AE1827" s="14"/>
      <c r="AT1827" s="220" t="s">
        <v>194</v>
      </c>
      <c r="AU1827" s="220" t="s">
        <v>92</v>
      </c>
      <c r="AV1827" s="14" t="s">
        <v>84</v>
      </c>
      <c r="AW1827" s="14" t="s">
        <v>32</v>
      </c>
      <c r="AX1827" s="14" t="s">
        <v>76</v>
      </c>
      <c r="AY1827" s="220" t="s">
        <v>185</v>
      </c>
    </row>
    <row r="1828" s="13" customFormat="1">
      <c r="A1828" s="13"/>
      <c r="B1828" s="199"/>
      <c r="C1828" s="13"/>
      <c r="D1828" s="194" t="s">
        <v>194</v>
      </c>
      <c r="E1828" s="200" t="s">
        <v>1</v>
      </c>
      <c r="F1828" s="201" t="s">
        <v>2034</v>
      </c>
      <c r="G1828" s="13"/>
      <c r="H1828" s="202">
        <v>20.02</v>
      </c>
      <c r="I1828" s="203"/>
      <c r="J1828" s="13"/>
      <c r="K1828" s="13"/>
      <c r="L1828" s="199"/>
      <c r="M1828" s="204"/>
      <c r="N1828" s="205"/>
      <c r="O1828" s="205"/>
      <c r="P1828" s="205"/>
      <c r="Q1828" s="205"/>
      <c r="R1828" s="205"/>
      <c r="S1828" s="205"/>
      <c r="T1828" s="206"/>
      <c r="U1828" s="13"/>
      <c r="V1828" s="13"/>
      <c r="W1828" s="13"/>
      <c r="X1828" s="13"/>
      <c r="Y1828" s="13"/>
      <c r="Z1828" s="13"/>
      <c r="AA1828" s="13"/>
      <c r="AB1828" s="13"/>
      <c r="AC1828" s="13"/>
      <c r="AD1828" s="13"/>
      <c r="AE1828" s="13"/>
      <c r="AT1828" s="200" t="s">
        <v>194</v>
      </c>
      <c r="AU1828" s="200" t="s">
        <v>92</v>
      </c>
      <c r="AV1828" s="13" t="s">
        <v>92</v>
      </c>
      <c r="AW1828" s="13" t="s">
        <v>32</v>
      </c>
      <c r="AX1828" s="13" t="s">
        <v>76</v>
      </c>
      <c r="AY1828" s="200" t="s">
        <v>185</v>
      </c>
    </row>
    <row r="1829" s="14" customFormat="1">
      <c r="A1829" s="14"/>
      <c r="B1829" s="219"/>
      <c r="C1829" s="14"/>
      <c r="D1829" s="194" t="s">
        <v>194</v>
      </c>
      <c r="E1829" s="220" t="s">
        <v>1</v>
      </c>
      <c r="F1829" s="221" t="s">
        <v>2040</v>
      </c>
      <c r="G1829" s="14"/>
      <c r="H1829" s="220" t="s">
        <v>1</v>
      </c>
      <c r="I1829" s="222"/>
      <c r="J1829" s="14"/>
      <c r="K1829" s="14"/>
      <c r="L1829" s="219"/>
      <c r="M1829" s="223"/>
      <c r="N1829" s="224"/>
      <c r="O1829" s="224"/>
      <c r="P1829" s="224"/>
      <c r="Q1829" s="224"/>
      <c r="R1829" s="224"/>
      <c r="S1829" s="224"/>
      <c r="T1829" s="225"/>
      <c r="U1829" s="14"/>
      <c r="V1829" s="14"/>
      <c r="W1829" s="14"/>
      <c r="X1829" s="14"/>
      <c r="Y1829" s="14"/>
      <c r="Z1829" s="14"/>
      <c r="AA1829" s="14"/>
      <c r="AB1829" s="14"/>
      <c r="AC1829" s="14"/>
      <c r="AD1829" s="14"/>
      <c r="AE1829" s="14"/>
      <c r="AT1829" s="220" t="s">
        <v>194</v>
      </c>
      <c r="AU1829" s="220" t="s">
        <v>92</v>
      </c>
      <c r="AV1829" s="14" t="s">
        <v>84</v>
      </c>
      <c r="AW1829" s="14" t="s">
        <v>32</v>
      </c>
      <c r="AX1829" s="14" t="s">
        <v>76</v>
      </c>
      <c r="AY1829" s="220" t="s">
        <v>185</v>
      </c>
    </row>
    <row r="1830" s="13" customFormat="1">
      <c r="A1830" s="13"/>
      <c r="B1830" s="199"/>
      <c r="C1830" s="13"/>
      <c r="D1830" s="194" t="s">
        <v>194</v>
      </c>
      <c r="E1830" s="200" t="s">
        <v>1</v>
      </c>
      <c r="F1830" s="201" t="s">
        <v>1052</v>
      </c>
      <c r="G1830" s="13"/>
      <c r="H1830" s="202">
        <v>120</v>
      </c>
      <c r="I1830" s="203"/>
      <c r="J1830" s="13"/>
      <c r="K1830" s="13"/>
      <c r="L1830" s="199"/>
      <c r="M1830" s="204"/>
      <c r="N1830" s="205"/>
      <c r="O1830" s="205"/>
      <c r="P1830" s="205"/>
      <c r="Q1830" s="205"/>
      <c r="R1830" s="205"/>
      <c r="S1830" s="205"/>
      <c r="T1830" s="206"/>
      <c r="U1830" s="13"/>
      <c r="V1830" s="13"/>
      <c r="W1830" s="13"/>
      <c r="X1830" s="13"/>
      <c r="Y1830" s="13"/>
      <c r="Z1830" s="13"/>
      <c r="AA1830" s="13"/>
      <c r="AB1830" s="13"/>
      <c r="AC1830" s="13"/>
      <c r="AD1830" s="13"/>
      <c r="AE1830" s="13"/>
      <c r="AT1830" s="200" t="s">
        <v>194</v>
      </c>
      <c r="AU1830" s="200" t="s">
        <v>92</v>
      </c>
      <c r="AV1830" s="13" t="s">
        <v>92</v>
      </c>
      <c r="AW1830" s="13" t="s">
        <v>32</v>
      </c>
      <c r="AX1830" s="13" t="s">
        <v>76</v>
      </c>
      <c r="AY1830" s="200" t="s">
        <v>185</v>
      </c>
    </row>
    <row r="1831" s="15" customFormat="1">
      <c r="A1831" s="15"/>
      <c r="B1831" s="226"/>
      <c r="C1831" s="15"/>
      <c r="D1831" s="194" t="s">
        <v>194</v>
      </c>
      <c r="E1831" s="227" t="s">
        <v>1</v>
      </c>
      <c r="F1831" s="228" t="s">
        <v>276</v>
      </c>
      <c r="G1831" s="15"/>
      <c r="H1831" s="229">
        <v>140.02000000000001</v>
      </c>
      <c r="I1831" s="230"/>
      <c r="J1831" s="15"/>
      <c r="K1831" s="15"/>
      <c r="L1831" s="226"/>
      <c r="M1831" s="231"/>
      <c r="N1831" s="232"/>
      <c r="O1831" s="232"/>
      <c r="P1831" s="232"/>
      <c r="Q1831" s="232"/>
      <c r="R1831" s="232"/>
      <c r="S1831" s="232"/>
      <c r="T1831" s="233"/>
      <c r="U1831" s="15"/>
      <c r="V1831" s="15"/>
      <c r="W1831" s="15"/>
      <c r="X1831" s="15"/>
      <c r="Y1831" s="15"/>
      <c r="Z1831" s="15"/>
      <c r="AA1831" s="15"/>
      <c r="AB1831" s="15"/>
      <c r="AC1831" s="15"/>
      <c r="AD1831" s="15"/>
      <c r="AE1831" s="15"/>
      <c r="AT1831" s="227" t="s">
        <v>194</v>
      </c>
      <c r="AU1831" s="227" t="s">
        <v>92</v>
      </c>
      <c r="AV1831" s="15" t="s">
        <v>191</v>
      </c>
      <c r="AW1831" s="15" t="s">
        <v>32</v>
      </c>
      <c r="AX1831" s="15" t="s">
        <v>84</v>
      </c>
      <c r="AY1831" s="227" t="s">
        <v>185</v>
      </c>
    </row>
    <row r="1832" s="2" customFormat="1" ht="24.15" customHeight="1">
      <c r="A1832" s="38"/>
      <c r="B1832" s="180"/>
      <c r="C1832" s="181" t="s">
        <v>2041</v>
      </c>
      <c r="D1832" s="181" t="s">
        <v>187</v>
      </c>
      <c r="E1832" s="182" t="s">
        <v>2042</v>
      </c>
      <c r="F1832" s="183" t="s">
        <v>2043</v>
      </c>
      <c r="G1832" s="184" t="s">
        <v>190</v>
      </c>
      <c r="H1832" s="185">
        <v>39.399999999999999</v>
      </c>
      <c r="I1832" s="186"/>
      <c r="J1832" s="187">
        <f>ROUND(I1832*H1832,2)</f>
        <v>0</v>
      </c>
      <c r="K1832" s="183" t="s">
        <v>199</v>
      </c>
      <c r="L1832" s="39"/>
      <c r="M1832" s="188" t="s">
        <v>1</v>
      </c>
      <c r="N1832" s="189" t="s">
        <v>42</v>
      </c>
      <c r="O1832" s="77"/>
      <c r="P1832" s="190">
        <f>O1832*H1832</f>
        <v>0</v>
      </c>
      <c r="Q1832" s="190">
        <v>0</v>
      </c>
      <c r="R1832" s="190">
        <f>Q1832*H1832</f>
        <v>0</v>
      </c>
      <c r="S1832" s="190">
        <v>0.016</v>
      </c>
      <c r="T1832" s="191">
        <f>S1832*H1832</f>
        <v>0.63039999999999996</v>
      </c>
      <c r="U1832" s="38"/>
      <c r="V1832" s="38"/>
      <c r="W1832" s="38"/>
      <c r="X1832" s="38"/>
      <c r="Y1832" s="38"/>
      <c r="Z1832" s="38"/>
      <c r="AA1832" s="38"/>
      <c r="AB1832" s="38"/>
      <c r="AC1832" s="38"/>
      <c r="AD1832" s="38"/>
      <c r="AE1832" s="38"/>
      <c r="AR1832" s="192" t="s">
        <v>301</v>
      </c>
      <c r="AT1832" s="192" t="s">
        <v>187</v>
      </c>
      <c r="AU1832" s="192" t="s">
        <v>92</v>
      </c>
      <c r="AY1832" s="19" t="s">
        <v>185</v>
      </c>
      <c r="BE1832" s="193">
        <f>IF(N1832="základní",J1832,0)</f>
        <v>0</v>
      </c>
      <c r="BF1832" s="193">
        <f>IF(N1832="snížená",J1832,0)</f>
        <v>0</v>
      </c>
      <c r="BG1832" s="193">
        <f>IF(N1832="zákl. přenesená",J1832,0)</f>
        <v>0</v>
      </c>
      <c r="BH1832" s="193">
        <f>IF(N1832="sníž. přenesená",J1832,0)</f>
        <v>0</v>
      </c>
      <c r="BI1832" s="193">
        <f>IF(N1832="nulová",J1832,0)</f>
        <v>0</v>
      </c>
      <c r="BJ1832" s="19" t="s">
        <v>92</v>
      </c>
      <c r="BK1832" s="193">
        <f>ROUND(I1832*H1832,2)</f>
        <v>0</v>
      </c>
      <c r="BL1832" s="19" t="s">
        <v>301</v>
      </c>
      <c r="BM1832" s="192" t="s">
        <v>2044</v>
      </c>
    </row>
    <row r="1833" s="2" customFormat="1">
      <c r="A1833" s="38"/>
      <c r="B1833" s="39"/>
      <c r="C1833" s="38"/>
      <c r="D1833" s="194" t="s">
        <v>193</v>
      </c>
      <c r="E1833" s="38"/>
      <c r="F1833" s="195" t="s">
        <v>2043</v>
      </c>
      <c r="G1833" s="38"/>
      <c r="H1833" s="38"/>
      <c r="I1833" s="196"/>
      <c r="J1833" s="38"/>
      <c r="K1833" s="38"/>
      <c r="L1833" s="39"/>
      <c r="M1833" s="197"/>
      <c r="N1833" s="198"/>
      <c r="O1833" s="77"/>
      <c r="P1833" s="77"/>
      <c r="Q1833" s="77"/>
      <c r="R1833" s="77"/>
      <c r="S1833" s="77"/>
      <c r="T1833" s="78"/>
      <c r="U1833" s="38"/>
      <c r="V1833" s="38"/>
      <c r="W1833" s="38"/>
      <c r="X1833" s="38"/>
      <c r="Y1833" s="38"/>
      <c r="Z1833" s="38"/>
      <c r="AA1833" s="38"/>
      <c r="AB1833" s="38"/>
      <c r="AC1833" s="38"/>
      <c r="AD1833" s="38"/>
      <c r="AE1833" s="38"/>
      <c r="AT1833" s="19" t="s">
        <v>193</v>
      </c>
      <c r="AU1833" s="19" t="s">
        <v>92</v>
      </c>
    </row>
    <row r="1834" s="2" customFormat="1">
      <c r="A1834" s="38"/>
      <c r="B1834" s="39"/>
      <c r="C1834" s="38"/>
      <c r="D1834" s="207" t="s">
        <v>201</v>
      </c>
      <c r="E1834" s="38"/>
      <c r="F1834" s="208" t="s">
        <v>2045</v>
      </c>
      <c r="G1834" s="38"/>
      <c r="H1834" s="38"/>
      <c r="I1834" s="196"/>
      <c r="J1834" s="38"/>
      <c r="K1834" s="38"/>
      <c r="L1834" s="39"/>
      <c r="M1834" s="197"/>
      <c r="N1834" s="198"/>
      <c r="O1834" s="77"/>
      <c r="P1834" s="77"/>
      <c r="Q1834" s="77"/>
      <c r="R1834" s="77"/>
      <c r="S1834" s="77"/>
      <c r="T1834" s="78"/>
      <c r="U1834" s="38"/>
      <c r="V1834" s="38"/>
      <c r="W1834" s="38"/>
      <c r="X1834" s="38"/>
      <c r="Y1834" s="38"/>
      <c r="Z1834" s="38"/>
      <c r="AA1834" s="38"/>
      <c r="AB1834" s="38"/>
      <c r="AC1834" s="38"/>
      <c r="AD1834" s="38"/>
      <c r="AE1834" s="38"/>
      <c r="AT1834" s="19" t="s">
        <v>201</v>
      </c>
      <c r="AU1834" s="19" t="s">
        <v>92</v>
      </c>
    </row>
    <row r="1835" s="14" customFormat="1">
      <c r="A1835" s="14"/>
      <c r="B1835" s="219"/>
      <c r="C1835" s="14"/>
      <c r="D1835" s="194" t="s">
        <v>194</v>
      </c>
      <c r="E1835" s="220" t="s">
        <v>1</v>
      </c>
      <c r="F1835" s="221" t="s">
        <v>2046</v>
      </c>
      <c r="G1835" s="14"/>
      <c r="H1835" s="220" t="s">
        <v>1</v>
      </c>
      <c r="I1835" s="222"/>
      <c r="J1835" s="14"/>
      <c r="K1835" s="14"/>
      <c r="L1835" s="219"/>
      <c r="M1835" s="223"/>
      <c r="N1835" s="224"/>
      <c r="O1835" s="224"/>
      <c r="P1835" s="224"/>
      <c r="Q1835" s="224"/>
      <c r="R1835" s="224"/>
      <c r="S1835" s="224"/>
      <c r="T1835" s="225"/>
      <c r="U1835" s="14"/>
      <c r="V1835" s="14"/>
      <c r="W1835" s="14"/>
      <c r="X1835" s="14"/>
      <c r="Y1835" s="14"/>
      <c r="Z1835" s="14"/>
      <c r="AA1835" s="14"/>
      <c r="AB1835" s="14"/>
      <c r="AC1835" s="14"/>
      <c r="AD1835" s="14"/>
      <c r="AE1835" s="14"/>
      <c r="AT1835" s="220" t="s">
        <v>194</v>
      </c>
      <c r="AU1835" s="220" t="s">
        <v>92</v>
      </c>
      <c r="AV1835" s="14" t="s">
        <v>84</v>
      </c>
      <c r="AW1835" s="14" t="s">
        <v>32</v>
      </c>
      <c r="AX1835" s="14" t="s">
        <v>76</v>
      </c>
      <c r="AY1835" s="220" t="s">
        <v>185</v>
      </c>
    </row>
    <row r="1836" s="13" customFormat="1">
      <c r="A1836" s="13"/>
      <c r="B1836" s="199"/>
      <c r="C1836" s="13"/>
      <c r="D1836" s="194" t="s">
        <v>194</v>
      </c>
      <c r="E1836" s="200" t="s">
        <v>1</v>
      </c>
      <c r="F1836" s="201" t="s">
        <v>2047</v>
      </c>
      <c r="G1836" s="13"/>
      <c r="H1836" s="202">
        <v>39.399999999999999</v>
      </c>
      <c r="I1836" s="203"/>
      <c r="J1836" s="13"/>
      <c r="K1836" s="13"/>
      <c r="L1836" s="199"/>
      <c r="M1836" s="204"/>
      <c r="N1836" s="205"/>
      <c r="O1836" s="205"/>
      <c r="P1836" s="205"/>
      <c r="Q1836" s="205"/>
      <c r="R1836" s="205"/>
      <c r="S1836" s="205"/>
      <c r="T1836" s="206"/>
      <c r="U1836" s="13"/>
      <c r="V1836" s="13"/>
      <c r="W1836" s="13"/>
      <c r="X1836" s="13"/>
      <c r="Y1836" s="13"/>
      <c r="Z1836" s="13"/>
      <c r="AA1836" s="13"/>
      <c r="AB1836" s="13"/>
      <c r="AC1836" s="13"/>
      <c r="AD1836" s="13"/>
      <c r="AE1836" s="13"/>
      <c r="AT1836" s="200" t="s">
        <v>194</v>
      </c>
      <c r="AU1836" s="200" t="s">
        <v>92</v>
      </c>
      <c r="AV1836" s="13" t="s">
        <v>92</v>
      </c>
      <c r="AW1836" s="13" t="s">
        <v>32</v>
      </c>
      <c r="AX1836" s="13" t="s">
        <v>84</v>
      </c>
      <c r="AY1836" s="200" t="s">
        <v>185</v>
      </c>
    </row>
    <row r="1837" s="2" customFormat="1" ht="21.75" customHeight="1">
      <c r="A1837" s="38"/>
      <c r="B1837" s="180"/>
      <c r="C1837" s="181" t="s">
        <v>2048</v>
      </c>
      <c r="D1837" s="181" t="s">
        <v>187</v>
      </c>
      <c r="E1837" s="182" t="s">
        <v>2049</v>
      </c>
      <c r="F1837" s="183" t="s">
        <v>2050</v>
      </c>
      <c r="G1837" s="184" t="s">
        <v>190</v>
      </c>
      <c r="H1837" s="185">
        <v>511.92000000000002</v>
      </c>
      <c r="I1837" s="186"/>
      <c r="J1837" s="187">
        <f>ROUND(I1837*H1837,2)</f>
        <v>0</v>
      </c>
      <c r="K1837" s="183" t="s">
        <v>199</v>
      </c>
      <c r="L1837" s="39"/>
      <c r="M1837" s="188" t="s">
        <v>1</v>
      </c>
      <c r="N1837" s="189" t="s">
        <v>42</v>
      </c>
      <c r="O1837" s="77"/>
      <c r="P1837" s="190">
        <f>O1837*H1837</f>
        <v>0</v>
      </c>
      <c r="Q1837" s="190">
        <v>0</v>
      </c>
      <c r="R1837" s="190">
        <f>Q1837*H1837</f>
        <v>0</v>
      </c>
      <c r="S1837" s="190">
        <v>0.017999999999999999</v>
      </c>
      <c r="T1837" s="191">
        <f>S1837*H1837</f>
        <v>9.2145599999999988</v>
      </c>
      <c r="U1837" s="38"/>
      <c r="V1837" s="38"/>
      <c r="W1837" s="38"/>
      <c r="X1837" s="38"/>
      <c r="Y1837" s="38"/>
      <c r="Z1837" s="38"/>
      <c r="AA1837" s="38"/>
      <c r="AB1837" s="38"/>
      <c r="AC1837" s="38"/>
      <c r="AD1837" s="38"/>
      <c r="AE1837" s="38"/>
      <c r="AR1837" s="192" t="s">
        <v>301</v>
      </c>
      <c r="AT1837" s="192" t="s">
        <v>187</v>
      </c>
      <c r="AU1837" s="192" t="s">
        <v>92</v>
      </c>
      <c r="AY1837" s="19" t="s">
        <v>185</v>
      </c>
      <c r="BE1837" s="193">
        <f>IF(N1837="základní",J1837,0)</f>
        <v>0</v>
      </c>
      <c r="BF1837" s="193">
        <f>IF(N1837="snížená",J1837,0)</f>
        <v>0</v>
      </c>
      <c r="BG1837" s="193">
        <f>IF(N1837="zákl. přenesená",J1837,0)</f>
        <v>0</v>
      </c>
      <c r="BH1837" s="193">
        <f>IF(N1837="sníž. přenesená",J1837,0)</f>
        <v>0</v>
      </c>
      <c r="BI1837" s="193">
        <f>IF(N1837="nulová",J1837,0)</f>
        <v>0</v>
      </c>
      <c r="BJ1837" s="19" t="s">
        <v>92</v>
      </c>
      <c r="BK1837" s="193">
        <f>ROUND(I1837*H1837,2)</f>
        <v>0</v>
      </c>
      <c r="BL1837" s="19" t="s">
        <v>301</v>
      </c>
      <c r="BM1837" s="192" t="s">
        <v>2051</v>
      </c>
    </row>
    <row r="1838" s="2" customFormat="1">
      <c r="A1838" s="38"/>
      <c r="B1838" s="39"/>
      <c r="C1838" s="38"/>
      <c r="D1838" s="194" t="s">
        <v>193</v>
      </c>
      <c r="E1838" s="38"/>
      <c r="F1838" s="195" t="s">
        <v>2050</v>
      </c>
      <c r="G1838" s="38"/>
      <c r="H1838" s="38"/>
      <c r="I1838" s="196"/>
      <c r="J1838" s="38"/>
      <c r="K1838" s="38"/>
      <c r="L1838" s="39"/>
      <c r="M1838" s="197"/>
      <c r="N1838" s="198"/>
      <c r="O1838" s="77"/>
      <c r="P1838" s="77"/>
      <c r="Q1838" s="77"/>
      <c r="R1838" s="77"/>
      <c r="S1838" s="77"/>
      <c r="T1838" s="78"/>
      <c r="U1838" s="38"/>
      <c r="V1838" s="38"/>
      <c r="W1838" s="38"/>
      <c r="X1838" s="38"/>
      <c r="Y1838" s="38"/>
      <c r="Z1838" s="38"/>
      <c r="AA1838" s="38"/>
      <c r="AB1838" s="38"/>
      <c r="AC1838" s="38"/>
      <c r="AD1838" s="38"/>
      <c r="AE1838" s="38"/>
      <c r="AT1838" s="19" t="s">
        <v>193</v>
      </c>
      <c r="AU1838" s="19" t="s">
        <v>92</v>
      </c>
    </row>
    <row r="1839" s="2" customFormat="1">
      <c r="A1839" s="38"/>
      <c r="B1839" s="39"/>
      <c r="C1839" s="38"/>
      <c r="D1839" s="207" t="s">
        <v>201</v>
      </c>
      <c r="E1839" s="38"/>
      <c r="F1839" s="208" t="s">
        <v>2052</v>
      </c>
      <c r="G1839" s="38"/>
      <c r="H1839" s="38"/>
      <c r="I1839" s="196"/>
      <c r="J1839" s="38"/>
      <c r="K1839" s="38"/>
      <c r="L1839" s="39"/>
      <c r="M1839" s="197"/>
      <c r="N1839" s="198"/>
      <c r="O1839" s="77"/>
      <c r="P1839" s="77"/>
      <c r="Q1839" s="77"/>
      <c r="R1839" s="77"/>
      <c r="S1839" s="77"/>
      <c r="T1839" s="78"/>
      <c r="U1839" s="38"/>
      <c r="V1839" s="38"/>
      <c r="W1839" s="38"/>
      <c r="X1839" s="38"/>
      <c r="Y1839" s="38"/>
      <c r="Z1839" s="38"/>
      <c r="AA1839" s="38"/>
      <c r="AB1839" s="38"/>
      <c r="AC1839" s="38"/>
      <c r="AD1839" s="38"/>
      <c r="AE1839" s="38"/>
      <c r="AT1839" s="19" t="s">
        <v>201</v>
      </c>
      <c r="AU1839" s="19" t="s">
        <v>92</v>
      </c>
    </row>
    <row r="1840" s="14" customFormat="1">
      <c r="A1840" s="14"/>
      <c r="B1840" s="219"/>
      <c r="C1840" s="14"/>
      <c r="D1840" s="194" t="s">
        <v>194</v>
      </c>
      <c r="E1840" s="220" t="s">
        <v>1</v>
      </c>
      <c r="F1840" s="221" t="s">
        <v>1226</v>
      </c>
      <c r="G1840" s="14"/>
      <c r="H1840" s="220" t="s">
        <v>1</v>
      </c>
      <c r="I1840" s="222"/>
      <c r="J1840" s="14"/>
      <c r="K1840" s="14"/>
      <c r="L1840" s="219"/>
      <c r="M1840" s="223"/>
      <c r="N1840" s="224"/>
      <c r="O1840" s="224"/>
      <c r="P1840" s="224"/>
      <c r="Q1840" s="224"/>
      <c r="R1840" s="224"/>
      <c r="S1840" s="224"/>
      <c r="T1840" s="225"/>
      <c r="U1840" s="14"/>
      <c r="V1840" s="14"/>
      <c r="W1840" s="14"/>
      <c r="X1840" s="14"/>
      <c r="Y1840" s="14"/>
      <c r="Z1840" s="14"/>
      <c r="AA1840" s="14"/>
      <c r="AB1840" s="14"/>
      <c r="AC1840" s="14"/>
      <c r="AD1840" s="14"/>
      <c r="AE1840" s="14"/>
      <c r="AT1840" s="220" t="s">
        <v>194</v>
      </c>
      <c r="AU1840" s="220" t="s">
        <v>92</v>
      </c>
      <c r="AV1840" s="14" t="s">
        <v>84</v>
      </c>
      <c r="AW1840" s="14" t="s">
        <v>32</v>
      </c>
      <c r="AX1840" s="14" t="s">
        <v>76</v>
      </c>
      <c r="AY1840" s="220" t="s">
        <v>185</v>
      </c>
    </row>
    <row r="1841" s="13" customFormat="1">
      <c r="A1841" s="13"/>
      <c r="B1841" s="199"/>
      <c r="C1841" s="13"/>
      <c r="D1841" s="194" t="s">
        <v>194</v>
      </c>
      <c r="E1841" s="200" t="s">
        <v>1</v>
      </c>
      <c r="F1841" s="201" t="s">
        <v>2053</v>
      </c>
      <c r="G1841" s="13"/>
      <c r="H1841" s="202">
        <v>511.92000000000002</v>
      </c>
      <c r="I1841" s="203"/>
      <c r="J1841" s="13"/>
      <c r="K1841" s="13"/>
      <c r="L1841" s="199"/>
      <c r="M1841" s="204"/>
      <c r="N1841" s="205"/>
      <c r="O1841" s="205"/>
      <c r="P1841" s="205"/>
      <c r="Q1841" s="205"/>
      <c r="R1841" s="205"/>
      <c r="S1841" s="205"/>
      <c r="T1841" s="206"/>
      <c r="U1841" s="13"/>
      <c r="V1841" s="13"/>
      <c r="W1841" s="13"/>
      <c r="X1841" s="13"/>
      <c r="Y1841" s="13"/>
      <c r="Z1841" s="13"/>
      <c r="AA1841" s="13"/>
      <c r="AB1841" s="13"/>
      <c r="AC1841" s="13"/>
      <c r="AD1841" s="13"/>
      <c r="AE1841" s="13"/>
      <c r="AT1841" s="200" t="s">
        <v>194</v>
      </c>
      <c r="AU1841" s="200" t="s">
        <v>92</v>
      </c>
      <c r="AV1841" s="13" t="s">
        <v>92</v>
      </c>
      <c r="AW1841" s="13" t="s">
        <v>32</v>
      </c>
      <c r="AX1841" s="13" t="s">
        <v>76</v>
      </c>
      <c r="AY1841" s="200" t="s">
        <v>185</v>
      </c>
    </row>
    <row r="1842" s="15" customFormat="1">
      <c r="A1842" s="15"/>
      <c r="B1842" s="226"/>
      <c r="C1842" s="15"/>
      <c r="D1842" s="194" t="s">
        <v>194</v>
      </c>
      <c r="E1842" s="227" t="s">
        <v>1</v>
      </c>
      <c r="F1842" s="228" t="s">
        <v>276</v>
      </c>
      <c r="G1842" s="15"/>
      <c r="H1842" s="229">
        <v>511.92000000000002</v>
      </c>
      <c r="I1842" s="230"/>
      <c r="J1842" s="15"/>
      <c r="K1842" s="15"/>
      <c r="L1842" s="226"/>
      <c r="M1842" s="231"/>
      <c r="N1842" s="232"/>
      <c r="O1842" s="232"/>
      <c r="P1842" s="232"/>
      <c r="Q1842" s="232"/>
      <c r="R1842" s="232"/>
      <c r="S1842" s="232"/>
      <c r="T1842" s="233"/>
      <c r="U1842" s="15"/>
      <c r="V1842" s="15"/>
      <c r="W1842" s="15"/>
      <c r="X1842" s="15"/>
      <c r="Y1842" s="15"/>
      <c r="Z1842" s="15"/>
      <c r="AA1842" s="15"/>
      <c r="AB1842" s="15"/>
      <c r="AC1842" s="15"/>
      <c r="AD1842" s="15"/>
      <c r="AE1842" s="15"/>
      <c r="AT1842" s="227" t="s">
        <v>194</v>
      </c>
      <c r="AU1842" s="227" t="s">
        <v>92</v>
      </c>
      <c r="AV1842" s="15" t="s">
        <v>191</v>
      </c>
      <c r="AW1842" s="15" t="s">
        <v>32</v>
      </c>
      <c r="AX1842" s="15" t="s">
        <v>84</v>
      </c>
      <c r="AY1842" s="227" t="s">
        <v>185</v>
      </c>
    </row>
    <row r="1843" s="2" customFormat="1" ht="16.5" customHeight="1">
      <c r="A1843" s="38"/>
      <c r="B1843" s="180"/>
      <c r="C1843" s="181" t="s">
        <v>2054</v>
      </c>
      <c r="D1843" s="181" t="s">
        <v>187</v>
      </c>
      <c r="E1843" s="182" t="s">
        <v>2055</v>
      </c>
      <c r="F1843" s="183" t="s">
        <v>2056</v>
      </c>
      <c r="G1843" s="184" t="s">
        <v>190</v>
      </c>
      <c r="H1843" s="185">
        <v>11.1</v>
      </c>
      <c r="I1843" s="186"/>
      <c r="J1843" s="187">
        <f>ROUND(I1843*H1843,2)</f>
        <v>0</v>
      </c>
      <c r="K1843" s="183" t="s">
        <v>199</v>
      </c>
      <c r="L1843" s="39"/>
      <c r="M1843" s="188" t="s">
        <v>1</v>
      </c>
      <c r="N1843" s="189" t="s">
        <v>42</v>
      </c>
      <c r="O1843" s="77"/>
      <c r="P1843" s="190">
        <f>O1843*H1843</f>
        <v>0</v>
      </c>
      <c r="Q1843" s="190">
        <v>0</v>
      </c>
      <c r="R1843" s="190">
        <f>Q1843*H1843</f>
        <v>0</v>
      </c>
      <c r="S1843" s="190">
        <v>0</v>
      </c>
      <c r="T1843" s="191">
        <f>S1843*H1843</f>
        <v>0</v>
      </c>
      <c r="U1843" s="38"/>
      <c r="V1843" s="38"/>
      <c r="W1843" s="38"/>
      <c r="X1843" s="38"/>
      <c r="Y1843" s="38"/>
      <c r="Z1843" s="38"/>
      <c r="AA1843" s="38"/>
      <c r="AB1843" s="38"/>
      <c r="AC1843" s="38"/>
      <c r="AD1843" s="38"/>
      <c r="AE1843" s="38"/>
      <c r="AR1843" s="192" t="s">
        <v>301</v>
      </c>
      <c r="AT1843" s="192" t="s">
        <v>187</v>
      </c>
      <c r="AU1843" s="192" t="s">
        <v>92</v>
      </c>
      <c r="AY1843" s="19" t="s">
        <v>185</v>
      </c>
      <c r="BE1843" s="193">
        <f>IF(N1843="základní",J1843,0)</f>
        <v>0</v>
      </c>
      <c r="BF1843" s="193">
        <f>IF(N1843="snížená",J1843,0)</f>
        <v>0</v>
      </c>
      <c r="BG1843" s="193">
        <f>IF(N1843="zákl. přenesená",J1843,0)</f>
        <v>0</v>
      </c>
      <c r="BH1843" s="193">
        <f>IF(N1843="sníž. přenesená",J1843,0)</f>
        <v>0</v>
      </c>
      <c r="BI1843" s="193">
        <f>IF(N1843="nulová",J1843,0)</f>
        <v>0</v>
      </c>
      <c r="BJ1843" s="19" t="s">
        <v>92</v>
      </c>
      <c r="BK1843" s="193">
        <f>ROUND(I1843*H1843,2)</f>
        <v>0</v>
      </c>
      <c r="BL1843" s="19" t="s">
        <v>301</v>
      </c>
      <c r="BM1843" s="192" t="s">
        <v>2057</v>
      </c>
    </row>
    <row r="1844" s="2" customFormat="1">
      <c r="A1844" s="38"/>
      <c r="B1844" s="39"/>
      <c r="C1844" s="38"/>
      <c r="D1844" s="194" t="s">
        <v>193</v>
      </c>
      <c r="E1844" s="38"/>
      <c r="F1844" s="195" t="s">
        <v>2056</v>
      </c>
      <c r="G1844" s="38"/>
      <c r="H1844" s="38"/>
      <c r="I1844" s="196"/>
      <c r="J1844" s="38"/>
      <c r="K1844" s="38"/>
      <c r="L1844" s="39"/>
      <c r="M1844" s="197"/>
      <c r="N1844" s="198"/>
      <c r="O1844" s="77"/>
      <c r="P1844" s="77"/>
      <c r="Q1844" s="77"/>
      <c r="R1844" s="77"/>
      <c r="S1844" s="77"/>
      <c r="T1844" s="78"/>
      <c r="U1844" s="38"/>
      <c r="V1844" s="38"/>
      <c r="W1844" s="38"/>
      <c r="X1844" s="38"/>
      <c r="Y1844" s="38"/>
      <c r="Z1844" s="38"/>
      <c r="AA1844" s="38"/>
      <c r="AB1844" s="38"/>
      <c r="AC1844" s="38"/>
      <c r="AD1844" s="38"/>
      <c r="AE1844" s="38"/>
      <c r="AT1844" s="19" t="s">
        <v>193</v>
      </c>
      <c r="AU1844" s="19" t="s">
        <v>92</v>
      </c>
    </row>
    <row r="1845" s="2" customFormat="1">
      <c r="A1845" s="38"/>
      <c r="B1845" s="39"/>
      <c r="C1845" s="38"/>
      <c r="D1845" s="207" t="s">
        <v>201</v>
      </c>
      <c r="E1845" s="38"/>
      <c r="F1845" s="208" t="s">
        <v>2058</v>
      </c>
      <c r="G1845" s="38"/>
      <c r="H1845" s="38"/>
      <c r="I1845" s="196"/>
      <c r="J1845" s="38"/>
      <c r="K1845" s="38"/>
      <c r="L1845" s="39"/>
      <c r="M1845" s="197"/>
      <c r="N1845" s="198"/>
      <c r="O1845" s="77"/>
      <c r="P1845" s="77"/>
      <c r="Q1845" s="77"/>
      <c r="R1845" s="77"/>
      <c r="S1845" s="77"/>
      <c r="T1845" s="78"/>
      <c r="U1845" s="38"/>
      <c r="V1845" s="38"/>
      <c r="W1845" s="38"/>
      <c r="X1845" s="38"/>
      <c r="Y1845" s="38"/>
      <c r="Z1845" s="38"/>
      <c r="AA1845" s="38"/>
      <c r="AB1845" s="38"/>
      <c r="AC1845" s="38"/>
      <c r="AD1845" s="38"/>
      <c r="AE1845" s="38"/>
      <c r="AT1845" s="19" t="s">
        <v>201</v>
      </c>
      <c r="AU1845" s="19" t="s">
        <v>92</v>
      </c>
    </row>
    <row r="1846" s="14" customFormat="1">
      <c r="A1846" s="14"/>
      <c r="B1846" s="219"/>
      <c r="C1846" s="14"/>
      <c r="D1846" s="194" t="s">
        <v>194</v>
      </c>
      <c r="E1846" s="220" t="s">
        <v>1</v>
      </c>
      <c r="F1846" s="221" t="s">
        <v>2059</v>
      </c>
      <c r="G1846" s="14"/>
      <c r="H1846" s="220" t="s">
        <v>1</v>
      </c>
      <c r="I1846" s="222"/>
      <c r="J1846" s="14"/>
      <c r="K1846" s="14"/>
      <c r="L1846" s="219"/>
      <c r="M1846" s="223"/>
      <c r="N1846" s="224"/>
      <c r="O1846" s="224"/>
      <c r="P1846" s="224"/>
      <c r="Q1846" s="224"/>
      <c r="R1846" s="224"/>
      <c r="S1846" s="224"/>
      <c r="T1846" s="225"/>
      <c r="U1846" s="14"/>
      <c r="V1846" s="14"/>
      <c r="W1846" s="14"/>
      <c r="X1846" s="14"/>
      <c r="Y1846" s="14"/>
      <c r="Z1846" s="14"/>
      <c r="AA1846" s="14"/>
      <c r="AB1846" s="14"/>
      <c r="AC1846" s="14"/>
      <c r="AD1846" s="14"/>
      <c r="AE1846" s="14"/>
      <c r="AT1846" s="220" t="s">
        <v>194</v>
      </c>
      <c r="AU1846" s="220" t="s">
        <v>92</v>
      </c>
      <c r="AV1846" s="14" t="s">
        <v>84</v>
      </c>
      <c r="AW1846" s="14" t="s">
        <v>32</v>
      </c>
      <c r="AX1846" s="14" t="s">
        <v>76</v>
      </c>
      <c r="AY1846" s="220" t="s">
        <v>185</v>
      </c>
    </row>
    <row r="1847" s="13" customFormat="1">
      <c r="A1847" s="13"/>
      <c r="B1847" s="199"/>
      <c r="C1847" s="13"/>
      <c r="D1847" s="194" t="s">
        <v>194</v>
      </c>
      <c r="E1847" s="200" t="s">
        <v>1</v>
      </c>
      <c r="F1847" s="201" t="s">
        <v>2060</v>
      </c>
      <c r="G1847" s="13"/>
      <c r="H1847" s="202">
        <v>11.1</v>
      </c>
      <c r="I1847" s="203"/>
      <c r="J1847" s="13"/>
      <c r="K1847" s="13"/>
      <c r="L1847" s="199"/>
      <c r="M1847" s="204"/>
      <c r="N1847" s="205"/>
      <c r="O1847" s="205"/>
      <c r="P1847" s="205"/>
      <c r="Q1847" s="205"/>
      <c r="R1847" s="205"/>
      <c r="S1847" s="205"/>
      <c r="T1847" s="206"/>
      <c r="U1847" s="13"/>
      <c r="V1847" s="13"/>
      <c r="W1847" s="13"/>
      <c r="X1847" s="13"/>
      <c r="Y1847" s="13"/>
      <c r="Z1847" s="13"/>
      <c r="AA1847" s="13"/>
      <c r="AB1847" s="13"/>
      <c r="AC1847" s="13"/>
      <c r="AD1847" s="13"/>
      <c r="AE1847" s="13"/>
      <c r="AT1847" s="200" t="s">
        <v>194</v>
      </c>
      <c r="AU1847" s="200" t="s">
        <v>92</v>
      </c>
      <c r="AV1847" s="13" t="s">
        <v>92</v>
      </c>
      <c r="AW1847" s="13" t="s">
        <v>32</v>
      </c>
      <c r="AX1847" s="13" t="s">
        <v>84</v>
      </c>
      <c r="AY1847" s="200" t="s">
        <v>185</v>
      </c>
    </row>
    <row r="1848" s="2" customFormat="1" ht="16.5" customHeight="1">
      <c r="A1848" s="38"/>
      <c r="B1848" s="180"/>
      <c r="C1848" s="209" t="s">
        <v>2061</v>
      </c>
      <c r="D1848" s="209" t="s">
        <v>240</v>
      </c>
      <c r="E1848" s="210" t="s">
        <v>2062</v>
      </c>
      <c r="F1848" s="211" t="s">
        <v>2063</v>
      </c>
      <c r="G1848" s="212" t="s">
        <v>198</v>
      </c>
      <c r="H1848" s="213">
        <v>0.244</v>
      </c>
      <c r="I1848" s="214"/>
      <c r="J1848" s="215">
        <f>ROUND(I1848*H1848,2)</f>
        <v>0</v>
      </c>
      <c r="K1848" s="211" t="s">
        <v>199</v>
      </c>
      <c r="L1848" s="216"/>
      <c r="M1848" s="217" t="s">
        <v>1</v>
      </c>
      <c r="N1848" s="218" t="s">
        <v>42</v>
      </c>
      <c r="O1848" s="77"/>
      <c r="P1848" s="190">
        <f>O1848*H1848</f>
        <v>0</v>
      </c>
      <c r="Q1848" s="190">
        <v>0.75</v>
      </c>
      <c r="R1848" s="190">
        <f>Q1848*H1848</f>
        <v>0.183</v>
      </c>
      <c r="S1848" s="190">
        <v>0</v>
      </c>
      <c r="T1848" s="191">
        <f>S1848*H1848</f>
        <v>0</v>
      </c>
      <c r="U1848" s="38"/>
      <c r="V1848" s="38"/>
      <c r="W1848" s="38"/>
      <c r="X1848" s="38"/>
      <c r="Y1848" s="38"/>
      <c r="Z1848" s="38"/>
      <c r="AA1848" s="38"/>
      <c r="AB1848" s="38"/>
      <c r="AC1848" s="38"/>
      <c r="AD1848" s="38"/>
      <c r="AE1848" s="38"/>
      <c r="AR1848" s="192" t="s">
        <v>414</v>
      </c>
      <c r="AT1848" s="192" t="s">
        <v>240</v>
      </c>
      <c r="AU1848" s="192" t="s">
        <v>92</v>
      </c>
      <c r="AY1848" s="19" t="s">
        <v>185</v>
      </c>
      <c r="BE1848" s="193">
        <f>IF(N1848="základní",J1848,0)</f>
        <v>0</v>
      </c>
      <c r="BF1848" s="193">
        <f>IF(N1848="snížená",J1848,0)</f>
        <v>0</v>
      </c>
      <c r="BG1848" s="193">
        <f>IF(N1848="zákl. přenesená",J1848,0)</f>
        <v>0</v>
      </c>
      <c r="BH1848" s="193">
        <f>IF(N1848="sníž. přenesená",J1848,0)</f>
        <v>0</v>
      </c>
      <c r="BI1848" s="193">
        <f>IF(N1848="nulová",J1848,0)</f>
        <v>0</v>
      </c>
      <c r="BJ1848" s="19" t="s">
        <v>92</v>
      </c>
      <c r="BK1848" s="193">
        <f>ROUND(I1848*H1848,2)</f>
        <v>0</v>
      </c>
      <c r="BL1848" s="19" t="s">
        <v>301</v>
      </c>
      <c r="BM1848" s="192" t="s">
        <v>2064</v>
      </c>
    </row>
    <row r="1849" s="2" customFormat="1">
      <c r="A1849" s="38"/>
      <c r="B1849" s="39"/>
      <c r="C1849" s="38"/>
      <c r="D1849" s="194" t="s">
        <v>193</v>
      </c>
      <c r="E1849" s="38"/>
      <c r="F1849" s="195" t="s">
        <v>2063</v>
      </c>
      <c r="G1849" s="38"/>
      <c r="H1849" s="38"/>
      <c r="I1849" s="196"/>
      <c r="J1849" s="38"/>
      <c r="K1849" s="38"/>
      <c r="L1849" s="39"/>
      <c r="M1849" s="197"/>
      <c r="N1849" s="198"/>
      <c r="O1849" s="77"/>
      <c r="P1849" s="77"/>
      <c r="Q1849" s="77"/>
      <c r="R1849" s="77"/>
      <c r="S1849" s="77"/>
      <c r="T1849" s="78"/>
      <c r="U1849" s="38"/>
      <c r="V1849" s="38"/>
      <c r="W1849" s="38"/>
      <c r="X1849" s="38"/>
      <c r="Y1849" s="38"/>
      <c r="Z1849" s="38"/>
      <c r="AA1849" s="38"/>
      <c r="AB1849" s="38"/>
      <c r="AC1849" s="38"/>
      <c r="AD1849" s="38"/>
      <c r="AE1849" s="38"/>
      <c r="AT1849" s="19" t="s">
        <v>193</v>
      </c>
      <c r="AU1849" s="19" t="s">
        <v>92</v>
      </c>
    </row>
    <row r="1850" s="13" customFormat="1">
      <c r="A1850" s="13"/>
      <c r="B1850" s="199"/>
      <c r="C1850" s="13"/>
      <c r="D1850" s="194" t="s">
        <v>194</v>
      </c>
      <c r="E1850" s="200" t="s">
        <v>1</v>
      </c>
      <c r="F1850" s="201" t="s">
        <v>2065</v>
      </c>
      <c r="G1850" s="13"/>
      <c r="H1850" s="202">
        <v>0.222</v>
      </c>
      <c r="I1850" s="203"/>
      <c r="J1850" s="13"/>
      <c r="K1850" s="13"/>
      <c r="L1850" s="199"/>
      <c r="M1850" s="204"/>
      <c r="N1850" s="205"/>
      <c r="O1850" s="205"/>
      <c r="P1850" s="205"/>
      <c r="Q1850" s="205"/>
      <c r="R1850" s="205"/>
      <c r="S1850" s="205"/>
      <c r="T1850" s="206"/>
      <c r="U1850" s="13"/>
      <c r="V1850" s="13"/>
      <c r="W1850" s="13"/>
      <c r="X1850" s="13"/>
      <c r="Y1850" s="13"/>
      <c r="Z1850" s="13"/>
      <c r="AA1850" s="13"/>
      <c r="AB1850" s="13"/>
      <c r="AC1850" s="13"/>
      <c r="AD1850" s="13"/>
      <c r="AE1850" s="13"/>
      <c r="AT1850" s="200" t="s">
        <v>194</v>
      </c>
      <c r="AU1850" s="200" t="s">
        <v>92</v>
      </c>
      <c r="AV1850" s="13" t="s">
        <v>92</v>
      </c>
      <c r="AW1850" s="13" t="s">
        <v>32</v>
      </c>
      <c r="AX1850" s="13" t="s">
        <v>76</v>
      </c>
      <c r="AY1850" s="200" t="s">
        <v>185</v>
      </c>
    </row>
    <row r="1851" s="13" customFormat="1">
      <c r="A1851" s="13"/>
      <c r="B1851" s="199"/>
      <c r="C1851" s="13"/>
      <c r="D1851" s="194" t="s">
        <v>194</v>
      </c>
      <c r="E1851" s="200" t="s">
        <v>1</v>
      </c>
      <c r="F1851" s="201" t="s">
        <v>2066</v>
      </c>
      <c r="G1851" s="13"/>
      <c r="H1851" s="202">
        <v>0.244</v>
      </c>
      <c r="I1851" s="203"/>
      <c r="J1851" s="13"/>
      <c r="K1851" s="13"/>
      <c r="L1851" s="199"/>
      <c r="M1851" s="204"/>
      <c r="N1851" s="205"/>
      <c r="O1851" s="205"/>
      <c r="P1851" s="205"/>
      <c r="Q1851" s="205"/>
      <c r="R1851" s="205"/>
      <c r="S1851" s="205"/>
      <c r="T1851" s="206"/>
      <c r="U1851" s="13"/>
      <c r="V1851" s="13"/>
      <c r="W1851" s="13"/>
      <c r="X1851" s="13"/>
      <c r="Y1851" s="13"/>
      <c r="Z1851" s="13"/>
      <c r="AA1851" s="13"/>
      <c r="AB1851" s="13"/>
      <c r="AC1851" s="13"/>
      <c r="AD1851" s="13"/>
      <c r="AE1851" s="13"/>
      <c r="AT1851" s="200" t="s">
        <v>194</v>
      </c>
      <c r="AU1851" s="200" t="s">
        <v>92</v>
      </c>
      <c r="AV1851" s="13" t="s">
        <v>92</v>
      </c>
      <c r="AW1851" s="13" t="s">
        <v>32</v>
      </c>
      <c r="AX1851" s="13" t="s">
        <v>84</v>
      </c>
      <c r="AY1851" s="200" t="s">
        <v>185</v>
      </c>
    </row>
    <row r="1852" s="2" customFormat="1" ht="33" customHeight="1">
      <c r="A1852" s="38"/>
      <c r="B1852" s="180"/>
      <c r="C1852" s="181" t="s">
        <v>2067</v>
      </c>
      <c r="D1852" s="181" t="s">
        <v>187</v>
      </c>
      <c r="E1852" s="182" t="s">
        <v>2068</v>
      </c>
      <c r="F1852" s="183" t="s">
        <v>2069</v>
      </c>
      <c r="G1852" s="184" t="s">
        <v>584</v>
      </c>
      <c r="H1852" s="185">
        <v>19</v>
      </c>
      <c r="I1852" s="186"/>
      <c r="J1852" s="187">
        <f>ROUND(I1852*H1852,2)</f>
        <v>0</v>
      </c>
      <c r="K1852" s="183" t="s">
        <v>199</v>
      </c>
      <c r="L1852" s="39"/>
      <c r="M1852" s="188" t="s">
        <v>1</v>
      </c>
      <c r="N1852" s="189" t="s">
        <v>42</v>
      </c>
      <c r="O1852" s="77"/>
      <c r="P1852" s="190">
        <f>O1852*H1852</f>
        <v>0</v>
      </c>
      <c r="Q1852" s="190">
        <v>0.0073200000000000001</v>
      </c>
      <c r="R1852" s="190">
        <f>Q1852*H1852</f>
        <v>0.13908000000000001</v>
      </c>
      <c r="S1852" s="190">
        <v>0</v>
      </c>
      <c r="T1852" s="191">
        <f>S1852*H1852</f>
        <v>0</v>
      </c>
      <c r="U1852" s="38"/>
      <c r="V1852" s="38"/>
      <c r="W1852" s="38"/>
      <c r="X1852" s="38"/>
      <c r="Y1852" s="38"/>
      <c r="Z1852" s="38"/>
      <c r="AA1852" s="38"/>
      <c r="AB1852" s="38"/>
      <c r="AC1852" s="38"/>
      <c r="AD1852" s="38"/>
      <c r="AE1852" s="38"/>
      <c r="AR1852" s="192" t="s">
        <v>301</v>
      </c>
      <c r="AT1852" s="192" t="s">
        <v>187</v>
      </c>
      <c r="AU1852" s="192" t="s">
        <v>92</v>
      </c>
      <c r="AY1852" s="19" t="s">
        <v>185</v>
      </c>
      <c r="BE1852" s="193">
        <f>IF(N1852="základní",J1852,0)</f>
        <v>0</v>
      </c>
      <c r="BF1852" s="193">
        <f>IF(N1852="snížená",J1852,0)</f>
        <v>0</v>
      </c>
      <c r="BG1852" s="193">
        <f>IF(N1852="zákl. přenesená",J1852,0)</f>
        <v>0</v>
      </c>
      <c r="BH1852" s="193">
        <f>IF(N1852="sníž. přenesená",J1852,0)</f>
        <v>0</v>
      </c>
      <c r="BI1852" s="193">
        <f>IF(N1852="nulová",J1852,0)</f>
        <v>0</v>
      </c>
      <c r="BJ1852" s="19" t="s">
        <v>92</v>
      </c>
      <c r="BK1852" s="193">
        <f>ROUND(I1852*H1852,2)</f>
        <v>0</v>
      </c>
      <c r="BL1852" s="19" t="s">
        <v>301</v>
      </c>
      <c r="BM1852" s="192" t="s">
        <v>2070</v>
      </c>
    </row>
    <row r="1853" s="2" customFormat="1">
      <c r="A1853" s="38"/>
      <c r="B1853" s="39"/>
      <c r="C1853" s="38"/>
      <c r="D1853" s="194" t="s">
        <v>193</v>
      </c>
      <c r="E1853" s="38"/>
      <c r="F1853" s="195" t="s">
        <v>2069</v>
      </c>
      <c r="G1853" s="38"/>
      <c r="H1853" s="38"/>
      <c r="I1853" s="196"/>
      <c r="J1853" s="38"/>
      <c r="K1853" s="38"/>
      <c r="L1853" s="39"/>
      <c r="M1853" s="197"/>
      <c r="N1853" s="198"/>
      <c r="O1853" s="77"/>
      <c r="P1853" s="77"/>
      <c r="Q1853" s="77"/>
      <c r="R1853" s="77"/>
      <c r="S1853" s="77"/>
      <c r="T1853" s="78"/>
      <c r="U1853" s="38"/>
      <c r="V1853" s="38"/>
      <c r="W1853" s="38"/>
      <c r="X1853" s="38"/>
      <c r="Y1853" s="38"/>
      <c r="Z1853" s="38"/>
      <c r="AA1853" s="38"/>
      <c r="AB1853" s="38"/>
      <c r="AC1853" s="38"/>
      <c r="AD1853" s="38"/>
      <c r="AE1853" s="38"/>
      <c r="AT1853" s="19" t="s">
        <v>193</v>
      </c>
      <c r="AU1853" s="19" t="s">
        <v>92</v>
      </c>
    </row>
    <row r="1854" s="2" customFormat="1">
      <c r="A1854" s="38"/>
      <c r="B1854" s="39"/>
      <c r="C1854" s="38"/>
      <c r="D1854" s="207" t="s">
        <v>201</v>
      </c>
      <c r="E1854" s="38"/>
      <c r="F1854" s="208" t="s">
        <v>2071</v>
      </c>
      <c r="G1854" s="38"/>
      <c r="H1854" s="38"/>
      <c r="I1854" s="196"/>
      <c r="J1854" s="38"/>
      <c r="K1854" s="38"/>
      <c r="L1854" s="39"/>
      <c r="M1854" s="197"/>
      <c r="N1854" s="198"/>
      <c r="O1854" s="77"/>
      <c r="P1854" s="77"/>
      <c r="Q1854" s="77"/>
      <c r="R1854" s="77"/>
      <c r="S1854" s="77"/>
      <c r="T1854" s="78"/>
      <c r="U1854" s="38"/>
      <c r="V1854" s="38"/>
      <c r="W1854" s="38"/>
      <c r="X1854" s="38"/>
      <c r="Y1854" s="38"/>
      <c r="Z1854" s="38"/>
      <c r="AA1854" s="38"/>
      <c r="AB1854" s="38"/>
      <c r="AC1854" s="38"/>
      <c r="AD1854" s="38"/>
      <c r="AE1854" s="38"/>
      <c r="AT1854" s="19" t="s">
        <v>201</v>
      </c>
      <c r="AU1854" s="19" t="s">
        <v>92</v>
      </c>
    </row>
    <row r="1855" s="14" customFormat="1">
      <c r="A1855" s="14"/>
      <c r="B1855" s="219"/>
      <c r="C1855" s="14"/>
      <c r="D1855" s="194" t="s">
        <v>194</v>
      </c>
      <c r="E1855" s="220" t="s">
        <v>1</v>
      </c>
      <c r="F1855" s="221" t="s">
        <v>2072</v>
      </c>
      <c r="G1855" s="14"/>
      <c r="H1855" s="220" t="s">
        <v>1</v>
      </c>
      <c r="I1855" s="222"/>
      <c r="J1855" s="14"/>
      <c r="K1855" s="14"/>
      <c r="L1855" s="219"/>
      <c r="M1855" s="223"/>
      <c r="N1855" s="224"/>
      <c r="O1855" s="224"/>
      <c r="P1855" s="224"/>
      <c r="Q1855" s="224"/>
      <c r="R1855" s="224"/>
      <c r="S1855" s="224"/>
      <c r="T1855" s="225"/>
      <c r="U1855" s="14"/>
      <c r="V1855" s="14"/>
      <c r="W1855" s="14"/>
      <c r="X1855" s="14"/>
      <c r="Y1855" s="14"/>
      <c r="Z1855" s="14"/>
      <c r="AA1855" s="14"/>
      <c r="AB1855" s="14"/>
      <c r="AC1855" s="14"/>
      <c r="AD1855" s="14"/>
      <c r="AE1855" s="14"/>
      <c r="AT1855" s="220" t="s">
        <v>194</v>
      </c>
      <c r="AU1855" s="220" t="s">
        <v>92</v>
      </c>
      <c r="AV1855" s="14" t="s">
        <v>84</v>
      </c>
      <c r="AW1855" s="14" t="s">
        <v>32</v>
      </c>
      <c r="AX1855" s="14" t="s">
        <v>76</v>
      </c>
      <c r="AY1855" s="220" t="s">
        <v>185</v>
      </c>
    </row>
    <row r="1856" s="13" customFormat="1">
      <c r="A1856" s="13"/>
      <c r="B1856" s="199"/>
      <c r="C1856" s="13"/>
      <c r="D1856" s="194" t="s">
        <v>194</v>
      </c>
      <c r="E1856" s="200" t="s">
        <v>1</v>
      </c>
      <c r="F1856" s="201" t="s">
        <v>321</v>
      </c>
      <c r="G1856" s="13"/>
      <c r="H1856" s="202">
        <v>19</v>
      </c>
      <c r="I1856" s="203"/>
      <c r="J1856" s="13"/>
      <c r="K1856" s="13"/>
      <c r="L1856" s="199"/>
      <c r="M1856" s="204"/>
      <c r="N1856" s="205"/>
      <c r="O1856" s="205"/>
      <c r="P1856" s="205"/>
      <c r="Q1856" s="205"/>
      <c r="R1856" s="205"/>
      <c r="S1856" s="205"/>
      <c r="T1856" s="206"/>
      <c r="U1856" s="13"/>
      <c r="V1856" s="13"/>
      <c r="W1856" s="13"/>
      <c r="X1856" s="13"/>
      <c r="Y1856" s="13"/>
      <c r="Z1856" s="13"/>
      <c r="AA1856" s="13"/>
      <c r="AB1856" s="13"/>
      <c r="AC1856" s="13"/>
      <c r="AD1856" s="13"/>
      <c r="AE1856" s="13"/>
      <c r="AT1856" s="200" t="s">
        <v>194</v>
      </c>
      <c r="AU1856" s="200" t="s">
        <v>92</v>
      </c>
      <c r="AV1856" s="13" t="s">
        <v>92</v>
      </c>
      <c r="AW1856" s="13" t="s">
        <v>32</v>
      </c>
      <c r="AX1856" s="13" t="s">
        <v>84</v>
      </c>
      <c r="AY1856" s="200" t="s">
        <v>185</v>
      </c>
    </row>
    <row r="1857" s="2" customFormat="1" ht="33" customHeight="1">
      <c r="A1857" s="38"/>
      <c r="B1857" s="180"/>
      <c r="C1857" s="181" t="s">
        <v>2073</v>
      </c>
      <c r="D1857" s="181" t="s">
        <v>187</v>
      </c>
      <c r="E1857" s="182" t="s">
        <v>2074</v>
      </c>
      <c r="F1857" s="183" t="s">
        <v>2075</v>
      </c>
      <c r="G1857" s="184" t="s">
        <v>584</v>
      </c>
      <c r="H1857" s="185">
        <v>136.80000000000001</v>
      </c>
      <c r="I1857" s="186"/>
      <c r="J1857" s="187">
        <f>ROUND(I1857*H1857,2)</f>
        <v>0</v>
      </c>
      <c r="K1857" s="183" t="s">
        <v>199</v>
      </c>
      <c r="L1857" s="39"/>
      <c r="M1857" s="188" t="s">
        <v>1</v>
      </c>
      <c r="N1857" s="189" t="s">
        <v>42</v>
      </c>
      <c r="O1857" s="77"/>
      <c r="P1857" s="190">
        <f>O1857*H1857</f>
        <v>0</v>
      </c>
      <c r="Q1857" s="190">
        <v>0.01363</v>
      </c>
      <c r="R1857" s="190">
        <f>Q1857*H1857</f>
        <v>1.864584</v>
      </c>
      <c r="S1857" s="190">
        <v>0</v>
      </c>
      <c r="T1857" s="191">
        <f>S1857*H1857</f>
        <v>0</v>
      </c>
      <c r="U1857" s="38"/>
      <c r="V1857" s="38"/>
      <c r="W1857" s="38"/>
      <c r="X1857" s="38"/>
      <c r="Y1857" s="38"/>
      <c r="Z1857" s="38"/>
      <c r="AA1857" s="38"/>
      <c r="AB1857" s="38"/>
      <c r="AC1857" s="38"/>
      <c r="AD1857" s="38"/>
      <c r="AE1857" s="38"/>
      <c r="AR1857" s="192" t="s">
        <v>301</v>
      </c>
      <c r="AT1857" s="192" t="s">
        <v>187</v>
      </c>
      <c r="AU1857" s="192" t="s">
        <v>92</v>
      </c>
      <c r="AY1857" s="19" t="s">
        <v>185</v>
      </c>
      <c r="BE1857" s="193">
        <f>IF(N1857="základní",J1857,0)</f>
        <v>0</v>
      </c>
      <c r="BF1857" s="193">
        <f>IF(N1857="snížená",J1857,0)</f>
        <v>0</v>
      </c>
      <c r="BG1857" s="193">
        <f>IF(N1857="zákl. přenesená",J1857,0)</f>
        <v>0</v>
      </c>
      <c r="BH1857" s="193">
        <f>IF(N1857="sníž. přenesená",J1857,0)</f>
        <v>0</v>
      </c>
      <c r="BI1857" s="193">
        <f>IF(N1857="nulová",J1857,0)</f>
        <v>0</v>
      </c>
      <c r="BJ1857" s="19" t="s">
        <v>92</v>
      </c>
      <c r="BK1857" s="193">
        <f>ROUND(I1857*H1857,2)</f>
        <v>0</v>
      </c>
      <c r="BL1857" s="19" t="s">
        <v>301</v>
      </c>
      <c r="BM1857" s="192" t="s">
        <v>2076</v>
      </c>
    </row>
    <row r="1858" s="2" customFormat="1">
      <c r="A1858" s="38"/>
      <c r="B1858" s="39"/>
      <c r="C1858" s="38"/>
      <c r="D1858" s="194" t="s">
        <v>193</v>
      </c>
      <c r="E1858" s="38"/>
      <c r="F1858" s="195" t="s">
        <v>2075</v>
      </c>
      <c r="G1858" s="38"/>
      <c r="H1858" s="38"/>
      <c r="I1858" s="196"/>
      <c r="J1858" s="38"/>
      <c r="K1858" s="38"/>
      <c r="L1858" s="39"/>
      <c r="M1858" s="197"/>
      <c r="N1858" s="198"/>
      <c r="O1858" s="77"/>
      <c r="P1858" s="77"/>
      <c r="Q1858" s="77"/>
      <c r="R1858" s="77"/>
      <c r="S1858" s="77"/>
      <c r="T1858" s="78"/>
      <c r="U1858" s="38"/>
      <c r="V1858" s="38"/>
      <c r="W1858" s="38"/>
      <c r="X1858" s="38"/>
      <c r="Y1858" s="38"/>
      <c r="Z1858" s="38"/>
      <c r="AA1858" s="38"/>
      <c r="AB1858" s="38"/>
      <c r="AC1858" s="38"/>
      <c r="AD1858" s="38"/>
      <c r="AE1858" s="38"/>
      <c r="AT1858" s="19" t="s">
        <v>193</v>
      </c>
      <c r="AU1858" s="19" t="s">
        <v>92</v>
      </c>
    </row>
    <row r="1859" s="2" customFormat="1">
      <c r="A1859" s="38"/>
      <c r="B1859" s="39"/>
      <c r="C1859" s="38"/>
      <c r="D1859" s="207" t="s">
        <v>201</v>
      </c>
      <c r="E1859" s="38"/>
      <c r="F1859" s="208" t="s">
        <v>2077</v>
      </c>
      <c r="G1859" s="38"/>
      <c r="H1859" s="38"/>
      <c r="I1859" s="196"/>
      <c r="J1859" s="38"/>
      <c r="K1859" s="38"/>
      <c r="L1859" s="39"/>
      <c r="M1859" s="197"/>
      <c r="N1859" s="198"/>
      <c r="O1859" s="77"/>
      <c r="P1859" s="77"/>
      <c r="Q1859" s="77"/>
      <c r="R1859" s="77"/>
      <c r="S1859" s="77"/>
      <c r="T1859" s="78"/>
      <c r="U1859" s="38"/>
      <c r="V1859" s="38"/>
      <c r="W1859" s="38"/>
      <c r="X1859" s="38"/>
      <c r="Y1859" s="38"/>
      <c r="Z1859" s="38"/>
      <c r="AA1859" s="38"/>
      <c r="AB1859" s="38"/>
      <c r="AC1859" s="38"/>
      <c r="AD1859" s="38"/>
      <c r="AE1859" s="38"/>
      <c r="AT1859" s="19" t="s">
        <v>201</v>
      </c>
      <c r="AU1859" s="19" t="s">
        <v>92</v>
      </c>
    </row>
    <row r="1860" s="14" customFormat="1">
      <c r="A1860" s="14"/>
      <c r="B1860" s="219"/>
      <c r="C1860" s="14"/>
      <c r="D1860" s="194" t="s">
        <v>194</v>
      </c>
      <c r="E1860" s="220" t="s">
        <v>1</v>
      </c>
      <c r="F1860" s="221" t="s">
        <v>2078</v>
      </c>
      <c r="G1860" s="14"/>
      <c r="H1860" s="220" t="s">
        <v>1</v>
      </c>
      <c r="I1860" s="222"/>
      <c r="J1860" s="14"/>
      <c r="K1860" s="14"/>
      <c r="L1860" s="219"/>
      <c r="M1860" s="223"/>
      <c r="N1860" s="224"/>
      <c r="O1860" s="224"/>
      <c r="P1860" s="224"/>
      <c r="Q1860" s="224"/>
      <c r="R1860" s="224"/>
      <c r="S1860" s="224"/>
      <c r="T1860" s="225"/>
      <c r="U1860" s="14"/>
      <c r="V1860" s="14"/>
      <c r="W1860" s="14"/>
      <c r="X1860" s="14"/>
      <c r="Y1860" s="14"/>
      <c r="Z1860" s="14"/>
      <c r="AA1860" s="14"/>
      <c r="AB1860" s="14"/>
      <c r="AC1860" s="14"/>
      <c r="AD1860" s="14"/>
      <c r="AE1860" s="14"/>
      <c r="AT1860" s="220" t="s">
        <v>194</v>
      </c>
      <c r="AU1860" s="220" t="s">
        <v>92</v>
      </c>
      <c r="AV1860" s="14" t="s">
        <v>84</v>
      </c>
      <c r="AW1860" s="14" t="s">
        <v>32</v>
      </c>
      <c r="AX1860" s="14" t="s">
        <v>76</v>
      </c>
      <c r="AY1860" s="220" t="s">
        <v>185</v>
      </c>
    </row>
    <row r="1861" s="13" customFormat="1">
      <c r="A1861" s="13"/>
      <c r="B1861" s="199"/>
      <c r="C1861" s="13"/>
      <c r="D1861" s="194" t="s">
        <v>194</v>
      </c>
      <c r="E1861" s="200" t="s">
        <v>1</v>
      </c>
      <c r="F1861" s="201" t="s">
        <v>2079</v>
      </c>
      <c r="G1861" s="13"/>
      <c r="H1861" s="202">
        <v>84.400000000000006</v>
      </c>
      <c r="I1861" s="203"/>
      <c r="J1861" s="13"/>
      <c r="K1861" s="13"/>
      <c r="L1861" s="199"/>
      <c r="M1861" s="204"/>
      <c r="N1861" s="205"/>
      <c r="O1861" s="205"/>
      <c r="P1861" s="205"/>
      <c r="Q1861" s="205"/>
      <c r="R1861" s="205"/>
      <c r="S1861" s="205"/>
      <c r="T1861" s="206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T1861" s="200" t="s">
        <v>194</v>
      </c>
      <c r="AU1861" s="200" t="s">
        <v>92</v>
      </c>
      <c r="AV1861" s="13" t="s">
        <v>92</v>
      </c>
      <c r="AW1861" s="13" t="s">
        <v>32</v>
      </c>
      <c r="AX1861" s="13" t="s">
        <v>76</v>
      </c>
      <c r="AY1861" s="200" t="s">
        <v>185</v>
      </c>
    </row>
    <row r="1862" s="14" customFormat="1">
      <c r="A1862" s="14"/>
      <c r="B1862" s="219"/>
      <c r="C1862" s="14"/>
      <c r="D1862" s="194" t="s">
        <v>194</v>
      </c>
      <c r="E1862" s="220" t="s">
        <v>1</v>
      </c>
      <c r="F1862" s="221" t="s">
        <v>2080</v>
      </c>
      <c r="G1862" s="14"/>
      <c r="H1862" s="220" t="s">
        <v>1</v>
      </c>
      <c r="I1862" s="222"/>
      <c r="J1862" s="14"/>
      <c r="K1862" s="14"/>
      <c r="L1862" s="219"/>
      <c r="M1862" s="223"/>
      <c r="N1862" s="224"/>
      <c r="O1862" s="224"/>
      <c r="P1862" s="224"/>
      <c r="Q1862" s="224"/>
      <c r="R1862" s="224"/>
      <c r="S1862" s="224"/>
      <c r="T1862" s="225"/>
      <c r="U1862" s="14"/>
      <c r="V1862" s="14"/>
      <c r="W1862" s="14"/>
      <c r="X1862" s="14"/>
      <c r="Y1862" s="14"/>
      <c r="Z1862" s="14"/>
      <c r="AA1862" s="14"/>
      <c r="AB1862" s="14"/>
      <c r="AC1862" s="14"/>
      <c r="AD1862" s="14"/>
      <c r="AE1862" s="14"/>
      <c r="AT1862" s="220" t="s">
        <v>194</v>
      </c>
      <c r="AU1862" s="220" t="s">
        <v>92</v>
      </c>
      <c r="AV1862" s="14" t="s">
        <v>84</v>
      </c>
      <c r="AW1862" s="14" t="s">
        <v>32</v>
      </c>
      <c r="AX1862" s="14" t="s">
        <v>76</v>
      </c>
      <c r="AY1862" s="220" t="s">
        <v>185</v>
      </c>
    </row>
    <row r="1863" s="13" customFormat="1">
      <c r="A1863" s="13"/>
      <c r="B1863" s="199"/>
      <c r="C1863" s="13"/>
      <c r="D1863" s="194" t="s">
        <v>194</v>
      </c>
      <c r="E1863" s="200" t="s">
        <v>1</v>
      </c>
      <c r="F1863" s="201" t="s">
        <v>2081</v>
      </c>
      <c r="G1863" s="13"/>
      <c r="H1863" s="202">
        <v>3</v>
      </c>
      <c r="I1863" s="203"/>
      <c r="J1863" s="13"/>
      <c r="K1863" s="13"/>
      <c r="L1863" s="199"/>
      <c r="M1863" s="204"/>
      <c r="N1863" s="205"/>
      <c r="O1863" s="205"/>
      <c r="P1863" s="205"/>
      <c r="Q1863" s="205"/>
      <c r="R1863" s="205"/>
      <c r="S1863" s="205"/>
      <c r="T1863" s="206"/>
      <c r="U1863" s="13"/>
      <c r="V1863" s="13"/>
      <c r="W1863" s="13"/>
      <c r="X1863" s="13"/>
      <c r="Y1863" s="13"/>
      <c r="Z1863" s="13"/>
      <c r="AA1863" s="13"/>
      <c r="AB1863" s="13"/>
      <c r="AC1863" s="13"/>
      <c r="AD1863" s="13"/>
      <c r="AE1863" s="13"/>
      <c r="AT1863" s="200" t="s">
        <v>194</v>
      </c>
      <c r="AU1863" s="200" t="s">
        <v>92</v>
      </c>
      <c r="AV1863" s="13" t="s">
        <v>92</v>
      </c>
      <c r="AW1863" s="13" t="s">
        <v>32</v>
      </c>
      <c r="AX1863" s="13" t="s">
        <v>76</v>
      </c>
      <c r="AY1863" s="200" t="s">
        <v>185</v>
      </c>
    </row>
    <row r="1864" s="14" customFormat="1">
      <c r="A1864" s="14"/>
      <c r="B1864" s="219"/>
      <c r="C1864" s="14"/>
      <c r="D1864" s="194" t="s">
        <v>194</v>
      </c>
      <c r="E1864" s="220" t="s">
        <v>1</v>
      </c>
      <c r="F1864" s="221" t="s">
        <v>2082</v>
      </c>
      <c r="G1864" s="14"/>
      <c r="H1864" s="220" t="s">
        <v>1</v>
      </c>
      <c r="I1864" s="222"/>
      <c r="J1864" s="14"/>
      <c r="K1864" s="14"/>
      <c r="L1864" s="219"/>
      <c r="M1864" s="223"/>
      <c r="N1864" s="224"/>
      <c r="O1864" s="224"/>
      <c r="P1864" s="224"/>
      <c r="Q1864" s="224"/>
      <c r="R1864" s="224"/>
      <c r="S1864" s="224"/>
      <c r="T1864" s="225"/>
      <c r="U1864" s="14"/>
      <c r="V1864" s="14"/>
      <c r="W1864" s="14"/>
      <c r="X1864" s="14"/>
      <c r="Y1864" s="14"/>
      <c r="Z1864" s="14"/>
      <c r="AA1864" s="14"/>
      <c r="AB1864" s="14"/>
      <c r="AC1864" s="14"/>
      <c r="AD1864" s="14"/>
      <c r="AE1864" s="14"/>
      <c r="AT1864" s="220" t="s">
        <v>194</v>
      </c>
      <c r="AU1864" s="220" t="s">
        <v>92</v>
      </c>
      <c r="AV1864" s="14" t="s">
        <v>84</v>
      </c>
      <c r="AW1864" s="14" t="s">
        <v>32</v>
      </c>
      <c r="AX1864" s="14" t="s">
        <v>76</v>
      </c>
      <c r="AY1864" s="220" t="s">
        <v>185</v>
      </c>
    </row>
    <row r="1865" s="13" customFormat="1">
      <c r="A1865" s="13"/>
      <c r="B1865" s="199"/>
      <c r="C1865" s="13"/>
      <c r="D1865" s="194" t="s">
        <v>194</v>
      </c>
      <c r="E1865" s="200" t="s">
        <v>1</v>
      </c>
      <c r="F1865" s="201" t="s">
        <v>2083</v>
      </c>
      <c r="G1865" s="13"/>
      <c r="H1865" s="202">
        <v>32.399999999999999</v>
      </c>
      <c r="I1865" s="203"/>
      <c r="J1865" s="13"/>
      <c r="K1865" s="13"/>
      <c r="L1865" s="199"/>
      <c r="M1865" s="204"/>
      <c r="N1865" s="205"/>
      <c r="O1865" s="205"/>
      <c r="P1865" s="205"/>
      <c r="Q1865" s="205"/>
      <c r="R1865" s="205"/>
      <c r="S1865" s="205"/>
      <c r="T1865" s="206"/>
      <c r="U1865" s="13"/>
      <c r="V1865" s="13"/>
      <c r="W1865" s="13"/>
      <c r="X1865" s="13"/>
      <c r="Y1865" s="13"/>
      <c r="Z1865" s="13"/>
      <c r="AA1865" s="13"/>
      <c r="AB1865" s="13"/>
      <c r="AC1865" s="13"/>
      <c r="AD1865" s="13"/>
      <c r="AE1865" s="13"/>
      <c r="AT1865" s="200" t="s">
        <v>194</v>
      </c>
      <c r="AU1865" s="200" t="s">
        <v>92</v>
      </c>
      <c r="AV1865" s="13" t="s">
        <v>92</v>
      </c>
      <c r="AW1865" s="13" t="s">
        <v>32</v>
      </c>
      <c r="AX1865" s="13" t="s">
        <v>76</v>
      </c>
      <c r="AY1865" s="200" t="s">
        <v>185</v>
      </c>
    </row>
    <row r="1866" s="14" customFormat="1">
      <c r="A1866" s="14"/>
      <c r="B1866" s="219"/>
      <c r="C1866" s="14"/>
      <c r="D1866" s="194" t="s">
        <v>194</v>
      </c>
      <c r="E1866" s="220" t="s">
        <v>1</v>
      </c>
      <c r="F1866" s="221" t="s">
        <v>2084</v>
      </c>
      <c r="G1866" s="14"/>
      <c r="H1866" s="220" t="s">
        <v>1</v>
      </c>
      <c r="I1866" s="222"/>
      <c r="J1866" s="14"/>
      <c r="K1866" s="14"/>
      <c r="L1866" s="219"/>
      <c r="M1866" s="223"/>
      <c r="N1866" s="224"/>
      <c r="O1866" s="224"/>
      <c r="P1866" s="224"/>
      <c r="Q1866" s="224"/>
      <c r="R1866" s="224"/>
      <c r="S1866" s="224"/>
      <c r="T1866" s="225"/>
      <c r="U1866" s="14"/>
      <c r="V1866" s="14"/>
      <c r="W1866" s="14"/>
      <c r="X1866" s="14"/>
      <c r="Y1866" s="14"/>
      <c r="Z1866" s="14"/>
      <c r="AA1866" s="14"/>
      <c r="AB1866" s="14"/>
      <c r="AC1866" s="14"/>
      <c r="AD1866" s="14"/>
      <c r="AE1866" s="14"/>
      <c r="AT1866" s="220" t="s">
        <v>194</v>
      </c>
      <c r="AU1866" s="220" t="s">
        <v>92</v>
      </c>
      <c r="AV1866" s="14" t="s">
        <v>84</v>
      </c>
      <c r="AW1866" s="14" t="s">
        <v>32</v>
      </c>
      <c r="AX1866" s="14" t="s">
        <v>76</v>
      </c>
      <c r="AY1866" s="220" t="s">
        <v>185</v>
      </c>
    </row>
    <row r="1867" s="13" customFormat="1">
      <c r="A1867" s="13"/>
      <c r="B1867" s="199"/>
      <c r="C1867" s="13"/>
      <c r="D1867" s="194" t="s">
        <v>194</v>
      </c>
      <c r="E1867" s="200" t="s">
        <v>1</v>
      </c>
      <c r="F1867" s="201" t="s">
        <v>292</v>
      </c>
      <c r="G1867" s="13"/>
      <c r="H1867" s="202">
        <v>5</v>
      </c>
      <c r="I1867" s="203"/>
      <c r="J1867" s="13"/>
      <c r="K1867" s="13"/>
      <c r="L1867" s="199"/>
      <c r="M1867" s="204"/>
      <c r="N1867" s="205"/>
      <c r="O1867" s="205"/>
      <c r="P1867" s="205"/>
      <c r="Q1867" s="205"/>
      <c r="R1867" s="205"/>
      <c r="S1867" s="205"/>
      <c r="T1867" s="206"/>
      <c r="U1867" s="13"/>
      <c r="V1867" s="13"/>
      <c r="W1867" s="13"/>
      <c r="X1867" s="13"/>
      <c r="Y1867" s="13"/>
      <c r="Z1867" s="13"/>
      <c r="AA1867" s="13"/>
      <c r="AB1867" s="13"/>
      <c r="AC1867" s="13"/>
      <c r="AD1867" s="13"/>
      <c r="AE1867" s="13"/>
      <c r="AT1867" s="200" t="s">
        <v>194</v>
      </c>
      <c r="AU1867" s="200" t="s">
        <v>92</v>
      </c>
      <c r="AV1867" s="13" t="s">
        <v>92</v>
      </c>
      <c r="AW1867" s="13" t="s">
        <v>32</v>
      </c>
      <c r="AX1867" s="13" t="s">
        <v>76</v>
      </c>
      <c r="AY1867" s="200" t="s">
        <v>185</v>
      </c>
    </row>
    <row r="1868" s="14" customFormat="1">
      <c r="A1868" s="14"/>
      <c r="B1868" s="219"/>
      <c r="C1868" s="14"/>
      <c r="D1868" s="194" t="s">
        <v>194</v>
      </c>
      <c r="E1868" s="220" t="s">
        <v>1</v>
      </c>
      <c r="F1868" s="221" t="s">
        <v>2085</v>
      </c>
      <c r="G1868" s="14"/>
      <c r="H1868" s="220" t="s">
        <v>1</v>
      </c>
      <c r="I1868" s="222"/>
      <c r="J1868" s="14"/>
      <c r="K1868" s="14"/>
      <c r="L1868" s="219"/>
      <c r="M1868" s="223"/>
      <c r="N1868" s="224"/>
      <c r="O1868" s="224"/>
      <c r="P1868" s="224"/>
      <c r="Q1868" s="224"/>
      <c r="R1868" s="224"/>
      <c r="S1868" s="224"/>
      <c r="T1868" s="225"/>
      <c r="U1868" s="14"/>
      <c r="V1868" s="14"/>
      <c r="W1868" s="14"/>
      <c r="X1868" s="14"/>
      <c r="Y1868" s="14"/>
      <c r="Z1868" s="14"/>
      <c r="AA1868" s="14"/>
      <c r="AB1868" s="14"/>
      <c r="AC1868" s="14"/>
      <c r="AD1868" s="14"/>
      <c r="AE1868" s="14"/>
      <c r="AT1868" s="220" t="s">
        <v>194</v>
      </c>
      <c r="AU1868" s="220" t="s">
        <v>92</v>
      </c>
      <c r="AV1868" s="14" t="s">
        <v>84</v>
      </c>
      <c r="AW1868" s="14" t="s">
        <v>32</v>
      </c>
      <c r="AX1868" s="14" t="s">
        <v>76</v>
      </c>
      <c r="AY1868" s="220" t="s">
        <v>185</v>
      </c>
    </row>
    <row r="1869" s="13" customFormat="1">
      <c r="A1869" s="13"/>
      <c r="B1869" s="199"/>
      <c r="C1869" s="13"/>
      <c r="D1869" s="194" t="s">
        <v>194</v>
      </c>
      <c r="E1869" s="200" t="s">
        <v>1</v>
      </c>
      <c r="F1869" s="201" t="s">
        <v>2086</v>
      </c>
      <c r="G1869" s="13"/>
      <c r="H1869" s="202">
        <v>4</v>
      </c>
      <c r="I1869" s="203"/>
      <c r="J1869" s="13"/>
      <c r="K1869" s="13"/>
      <c r="L1869" s="199"/>
      <c r="M1869" s="204"/>
      <c r="N1869" s="205"/>
      <c r="O1869" s="205"/>
      <c r="P1869" s="205"/>
      <c r="Q1869" s="205"/>
      <c r="R1869" s="205"/>
      <c r="S1869" s="205"/>
      <c r="T1869" s="206"/>
      <c r="U1869" s="13"/>
      <c r="V1869" s="13"/>
      <c r="W1869" s="13"/>
      <c r="X1869" s="13"/>
      <c r="Y1869" s="13"/>
      <c r="Z1869" s="13"/>
      <c r="AA1869" s="13"/>
      <c r="AB1869" s="13"/>
      <c r="AC1869" s="13"/>
      <c r="AD1869" s="13"/>
      <c r="AE1869" s="13"/>
      <c r="AT1869" s="200" t="s">
        <v>194</v>
      </c>
      <c r="AU1869" s="200" t="s">
        <v>92</v>
      </c>
      <c r="AV1869" s="13" t="s">
        <v>92</v>
      </c>
      <c r="AW1869" s="13" t="s">
        <v>32</v>
      </c>
      <c r="AX1869" s="13" t="s">
        <v>76</v>
      </c>
      <c r="AY1869" s="200" t="s">
        <v>185</v>
      </c>
    </row>
    <row r="1870" s="14" customFormat="1">
      <c r="A1870" s="14"/>
      <c r="B1870" s="219"/>
      <c r="C1870" s="14"/>
      <c r="D1870" s="194" t="s">
        <v>194</v>
      </c>
      <c r="E1870" s="220" t="s">
        <v>1</v>
      </c>
      <c r="F1870" s="221" t="s">
        <v>2087</v>
      </c>
      <c r="G1870" s="14"/>
      <c r="H1870" s="220" t="s">
        <v>1</v>
      </c>
      <c r="I1870" s="222"/>
      <c r="J1870" s="14"/>
      <c r="K1870" s="14"/>
      <c r="L1870" s="219"/>
      <c r="M1870" s="223"/>
      <c r="N1870" s="224"/>
      <c r="O1870" s="224"/>
      <c r="P1870" s="224"/>
      <c r="Q1870" s="224"/>
      <c r="R1870" s="224"/>
      <c r="S1870" s="224"/>
      <c r="T1870" s="225"/>
      <c r="U1870" s="14"/>
      <c r="V1870" s="14"/>
      <c r="W1870" s="14"/>
      <c r="X1870" s="14"/>
      <c r="Y1870" s="14"/>
      <c r="Z1870" s="14"/>
      <c r="AA1870" s="14"/>
      <c r="AB1870" s="14"/>
      <c r="AC1870" s="14"/>
      <c r="AD1870" s="14"/>
      <c r="AE1870" s="14"/>
      <c r="AT1870" s="220" t="s">
        <v>194</v>
      </c>
      <c r="AU1870" s="220" t="s">
        <v>92</v>
      </c>
      <c r="AV1870" s="14" t="s">
        <v>84</v>
      </c>
      <c r="AW1870" s="14" t="s">
        <v>32</v>
      </c>
      <c r="AX1870" s="14" t="s">
        <v>76</v>
      </c>
      <c r="AY1870" s="220" t="s">
        <v>185</v>
      </c>
    </row>
    <row r="1871" s="13" customFormat="1">
      <c r="A1871" s="13"/>
      <c r="B1871" s="199"/>
      <c r="C1871" s="13"/>
      <c r="D1871" s="194" t="s">
        <v>194</v>
      </c>
      <c r="E1871" s="200" t="s">
        <v>1</v>
      </c>
      <c r="F1871" s="201" t="s">
        <v>2088</v>
      </c>
      <c r="G1871" s="13"/>
      <c r="H1871" s="202">
        <v>8</v>
      </c>
      <c r="I1871" s="203"/>
      <c r="J1871" s="13"/>
      <c r="K1871" s="13"/>
      <c r="L1871" s="199"/>
      <c r="M1871" s="204"/>
      <c r="N1871" s="205"/>
      <c r="O1871" s="205"/>
      <c r="P1871" s="205"/>
      <c r="Q1871" s="205"/>
      <c r="R1871" s="205"/>
      <c r="S1871" s="205"/>
      <c r="T1871" s="206"/>
      <c r="U1871" s="13"/>
      <c r="V1871" s="13"/>
      <c r="W1871" s="13"/>
      <c r="X1871" s="13"/>
      <c r="Y1871" s="13"/>
      <c r="Z1871" s="13"/>
      <c r="AA1871" s="13"/>
      <c r="AB1871" s="13"/>
      <c r="AC1871" s="13"/>
      <c r="AD1871" s="13"/>
      <c r="AE1871" s="13"/>
      <c r="AT1871" s="200" t="s">
        <v>194</v>
      </c>
      <c r="AU1871" s="200" t="s">
        <v>92</v>
      </c>
      <c r="AV1871" s="13" t="s">
        <v>92</v>
      </c>
      <c r="AW1871" s="13" t="s">
        <v>32</v>
      </c>
      <c r="AX1871" s="13" t="s">
        <v>76</v>
      </c>
      <c r="AY1871" s="200" t="s">
        <v>185</v>
      </c>
    </row>
    <row r="1872" s="15" customFormat="1">
      <c r="A1872" s="15"/>
      <c r="B1872" s="226"/>
      <c r="C1872" s="15"/>
      <c r="D1872" s="194" t="s">
        <v>194</v>
      </c>
      <c r="E1872" s="227" t="s">
        <v>1</v>
      </c>
      <c r="F1872" s="228" t="s">
        <v>276</v>
      </c>
      <c r="G1872" s="15"/>
      <c r="H1872" s="229">
        <v>136.80000000000001</v>
      </c>
      <c r="I1872" s="230"/>
      <c r="J1872" s="15"/>
      <c r="K1872" s="15"/>
      <c r="L1872" s="226"/>
      <c r="M1872" s="231"/>
      <c r="N1872" s="232"/>
      <c r="O1872" s="232"/>
      <c r="P1872" s="232"/>
      <c r="Q1872" s="232"/>
      <c r="R1872" s="232"/>
      <c r="S1872" s="232"/>
      <c r="T1872" s="233"/>
      <c r="U1872" s="15"/>
      <c r="V1872" s="15"/>
      <c r="W1872" s="15"/>
      <c r="X1872" s="15"/>
      <c r="Y1872" s="15"/>
      <c r="Z1872" s="15"/>
      <c r="AA1872" s="15"/>
      <c r="AB1872" s="15"/>
      <c r="AC1872" s="15"/>
      <c r="AD1872" s="15"/>
      <c r="AE1872" s="15"/>
      <c r="AT1872" s="227" t="s">
        <v>194</v>
      </c>
      <c r="AU1872" s="227" t="s">
        <v>92</v>
      </c>
      <c r="AV1872" s="15" t="s">
        <v>191</v>
      </c>
      <c r="AW1872" s="15" t="s">
        <v>32</v>
      </c>
      <c r="AX1872" s="15" t="s">
        <v>84</v>
      </c>
      <c r="AY1872" s="227" t="s">
        <v>185</v>
      </c>
    </row>
    <row r="1873" s="2" customFormat="1" ht="33" customHeight="1">
      <c r="A1873" s="38"/>
      <c r="B1873" s="180"/>
      <c r="C1873" s="181" t="s">
        <v>2089</v>
      </c>
      <c r="D1873" s="181" t="s">
        <v>187</v>
      </c>
      <c r="E1873" s="182" t="s">
        <v>2090</v>
      </c>
      <c r="F1873" s="183" t="s">
        <v>2091</v>
      </c>
      <c r="G1873" s="184" t="s">
        <v>584</v>
      </c>
      <c r="H1873" s="185">
        <v>43</v>
      </c>
      <c r="I1873" s="186"/>
      <c r="J1873" s="187">
        <f>ROUND(I1873*H1873,2)</f>
        <v>0</v>
      </c>
      <c r="K1873" s="183" t="s">
        <v>199</v>
      </c>
      <c r="L1873" s="39"/>
      <c r="M1873" s="188" t="s">
        <v>1</v>
      </c>
      <c r="N1873" s="189" t="s">
        <v>42</v>
      </c>
      <c r="O1873" s="77"/>
      <c r="P1873" s="190">
        <f>O1873*H1873</f>
        <v>0</v>
      </c>
      <c r="Q1873" s="190">
        <v>0.017520000000000001</v>
      </c>
      <c r="R1873" s="190">
        <f>Q1873*H1873</f>
        <v>0.75336000000000003</v>
      </c>
      <c r="S1873" s="190">
        <v>0</v>
      </c>
      <c r="T1873" s="191">
        <f>S1873*H1873</f>
        <v>0</v>
      </c>
      <c r="U1873" s="38"/>
      <c r="V1873" s="38"/>
      <c r="W1873" s="38"/>
      <c r="X1873" s="38"/>
      <c r="Y1873" s="38"/>
      <c r="Z1873" s="38"/>
      <c r="AA1873" s="38"/>
      <c r="AB1873" s="38"/>
      <c r="AC1873" s="38"/>
      <c r="AD1873" s="38"/>
      <c r="AE1873" s="38"/>
      <c r="AR1873" s="192" t="s">
        <v>301</v>
      </c>
      <c r="AT1873" s="192" t="s">
        <v>187</v>
      </c>
      <c r="AU1873" s="192" t="s">
        <v>92</v>
      </c>
      <c r="AY1873" s="19" t="s">
        <v>185</v>
      </c>
      <c r="BE1873" s="193">
        <f>IF(N1873="základní",J1873,0)</f>
        <v>0</v>
      </c>
      <c r="BF1873" s="193">
        <f>IF(N1873="snížená",J1873,0)</f>
        <v>0</v>
      </c>
      <c r="BG1873" s="193">
        <f>IF(N1873="zákl. přenesená",J1873,0)</f>
        <v>0</v>
      </c>
      <c r="BH1873" s="193">
        <f>IF(N1873="sníž. přenesená",J1873,0)</f>
        <v>0</v>
      </c>
      <c r="BI1873" s="193">
        <f>IF(N1873="nulová",J1873,0)</f>
        <v>0</v>
      </c>
      <c r="BJ1873" s="19" t="s">
        <v>92</v>
      </c>
      <c r="BK1873" s="193">
        <f>ROUND(I1873*H1873,2)</f>
        <v>0</v>
      </c>
      <c r="BL1873" s="19" t="s">
        <v>301</v>
      </c>
      <c r="BM1873" s="192" t="s">
        <v>2092</v>
      </c>
    </row>
    <row r="1874" s="2" customFormat="1">
      <c r="A1874" s="38"/>
      <c r="B1874" s="39"/>
      <c r="C1874" s="38"/>
      <c r="D1874" s="194" t="s">
        <v>193</v>
      </c>
      <c r="E1874" s="38"/>
      <c r="F1874" s="195" t="s">
        <v>2091</v>
      </c>
      <c r="G1874" s="38"/>
      <c r="H1874" s="38"/>
      <c r="I1874" s="196"/>
      <c r="J1874" s="38"/>
      <c r="K1874" s="38"/>
      <c r="L1874" s="39"/>
      <c r="M1874" s="197"/>
      <c r="N1874" s="198"/>
      <c r="O1874" s="77"/>
      <c r="P1874" s="77"/>
      <c r="Q1874" s="77"/>
      <c r="R1874" s="77"/>
      <c r="S1874" s="77"/>
      <c r="T1874" s="78"/>
      <c r="U1874" s="38"/>
      <c r="V1874" s="38"/>
      <c r="W1874" s="38"/>
      <c r="X1874" s="38"/>
      <c r="Y1874" s="38"/>
      <c r="Z1874" s="38"/>
      <c r="AA1874" s="38"/>
      <c r="AB1874" s="38"/>
      <c r="AC1874" s="38"/>
      <c r="AD1874" s="38"/>
      <c r="AE1874" s="38"/>
      <c r="AT1874" s="19" t="s">
        <v>193</v>
      </c>
      <c r="AU1874" s="19" t="s">
        <v>92</v>
      </c>
    </row>
    <row r="1875" s="2" customFormat="1">
      <c r="A1875" s="38"/>
      <c r="B1875" s="39"/>
      <c r="C1875" s="38"/>
      <c r="D1875" s="207" t="s">
        <v>201</v>
      </c>
      <c r="E1875" s="38"/>
      <c r="F1875" s="208" t="s">
        <v>2093</v>
      </c>
      <c r="G1875" s="38"/>
      <c r="H1875" s="38"/>
      <c r="I1875" s="196"/>
      <c r="J1875" s="38"/>
      <c r="K1875" s="38"/>
      <c r="L1875" s="39"/>
      <c r="M1875" s="197"/>
      <c r="N1875" s="198"/>
      <c r="O1875" s="77"/>
      <c r="P1875" s="77"/>
      <c r="Q1875" s="77"/>
      <c r="R1875" s="77"/>
      <c r="S1875" s="77"/>
      <c r="T1875" s="78"/>
      <c r="U1875" s="38"/>
      <c r="V1875" s="38"/>
      <c r="W1875" s="38"/>
      <c r="X1875" s="38"/>
      <c r="Y1875" s="38"/>
      <c r="Z1875" s="38"/>
      <c r="AA1875" s="38"/>
      <c r="AB1875" s="38"/>
      <c r="AC1875" s="38"/>
      <c r="AD1875" s="38"/>
      <c r="AE1875" s="38"/>
      <c r="AT1875" s="19" t="s">
        <v>201</v>
      </c>
      <c r="AU1875" s="19" t="s">
        <v>92</v>
      </c>
    </row>
    <row r="1876" s="14" customFormat="1">
      <c r="A1876" s="14"/>
      <c r="B1876" s="219"/>
      <c r="C1876" s="14"/>
      <c r="D1876" s="194" t="s">
        <v>194</v>
      </c>
      <c r="E1876" s="220" t="s">
        <v>1</v>
      </c>
      <c r="F1876" s="221" t="s">
        <v>2094</v>
      </c>
      <c r="G1876" s="14"/>
      <c r="H1876" s="220" t="s">
        <v>1</v>
      </c>
      <c r="I1876" s="222"/>
      <c r="J1876" s="14"/>
      <c r="K1876" s="14"/>
      <c r="L1876" s="219"/>
      <c r="M1876" s="223"/>
      <c r="N1876" s="224"/>
      <c r="O1876" s="224"/>
      <c r="P1876" s="224"/>
      <c r="Q1876" s="224"/>
      <c r="R1876" s="224"/>
      <c r="S1876" s="224"/>
      <c r="T1876" s="225"/>
      <c r="U1876" s="14"/>
      <c r="V1876" s="14"/>
      <c r="W1876" s="14"/>
      <c r="X1876" s="14"/>
      <c r="Y1876" s="14"/>
      <c r="Z1876" s="14"/>
      <c r="AA1876" s="14"/>
      <c r="AB1876" s="14"/>
      <c r="AC1876" s="14"/>
      <c r="AD1876" s="14"/>
      <c r="AE1876" s="14"/>
      <c r="AT1876" s="220" t="s">
        <v>194</v>
      </c>
      <c r="AU1876" s="220" t="s">
        <v>92</v>
      </c>
      <c r="AV1876" s="14" t="s">
        <v>84</v>
      </c>
      <c r="AW1876" s="14" t="s">
        <v>32</v>
      </c>
      <c r="AX1876" s="14" t="s">
        <v>76</v>
      </c>
      <c r="AY1876" s="220" t="s">
        <v>185</v>
      </c>
    </row>
    <row r="1877" s="13" customFormat="1">
      <c r="A1877" s="13"/>
      <c r="B1877" s="199"/>
      <c r="C1877" s="13"/>
      <c r="D1877" s="194" t="s">
        <v>194</v>
      </c>
      <c r="E1877" s="200" t="s">
        <v>1</v>
      </c>
      <c r="F1877" s="201" t="s">
        <v>2095</v>
      </c>
      <c r="G1877" s="13"/>
      <c r="H1877" s="202">
        <v>4</v>
      </c>
      <c r="I1877" s="203"/>
      <c r="J1877" s="13"/>
      <c r="K1877" s="13"/>
      <c r="L1877" s="199"/>
      <c r="M1877" s="204"/>
      <c r="N1877" s="205"/>
      <c r="O1877" s="205"/>
      <c r="P1877" s="205"/>
      <c r="Q1877" s="205"/>
      <c r="R1877" s="205"/>
      <c r="S1877" s="205"/>
      <c r="T1877" s="206"/>
      <c r="U1877" s="13"/>
      <c r="V1877" s="13"/>
      <c r="W1877" s="13"/>
      <c r="X1877" s="13"/>
      <c r="Y1877" s="13"/>
      <c r="Z1877" s="13"/>
      <c r="AA1877" s="13"/>
      <c r="AB1877" s="13"/>
      <c r="AC1877" s="13"/>
      <c r="AD1877" s="13"/>
      <c r="AE1877" s="13"/>
      <c r="AT1877" s="200" t="s">
        <v>194</v>
      </c>
      <c r="AU1877" s="200" t="s">
        <v>92</v>
      </c>
      <c r="AV1877" s="13" t="s">
        <v>92</v>
      </c>
      <c r="AW1877" s="13" t="s">
        <v>32</v>
      </c>
      <c r="AX1877" s="13" t="s">
        <v>76</v>
      </c>
      <c r="AY1877" s="200" t="s">
        <v>185</v>
      </c>
    </row>
    <row r="1878" s="14" customFormat="1">
      <c r="A1878" s="14"/>
      <c r="B1878" s="219"/>
      <c r="C1878" s="14"/>
      <c r="D1878" s="194" t="s">
        <v>194</v>
      </c>
      <c r="E1878" s="220" t="s">
        <v>1</v>
      </c>
      <c r="F1878" s="221" t="s">
        <v>2096</v>
      </c>
      <c r="G1878" s="14"/>
      <c r="H1878" s="220" t="s">
        <v>1</v>
      </c>
      <c r="I1878" s="222"/>
      <c r="J1878" s="14"/>
      <c r="K1878" s="14"/>
      <c r="L1878" s="219"/>
      <c r="M1878" s="223"/>
      <c r="N1878" s="224"/>
      <c r="O1878" s="224"/>
      <c r="P1878" s="224"/>
      <c r="Q1878" s="224"/>
      <c r="R1878" s="224"/>
      <c r="S1878" s="224"/>
      <c r="T1878" s="225"/>
      <c r="U1878" s="14"/>
      <c r="V1878" s="14"/>
      <c r="W1878" s="14"/>
      <c r="X1878" s="14"/>
      <c r="Y1878" s="14"/>
      <c r="Z1878" s="14"/>
      <c r="AA1878" s="14"/>
      <c r="AB1878" s="14"/>
      <c r="AC1878" s="14"/>
      <c r="AD1878" s="14"/>
      <c r="AE1878" s="14"/>
      <c r="AT1878" s="220" t="s">
        <v>194</v>
      </c>
      <c r="AU1878" s="220" t="s">
        <v>92</v>
      </c>
      <c r="AV1878" s="14" t="s">
        <v>84</v>
      </c>
      <c r="AW1878" s="14" t="s">
        <v>32</v>
      </c>
      <c r="AX1878" s="14" t="s">
        <v>76</v>
      </c>
      <c r="AY1878" s="220" t="s">
        <v>185</v>
      </c>
    </row>
    <row r="1879" s="13" customFormat="1">
      <c r="A1879" s="13"/>
      <c r="B1879" s="199"/>
      <c r="C1879" s="13"/>
      <c r="D1879" s="194" t="s">
        <v>194</v>
      </c>
      <c r="E1879" s="200" t="s">
        <v>1</v>
      </c>
      <c r="F1879" s="201" t="s">
        <v>2097</v>
      </c>
      <c r="G1879" s="13"/>
      <c r="H1879" s="202">
        <v>6</v>
      </c>
      <c r="I1879" s="203"/>
      <c r="J1879" s="13"/>
      <c r="K1879" s="13"/>
      <c r="L1879" s="199"/>
      <c r="M1879" s="204"/>
      <c r="N1879" s="205"/>
      <c r="O1879" s="205"/>
      <c r="P1879" s="205"/>
      <c r="Q1879" s="205"/>
      <c r="R1879" s="205"/>
      <c r="S1879" s="205"/>
      <c r="T1879" s="206"/>
      <c r="U1879" s="13"/>
      <c r="V1879" s="13"/>
      <c r="W1879" s="13"/>
      <c r="X1879" s="13"/>
      <c r="Y1879" s="13"/>
      <c r="Z1879" s="13"/>
      <c r="AA1879" s="13"/>
      <c r="AB1879" s="13"/>
      <c r="AC1879" s="13"/>
      <c r="AD1879" s="13"/>
      <c r="AE1879" s="13"/>
      <c r="AT1879" s="200" t="s">
        <v>194</v>
      </c>
      <c r="AU1879" s="200" t="s">
        <v>92</v>
      </c>
      <c r="AV1879" s="13" t="s">
        <v>92</v>
      </c>
      <c r="AW1879" s="13" t="s">
        <v>32</v>
      </c>
      <c r="AX1879" s="13" t="s">
        <v>76</v>
      </c>
      <c r="AY1879" s="200" t="s">
        <v>185</v>
      </c>
    </row>
    <row r="1880" s="14" customFormat="1">
      <c r="A1880" s="14"/>
      <c r="B1880" s="219"/>
      <c r="C1880" s="14"/>
      <c r="D1880" s="194" t="s">
        <v>194</v>
      </c>
      <c r="E1880" s="220" t="s">
        <v>1</v>
      </c>
      <c r="F1880" s="221" t="s">
        <v>2098</v>
      </c>
      <c r="G1880" s="14"/>
      <c r="H1880" s="220" t="s">
        <v>1</v>
      </c>
      <c r="I1880" s="222"/>
      <c r="J1880" s="14"/>
      <c r="K1880" s="14"/>
      <c r="L1880" s="219"/>
      <c r="M1880" s="223"/>
      <c r="N1880" s="224"/>
      <c r="O1880" s="224"/>
      <c r="P1880" s="224"/>
      <c r="Q1880" s="224"/>
      <c r="R1880" s="224"/>
      <c r="S1880" s="224"/>
      <c r="T1880" s="225"/>
      <c r="U1880" s="14"/>
      <c r="V1880" s="14"/>
      <c r="W1880" s="14"/>
      <c r="X1880" s="14"/>
      <c r="Y1880" s="14"/>
      <c r="Z1880" s="14"/>
      <c r="AA1880" s="14"/>
      <c r="AB1880" s="14"/>
      <c r="AC1880" s="14"/>
      <c r="AD1880" s="14"/>
      <c r="AE1880" s="14"/>
      <c r="AT1880" s="220" t="s">
        <v>194</v>
      </c>
      <c r="AU1880" s="220" t="s">
        <v>92</v>
      </c>
      <c r="AV1880" s="14" t="s">
        <v>84</v>
      </c>
      <c r="AW1880" s="14" t="s">
        <v>32</v>
      </c>
      <c r="AX1880" s="14" t="s">
        <v>76</v>
      </c>
      <c r="AY1880" s="220" t="s">
        <v>185</v>
      </c>
    </row>
    <row r="1881" s="13" customFormat="1">
      <c r="A1881" s="13"/>
      <c r="B1881" s="199"/>
      <c r="C1881" s="13"/>
      <c r="D1881" s="194" t="s">
        <v>194</v>
      </c>
      <c r="E1881" s="200" t="s">
        <v>1</v>
      </c>
      <c r="F1881" s="201" t="s">
        <v>2099</v>
      </c>
      <c r="G1881" s="13"/>
      <c r="H1881" s="202">
        <v>15</v>
      </c>
      <c r="I1881" s="203"/>
      <c r="J1881" s="13"/>
      <c r="K1881" s="13"/>
      <c r="L1881" s="199"/>
      <c r="M1881" s="204"/>
      <c r="N1881" s="205"/>
      <c r="O1881" s="205"/>
      <c r="P1881" s="205"/>
      <c r="Q1881" s="205"/>
      <c r="R1881" s="205"/>
      <c r="S1881" s="205"/>
      <c r="T1881" s="206"/>
      <c r="U1881" s="13"/>
      <c r="V1881" s="13"/>
      <c r="W1881" s="13"/>
      <c r="X1881" s="13"/>
      <c r="Y1881" s="13"/>
      <c r="Z1881" s="13"/>
      <c r="AA1881" s="13"/>
      <c r="AB1881" s="13"/>
      <c r="AC1881" s="13"/>
      <c r="AD1881" s="13"/>
      <c r="AE1881" s="13"/>
      <c r="AT1881" s="200" t="s">
        <v>194</v>
      </c>
      <c r="AU1881" s="200" t="s">
        <v>92</v>
      </c>
      <c r="AV1881" s="13" t="s">
        <v>92</v>
      </c>
      <c r="AW1881" s="13" t="s">
        <v>32</v>
      </c>
      <c r="AX1881" s="13" t="s">
        <v>76</v>
      </c>
      <c r="AY1881" s="200" t="s">
        <v>185</v>
      </c>
    </row>
    <row r="1882" s="14" customFormat="1">
      <c r="A1882" s="14"/>
      <c r="B1882" s="219"/>
      <c r="C1882" s="14"/>
      <c r="D1882" s="194" t="s">
        <v>194</v>
      </c>
      <c r="E1882" s="220" t="s">
        <v>1</v>
      </c>
      <c r="F1882" s="221" t="s">
        <v>2100</v>
      </c>
      <c r="G1882" s="14"/>
      <c r="H1882" s="220" t="s">
        <v>1</v>
      </c>
      <c r="I1882" s="222"/>
      <c r="J1882" s="14"/>
      <c r="K1882" s="14"/>
      <c r="L1882" s="219"/>
      <c r="M1882" s="223"/>
      <c r="N1882" s="224"/>
      <c r="O1882" s="224"/>
      <c r="P1882" s="224"/>
      <c r="Q1882" s="224"/>
      <c r="R1882" s="224"/>
      <c r="S1882" s="224"/>
      <c r="T1882" s="225"/>
      <c r="U1882" s="14"/>
      <c r="V1882" s="14"/>
      <c r="W1882" s="14"/>
      <c r="X1882" s="14"/>
      <c r="Y1882" s="14"/>
      <c r="Z1882" s="14"/>
      <c r="AA1882" s="14"/>
      <c r="AB1882" s="14"/>
      <c r="AC1882" s="14"/>
      <c r="AD1882" s="14"/>
      <c r="AE1882" s="14"/>
      <c r="AT1882" s="220" t="s">
        <v>194</v>
      </c>
      <c r="AU1882" s="220" t="s">
        <v>92</v>
      </c>
      <c r="AV1882" s="14" t="s">
        <v>84</v>
      </c>
      <c r="AW1882" s="14" t="s">
        <v>32</v>
      </c>
      <c r="AX1882" s="14" t="s">
        <v>76</v>
      </c>
      <c r="AY1882" s="220" t="s">
        <v>185</v>
      </c>
    </row>
    <row r="1883" s="13" customFormat="1">
      <c r="A1883" s="13"/>
      <c r="B1883" s="199"/>
      <c r="C1883" s="13"/>
      <c r="D1883" s="194" t="s">
        <v>194</v>
      </c>
      <c r="E1883" s="200" t="s">
        <v>1</v>
      </c>
      <c r="F1883" s="201" t="s">
        <v>2101</v>
      </c>
      <c r="G1883" s="13"/>
      <c r="H1883" s="202">
        <v>12</v>
      </c>
      <c r="I1883" s="203"/>
      <c r="J1883" s="13"/>
      <c r="K1883" s="13"/>
      <c r="L1883" s="199"/>
      <c r="M1883" s="204"/>
      <c r="N1883" s="205"/>
      <c r="O1883" s="205"/>
      <c r="P1883" s="205"/>
      <c r="Q1883" s="205"/>
      <c r="R1883" s="205"/>
      <c r="S1883" s="205"/>
      <c r="T1883" s="206"/>
      <c r="U1883" s="13"/>
      <c r="V1883" s="13"/>
      <c r="W1883" s="13"/>
      <c r="X1883" s="13"/>
      <c r="Y1883" s="13"/>
      <c r="Z1883" s="13"/>
      <c r="AA1883" s="13"/>
      <c r="AB1883" s="13"/>
      <c r="AC1883" s="13"/>
      <c r="AD1883" s="13"/>
      <c r="AE1883" s="13"/>
      <c r="AT1883" s="200" t="s">
        <v>194</v>
      </c>
      <c r="AU1883" s="200" t="s">
        <v>92</v>
      </c>
      <c r="AV1883" s="13" t="s">
        <v>92</v>
      </c>
      <c r="AW1883" s="13" t="s">
        <v>32</v>
      </c>
      <c r="AX1883" s="13" t="s">
        <v>76</v>
      </c>
      <c r="AY1883" s="200" t="s">
        <v>185</v>
      </c>
    </row>
    <row r="1884" s="14" customFormat="1">
      <c r="A1884" s="14"/>
      <c r="B1884" s="219"/>
      <c r="C1884" s="14"/>
      <c r="D1884" s="194" t="s">
        <v>194</v>
      </c>
      <c r="E1884" s="220" t="s">
        <v>1</v>
      </c>
      <c r="F1884" s="221" t="s">
        <v>2096</v>
      </c>
      <c r="G1884" s="14"/>
      <c r="H1884" s="220" t="s">
        <v>1</v>
      </c>
      <c r="I1884" s="222"/>
      <c r="J1884" s="14"/>
      <c r="K1884" s="14"/>
      <c r="L1884" s="219"/>
      <c r="M1884" s="223"/>
      <c r="N1884" s="224"/>
      <c r="O1884" s="224"/>
      <c r="P1884" s="224"/>
      <c r="Q1884" s="224"/>
      <c r="R1884" s="224"/>
      <c r="S1884" s="224"/>
      <c r="T1884" s="225"/>
      <c r="U1884" s="14"/>
      <c r="V1884" s="14"/>
      <c r="W1884" s="14"/>
      <c r="X1884" s="14"/>
      <c r="Y1884" s="14"/>
      <c r="Z1884" s="14"/>
      <c r="AA1884" s="14"/>
      <c r="AB1884" s="14"/>
      <c r="AC1884" s="14"/>
      <c r="AD1884" s="14"/>
      <c r="AE1884" s="14"/>
      <c r="AT1884" s="220" t="s">
        <v>194</v>
      </c>
      <c r="AU1884" s="220" t="s">
        <v>92</v>
      </c>
      <c r="AV1884" s="14" t="s">
        <v>84</v>
      </c>
      <c r="AW1884" s="14" t="s">
        <v>32</v>
      </c>
      <c r="AX1884" s="14" t="s">
        <v>76</v>
      </c>
      <c r="AY1884" s="220" t="s">
        <v>185</v>
      </c>
    </row>
    <row r="1885" s="13" customFormat="1">
      <c r="A1885" s="13"/>
      <c r="B1885" s="199"/>
      <c r="C1885" s="13"/>
      <c r="D1885" s="194" t="s">
        <v>194</v>
      </c>
      <c r="E1885" s="200" t="s">
        <v>1</v>
      </c>
      <c r="F1885" s="201" t="s">
        <v>2097</v>
      </c>
      <c r="G1885" s="13"/>
      <c r="H1885" s="202">
        <v>6</v>
      </c>
      <c r="I1885" s="203"/>
      <c r="J1885" s="13"/>
      <c r="K1885" s="13"/>
      <c r="L1885" s="199"/>
      <c r="M1885" s="204"/>
      <c r="N1885" s="205"/>
      <c r="O1885" s="205"/>
      <c r="P1885" s="205"/>
      <c r="Q1885" s="205"/>
      <c r="R1885" s="205"/>
      <c r="S1885" s="205"/>
      <c r="T1885" s="206"/>
      <c r="U1885" s="13"/>
      <c r="V1885" s="13"/>
      <c r="W1885" s="13"/>
      <c r="X1885" s="13"/>
      <c r="Y1885" s="13"/>
      <c r="Z1885" s="13"/>
      <c r="AA1885" s="13"/>
      <c r="AB1885" s="13"/>
      <c r="AC1885" s="13"/>
      <c r="AD1885" s="13"/>
      <c r="AE1885" s="13"/>
      <c r="AT1885" s="200" t="s">
        <v>194</v>
      </c>
      <c r="AU1885" s="200" t="s">
        <v>92</v>
      </c>
      <c r="AV1885" s="13" t="s">
        <v>92</v>
      </c>
      <c r="AW1885" s="13" t="s">
        <v>32</v>
      </c>
      <c r="AX1885" s="13" t="s">
        <v>76</v>
      </c>
      <c r="AY1885" s="200" t="s">
        <v>185</v>
      </c>
    </row>
    <row r="1886" s="15" customFormat="1">
      <c r="A1886" s="15"/>
      <c r="B1886" s="226"/>
      <c r="C1886" s="15"/>
      <c r="D1886" s="194" t="s">
        <v>194</v>
      </c>
      <c r="E1886" s="227" t="s">
        <v>1</v>
      </c>
      <c r="F1886" s="228" t="s">
        <v>276</v>
      </c>
      <c r="G1886" s="15"/>
      <c r="H1886" s="229">
        <v>43</v>
      </c>
      <c r="I1886" s="230"/>
      <c r="J1886" s="15"/>
      <c r="K1886" s="15"/>
      <c r="L1886" s="226"/>
      <c r="M1886" s="231"/>
      <c r="N1886" s="232"/>
      <c r="O1886" s="232"/>
      <c r="P1886" s="232"/>
      <c r="Q1886" s="232"/>
      <c r="R1886" s="232"/>
      <c r="S1886" s="232"/>
      <c r="T1886" s="233"/>
      <c r="U1886" s="15"/>
      <c r="V1886" s="15"/>
      <c r="W1886" s="15"/>
      <c r="X1886" s="15"/>
      <c r="Y1886" s="15"/>
      <c r="Z1886" s="15"/>
      <c r="AA1886" s="15"/>
      <c r="AB1886" s="15"/>
      <c r="AC1886" s="15"/>
      <c r="AD1886" s="15"/>
      <c r="AE1886" s="15"/>
      <c r="AT1886" s="227" t="s">
        <v>194</v>
      </c>
      <c r="AU1886" s="227" t="s">
        <v>92</v>
      </c>
      <c r="AV1886" s="15" t="s">
        <v>191</v>
      </c>
      <c r="AW1886" s="15" t="s">
        <v>32</v>
      </c>
      <c r="AX1886" s="15" t="s">
        <v>84</v>
      </c>
      <c r="AY1886" s="227" t="s">
        <v>185</v>
      </c>
    </row>
    <row r="1887" s="2" customFormat="1" ht="33" customHeight="1">
      <c r="A1887" s="38"/>
      <c r="B1887" s="180"/>
      <c r="C1887" s="181" t="s">
        <v>2102</v>
      </c>
      <c r="D1887" s="181" t="s">
        <v>187</v>
      </c>
      <c r="E1887" s="182" t="s">
        <v>2103</v>
      </c>
      <c r="F1887" s="183" t="s">
        <v>2104</v>
      </c>
      <c r="G1887" s="184" t="s">
        <v>584</v>
      </c>
      <c r="H1887" s="185">
        <v>14.199999999999999</v>
      </c>
      <c r="I1887" s="186"/>
      <c r="J1887" s="187">
        <f>ROUND(I1887*H1887,2)</f>
        <v>0</v>
      </c>
      <c r="K1887" s="183" t="s">
        <v>199</v>
      </c>
      <c r="L1887" s="39"/>
      <c r="M1887" s="188" t="s">
        <v>1</v>
      </c>
      <c r="N1887" s="189" t="s">
        <v>42</v>
      </c>
      <c r="O1887" s="77"/>
      <c r="P1887" s="190">
        <f>O1887*H1887</f>
        <v>0</v>
      </c>
      <c r="Q1887" s="190">
        <v>0.02733</v>
      </c>
      <c r="R1887" s="190">
        <f>Q1887*H1887</f>
        <v>0.38808599999999999</v>
      </c>
      <c r="S1887" s="190">
        <v>0</v>
      </c>
      <c r="T1887" s="191">
        <f>S1887*H1887</f>
        <v>0</v>
      </c>
      <c r="U1887" s="38"/>
      <c r="V1887" s="38"/>
      <c r="W1887" s="38"/>
      <c r="X1887" s="38"/>
      <c r="Y1887" s="38"/>
      <c r="Z1887" s="38"/>
      <c r="AA1887" s="38"/>
      <c r="AB1887" s="38"/>
      <c r="AC1887" s="38"/>
      <c r="AD1887" s="38"/>
      <c r="AE1887" s="38"/>
      <c r="AR1887" s="192" t="s">
        <v>301</v>
      </c>
      <c r="AT1887" s="192" t="s">
        <v>187</v>
      </c>
      <c r="AU1887" s="192" t="s">
        <v>92</v>
      </c>
      <c r="AY1887" s="19" t="s">
        <v>185</v>
      </c>
      <c r="BE1887" s="193">
        <f>IF(N1887="základní",J1887,0)</f>
        <v>0</v>
      </c>
      <c r="BF1887" s="193">
        <f>IF(N1887="snížená",J1887,0)</f>
        <v>0</v>
      </c>
      <c r="BG1887" s="193">
        <f>IF(N1887="zákl. přenesená",J1887,0)</f>
        <v>0</v>
      </c>
      <c r="BH1887" s="193">
        <f>IF(N1887="sníž. přenesená",J1887,0)</f>
        <v>0</v>
      </c>
      <c r="BI1887" s="193">
        <f>IF(N1887="nulová",J1887,0)</f>
        <v>0</v>
      </c>
      <c r="BJ1887" s="19" t="s">
        <v>92</v>
      </c>
      <c r="BK1887" s="193">
        <f>ROUND(I1887*H1887,2)</f>
        <v>0</v>
      </c>
      <c r="BL1887" s="19" t="s">
        <v>301</v>
      </c>
      <c r="BM1887" s="192" t="s">
        <v>2105</v>
      </c>
    </row>
    <row r="1888" s="2" customFormat="1">
      <c r="A1888" s="38"/>
      <c r="B1888" s="39"/>
      <c r="C1888" s="38"/>
      <c r="D1888" s="194" t="s">
        <v>193</v>
      </c>
      <c r="E1888" s="38"/>
      <c r="F1888" s="195" t="s">
        <v>2104</v>
      </c>
      <c r="G1888" s="38"/>
      <c r="H1888" s="38"/>
      <c r="I1888" s="196"/>
      <c r="J1888" s="38"/>
      <c r="K1888" s="38"/>
      <c r="L1888" s="39"/>
      <c r="M1888" s="197"/>
      <c r="N1888" s="198"/>
      <c r="O1888" s="77"/>
      <c r="P1888" s="77"/>
      <c r="Q1888" s="77"/>
      <c r="R1888" s="77"/>
      <c r="S1888" s="77"/>
      <c r="T1888" s="78"/>
      <c r="U1888" s="38"/>
      <c r="V1888" s="38"/>
      <c r="W1888" s="38"/>
      <c r="X1888" s="38"/>
      <c r="Y1888" s="38"/>
      <c r="Z1888" s="38"/>
      <c r="AA1888" s="38"/>
      <c r="AB1888" s="38"/>
      <c r="AC1888" s="38"/>
      <c r="AD1888" s="38"/>
      <c r="AE1888" s="38"/>
      <c r="AT1888" s="19" t="s">
        <v>193</v>
      </c>
      <c r="AU1888" s="19" t="s">
        <v>92</v>
      </c>
    </row>
    <row r="1889" s="2" customFormat="1">
      <c r="A1889" s="38"/>
      <c r="B1889" s="39"/>
      <c r="C1889" s="38"/>
      <c r="D1889" s="207" t="s">
        <v>201</v>
      </c>
      <c r="E1889" s="38"/>
      <c r="F1889" s="208" t="s">
        <v>2106</v>
      </c>
      <c r="G1889" s="38"/>
      <c r="H1889" s="38"/>
      <c r="I1889" s="196"/>
      <c r="J1889" s="38"/>
      <c r="K1889" s="38"/>
      <c r="L1889" s="39"/>
      <c r="M1889" s="197"/>
      <c r="N1889" s="198"/>
      <c r="O1889" s="77"/>
      <c r="P1889" s="77"/>
      <c r="Q1889" s="77"/>
      <c r="R1889" s="77"/>
      <c r="S1889" s="77"/>
      <c r="T1889" s="78"/>
      <c r="U1889" s="38"/>
      <c r="V1889" s="38"/>
      <c r="W1889" s="38"/>
      <c r="X1889" s="38"/>
      <c r="Y1889" s="38"/>
      <c r="Z1889" s="38"/>
      <c r="AA1889" s="38"/>
      <c r="AB1889" s="38"/>
      <c r="AC1889" s="38"/>
      <c r="AD1889" s="38"/>
      <c r="AE1889" s="38"/>
      <c r="AT1889" s="19" t="s">
        <v>201</v>
      </c>
      <c r="AU1889" s="19" t="s">
        <v>92</v>
      </c>
    </row>
    <row r="1890" s="14" customFormat="1">
      <c r="A1890" s="14"/>
      <c r="B1890" s="219"/>
      <c r="C1890" s="14"/>
      <c r="D1890" s="194" t="s">
        <v>194</v>
      </c>
      <c r="E1890" s="220" t="s">
        <v>1</v>
      </c>
      <c r="F1890" s="221" t="s">
        <v>2107</v>
      </c>
      <c r="G1890" s="14"/>
      <c r="H1890" s="220" t="s">
        <v>1</v>
      </c>
      <c r="I1890" s="222"/>
      <c r="J1890" s="14"/>
      <c r="K1890" s="14"/>
      <c r="L1890" s="219"/>
      <c r="M1890" s="223"/>
      <c r="N1890" s="224"/>
      <c r="O1890" s="224"/>
      <c r="P1890" s="224"/>
      <c r="Q1890" s="224"/>
      <c r="R1890" s="224"/>
      <c r="S1890" s="224"/>
      <c r="T1890" s="225"/>
      <c r="U1890" s="14"/>
      <c r="V1890" s="14"/>
      <c r="W1890" s="14"/>
      <c r="X1890" s="14"/>
      <c r="Y1890" s="14"/>
      <c r="Z1890" s="14"/>
      <c r="AA1890" s="14"/>
      <c r="AB1890" s="14"/>
      <c r="AC1890" s="14"/>
      <c r="AD1890" s="14"/>
      <c r="AE1890" s="14"/>
      <c r="AT1890" s="220" t="s">
        <v>194</v>
      </c>
      <c r="AU1890" s="220" t="s">
        <v>92</v>
      </c>
      <c r="AV1890" s="14" t="s">
        <v>84</v>
      </c>
      <c r="AW1890" s="14" t="s">
        <v>32</v>
      </c>
      <c r="AX1890" s="14" t="s">
        <v>76</v>
      </c>
      <c r="AY1890" s="220" t="s">
        <v>185</v>
      </c>
    </row>
    <row r="1891" s="13" customFormat="1">
      <c r="A1891" s="13"/>
      <c r="B1891" s="199"/>
      <c r="C1891" s="13"/>
      <c r="D1891" s="194" t="s">
        <v>194</v>
      </c>
      <c r="E1891" s="200" t="s">
        <v>1</v>
      </c>
      <c r="F1891" s="201" t="s">
        <v>2108</v>
      </c>
      <c r="G1891" s="13"/>
      <c r="H1891" s="202">
        <v>14.199999999999999</v>
      </c>
      <c r="I1891" s="203"/>
      <c r="J1891" s="13"/>
      <c r="K1891" s="13"/>
      <c r="L1891" s="199"/>
      <c r="M1891" s="204"/>
      <c r="N1891" s="205"/>
      <c r="O1891" s="205"/>
      <c r="P1891" s="205"/>
      <c r="Q1891" s="205"/>
      <c r="R1891" s="205"/>
      <c r="S1891" s="205"/>
      <c r="T1891" s="206"/>
      <c r="U1891" s="13"/>
      <c r="V1891" s="13"/>
      <c r="W1891" s="13"/>
      <c r="X1891" s="13"/>
      <c r="Y1891" s="13"/>
      <c r="Z1891" s="13"/>
      <c r="AA1891" s="13"/>
      <c r="AB1891" s="13"/>
      <c r="AC1891" s="13"/>
      <c r="AD1891" s="13"/>
      <c r="AE1891" s="13"/>
      <c r="AT1891" s="200" t="s">
        <v>194</v>
      </c>
      <c r="AU1891" s="200" t="s">
        <v>92</v>
      </c>
      <c r="AV1891" s="13" t="s">
        <v>92</v>
      </c>
      <c r="AW1891" s="13" t="s">
        <v>32</v>
      </c>
      <c r="AX1891" s="13" t="s">
        <v>84</v>
      </c>
      <c r="AY1891" s="200" t="s">
        <v>185</v>
      </c>
    </row>
    <row r="1892" s="2" customFormat="1" ht="33" customHeight="1">
      <c r="A1892" s="38"/>
      <c r="B1892" s="180"/>
      <c r="C1892" s="181" t="s">
        <v>2109</v>
      </c>
      <c r="D1892" s="181" t="s">
        <v>187</v>
      </c>
      <c r="E1892" s="182" t="s">
        <v>2110</v>
      </c>
      <c r="F1892" s="183" t="s">
        <v>2111</v>
      </c>
      <c r="G1892" s="184" t="s">
        <v>584</v>
      </c>
      <c r="H1892" s="185">
        <v>4</v>
      </c>
      <c r="I1892" s="186"/>
      <c r="J1892" s="187">
        <f>ROUND(I1892*H1892,2)</f>
        <v>0</v>
      </c>
      <c r="K1892" s="183" t="s">
        <v>199</v>
      </c>
      <c r="L1892" s="39"/>
      <c r="M1892" s="188" t="s">
        <v>1</v>
      </c>
      <c r="N1892" s="189" t="s">
        <v>42</v>
      </c>
      <c r="O1892" s="77"/>
      <c r="P1892" s="190">
        <f>O1892*H1892</f>
        <v>0</v>
      </c>
      <c r="Q1892" s="190">
        <v>0.036400000000000002</v>
      </c>
      <c r="R1892" s="190">
        <f>Q1892*H1892</f>
        <v>0.14560000000000001</v>
      </c>
      <c r="S1892" s="190">
        <v>0</v>
      </c>
      <c r="T1892" s="191">
        <f>S1892*H1892</f>
        <v>0</v>
      </c>
      <c r="U1892" s="38"/>
      <c r="V1892" s="38"/>
      <c r="W1892" s="38"/>
      <c r="X1892" s="38"/>
      <c r="Y1892" s="38"/>
      <c r="Z1892" s="38"/>
      <c r="AA1892" s="38"/>
      <c r="AB1892" s="38"/>
      <c r="AC1892" s="38"/>
      <c r="AD1892" s="38"/>
      <c r="AE1892" s="38"/>
      <c r="AR1892" s="192" t="s">
        <v>301</v>
      </c>
      <c r="AT1892" s="192" t="s">
        <v>187</v>
      </c>
      <c r="AU1892" s="192" t="s">
        <v>92</v>
      </c>
      <c r="AY1892" s="19" t="s">
        <v>185</v>
      </c>
      <c r="BE1892" s="193">
        <f>IF(N1892="základní",J1892,0)</f>
        <v>0</v>
      </c>
      <c r="BF1892" s="193">
        <f>IF(N1892="snížená",J1892,0)</f>
        <v>0</v>
      </c>
      <c r="BG1892" s="193">
        <f>IF(N1892="zákl. přenesená",J1892,0)</f>
        <v>0</v>
      </c>
      <c r="BH1892" s="193">
        <f>IF(N1892="sníž. přenesená",J1892,0)</f>
        <v>0</v>
      </c>
      <c r="BI1892" s="193">
        <f>IF(N1892="nulová",J1892,0)</f>
        <v>0</v>
      </c>
      <c r="BJ1892" s="19" t="s">
        <v>92</v>
      </c>
      <c r="BK1892" s="193">
        <f>ROUND(I1892*H1892,2)</f>
        <v>0</v>
      </c>
      <c r="BL1892" s="19" t="s">
        <v>301</v>
      </c>
      <c r="BM1892" s="192" t="s">
        <v>2112</v>
      </c>
    </row>
    <row r="1893" s="2" customFormat="1">
      <c r="A1893" s="38"/>
      <c r="B1893" s="39"/>
      <c r="C1893" s="38"/>
      <c r="D1893" s="194" t="s">
        <v>193</v>
      </c>
      <c r="E1893" s="38"/>
      <c r="F1893" s="195" t="s">
        <v>2111</v>
      </c>
      <c r="G1893" s="38"/>
      <c r="H1893" s="38"/>
      <c r="I1893" s="196"/>
      <c r="J1893" s="38"/>
      <c r="K1893" s="38"/>
      <c r="L1893" s="39"/>
      <c r="M1893" s="197"/>
      <c r="N1893" s="198"/>
      <c r="O1893" s="77"/>
      <c r="P1893" s="77"/>
      <c r="Q1893" s="77"/>
      <c r="R1893" s="77"/>
      <c r="S1893" s="77"/>
      <c r="T1893" s="78"/>
      <c r="U1893" s="38"/>
      <c r="V1893" s="38"/>
      <c r="W1893" s="38"/>
      <c r="X1893" s="38"/>
      <c r="Y1893" s="38"/>
      <c r="Z1893" s="38"/>
      <c r="AA1893" s="38"/>
      <c r="AB1893" s="38"/>
      <c r="AC1893" s="38"/>
      <c r="AD1893" s="38"/>
      <c r="AE1893" s="38"/>
      <c r="AT1893" s="19" t="s">
        <v>193</v>
      </c>
      <c r="AU1893" s="19" t="s">
        <v>92</v>
      </c>
    </row>
    <row r="1894" s="2" customFormat="1">
      <c r="A1894" s="38"/>
      <c r="B1894" s="39"/>
      <c r="C1894" s="38"/>
      <c r="D1894" s="207" t="s">
        <v>201</v>
      </c>
      <c r="E1894" s="38"/>
      <c r="F1894" s="208" t="s">
        <v>2113</v>
      </c>
      <c r="G1894" s="38"/>
      <c r="H1894" s="38"/>
      <c r="I1894" s="196"/>
      <c r="J1894" s="38"/>
      <c r="K1894" s="38"/>
      <c r="L1894" s="39"/>
      <c r="M1894" s="197"/>
      <c r="N1894" s="198"/>
      <c r="O1894" s="77"/>
      <c r="P1894" s="77"/>
      <c r="Q1894" s="77"/>
      <c r="R1894" s="77"/>
      <c r="S1894" s="77"/>
      <c r="T1894" s="78"/>
      <c r="U1894" s="38"/>
      <c r="V1894" s="38"/>
      <c r="W1894" s="38"/>
      <c r="X1894" s="38"/>
      <c r="Y1894" s="38"/>
      <c r="Z1894" s="38"/>
      <c r="AA1894" s="38"/>
      <c r="AB1894" s="38"/>
      <c r="AC1894" s="38"/>
      <c r="AD1894" s="38"/>
      <c r="AE1894" s="38"/>
      <c r="AT1894" s="19" t="s">
        <v>201</v>
      </c>
      <c r="AU1894" s="19" t="s">
        <v>92</v>
      </c>
    </row>
    <row r="1895" s="14" customFormat="1">
      <c r="A1895" s="14"/>
      <c r="B1895" s="219"/>
      <c r="C1895" s="14"/>
      <c r="D1895" s="194" t="s">
        <v>194</v>
      </c>
      <c r="E1895" s="220" t="s">
        <v>1</v>
      </c>
      <c r="F1895" s="221" t="s">
        <v>2114</v>
      </c>
      <c r="G1895" s="14"/>
      <c r="H1895" s="220" t="s">
        <v>1</v>
      </c>
      <c r="I1895" s="222"/>
      <c r="J1895" s="14"/>
      <c r="K1895" s="14"/>
      <c r="L1895" s="219"/>
      <c r="M1895" s="223"/>
      <c r="N1895" s="224"/>
      <c r="O1895" s="224"/>
      <c r="P1895" s="224"/>
      <c r="Q1895" s="224"/>
      <c r="R1895" s="224"/>
      <c r="S1895" s="224"/>
      <c r="T1895" s="225"/>
      <c r="U1895" s="14"/>
      <c r="V1895" s="14"/>
      <c r="W1895" s="14"/>
      <c r="X1895" s="14"/>
      <c r="Y1895" s="14"/>
      <c r="Z1895" s="14"/>
      <c r="AA1895" s="14"/>
      <c r="AB1895" s="14"/>
      <c r="AC1895" s="14"/>
      <c r="AD1895" s="14"/>
      <c r="AE1895" s="14"/>
      <c r="AT1895" s="220" t="s">
        <v>194</v>
      </c>
      <c r="AU1895" s="220" t="s">
        <v>92</v>
      </c>
      <c r="AV1895" s="14" t="s">
        <v>84</v>
      </c>
      <c r="AW1895" s="14" t="s">
        <v>32</v>
      </c>
      <c r="AX1895" s="14" t="s">
        <v>76</v>
      </c>
      <c r="AY1895" s="220" t="s">
        <v>185</v>
      </c>
    </row>
    <row r="1896" s="14" customFormat="1">
      <c r="A1896" s="14"/>
      <c r="B1896" s="219"/>
      <c r="C1896" s="14"/>
      <c r="D1896" s="194" t="s">
        <v>194</v>
      </c>
      <c r="E1896" s="220" t="s">
        <v>1</v>
      </c>
      <c r="F1896" s="221" t="s">
        <v>2115</v>
      </c>
      <c r="G1896" s="14"/>
      <c r="H1896" s="220" t="s">
        <v>1</v>
      </c>
      <c r="I1896" s="222"/>
      <c r="J1896" s="14"/>
      <c r="K1896" s="14"/>
      <c r="L1896" s="219"/>
      <c r="M1896" s="223"/>
      <c r="N1896" s="224"/>
      <c r="O1896" s="224"/>
      <c r="P1896" s="224"/>
      <c r="Q1896" s="224"/>
      <c r="R1896" s="224"/>
      <c r="S1896" s="224"/>
      <c r="T1896" s="225"/>
      <c r="U1896" s="14"/>
      <c r="V1896" s="14"/>
      <c r="W1896" s="14"/>
      <c r="X1896" s="14"/>
      <c r="Y1896" s="14"/>
      <c r="Z1896" s="14"/>
      <c r="AA1896" s="14"/>
      <c r="AB1896" s="14"/>
      <c r="AC1896" s="14"/>
      <c r="AD1896" s="14"/>
      <c r="AE1896" s="14"/>
      <c r="AT1896" s="220" t="s">
        <v>194</v>
      </c>
      <c r="AU1896" s="220" t="s">
        <v>92</v>
      </c>
      <c r="AV1896" s="14" t="s">
        <v>84</v>
      </c>
      <c r="AW1896" s="14" t="s">
        <v>32</v>
      </c>
      <c r="AX1896" s="14" t="s">
        <v>76</v>
      </c>
      <c r="AY1896" s="220" t="s">
        <v>185</v>
      </c>
    </row>
    <row r="1897" s="13" customFormat="1">
      <c r="A1897" s="13"/>
      <c r="B1897" s="199"/>
      <c r="C1897" s="13"/>
      <c r="D1897" s="194" t="s">
        <v>194</v>
      </c>
      <c r="E1897" s="200" t="s">
        <v>1</v>
      </c>
      <c r="F1897" s="201" t="s">
        <v>1174</v>
      </c>
      <c r="G1897" s="13"/>
      <c r="H1897" s="202">
        <v>4</v>
      </c>
      <c r="I1897" s="203"/>
      <c r="J1897" s="13"/>
      <c r="K1897" s="13"/>
      <c r="L1897" s="199"/>
      <c r="M1897" s="204"/>
      <c r="N1897" s="205"/>
      <c r="O1897" s="205"/>
      <c r="P1897" s="205"/>
      <c r="Q1897" s="205"/>
      <c r="R1897" s="205"/>
      <c r="S1897" s="205"/>
      <c r="T1897" s="206"/>
      <c r="U1897" s="13"/>
      <c r="V1897" s="13"/>
      <c r="W1897" s="13"/>
      <c r="X1897" s="13"/>
      <c r="Y1897" s="13"/>
      <c r="Z1897" s="13"/>
      <c r="AA1897" s="13"/>
      <c r="AB1897" s="13"/>
      <c r="AC1897" s="13"/>
      <c r="AD1897" s="13"/>
      <c r="AE1897" s="13"/>
      <c r="AT1897" s="200" t="s">
        <v>194</v>
      </c>
      <c r="AU1897" s="200" t="s">
        <v>92</v>
      </c>
      <c r="AV1897" s="13" t="s">
        <v>92</v>
      </c>
      <c r="AW1897" s="13" t="s">
        <v>32</v>
      </c>
      <c r="AX1897" s="13" t="s">
        <v>76</v>
      </c>
      <c r="AY1897" s="200" t="s">
        <v>185</v>
      </c>
    </row>
    <row r="1898" s="15" customFormat="1">
      <c r="A1898" s="15"/>
      <c r="B1898" s="226"/>
      <c r="C1898" s="15"/>
      <c r="D1898" s="194" t="s">
        <v>194</v>
      </c>
      <c r="E1898" s="227" t="s">
        <v>1</v>
      </c>
      <c r="F1898" s="228" t="s">
        <v>276</v>
      </c>
      <c r="G1898" s="15"/>
      <c r="H1898" s="229">
        <v>4</v>
      </c>
      <c r="I1898" s="230"/>
      <c r="J1898" s="15"/>
      <c r="K1898" s="15"/>
      <c r="L1898" s="226"/>
      <c r="M1898" s="231"/>
      <c r="N1898" s="232"/>
      <c r="O1898" s="232"/>
      <c r="P1898" s="232"/>
      <c r="Q1898" s="232"/>
      <c r="R1898" s="232"/>
      <c r="S1898" s="232"/>
      <c r="T1898" s="233"/>
      <c r="U1898" s="15"/>
      <c r="V1898" s="15"/>
      <c r="W1898" s="15"/>
      <c r="X1898" s="15"/>
      <c r="Y1898" s="15"/>
      <c r="Z1898" s="15"/>
      <c r="AA1898" s="15"/>
      <c r="AB1898" s="15"/>
      <c r="AC1898" s="15"/>
      <c r="AD1898" s="15"/>
      <c r="AE1898" s="15"/>
      <c r="AT1898" s="227" t="s">
        <v>194</v>
      </c>
      <c r="AU1898" s="227" t="s">
        <v>92</v>
      </c>
      <c r="AV1898" s="15" t="s">
        <v>191</v>
      </c>
      <c r="AW1898" s="15" t="s">
        <v>32</v>
      </c>
      <c r="AX1898" s="15" t="s">
        <v>84</v>
      </c>
      <c r="AY1898" s="227" t="s">
        <v>185</v>
      </c>
    </row>
    <row r="1899" s="2" customFormat="1" ht="24.15" customHeight="1">
      <c r="A1899" s="38"/>
      <c r="B1899" s="180"/>
      <c r="C1899" s="181" t="s">
        <v>2116</v>
      </c>
      <c r="D1899" s="181" t="s">
        <v>187</v>
      </c>
      <c r="E1899" s="182" t="s">
        <v>2117</v>
      </c>
      <c r="F1899" s="183" t="s">
        <v>2118</v>
      </c>
      <c r="G1899" s="184" t="s">
        <v>190</v>
      </c>
      <c r="H1899" s="185">
        <v>4.3869999999999996</v>
      </c>
      <c r="I1899" s="186"/>
      <c r="J1899" s="187">
        <f>ROUND(I1899*H1899,2)</f>
        <v>0</v>
      </c>
      <c r="K1899" s="183" t="s">
        <v>199</v>
      </c>
      <c r="L1899" s="39"/>
      <c r="M1899" s="188" t="s">
        <v>1</v>
      </c>
      <c r="N1899" s="189" t="s">
        <v>42</v>
      </c>
      <c r="O1899" s="77"/>
      <c r="P1899" s="190">
        <f>O1899*H1899</f>
        <v>0</v>
      </c>
      <c r="Q1899" s="190">
        <v>0.0098499999999999994</v>
      </c>
      <c r="R1899" s="190">
        <f>Q1899*H1899</f>
        <v>0.043211949999999992</v>
      </c>
      <c r="S1899" s="190">
        <v>0</v>
      </c>
      <c r="T1899" s="191">
        <f>S1899*H1899</f>
        <v>0</v>
      </c>
      <c r="U1899" s="38"/>
      <c r="V1899" s="38"/>
      <c r="W1899" s="38"/>
      <c r="X1899" s="38"/>
      <c r="Y1899" s="38"/>
      <c r="Z1899" s="38"/>
      <c r="AA1899" s="38"/>
      <c r="AB1899" s="38"/>
      <c r="AC1899" s="38"/>
      <c r="AD1899" s="38"/>
      <c r="AE1899" s="38"/>
      <c r="AR1899" s="192" t="s">
        <v>301</v>
      </c>
      <c r="AT1899" s="192" t="s">
        <v>187</v>
      </c>
      <c r="AU1899" s="192" t="s">
        <v>92</v>
      </c>
      <c r="AY1899" s="19" t="s">
        <v>185</v>
      </c>
      <c r="BE1899" s="193">
        <f>IF(N1899="základní",J1899,0)</f>
        <v>0</v>
      </c>
      <c r="BF1899" s="193">
        <f>IF(N1899="snížená",J1899,0)</f>
        <v>0</v>
      </c>
      <c r="BG1899" s="193">
        <f>IF(N1899="zákl. přenesená",J1899,0)</f>
        <v>0</v>
      </c>
      <c r="BH1899" s="193">
        <f>IF(N1899="sníž. přenesená",J1899,0)</f>
        <v>0</v>
      </c>
      <c r="BI1899" s="193">
        <f>IF(N1899="nulová",J1899,0)</f>
        <v>0</v>
      </c>
      <c r="BJ1899" s="19" t="s">
        <v>92</v>
      </c>
      <c r="BK1899" s="193">
        <f>ROUND(I1899*H1899,2)</f>
        <v>0</v>
      </c>
      <c r="BL1899" s="19" t="s">
        <v>301</v>
      </c>
      <c r="BM1899" s="192" t="s">
        <v>2119</v>
      </c>
    </row>
    <row r="1900" s="2" customFormat="1">
      <c r="A1900" s="38"/>
      <c r="B1900" s="39"/>
      <c r="C1900" s="38"/>
      <c r="D1900" s="194" t="s">
        <v>193</v>
      </c>
      <c r="E1900" s="38"/>
      <c r="F1900" s="195" t="s">
        <v>2118</v>
      </c>
      <c r="G1900" s="38"/>
      <c r="H1900" s="38"/>
      <c r="I1900" s="196"/>
      <c r="J1900" s="38"/>
      <c r="K1900" s="38"/>
      <c r="L1900" s="39"/>
      <c r="M1900" s="197"/>
      <c r="N1900" s="198"/>
      <c r="O1900" s="77"/>
      <c r="P1900" s="77"/>
      <c r="Q1900" s="77"/>
      <c r="R1900" s="77"/>
      <c r="S1900" s="77"/>
      <c r="T1900" s="78"/>
      <c r="U1900" s="38"/>
      <c r="V1900" s="38"/>
      <c r="W1900" s="38"/>
      <c r="X1900" s="38"/>
      <c r="Y1900" s="38"/>
      <c r="Z1900" s="38"/>
      <c r="AA1900" s="38"/>
      <c r="AB1900" s="38"/>
      <c r="AC1900" s="38"/>
      <c r="AD1900" s="38"/>
      <c r="AE1900" s="38"/>
      <c r="AT1900" s="19" t="s">
        <v>193</v>
      </c>
      <c r="AU1900" s="19" t="s">
        <v>92</v>
      </c>
    </row>
    <row r="1901" s="2" customFormat="1">
      <c r="A1901" s="38"/>
      <c r="B1901" s="39"/>
      <c r="C1901" s="38"/>
      <c r="D1901" s="207" t="s">
        <v>201</v>
      </c>
      <c r="E1901" s="38"/>
      <c r="F1901" s="208" t="s">
        <v>2120</v>
      </c>
      <c r="G1901" s="38"/>
      <c r="H1901" s="38"/>
      <c r="I1901" s="196"/>
      <c r="J1901" s="38"/>
      <c r="K1901" s="38"/>
      <c r="L1901" s="39"/>
      <c r="M1901" s="197"/>
      <c r="N1901" s="198"/>
      <c r="O1901" s="77"/>
      <c r="P1901" s="77"/>
      <c r="Q1901" s="77"/>
      <c r="R1901" s="77"/>
      <c r="S1901" s="77"/>
      <c r="T1901" s="78"/>
      <c r="U1901" s="38"/>
      <c r="V1901" s="38"/>
      <c r="W1901" s="38"/>
      <c r="X1901" s="38"/>
      <c r="Y1901" s="38"/>
      <c r="Z1901" s="38"/>
      <c r="AA1901" s="38"/>
      <c r="AB1901" s="38"/>
      <c r="AC1901" s="38"/>
      <c r="AD1901" s="38"/>
      <c r="AE1901" s="38"/>
      <c r="AT1901" s="19" t="s">
        <v>201</v>
      </c>
      <c r="AU1901" s="19" t="s">
        <v>92</v>
      </c>
    </row>
    <row r="1902" s="14" customFormat="1">
      <c r="A1902" s="14"/>
      <c r="B1902" s="219"/>
      <c r="C1902" s="14"/>
      <c r="D1902" s="194" t="s">
        <v>194</v>
      </c>
      <c r="E1902" s="220" t="s">
        <v>1</v>
      </c>
      <c r="F1902" s="221" t="s">
        <v>2121</v>
      </c>
      <c r="G1902" s="14"/>
      <c r="H1902" s="220" t="s">
        <v>1</v>
      </c>
      <c r="I1902" s="222"/>
      <c r="J1902" s="14"/>
      <c r="K1902" s="14"/>
      <c r="L1902" s="219"/>
      <c r="M1902" s="223"/>
      <c r="N1902" s="224"/>
      <c r="O1902" s="224"/>
      <c r="P1902" s="224"/>
      <c r="Q1902" s="224"/>
      <c r="R1902" s="224"/>
      <c r="S1902" s="224"/>
      <c r="T1902" s="225"/>
      <c r="U1902" s="14"/>
      <c r="V1902" s="14"/>
      <c r="W1902" s="14"/>
      <c r="X1902" s="14"/>
      <c r="Y1902" s="14"/>
      <c r="Z1902" s="14"/>
      <c r="AA1902" s="14"/>
      <c r="AB1902" s="14"/>
      <c r="AC1902" s="14"/>
      <c r="AD1902" s="14"/>
      <c r="AE1902" s="14"/>
      <c r="AT1902" s="220" t="s">
        <v>194</v>
      </c>
      <c r="AU1902" s="220" t="s">
        <v>92</v>
      </c>
      <c r="AV1902" s="14" t="s">
        <v>84</v>
      </c>
      <c r="AW1902" s="14" t="s">
        <v>32</v>
      </c>
      <c r="AX1902" s="14" t="s">
        <v>76</v>
      </c>
      <c r="AY1902" s="220" t="s">
        <v>185</v>
      </c>
    </row>
    <row r="1903" s="13" customFormat="1">
      <c r="A1903" s="13"/>
      <c r="B1903" s="199"/>
      <c r="C1903" s="13"/>
      <c r="D1903" s="194" t="s">
        <v>194</v>
      </c>
      <c r="E1903" s="200" t="s">
        <v>1</v>
      </c>
      <c r="F1903" s="201" t="s">
        <v>2122</v>
      </c>
      <c r="G1903" s="13"/>
      <c r="H1903" s="202">
        <v>4.3869999999999996</v>
      </c>
      <c r="I1903" s="203"/>
      <c r="J1903" s="13"/>
      <c r="K1903" s="13"/>
      <c r="L1903" s="199"/>
      <c r="M1903" s="204"/>
      <c r="N1903" s="205"/>
      <c r="O1903" s="205"/>
      <c r="P1903" s="205"/>
      <c r="Q1903" s="205"/>
      <c r="R1903" s="205"/>
      <c r="S1903" s="205"/>
      <c r="T1903" s="206"/>
      <c r="U1903" s="13"/>
      <c r="V1903" s="13"/>
      <c r="W1903" s="13"/>
      <c r="X1903" s="13"/>
      <c r="Y1903" s="13"/>
      <c r="Z1903" s="13"/>
      <c r="AA1903" s="13"/>
      <c r="AB1903" s="13"/>
      <c r="AC1903" s="13"/>
      <c r="AD1903" s="13"/>
      <c r="AE1903" s="13"/>
      <c r="AT1903" s="200" t="s">
        <v>194</v>
      </c>
      <c r="AU1903" s="200" t="s">
        <v>92</v>
      </c>
      <c r="AV1903" s="13" t="s">
        <v>92</v>
      </c>
      <c r="AW1903" s="13" t="s">
        <v>32</v>
      </c>
      <c r="AX1903" s="13" t="s">
        <v>84</v>
      </c>
      <c r="AY1903" s="200" t="s">
        <v>185</v>
      </c>
    </row>
    <row r="1904" s="2" customFormat="1" ht="24.15" customHeight="1">
      <c r="A1904" s="38"/>
      <c r="B1904" s="180"/>
      <c r="C1904" s="181" t="s">
        <v>2123</v>
      </c>
      <c r="D1904" s="181" t="s">
        <v>187</v>
      </c>
      <c r="E1904" s="182" t="s">
        <v>2124</v>
      </c>
      <c r="F1904" s="183" t="s">
        <v>2125</v>
      </c>
      <c r="G1904" s="184" t="s">
        <v>190</v>
      </c>
      <c r="H1904" s="185">
        <v>368.51999999999998</v>
      </c>
      <c r="I1904" s="186"/>
      <c r="J1904" s="187">
        <f>ROUND(I1904*H1904,2)</f>
        <v>0</v>
      </c>
      <c r="K1904" s="183" t="s">
        <v>199</v>
      </c>
      <c r="L1904" s="39"/>
      <c r="M1904" s="188" t="s">
        <v>1</v>
      </c>
      <c r="N1904" s="189" t="s">
        <v>42</v>
      </c>
      <c r="O1904" s="77"/>
      <c r="P1904" s="190">
        <f>O1904*H1904</f>
        <v>0</v>
      </c>
      <c r="Q1904" s="190">
        <v>0.015789999999999998</v>
      </c>
      <c r="R1904" s="190">
        <f>Q1904*H1904</f>
        <v>5.8189307999999995</v>
      </c>
      <c r="S1904" s="190">
        <v>0</v>
      </c>
      <c r="T1904" s="191">
        <f>S1904*H1904</f>
        <v>0</v>
      </c>
      <c r="U1904" s="38"/>
      <c r="V1904" s="38"/>
      <c r="W1904" s="38"/>
      <c r="X1904" s="38"/>
      <c r="Y1904" s="38"/>
      <c r="Z1904" s="38"/>
      <c r="AA1904" s="38"/>
      <c r="AB1904" s="38"/>
      <c r="AC1904" s="38"/>
      <c r="AD1904" s="38"/>
      <c r="AE1904" s="38"/>
      <c r="AR1904" s="192" t="s">
        <v>301</v>
      </c>
      <c r="AT1904" s="192" t="s">
        <v>187</v>
      </c>
      <c r="AU1904" s="192" t="s">
        <v>92</v>
      </c>
      <c r="AY1904" s="19" t="s">
        <v>185</v>
      </c>
      <c r="BE1904" s="193">
        <f>IF(N1904="základní",J1904,0)</f>
        <v>0</v>
      </c>
      <c r="BF1904" s="193">
        <f>IF(N1904="snížená",J1904,0)</f>
        <v>0</v>
      </c>
      <c r="BG1904" s="193">
        <f>IF(N1904="zákl. přenesená",J1904,0)</f>
        <v>0</v>
      </c>
      <c r="BH1904" s="193">
        <f>IF(N1904="sníž. přenesená",J1904,0)</f>
        <v>0</v>
      </c>
      <c r="BI1904" s="193">
        <f>IF(N1904="nulová",J1904,0)</f>
        <v>0</v>
      </c>
      <c r="BJ1904" s="19" t="s">
        <v>92</v>
      </c>
      <c r="BK1904" s="193">
        <f>ROUND(I1904*H1904,2)</f>
        <v>0</v>
      </c>
      <c r="BL1904" s="19" t="s">
        <v>301</v>
      </c>
      <c r="BM1904" s="192" t="s">
        <v>2126</v>
      </c>
    </row>
    <row r="1905" s="2" customFormat="1">
      <c r="A1905" s="38"/>
      <c r="B1905" s="39"/>
      <c r="C1905" s="38"/>
      <c r="D1905" s="194" t="s">
        <v>193</v>
      </c>
      <c r="E1905" s="38"/>
      <c r="F1905" s="195" t="s">
        <v>2125</v>
      </c>
      <c r="G1905" s="38"/>
      <c r="H1905" s="38"/>
      <c r="I1905" s="196"/>
      <c r="J1905" s="38"/>
      <c r="K1905" s="38"/>
      <c r="L1905" s="39"/>
      <c r="M1905" s="197"/>
      <c r="N1905" s="198"/>
      <c r="O1905" s="77"/>
      <c r="P1905" s="77"/>
      <c r="Q1905" s="77"/>
      <c r="R1905" s="77"/>
      <c r="S1905" s="77"/>
      <c r="T1905" s="78"/>
      <c r="U1905" s="38"/>
      <c r="V1905" s="38"/>
      <c r="W1905" s="38"/>
      <c r="X1905" s="38"/>
      <c r="Y1905" s="38"/>
      <c r="Z1905" s="38"/>
      <c r="AA1905" s="38"/>
      <c r="AB1905" s="38"/>
      <c r="AC1905" s="38"/>
      <c r="AD1905" s="38"/>
      <c r="AE1905" s="38"/>
      <c r="AT1905" s="19" t="s">
        <v>193</v>
      </c>
      <c r="AU1905" s="19" t="s">
        <v>92</v>
      </c>
    </row>
    <row r="1906" s="2" customFormat="1">
      <c r="A1906" s="38"/>
      <c r="B1906" s="39"/>
      <c r="C1906" s="38"/>
      <c r="D1906" s="207" t="s">
        <v>201</v>
      </c>
      <c r="E1906" s="38"/>
      <c r="F1906" s="208" t="s">
        <v>2127</v>
      </c>
      <c r="G1906" s="38"/>
      <c r="H1906" s="38"/>
      <c r="I1906" s="196"/>
      <c r="J1906" s="38"/>
      <c r="K1906" s="38"/>
      <c r="L1906" s="39"/>
      <c r="M1906" s="197"/>
      <c r="N1906" s="198"/>
      <c r="O1906" s="77"/>
      <c r="P1906" s="77"/>
      <c r="Q1906" s="77"/>
      <c r="R1906" s="77"/>
      <c r="S1906" s="77"/>
      <c r="T1906" s="78"/>
      <c r="U1906" s="38"/>
      <c r="V1906" s="38"/>
      <c r="W1906" s="38"/>
      <c r="X1906" s="38"/>
      <c r="Y1906" s="38"/>
      <c r="Z1906" s="38"/>
      <c r="AA1906" s="38"/>
      <c r="AB1906" s="38"/>
      <c r="AC1906" s="38"/>
      <c r="AD1906" s="38"/>
      <c r="AE1906" s="38"/>
      <c r="AT1906" s="19" t="s">
        <v>201</v>
      </c>
      <c r="AU1906" s="19" t="s">
        <v>92</v>
      </c>
    </row>
    <row r="1907" s="14" customFormat="1">
      <c r="A1907" s="14"/>
      <c r="B1907" s="219"/>
      <c r="C1907" s="14"/>
      <c r="D1907" s="194" t="s">
        <v>194</v>
      </c>
      <c r="E1907" s="220" t="s">
        <v>1</v>
      </c>
      <c r="F1907" s="221" t="s">
        <v>967</v>
      </c>
      <c r="G1907" s="14"/>
      <c r="H1907" s="220" t="s">
        <v>1</v>
      </c>
      <c r="I1907" s="222"/>
      <c r="J1907" s="14"/>
      <c r="K1907" s="14"/>
      <c r="L1907" s="219"/>
      <c r="M1907" s="223"/>
      <c r="N1907" s="224"/>
      <c r="O1907" s="224"/>
      <c r="P1907" s="224"/>
      <c r="Q1907" s="224"/>
      <c r="R1907" s="224"/>
      <c r="S1907" s="224"/>
      <c r="T1907" s="225"/>
      <c r="U1907" s="14"/>
      <c r="V1907" s="14"/>
      <c r="W1907" s="14"/>
      <c r="X1907" s="14"/>
      <c r="Y1907" s="14"/>
      <c r="Z1907" s="14"/>
      <c r="AA1907" s="14"/>
      <c r="AB1907" s="14"/>
      <c r="AC1907" s="14"/>
      <c r="AD1907" s="14"/>
      <c r="AE1907" s="14"/>
      <c r="AT1907" s="220" t="s">
        <v>194</v>
      </c>
      <c r="AU1907" s="220" t="s">
        <v>92</v>
      </c>
      <c r="AV1907" s="14" t="s">
        <v>84</v>
      </c>
      <c r="AW1907" s="14" t="s">
        <v>32</v>
      </c>
      <c r="AX1907" s="14" t="s">
        <v>76</v>
      </c>
      <c r="AY1907" s="220" t="s">
        <v>185</v>
      </c>
    </row>
    <row r="1908" s="13" customFormat="1">
      <c r="A1908" s="13"/>
      <c r="B1908" s="199"/>
      <c r="C1908" s="13"/>
      <c r="D1908" s="194" t="s">
        <v>194</v>
      </c>
      <c r="E1908" s="200" t="s">
        <v>1</v>
      </c>
      <c r="F1908" s="201" t="s">
        <v>968</v>
      </c>
      <c r="G1908" s="13"/>
      <c r="H1908" s="202">
        <v>34.018000000000001</v>
      </c>
      <c r="I1908" s="203"/>
      <c r="J1908" s="13"/>
      <c r="K1908" s="13"/>
      <c r="L1908" s="199"/>
      <c r="M1908" s="204"/>
      <c r="N1908" s="205"/>
      <c r="O1908" s="205"/>
      <c r="P1908" s="205"/>
      <c r="Q1908" s="205"/>
      <c r="R1908" s="205"/>
      <c r="S1908" s="205"/>
      <c r="T1908" s="206"/>
      <c r="U1908" s="13"/>
      <c r="V1908" s="13"/>
      <c r="W1908" s="13"/>
      <c r="X1908" s="13"/>
      <c r="Y1908" s="13"/>
      <c r="Z1908" s="13"/>
      <c r="AA1908" s="13"/>
      <c r="AB1908" s="13"/>
      <c r="AC1908" s="13"/>
      <c r="AD1908" s="13"/>
      <c r="AE1908" s="13"/>
      <c r="AT1908" s="200" t="s">
        <v>194</v>
      </c>
      <c r="AU1908" s="200" t="s">
        <v>92</v>
      </c>
      <c r="AV1908" s="13" t="s">
        <v>92</v>
      </c>
      <c r="AW1908" s="13" t="s">
        <v>32</v>
      </c>
      <c r="AX1908" s="13" t="s">
        <v>76</v>
      </c>
      <c r="AY1908" s="200" t="s">
        <v>185</v>
      </c>
    </row>
    <row r="1909" s="14" customFormat="1">
      <c r="A1909" s="14"/>
      <c r="B1909" s="219"/>
      <c r="C1909" s="14"/>
      <c r="D1909" s="194" t="s">
        <v>194</v>
      </c>
      <c r="E1909" s="220" t="s">
        <v>1</v>
      </c>
      <c r="F1909" s="221" t="s">
        <v>969</v>
      </c>
      <c r="G1909" s="14"/>
      <c r="H1909" s="220" t="s">
        <v>1</v>
      </c>
      <c r="I1909" s="222"/>
      <c r="J1909" s="14"/>
      <c r="K1909" s="14"/>
      <c r="L1909" s="219"/>
      <c r="M1909" s="223"/>
      <c r="N1909" s="224"/>
      <c r="O1909" s="224"/>
      <c r="P1909" s="224"/>
      <c r="Q1909" s="224"/>
      <c r="R1909" s="224"/>
      <c r="S1909" s="224"/>
      <c r="T1909" s="225"/>
      <c r="U1909" s="14"/>
      <c r="V1909" s="14"/>
      <c r="W1909" s="14"/>
      <c r="X1909" s="14"/>
      <c r="Y1909" s="14"/>
      <c r="Z1909" s="14"/>
      <c r="AA1909" s="14"/>
      <c r="AB1909" s="14"/>
      <c r="AC1909" s="14"/>
      <c r="AD1909" s="14"/>
      <c r="AE1909" s="14"/>
      <c r="AT1909" s="220" t="s">
        <v>194</v>
      </c>
      <c r="AU1909" s="220" t="s">
        <v>92</v>
      </c>
      <c r="AV1909" s="14" t="s">
        <v>84</v>
      </c>
      <c r="AW1909" s="14" t="s">
        <v>32</v>
      </c>
      <c r="AX1909" s="14" t="s">
        <v>76</v>
      </c>
      <c r="AY1909" s="220" t="s">
        <v>185</v>
      </c>
    </row>
    <row r="1910" s="13" customFormat="1">
      <c r="A1910" s="13"/>
      <c r="B1910" s="199"/>
      <c r="C1910" s="13"/>
      <c r="D1910" s="194" t="s">
        <v>194</v>
      </c>
      <c r="E1910" s="200" t="s">
        <v>1</v>
      </c>
      <c r="F1910" s="201" t="s">
        <v>970</v>
      </c>
      <c r="G1910" s="13"/>
      <c r="H1910" s="202">
        <v>43.399999999999999</v>
      </c>
      <c r="I1910" s="203"/>
      <c r="J1910" s="13"/>
      <c r="K1910" s="13"/>
      <c r="L1910" s="199"/>
      <c r="M1910" s="204"/>
      <c r="N1910" s="205"/>
      <c r="O1910" s="205"/>
      <c r="P1910" s="205"/>
      <c r="Q1910" s="205"/>
      <c r="R1910" s="205"/>
      <c r="S1910" s="205"/>
      <c r="T1910" s="206"/>
      <c r="U1910" s="13"/>
      <c r="V1910" s="13"/>
      <c r="W1910" s="13"/>
      <c r="X1910" s="13"/>
      <c r="Y1910" s="13"/>
      <c r="Z1910" s="13"/>
      <c r="AA1910" s="13"/>
      <c r="AB1910" s="13"/>
      <c r="AC1910" s="13"/>
      <c r="AD1910" s="13"/>
      <c r="AE1910" s="13"/>
      <c r="AT1910" s="200" t="s">
        <v>194</v>
      </c>
      <c r="AU1910" s="200" t="s">
        <v>92</v>
      </c>
      <c r="AV1910" s="13" t="s">
        <v>92</v>
      </c>
      <c r="AW1910" s="13" t="s">
        <v>32</v>
      </c>
      <c r="AX1910" s="13" t="s">
        <v>76</v>
      </c>
      <c r="AY1910" s="200" t="s">
        <v>185</v>
      </c>
    </row>
    <row r="1911" s="14" customFormat="1">
      <c r="A1911" s="14"/>
      <c r="B1911" s="219"/>
      <c r="C1911" s="14"/>
      <c r="D1911" s="194" t="s">
        <v>194</v>
      </c>
      <c r="E1911" s="220" t="s">
        <v>1</v>
      </c>
      <c r="F1911" s="221" t="s">
        <v>973</v>
      </c>
      <c r="G1911" s="14"/>
      <c r="H1911" s="220" t="s">
        <v>1</v>
      </c>
      <c r="I1911" s="222"/>
      <c r="J1911" s="14"/>
      <c r="K1911" s="14"/>
      <c r="L1911" s="219"/>
      <c r="M1911" s="223"/>
      <c r="N1911" s="224"/>
      <c r="O1911" s="224"/>
      <c r="P1911" s="224"/>
      <c r="Q1911" s="224"/>
      <c r="R1911" s="224"/>
      <c r="S1911" s="224"/>
      <c r="T1911" s="225"/>
      <c r="U1911" s="14"/>
      <c r="V1911" s="14"/>
      <c r="W1911" s="14"/>
      <c r="X1911" s="14"/>
      <c r="Y1911" s="14"/>
      <c r="Z1911" s="14"/>
      <c r="AA1911" s="14"/>
      <c r="AB1911" s="14"/>
      <c r="AC1911" s="14"/>
      <c r="AD1911" s="14"/>
      <c r="AE1911" s="14"/>
      <c r="AT1911" s="220" t="s">
        <v>194</v>
      </c>
      <c r="AU1911" s="220" t="s">
        <v>92</v>
      </c>
      <c r="AV1911" s="14" t="s">
        <v>84</v>
      </c>
      <c r="AW1911" s="14" t="s">
        <v>32</v>
      </c>
      <c r="AX1911" s="14" t="s">
        <v>76</v>
      </c>
      <c r="AY1911" s="220" t="s">
        <v>185</v>
      </c>
    </row>
    <row r="1912" s="13" customFormat="1">
      <c r="A1912" s="13"/>
      <c r="B1912" s="199"/>
      <c r="C1912" s="13"/>
      <c r="D1912" s="194" t="s">
        <v>194</v>
      </c>
      <c r="E1912" s="200" t="s">
        <v>1</v>
      </c>
      <c r="F1912" s="201" t="s">
        <v>974</v>
      </c>
      <c r="G1912" s="13"/>
      <c r="H1912" s="202">
        <v>197.38200000000001</v>
      </c>
      <c r="I1912" s="203"/>
      <c r="J1912" s="13"/>
      <c r="K1912" s="13"/>
      <c r="L1912" s="199"/>
      <c r="M1912" s="204"/>
      <c r="N1912" s="205"/>
      <c r="O1912" s="205"/>
      <c r="P1912" s="205"/>
      <c r="Q1912" s="205"/>
      <c r="R1912" s="205"/>
      <c r="S1912" s="205"/>
      <c r="T1912" s="206"/>
      <c r="U1912" s="13"/>
      <c r="V1912" s="13"/>
      <c r="W1912" s="13"/>
      <c r="X1912" s="13"/>
      <c r="Y1912" s="13"/>
      <c r="Z1912" s="13"/>
      <c r="AA1912" s="13"/>
      <c r="AB1912" s="13"/>
      <c r="AC1912" s="13"/>
      <c r="AD1912" s="13"/>
      <c r="AE1912" s="13"/>
      <c r="AT1912" s="200" t="s">
        <v>194</v>
      </c>
      <c r="AU1912" s="200" t="s">
        <v>92</v>
      </c>
      <c r="AV1912" s="13" t="s">
        <v>92</v>
      </c>
      <c r="AW1912" s="13" t="s">
        <v>32</v>
      </c>
      <c r="AX1912" s="13" t="s">
        <v>76</v>
      </c>
      <c r="AY1912" s="200" t="s">
        <v>185</v>
      </c>
    </row>
    <row r="1913" s="14" customFormat="1">
      <c r="A1913" s="14"/>
      <c r="B1913" s="219"/>
      <c r="C1913" s="14"/>
      <c r="D1913" s="194" t="s">
        <v>194</v>
      </c>
      <c r="E1913" s="220" t="s">
        <v>1</v>
      </c>
      <c r="F1913" s="221" t="s">
        <v>2128</v>
      </c>
      <c r="G1913" s="14"/>
      <c r="H1913" s="220" t="s">
        <v>1</v>
      </c>
      <c r="I1913" s="222"/>
      <c r="J1913" s="14"/>
      <c r="K1913" s="14"/>
      <c r="L1913" s="219"/>
      <c r="M1913" s="223"/>
      <c r="N1913" s="224"/>
      <c r="O1913" s="224"/>
      <c r="P1913" s="224"/>
      <c r="Q1913" s="224"/>
      <c r="R1913" s="224"/>
      <c r="S1913" s="224"/>
      <c r="T1913" s="225"/>
      <c r="U1913" s="14"/>
      <c r="V1913" s="14"/>
      <c r="W1913" s="14"/>
      <c r="X1913" s="14"/>
      <c r="Y1913" s="14"/>
      <c r="Z1913" s="14"/>
      <c r="AA1913" s="14"/>
      <c r="AB1913" s="14"/>
      <c r="AC1913" s="14"/>
      <c r="AD1913" s="14"/>
      <c r="AE1913" s="14"/>
      <c r="AT1913" s="220" t="s">
        <v>194</v>
      </c>
      <c r="AU1913" s="220" t="s">
        <v>92</v>
      </c>
      <c r="AV1913" s="14" t="s">
        <v>84</v>
      </c>
      <c r="AW1913" s="14" t="s">
        <v>32</v>
      </c>
      <c r="AX1913" s="14" t="s">
        <v>76</v>
      </c>
      <c r="AY1913" s="220" t="s">
        <v>185</v>
      </c>
    </row>
    <row r="1914" s="13" customFormat="1">
      <c r="A1914" s="13"/>
      <c r="B1914" s="199"/>
      <c r="C1914" s="13"/>
      <c r="D1914" s="194" t="s">
        <v>194</v>
      </c>
      <c r="E1914" s="200" t="s">
        <v>1</v>
      </c>
      <c r="F1914" s="201" t="s">
        <v>2129</v>
      </c>
      <c r="G1914" s="13"/>
      <c r="H1914" s="202">
        <v>34.5</v>
      </c>
      <c r="I1914" s="203"/>
      <c r="J1914" s="13"/>
      <c r="K1914" s="13"/>
      <c r="L1914" s="199"/>
      <c r="M1914" s="204"/>
      <c r="N1914" s="205"/>
      <c r="O1914" s="205"/>
      <c r="P1914" s="205"/>
      <c r="Q1914" s="205"/>
      <c r="R1914" s="205"/>
      <c r="S1914" s="205"/>
      <c r="T1914" s="206"/>
      <c r="U1914" s="13"/>
      <c r="V1914" s="13"/>
      <c r="W1914" s="13"/>
      <c r="X1914" s="13"/>
      <c r="Y1914" s="13"/>
      <c r="Z1914" s="13"/>
      <c r="AA1914" s="13"/>
      <c r="AB1914" s="13"/>
      <c r="AC1914" s="13"/>
      <c r="AD1914" s="13"/>
      <c r="AE1914" s="13"/>
      <c r="AT1914" s="200" t="s">
        <v>194</v>
      </c>
      <c r="AU1914" s="200" t="s">
        <v>92</v>
      </c>
      <c r="AV1914" s="13" t="s">
        <v>92</v>
      </c>
      <c r="AW1914" s="13" t="s">
        <v>32</v>
      </c>
      <c r="AX1914" s="13" t="s">
        <v>76</v>
      </c>
      <c r="AY1914" s="200" t="s">
        <v>185</v>
      </c>
    </row>
    <row r="1915" s="14" customFormat="1">
      <c r="A1915" s="14"/>
      <c r="B1915" s="219"/>
      <c r="C1915" s="14"/>
      <c r="D1915" s="194" t="s">
        <v>194</v>
      </c>
      <c r="E1915" s="220" t="s">
        <v>1</v>
      </c>
      <c r="F1915" s="221" t="s">
        <v>975</v>
      </c>
      <c r="G1915" s="14"/>
      <c r="H1915" s="220" t="s">
        <v>1</v>
      </c>
      <c r="I1915" s="222"/>
      <c r="J1915" s="14"/>
      <c r="K1915" s="14"/>
      <c r="L1915" s="219"/>
      <c r="M1915" s="223"/>
      <c r="N1915" s="224"/>
      <c r="O1915" s="224"/>
      <c r="P1915" s="224"/>
      <c r="Q1915" s="224"/>
      <c r="R1915" s="224"/>
      <c r="S1915" s="224"/>
      <c r="T1915" s="225"/>
      <c r="U1915" s="14"/>
      <c r="V1915" s="14"/>
      <c r="W1915" s="14"/>
      <c r="X1915" s="14"/>
      <c r="Y1915" s="14"/>
      <c r="Z1915" s="14"/>
      <c r="AA1915" s="14"/>
      <c r="AB1915" s="14"/>
      <c r="AC1915" s="14"/>
      <c r="AD1915" s="14"/>
      <c r="AE1915" s="14"/>
      <c r="AT1915" s="220" t="s">
        <v>194</v>
      </c>
      <c r="AU1915" s="220" t="s">
        <v>92</v>
      </c>
      <c r="AV1915" s="14" t="s">
        <v>84</v>
      </c>
      <c r="AW1915" s="14" t="s">
        <v>32</v>
      </c>
      <c r="AX1915" s="14" t="s">
        <v>76</v>
      </c>
      <c r="AY1915" s="220" t="s">
        <v>185</v>
      </c>
    </row>
    <row r="1916" s="13" customFormat="1">
      <c r="A1916" s="13"/>
      <c r="B1916" s="199"/>
      <c r="C1916" s="13"/>
      <c r="D1916" s="194" t="s">
        <v>194</v>
      </c>
      <c r="E1916" s="200" t="s">
        <v>1</v>
      </c>
      <c r="F1916" s="201" t="s">
        <v>976</v>
      </c>
      <c r="G1916" s="13"/>
      <c r="H1916" s="202">
        <v>20.02</v>
      </c>
      <c r="I1916" s="203"/>
      <c r="J1916" s="13"/>
      <c r="K1916" s="13"/>
      <c r="L1916" s="199"/>
      <c r="M1916" s="204"/>
      <c r="N1916" s="205"/>
      <c r="O1916" s="205"/>
      <c r="P1916" s="205"/>
      <c r="Q1916" s="205"/>
      <c r="R1916" s="205"/>
      <c r="S1916" s="205"/>
      <c r="T1916" s="206"/>
      <c r="U1916" s="13"/>
      <c r="V1916" s="13"/>
      <c r="W1916" s="13"/>
      <c r="X1916" s="13"/>
      <c r="Y1916" s="13"/>
      <c r="Z1916" s="13"/>
      <c r="AA1916" s="13"/>
      <c r="AB1916" s="13"/>
      <c r="AC1916" s="13"/>
      <c r="AD1916" s="13"/>
      <c r="AE1916" s="13"/>
      <c r="AT1916" s="200" t="s">
        <v>194</v>
      </c>
      <c r="AU1916" s="200" t="s">
        <v>92</v>
      </c>
      <c r="AV1916" s="13" t="s">
        <v>92</v>
      </c>
      <c r="AW1916" s="13" t="s">
        <v>32</v>
      </c>
      <c r="AX1916" s="13" t="s">
        <v>76</v>
      </c>
      <c r="AY1916" s="200" t="s">
        <v>185</v>
      </c>
    </row>
    <row r="1917" s="14" customFormat="1">
      <c r="A1917" s="14"/>
      <c r="B1917" s="219"/>
      <c r="C1917" s="14"/>
      <c r="D1917" s="194" t="s">
        <v>194</v>
      </c>
      <c r="E1917" s="220" t="s">
        <v>1</v>
      </c>
      <c r="F1917" s="221" t="s">
        <v>866</v>
      </c>
      <c r="G1917" s="14"/>
      <c r="H1917" s="220" t="s">
        <v>1</v>
      </c>
      <c r="I1917" s="222"/>
      <c r="J1917" s="14"/>
      <c r="K1917" s="14"/>
      <c r="L1917" s="219"/>
      <c r="M1917" s="223"/>
      <c r="N1917" s="224"/>
      <c r="O1917" s="224"/>
      <c r="P1917" s="224"/>
      <c r="Q1917" s="224"/>
      <c r="R1917" s="224"/>
      <c r="S1917" s="224"/>
      <c r="T1917" s="225"/>
      <c r="U1917" s="14"/>
      <c r="V1917" s="14"/>
      <c r="W1917" s="14"/>
      <c r="X1917" s="14"/>
      <c r="Y1917" s="14"/>
      <c r="Z1917" s="14"/>
      <c r="AA1917" s="14"/>
      <c r="AB1917" s="14"/>
      <c r="AC1917" s="14"/>
      <c r="AD1917" s="14"/>
      <c r="AE1917" s="14"/>
      <c r="AT1917" s="220" t="s">
        <v>194</v>
      </c>
      <c r="AU1917" s="220" t="s">
        <v>92</v>
      </c>
      <c r="AV1917" s="14" t="s">
        <v>84</v>
      </c>
      <c r="AW1917" s="14" t="s">
        <v>32</v>
      </c>
      <c r="AX1917" s="14" t="s">
        <v>76</v>
      </c>
      <c r="AY1917" s="220" t="s">
        <v>185</v>
      </c>
    </row>
    <row r="1918" s="13" customFormat="1">
      <c r="A1918" s="13"/>
      <c r="B1918" s="199"/>
      <c r="C1918" s="13"/>
      <c r="D1918" s="194" t="s">
        <v>194</v>
      </c>
      <c r="E1918" s="200" t="s">
        <v>1</v>
      </c>
      <c r="F1918" s="201" t="s">
        <v>2130</v>
      </c>
      <c r="G1918" s="13"/>
      <c r="H1918" s="202">
        <v>39.200000000000003</v>
      </c>
      <c r="I1918" s="203"/>
      <c r="J1918" s="13"/>
      <c r="K1918" s="13"/>
      <c r="L1918" s="199"/>
      <c r="M1918" s="204"/>
      <c r="N1918" s="205"/>
      <c r="O1918" s="205"/>
      <c r="P1918" s="205"/>
      <c r="Q1918" s="205"/>
      <c r="R1918" s="205"/>
      <c r="S1918" s="205"/>
      <c r="T1918" s="206"/>
      <c r="U1918" s="13"/>
      <c r="V1918" s="13"/>
      <c r="W1918" s="13"/>
      <c r="X1918" s="13"/>
      <c r="Y1918" s="13"/>
      <c r="Z1918" s="13"/>
      <c r="AA1918" s="13"/>
      <c r="AB1918" s="13"/>
      <c r="AC1918" s="13"/>
      <c r="AD1918" s="13"/>
      <c r="AE1918" s="13"/>
      <c r="AT1918" s="200" t="s">
        <v>194</v>
      </c>
      <c r="AU1918" s="200" t="s">
        <v>92</v>
      </c>
      <c r="AV1918" s="13" t="s">
        <v>92</v>
      </c>
      <c r="AW1918" s="13" t="s">
        <v>32</v>
      </c>
      <c r="AX1918" s="13" t="s">
        <v>76</v>
      </c>
      <c r="AY1918" s="200" t="s">
        <v>185</v>
      </c>
    </row>
    <row r="1919" s="15" customFormat="1">
      <c r="A1919" s="15"/>
      <c r="B1919" s="226"/>
      <c r="C1919" s="15"/>
      <c r="D1919" s="194" t="s">
        <v>194</v>
      </c>
      <c r="E1919" s="227" t="s">
        <v>1</v>
      </c>
      <c r="F1919" s="228" t="s">
        <v>276</v>
      </c>
      <c r="G1919" s="15"/>
      <c r="H1919" s="229">
        <v>368.51999999999998</v>
      </c>
      <c r="I1919" s="230"/>
      <c r="J1919" s="15"/>
      <c r="K1919" s="15"/>
      <c r="L1919" s="226"/>
      <c r="M1919" s="231"/>
      <c r="N1919" s="232"/>
      <c r="O1919" s="232"/>
      <c r="P1919" s="232"/>
      <c r="Q1919" s="232"/>
      <c r="R1919" s="232"/>
      <c r="S1919" s="232"/>
      <c r="T1919" s="233"/>
      <c r="U1919" s="15"/>
      <c r="V1919" s="15"/>
      <c r="W1919" s="15"/>
      <c r="X1919" s="15"/>
      <c r="Y1919" s="15"/>
      <c r="Z1919" s="15"/>
      <c r="AA1919" s="15"/>
      <c r="AB1919" s="15"/>
      <c r="AC1919" s="15"/>
      <c r="AD1919" s="15"/>
      <c r="AE1919" s="15"/>
      <c r="AT1919" s="227" t="s">
        <v>194</v>
      </c>
      <c r="AU1919" s="227" t="s">
        <v>92</v>
      </c>
      <c r="AV1919" s="15" t="s">
        <v>191</v>
      </c>
      <c r="AW1919" s="15" t="s">
        <v>32</v>
      </c>
      <c r="AX1919" s="15" t="s">
        <v>84</v>
      </c>
      <c r="AY1919" s="227" t="s">
        <v>185</v>
      </c>
    </row>
    <row r="1920" s="2" customFormat="1" ht="21.75" customHeight="1">
      <c r="A1920" s="38"/>
      <c r="B1920" s="180"/>
      <c r="C1920" s="181" t="s">
        <v>2131</v>
      </c>
      <c r="D1920" s="181" t="s">
        <v>187</v>
      </c>
      <c r="E1920" s="182" t="s">
        <v>2132</v>
      </c>
      <c r="F1920" s="183" t="s">
        <v>2133</v>
      </c>
      <c r="G1920" s="184" t="s">
        <v>190</v>
      </c>
      <c r="H1920" s="185">
        <v>568.12</v>
      </c>
      <c r="I1920" s="186"/>
      <c r="J1920" s="187">
        <f>ROUND(I1920*H1920,2)</f>
        <v>0</v>
      </c>
      <c r="K1920" s="183" t="s">
        <v>199</v>
      </c>
      <c r="L1920" s="39"/>
      <c r="M1920" s="188" t="s">
        <v>1</v>
      </c>
      <c r="N1920" s="189" t="s">
        <v>42</v>
      </c>
      <c r="O1920" s="77"/>
      <c r="P1920" s="190">
        <f>O1920*H1920</f>
        <v>0</v>
      </c>
      <c r="Q1920" s="190">
        <v>0</v>
      </c>
      <c r="R1920" s="190">
        <f>Q1920*H1920</f>
        <v>0</v>
      </c>
      <c r="S1920" s="190">
        <v>0</v>
      </c>
      <c r="T1920" s="191">
        <f>S1920*H1920</f>
        <v>0</v>
      </c>
      <c r="U1920" s="38"/>
      <c r="V1920" s="38"/>
      <c r="W1920" s="38"/>
      <c r="X1920" s="38"/>
      <c r="Y1920" s="38"/>
      <c r="Z1920" s="38"/>
      <c r="AA1920" s="38"/>
      <c r="AB1920" s="38"/>
      <c r="AC1920" s="38"/>
      <c r="AD1920" s="38"/>
      <c r="AE1920" s="38"/>
      <c r="AR1920" s="192" t="s">
        <v>301</v>
      </c>
      <c r="AT1920" s="192" t="s">
        <v>187</v>
      </c>
      <c r="AU1920" s="192" t="s">
        <v>92</v>
      </c>
      <c r="AY1920" s="19" t="s">
        <v>185</v>
      </c>
      <c r="BE1920" s="193">
        <f>IF(N1920="základní",J1920,0)</f>
        <v>0</v>
      </c>
      <c r="BF1920" s="193">
        <f>IF(N1920="snížená",J1920,0)</f>
        <v>0</v>
      </c>
      <c r="BG1920" s="193">
        <f>IF(N1920="zákl. přenesená",J1920,0)</f>
        <v>0</v>
      </c>
      <c r="BH1920" s="193">
        <f>IF(N1920="sníž. přenesená",J1920,0)</f>
        <v>0</v>
      </c>
      <c r="BI1920" s="193">
        <f>IF(N1920="nulová",J1920,0)</f>
        <v>0</v>
      </c>
      <c r="BJ1920" s="19" t="s">
        <v>92</v>
      </c>
      <c r="BK1920" s="193">
        <f>ROUND(I1920*H1920,2)</f>
        <v>0</v>
      </c>
      <c r="BL1920" s="19" t="s">
        <v>301</v>
      </c>
      <c r="BM1920" s="192" t="s">
        <v>2134</v>
      </c>
    </row>
    <row r="1921" s="2" customFormat="1">
      <c r="A1921" s="38"/>
      <c r="B1921" s="39"/>
      <c r="C1921" s="38"/>
      <c r="D1921" s="194" t="s">
        <v>193</v>
      </c>
      <c r="E1921" s="38"/>
      <c r="F1921" s="195" t="s">
        <v>2133</v>
      </c>
      <c r="G1921" s="38"/>
      <c r="H1921" s="38"/>
      <c r="I1921" s="196"/>
      <c r="J1921" s="38"/>
      <c r="K1921" s="38"/>
      <c r="L1921" s="39"/>
      <c r="M1921" s="197"/>
      <c r="N1921" s="198"/>
      <c r="O1921" s="77"/>
      <c r="P1921" s="77"/>
      <c r="Q1921" s="77"/>
      <c r="R1921" s="77"/>
      <c r="S1921" s="77"/>
      <c r="T1921" s="78"/>
      <c r="U1921" s="38"/>
      <c r="V1921" s="38"/>
      <c r="W1921" s="38"/>
      <c r="X1921" s="38"/>
      <c r="Y1921" s="38"/>
      <c r="Z1921" s="38"/>
      <c r="AA1921" s="38"/>
      <c r="AB1921" s="38"/>
      <c r="AC1921" s="38"/>
      <c r="AD1921" s="38"/>
      <c r="AE1921" s="38"/>
      <c r="AT1921" s="19" t="s">
        <v>193</v>
      </c>
      <c r="AU1921" s="19" t="s">
        <v>92</v>
      </c>
    </row>
    <row r="1922" s="2" customFormat="1">
      <c r="A1922" s="38"/>
      <c r="B1922" s="39"/>
      <c r="C1922" s="38"/>
      <c r="D1922" s="207" t="s">
        <v>201</v>
      </c>
      <c r="E1922" s="38"/>
      <c r="F1922" s="208" t="s">
        <v>2135</v>
      </c>
      <c r="G1922" s="38"/>
      <c r="H1922" s="38"/>
      <c r="I1922" s="196"/>
      <c r="J1922" s="38"/>
      <c r="K1922" s="38"/>
      <c r="L1922" s="39"/>
      <c r="M1922" s="197"/>
      <c r="N1922" s="198"/>
      <c r="O1922" s="77"/>
      <c r="P1922" s="77"/>
      <c r="Q1922" s="77"/>
      <c r="R1922" s="77"/>
      <c r="S1922" s="77"/>
      <c r="T1922" s="78"/>
      <c r="U1922" s="38"/>
      <c r="V1922" s="38"/>
      <c r="W1922" s="38"/>
      <c r="X1922" s="38"/>
      <c r="Y1922" s="38"/>
      <c r="Z1922" s="38"/>
      <c r="AA1922" s="38"/>
      <c r="AB1922" s="38"/>
      <c r="AC1922" s="38"/>
      <c r="AD1922" s="38"/>
      <c r="AE1922" s="38"/>
      <c r="AT1922" s="19" t="s">
        <v>201</v>
      </c>
      <c r="AU1922" s="19" t="s">
        <v>92</v>
      </c>
    </row>
    <row r="1923" s="13" customFormat="1">
      <c r="A1923" s="13"/>
      <c r="B1923" s="199"/>
      <c r="C1923" s="13"/>
      <c r="D1923" s="194" t="s">
        <v>194</v>
      </c>
      <c r="E1923" s="200" t="s">
        <v>1</v>
      </c>
      <c r="F1923" s="201" t="s">
        <v>2136</v>
      </c>
      <c r="G1923" s="13"/>
      <c r="H1923" s="202">
        <v>568.12</v>
      </c>
      <c r="I1923" s="203"/>
      <c r="J1923" s="13"/>
      <c r="K1923" s="13"/>
      <c r="L1923" s="199"/>
      <c r="M1923" s="204"/>
      <c r="N1923" s="205"/>
      <c r="O1923" s="205"/>
      <c r="P1923" s="205"/>
      <c r="Q1923" s="205"/>
      <c r="R1923" s="205"/>
      <c r="S1923" s="205"/>
      <c r="T1923" s="206"/>
      <c r="U1923" s="13"/>
      <c r="V1923" s="13"/>
      <c r="W1923" s="13"/>
      <c r="X1923" s="13"/>
      <c r="Y1923" s="13"/>
      <c r="Z1923" s="13"/>
      <c r="AA1923" s="13"/>
      <c r="AB1923" s="13"/>
      <c r="AC1923" s="13"/>
      <c r="AD1923" s="13"/>
      <c r="AE1923" s="13"/>
      <c r="AT1923" s="200" t="s">
        <v>194</v>
      </c>
      <c r="AU1923" s="200" t="s">
        <v>92</v>
      </c>
      <c r="AV1923" s="13" t="s">
        <v>92</v>
      </c>
      <c r="AW1923" s="13" t="s">
        <v>32</v>
      </c>
      <c r="AX1923" s="13" t="s">
        <v>84</v>
      </c>
      <c r="AY1923" s="200" t="s">
        <v>185</v>
      </c>
    </row>
    <row r="1924" s="2" customFormat="1" ht="16.5" customHeight="1">
      <c r="A1924" s="38"/>
      <c r="B1924" s="180"/>
      <c r="C1924" s="209" t="s">
        <v>2137</v>
      </c>
      <c r="D1924" s="209" t="s">
        <v>240</v>
      </c>
      <c r="E1924" s="210" t="s">
        <v>2138</v>
      </c>
      <c r="F1924" s="211" t="s">
        <v>2139</v>
      </c>
      <c r="G1924" s="212" t="s">
        <v>198</v>
      </c>
      <c r="H1924" s="213">
        <v>6.2489999999999997</v>
      </c>
      <c r="I1924" s="214"/>
      <c r="J1924" s="215">
        <f>ROUND(I1924*H1924,2)</f>
        <v>0</v>
      </c>
      <c r="K1924" s="211" t="s">
        <v>199</v>
      </c>
      <c r="L1924" s="216"/>
      <c r="M1924" s="217" t="s">
        <v>1</v>
      </c>
      <c r="N1924" s="218" t="s">
        <v>42</v>
      </c>
      <c r="O1924" s="77"/>
      <c r="P1924" s="190">
        <f>O1924*H1924</f>
        <v>0</v>
      </c>
      <c r="Q1924" s="190">
        <v>0.55000000000000004</v>
      </c>
      <c r="R1924" s="190">
        <f>Q1924*H1924</f>
        <v>3.4369499999999999</v>
      </c>
      <c r="S1924" s="190">
        <v>0</v>
      </c>
      <c r="T1924" s="191">
        <f>S1924*H1924</f>
        <v>0</v>
      </c>
      <c r="U1924" s="38"/>
      <c r="V1924" s="38"/>
      <c r="W1924" s="38"/>
      <c r="X1924" s="38"/>
      <c r="Y1924" s="38"/>
      <c r="Z1924" s="38"/>
      <c r="AA1924" s="38"/>
      <c r="AB1924" s="38"/>
      <c r="AC1924" s="38"/>
      <c r="AD1924" s="38"/>
      <c r="AE1924" s="38"/>
      <c r="AR1924" s="192" t="s">
        <v>414</v>
      </c>
      <c r="AT1924" s="192" t="s">
        <v>240</v>
      </c>
      <c r="AU1924" s="192" t="s">
        <v>92</v>
      </c>
      <c r="AY1924" s="19" t="s">
        <v>185</v>
      </c>
      <c r="BE1924" s="193">
        <f>IF(N1924="základní",J1924,0)</f>
        <v>0</v>
      </c>
      <c r="BF1924" s="193">
        <f>IF(N1924="snížená",J1924,0)</f>
        <v>0</v>
      </c>
      <c r="BG1924" s="193">
        <f>IF(N1924="zákl. přenesená",J1924,0)</f>
        <v>0</v>
      </c>
      <c r="BH1924" s="193">
        <f>IF(N1924="sníž. přenesená",J1924,0)</f>
        <v>0</v>
      </c>
      <c r="BI1924" s="193">
        <f>IF(N1924="nulová",J1924,0)</f>
        <v>0</v>
      </c>
      <c r="BJ1924" s="19" t="s">
        <v>92</v>
      </c>
      <c r="BK1924" s="193">
        <f>ROUND(I1924*H1924,2)</f>
        <v>0</v>
      </c>
      <c r="BL1924" s="19" t="s">
        <v>301</v>
      </c>
      <c r="BM1924" s="192" t="s">
        <v>2140</v>
      </c>
    </row>
    <row r="1925" s="2" customFormat="1">
      <c r="A1925" s="38"/>
      <c r="B1925" s="39"/>
      <c r="C1925" s="38"/>
      <c r="D1925" s="194" t="s">
        <v>193</v>
      </c>
      <c r="E1925" s="38"/>
      <c r="F1925" s="195" t="s">
        <v>2139</v>
      </c>
      <c r="G1925" s="38"/>
      <c r="H1925" s="38"/>
      <c r="I1925" s="196"/>
      <c r="J1925" s="38"/>
      <c r="K1925" s="38"/>
      <c r="L1925" s="39"/>
      <c r="M1925" s="197"/>
      <c r="N1925" s="198"/>
      <c r="O1925" s="77"/>
      <c r="P1925" s="77"/>
      <c r="Q1925" s="77"/>
      <c r="R1925" s="77"/>
      <c r="S1925" s="77"/>
      <c r="T1925" s="78"/>
      <c r="U1925" s="38"/>
      <c r="V1925" s="38"/>
      <c r="W1925" s="38"/>
      <c r="X1925" s="38"/>
      <c r="Y1925" s="38"/>
      <c r="Z1925" s="38"/>
      <c r="AA1925" s="38"/>
      <c r="AB1925" s="38"/>
      <c r="AC1925" s="38"/>
      <c r="AD1925" s="38"/>
      <c r="AE1925" s="38"/>
      <c r="AT1925" s="19" t="s">
        <v>193</v>
      </c>
      <c r="AU1925" s="19" t="s">
        <v>92</v>
      </c>
    </row>
    <row r="1926" s="14" customFormat="1">
      <c r="A1926" s="14"/>
      <c r="B1926" s="219"/>
      <c r="C1926" s="14"/>
      <c r="D1926" s="194" t="s">
        <v>194</v>
      </c>
      <c r="E1926" s="220" t="s">
        <v>1</v>
      </c>
      <c r="F1926" s="221" t="s">
        <v>2141</v>
      </c>
      <c r="G1926" s="14"/>
      <c r="H1926" s="220" t="s">
        <v>1</v>
      </c>
      <c r="I1926" s="222"/>
      <c r="J1926" s="14"/>
      <c r="K1926" s="14"/>
      <c r="L1926" s="219"/>
      <c r="M1926" s="223"/>
      <c r="N1926" s="224"/>
      <c r="O1926" s="224"/>
      <c r="P1926" s="224"/>
      <c r="Q1926" s="224"/>
      <c r="R1926" s="224"/>
      <c r="S1926" s="224"/>
      <c r="T1926" s="225"/>
      <c r="U1926" s="14"/>
      <c r="V1926" s="14"/>
      <c r="W1926" s="14"/>
      <c r="X1926" s="14"/>
      <c r="Y1926" s="14"/>
      <c r="Z1926" s="14"/>
      <c r="AA1926" s="14"/>
      <c r="AB1926" s="14"/>
      <c r="AC1926" s="14"/>
      <c r="AD1926" s="14"/>
      <c r="AE1926" s="14"/>
      <c r="AT1926" s="220" t="s">
        <v>194</v>
      </c>
      <c r="AU1926" s="220" t="s">
        <v>92</v>
      </c>
      <c r="AV1926" s="14" t="s">
        <v>84</v>
      </c>
      <c r="AW1926" s="14" t="s">
        <v>32</v>
      </c>
      <c r="AX1926" s="14" t="s">
        <v>76</v>
      </c>
      <c r="AY1926" s="220" t="s">
        <v>185</v>
      </c>
    </row>
    <row r="1927" s="13" customFormat="1">
      <c r="A1927" s="13"/>
      <c r="B1927" s="199"/>
      <c r="C1927" s="13"/>
      <c r="D1927" s="194" t="s">
        <v>194</v>
      </c>
      <c r="E1927" s="200" t="s">
        <v>1</v>
      </c>
      <c r="F1927" s="201" t="s">
        <v>2142</v>
      </c>
      <c r="G1927" s="13"/>
      <c r="H1927" s="202">
        <v>5.681</v>
      </c>
      <c r="I1927" s="203"/>
      <c r="J1927" s="13"/>
      <c r="K1927" s="13"/>
      <c r="L1927" s="199"/>
      <c r="M1927" s="204"/>
      <c r="N1927" s="205"/>
      <c r="O1927" s="205"/>
      <c r="P1927" s="205"/>
      <c r="Q1927" s="205"/>
      <c r="R1927" s="205"/>
      <c r="S1927" s="205"/>
      <c r="T1927" s="206"/>
      <c r="U1927" s="13"/>
      <c r="V1927" s="13"/>
      <c r="W1927" s="13"/>
      <c r="X1927" s="13"/>
      <c r="Y1927" s="13"/>
      <c r="Z1927" s="13"/>
      <c r="AA1927" s="13"/>
      <c r="AB1927" s="13"/>
      <c r="AC1927" s="13"/>
      <c r="AD1927" s="13"/>
      <c r="AE1927" s="13"/>
      <c r="AT1927" s="200" t="s">
        <v>194</v>
      </c>
      <c r="AU1927" s="200" t="s">
        <v>92</v>
      </c>
      <c r="AV1927" s="13" t="s">
        <v>92</v>
      </c>
      <c r="AW1927" s="13" t="s">
        <v>32</v>
      </c>
      <c r="AX1927" s="13" t="s">
        <v>76</v>
      </c>
      <c r="AY1927" s="200" t="s">
        <v>185</v>
      </c>
    </row>
    <row r="1928" s="15" customFormat="1">
      <c r="A1928" s="15"/>
      <c r="B1928" s="226"/>
      <c r="C1928" s="15"/>
      <c r="D1928" s="194" t="s">
        <v>194</v>
      </c>
      <c r="E1928" s="227" t="s">
        <v>1</v>
      </c>
      <c r="F1928" s="228" t="s">
        <v>276</v>
      </c>
      <c r="G1928" s="15"/>
      <c r="H1928" s="229">
        <v>5.681</v>
      </c>
      <c r="I1928" s="230"/>
      <c r="J1928" s="15"/>
      <c r="K1928" s="15"/>
      <c r="L1928" s="226"/>
      <c r="M1928" s="231"/>
      <c r="N1928" s="232"/>
      <c r="O1928" s="232"/>
      <c r="P1928" s="232"/>
      <c r="Q1928" s="232"/>
      <c r="R1928" s="232"/>
      <c r="S1928" s="232"/>
      <c r="T1928" s="233"/>
      <c r="U1928" s="15"/>
      <c r="V1928" s="15"/>
      <c r="W1928" s="15"/>
      <c r="X1928" s="15"/>
      <c r="Y1928" s="15"/>
      <c r="Z1928" s="15"/>
      <c r="AA1928" s="15"/>
      <c r="AB1928" s="15"/>
      <c r="AC1928" s="15"/>
      <c r="AD1928" s="15"/>
      <c r="AE1928" s="15"/>
      <c r="AT1928" s="227" t="s">
        <v>194</v>
      </c>
      <c r="AU1928" s="227" t="s">
        <v>92</v>
      </c>
      <c r="AV1928" s="15" t="s">
        <v>191</v>
      </c>
      <c r="AW1928" s="15" t="s">
        <v>32</v>
      </c>
      <c r="AX1928" s="15" t="s">
        <v>76</v>
      </c>
      <c r="AY1928" s="227" t="s">
        <v>185</v>
      </c>
    </row>
    <row r="1929" s="13" customFormat="1">
      <c r="A1929" s="13"/>
      <c r="B1929" s="199"/>
      <c r="C1929" s="13"/>
      <c r="D1929" s="194" t="s">
        <v>194</v>
      </c>
      <c r="E1929" s="200" t="s">
        <v>1</v>
      </c>
      <c r="F1929" s="201" t="s">
        <v>2143</v>
      </c>
      <c r="G1929" s="13"/>
      <c r="H1929" s="202">
        <v>6.2489999999999997</v>
      </c>
      <c r="I1929" s="203"/>
      <c r="J1929" s="13"/>
      <c r="K1929" s="13"/>
      <c r="L1929" s="199"/>
      <c r="M1929" s="204"/>
      <c r="N1929" s="205"/>
      <c r="O1929" s="205"/>
      <c r="P1929" s="205"/>
      <c r="Q1929" s="205"/>
      <c r="R1929" s="205"/>
      <c r="S1929" s="205"/>
      <c r="T1929" s="206"/>
      <c r="U1929" s="13"/>
      <c r="V1929" s="13"/>
      <c r="W1929" s="13"/>
      <c r="X1929" s="13"/>
      <c r="Y1929" s="13"/>
      <c r="Z1929" s="13"/>
      <c r="AA1929" s="13"/>
      <c r="AB1929" s="13"/>
      <c r="AC1929" s="13"/>
      <c r="AD1929" s="13"/>
      <c r="AE1929" s="13"/>
      <c r="AT1929" s="200" t="s">
        <v>194</v>
      </c>
      <c r="AU1929" s="200" t="s">
        <v>92</v>
      </c>
      <c r="AV1929" s="13" t="s">
        <v>92</v>
      </c>
      <c r="AW1929" s="13" t="s">
        <v>32</v>
      </c>
      <c r="AX1929" s="13" t="s">
        <v>84</v>
      </c>
      <c r="AY1929" s="200" t="s">
        <v>185</v>
      </c>
    </row>
    <row r="1930" s="2" customFormat="1" ht="24.15" customHeight="1">
      <c r="A1930" s="38"/>
      <c r="B1930" s="180"/>
      <c r="C1930" s="181" t="s">
        <v>2144</v>
      </c>
      <c r="D1930" s="181" t="s">
        <v>187</v>
      </c>
      <c r="E1930" s="182" t="s">
        <v>2145</v>
      </c>
      <c r="F1930" s="183" t="s">
        <v>2146</v>
      </c>
      <c r="G1930" s="184" t="s">
        <v>190</v>
      </c>
      <c r="H1930" s="185">
        <v>918.68700000000001</v>
      </c>
      <c r="I1930" s="186"/>
      <c r="J1930" s="187">
        <f>ROUND(I1930*H1930,2)</f>
        <v>0</v>
      </c>
      <c r="K1930" s="183" t="s">
        <v>199</v>
      </c>
      <c r="L1930" s="39"/>
      <c r="M1930" s="188" t="s">
        <v>1</v>
      </c>
      <c r="N1930" s="189" t="s">
        <v>42</v>
      </c>
      <c r="O1930" s="77"/>
      <c r="P1930" s="190">
        <f>O1930*H1930</f>
        <v>0</v>
      </c>
      <c r="Q1930" s="190">
        <v>0</v>
      </c>
      <c r="R1930" s="190">
        <f>Q1930*H1930</f>
        <v>0</v>
      </c>
      <c r="S1930" s="190">
        <v>0.014</v>
      </c>
      <c r="T1930" s="191">
        <f>S1930*H1930</f>
        <v>12.861618</v>
      </c>
      <c r="U1930" s="38"/>
      <c r="V1930" s="38"/>
      <c r="W1930" s="38"/>
      <c r="X1930" s="38"/>
      <c r="Y1930" s="38"/>
      <c r="Z1930" s="38"/>
      <c r="AA1930" s="38"/>
      <c r="AB1930" s="38"/>
      <c r="AC1930" s="38"/>
      <c r="AD1930" s="38"/>
      <c r="AE1930" s="38"/>
      <c r="AR1930" s="192" t="s">
        <v>301</v>
      </c>
      <c r="AT1930" s="192" t="s">
        <v>187</v>
      </c>
      <c r="AU1930" s="192" t="s">
        <v>92</v>
      </c>
      <c r="AY1930" s="19" t="s">
        <v>185</v>
      </c>
      <c r="BE1930" s="193">
        <f>IF(N1930="základní",J1930,0)</f>
        <v>0</v>
      </c>
      <c r="BF1930" s="193">
        <f>IF(N1930="snížená",J1930,0)</f>
        <v>0</v>
      </c>
      <c r="BG1930" s="193">
        <f>IF(N1930="zákl. přenesená",J1930,0)</f>
        <v>0</v>
      </c>
      <c r="BH1930" s="193">
        <f>IF(N1930="sníž. přenesená",J1930,0)</f>
        <v>0</v>
      </c>
      <c r="BI1930" s="193">
        <f>IF(N1930="nulová",J1930,0)</f>
        <v>0</v>
      </c>
      <c r="BJ1930" s="19" t="s">
        <v>92</v>
      </c>
      <c r="BK1930" s="193">
        <f>ROUND(I1930*H1930,2)</f>
        <v>0</v>
      </c>
      <c r="BL1930" s="19" t="s">
        <v>301</v>
      </c>
      <c r="BM1930" s="192" t="s">
        <v>2147</v>
      </c>
    </row>
    <row r="1931" s="2" customFormat="1">
      <c r="A1931" s="38"/>
      <c r="B1931" s="39"/>
      <c r="C1931" s="38"/>
      <c r="D1931" s="194" t="s">
        <v>193</v>
      </c>
      <c r="E1931" s="38"/>
      <c r="F1931" s="195" t="s">
        <v>2146</v>
      </c>
      <c r="G1931" s="38"/>
      <c r="H1931" s="38"/>
      <c r="I1931" s="196"/>
      <c r="J1931" s="38"/>
      <c r="K1931" s="38"/>
      <c r="L1931" s="39"/>
      <c r="M1931" s="197"/>
      <c r="N1931" s="198"/>
      <c r="O1931" s="77"/>
      <c r="P1931" s="77"/>
      <c r="Q1931" s="77"/>
      <c r="R1931" s="77"/>
      <c r="S1931" s="77"/>
      <c r="T1931" s="78"/>
      <c r="U1931" s="38"/>
      <c r="V1931" s="38"/>
      <c r="W1931" s="38"/>
      <c r="X1931" s="38"/>
      <c r="Y1931" s="38"/>
      <c r="Z1931" s="38"/>
      <c r="AA1931" s="38"/>
      <c r="AB1931" s="38"/>
      <c r="AC1931" s="38"/>
      <c r="AD1931" s="38"/>
      <c r="AE1931" s="38"/>
      <c r="AT1931" s="19" t="s">
        <v>193</v>
      </c>
      <c r="AU1931" s="19" t="s">
        <v>92</v>
      </c>
    </row>
    <row r="1932" s="2" customFormat="1">
      <c r="A1932" s="38"/>
      <c r="B1932" s="39"/>
      <c r="C1932" s="38"/>
      <c r="D1932" s="207" t="s">
        <v>201</v>
      </c>
      <c r="E1932" s="38"/>
      <c r="F1932" s="208" t="s">
        <v>2148</v>
      </c>
      <c r="G1932" s="38"/>
      <c r="H1932" s="38"/>
      <c r="I1932" s="196"/>
      <c r="J1932" s="38"/>
      <c r="K1932" s="38"/>
      <c r="L1932" s="39"/>
      <c r="M1932" s="197"/>
      <c r="N1932" s="198"/>
      <c r="O1932" s="77"/>
      <c r="P1932" s="77"/>
      <c r="Q1932" s="77"/>
      <c r="R1932" s="77"/>
      <c r="S1932" s="77"/>
      <c r="T1932" s="78"/>
      <c r="U1932" s="38"/>
      <c r="V1932" s="38"/>
      <c r="W1932" s="38"/>
      <c r="X1932" s="38"/>
      <c r="Y1932" s="38"/>
      <c r="Z1932" s="38"/>
      <c r="AA1932" s="38"/>
      <c r="AB1932" s="38"/>
      <c r="AC1932" s="38"/>
      <c r="AD1932" s="38"/>
      <c r="AE1932" s="38"/>
      <c r="AT1932" s="19" t="s">
        <v>201</v>
      </c>
      <c r="AU1932" s="19" t="s">
        <v>92</v>
      </c>
    </row>
    <row r="1933" s="14" customFormat="1">
      <c r="A1933" s="14"/>
      <c r="B1933" s="219"/>
      <c r="C1933" s="14"/>
      <c r="D1933" s="194" t="s">
        <v>194</v>
      </c>
      <c r="E1933" s="220" t="s">
        <v>1</v>
      </c>
      <c r="F1933" s="221" t="s">
        <v>1226</v>
      </c>
      <c r="G1933" s="14"/>
      <c r="H1933" s="220" t="s">
        <v>1</v>
      </c>
      <c r="I1933" s="222"/>
      <c r="J1933" s="14"/>
      <c r="K1933" s="14"/>
      <c r="L1933" s="219"/>
      <c r="M1933" s="223"/>
      <c r="N1933" s="224"/>
      <c r="O1933" s="224"/>
      <c r="P1933" s="224"/>
      <c r="Q1933" s="224"/>
      <c r="R1933" s="224"/>
      <c r="S1933" s="224"/>
      <c r="T1933" s="225"/>
      <c r="U1933" s="14"/>
      <c r="V1933" s="14"/>
      <c r="W1933" s="14"/>
      <c r="X1933" s="14"/>
      <c r="Y1933" s="14"/>
      <c r="Z1933" s="14"/>
      <c r="AA1933" s="14"/>
      <c r="AB1933" s="14"/>
      <c r="AC1933" s="14"/>
      <c r="AD1933" s="14"/>
      <c r="AE1933" s="14"/>
      <c r="AT1933" s="220" t="s">
        <v>194</v>
      </c>
      <c r="AU1933" s="220" t="s">
        <v>92</v>
      </c>
      <c r="AV1933" s="14" t="s">
        <v>84</v>
      </c>
      <c r="AW1933" s="14" t="s">
        <v>32</v>
      </c>
      <c r="AX1933" s="14" t="s">
        <v>76</v>
      </c>
      <c r="AY1933" s="220" t="s">
        <v>185</v>
      </c>
    </row>
    <row r="1934" s="14" customFormat="1">
      <c r="A1934" s="14"/>
      <c r="B1934" s="219"/>
      <c r="C1934" s="14"/>
      <c r="D1934" s="194" t="s">
        <v>194</v>
      </c>
      <c r="E1934" s="220" t="s">
        <v>1</v>
      </c>
      <c r="F1934" s="221" t="s">
        <v>331</v>
      </c>
      <c r="G1934" s="14"/>
      <c r="H1934" s="220" t="s">
        <v>1</v>
      </c>
      <c r="I1934" s="222"/>
      <c r="J1934" s="14"/>
      <c r="K1934" s="14"/>
      <c r="L1934" s="219"/>
      <c r="M1934" s="223"/>
      <c r="N1934" s="224"/>
      <c r="O1934" s="224"/>
      <c r="P1934" s="224"/>
      <c r="Q1934" s="224"/>
      <c r="R1934" s="224"/>
      <c r="S1934" s="224"/>
      <c r="T1934" s="225"/>
      <c r="U1934" s="14"/>
      <c r="V1934" s="14"/>
      <c r="W1934" s="14"/>
      <c r="X1934" s="14"/>
      <c r="Y1934" s="14"/>
      <c r="Z1934" s="14"/>
      <c r="AA1934" s="14"/>
      <c r="AB1934" s="14"/>
      <c r="AC1934" s="14"/>
      <c r="AD1934" s="14"/>
      <c r="AE1934" s="14"/>
      <c r="AT1934" s="220" t="s">
        <v>194</v>
      </c>
      <c r="AU1934" s="220" t="s">
        <v>92</v>
      </c>
      <c r="AV1934" s="14" t="s">
        <v>84</v>
      </c>
      <c r="AW1934" s="14" t="s">
        <v>32</v>
      </c>
      <c r="AX1934" s="14" t="s">
        <v>76</v>
      </c>
      <c r="AY1934" s="220" t="s">
        <v>185</v>
      </c>
    </row>
    <row r="1935" s="13" customFormat="1">
      <c r="A1935" s="13"/>
      <c r="B1935" s="199"/>
      <c r="C1935" s="13"/>
      <c r="D1935" s="194" t="s">
        <v>194</v>
      </c>
      <c r="E1935" s="200" t="s">
        <v>1</v>
      </c>
      <c r="F1935" s="201" t="s">
        <v>2053</v>
      </c>
      <c r="G1935" s="13"/>
      <c r="H1935" s="202">
        <v>511.92000000000002</v>
      </c>
      <c r="I1935" s="203"/>
      <c r="J1935" s="13"/>
      <c r="K1935" s="13"/>
      <c r="L1935" s="199"/>
      <c r="M1935" s="204"/>
      <c r="N1935" s="205"/>
      <c r="O1935" s="205"/>
      <c r="P1935" s="205"/>
      <c r="Q1935" s="205"/>
      <c r="R1935" s="205"/>
      <c r="S1935" s="205"/>
      <c r="T1935" s="206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T1935" s="200" t="s">
        <v>194</v>
      </c>
      <c r="AU1935" s="200" t="s">
        <v>92</v>
      </c>
      <c r="AV1935" s="13" t="s">
        <v>92</v>
      </c>
      <c r="AW1935" s="13" t="s">
        <v>32</v>
      </c>
      <c r="AX1935" s="13" t="s">
        <v>76</v>
      </c>
      <c r="AY1935" s="200" t="s">
        <v>185</v>
      </c>
    </row>
    <row r="1936" s="14" customFormat="1">
      <c r="A1936" s="14"/>
      <c r="B1936" s="219"/>
      <c r="C1936" s="14"/>
      <c r="D1936" s="194" t="s">
        <v>194</v>
      </c>
      <c r="E1936" s="220" t="s">
        <v>1</v>
      </c>
      <c r="F1936" s="221" t="s">
        <v>1181</v>
      </c>
      <c r="G1936" s="14"/>
      <c r="H1936" s="220" t="s">
        <v>1</v>
      </c>
      <c r="I1936" s="222"/>
      <c r="J1936" s="14"/>
      <c r="K1936" s="14"/>
      <c r="L1936" s="219"/>
      <c r="M1936" s="223"/>
      <c r="N1936" s="224"/>
      <c r="O1936" s="224"/>
      <c r="P1936" s="224"/>
      <c r="Q1936" s="224"/>
      <c r="R1936" s="224"/>
      <c r="S1936" s="224"/>
      <c r="T1936" s="225"/>
      <c r="U1936" s="14"/>
      <c r="V1936" s="14"/>
      <c r="W1936" s="14"/>
      <c r="X1936" s="14"/>
      <c r="Y1936" s="14"/>
      <c r="Z1936" s="14"/>
      <c r="AA1936" s="14"/>
      <c r="AB1936" s="14"/>
      <c r="AC1936" s="14"/>
      <c r="AD1936" s="14"/>
      <c r="AE1936" s="14"/>
      <c r="AT1936" s="220" t="s">
        <v>194</v>
      </c>
      <c r="AU1936" s="220" t="s">
        <v>92</v>
      </c>
      <c r="AV1936" s="14" t="s">
        <v>84</v>
      </c>
      <c r="AW1936" s="14" t="s">
        <v>32</v>
      </c>
      <c r="AX1936" s="14" t="s">
        <v>76</v>
      </c>
      <c r="AY1936" s="220" t="s">
        <v>185</v>
      </c>
    </row>
    <row r="1937" s="14" customFormat="1">
      <c r="A1937" s="14"/>
      <c r="B1937" s="219"/>
      <c r="C1937" s="14"/>
      <c r="D1937" s="194" t="s">
        <v>194</v>
      </c>
      <c r="E1937" s="220" t="s">
        <v>1</v>
      </c>
      <c r="F1937" s="221" t="s">
        <v>403</v>
      </c>
      <c r="G1937" s="14"/>
      <c r="H1937" s="220" t="s">
        <v>1</v>
      </c>
      <c r="I1937" s="222"/>
      <c r="J1937" s="14"/>
      <c r="K1937" s="14"/>
      <c r="L1937" s="219"/>
      <c r="M1937" s="223"/>
      <c r="N1937" s="224"/>
      <c r="O1937" s="224"/>
      <c r="P1937" s="224"/>
      <c r="Q1937" s="224"/>
      <c r="R1937" s="224"/>
      <c r="S1937" s="224"/>
      <c r="T1937" s="225"/>
      <c r="U1937" s="14"/>
      <c r="V1937" s="14"/>
      <c r="W1937" s="14"/>
      <c r="X1937" s="14"/>
      <c r="Y1937" s="14"/>
      <c r="Z1937" s="14"/>
      <c r="AA1937" s="14"/>
      <c r="AB1937" s="14"/>
      <c r="AC1937" s="14"/>
      <c r="AD1937" s="14"/>
      <c r="AE1937" s="14"/>
      <c r="AT1937" s="220" t="s">
        <v>194</v>
      </c>
      <c r="AU1937" s="220" t="s">
        <v>92</v>
      </c>
      <c r="AV1937" s="14" t="s">
        <v>84</v>
      </c>
      <c r="AW1937" s="14" t="s">
        <v>32</v>
      </c>
      <c r="AX1937" s="14" t="s">
        <v>76</v>
      </c>
      <c r="AY1937" s="220" t="s">
        <v>185</v>
      </c>
    </row>
    <row r="1938" s="13" customFormat="1">
      <c r="A1938" s="13"/>
      <c r="B1938" s="199"/>
      <c r="C1938" s="13"/>
      <c r="D1938" s="194" t="s">
        <v>194</v>
      </c>
      <c r="E1938" s="200" t="s">
        <v>1</v>
      </c>
      <c r="F1938" s="201" t="s">
        <v>2149</v>
      </c>
      <c r="G1938" s="13"/>
      <c r="H1938" s="202">
        <v>28</v>
      </c>
      <c r="I1938" s="203"/>
      <c r="J1938" s="13"/>
      <c r="K1938" s="13"/>
      <c r="L1938" s="199"/>
      <c r="M1938" s="204"/>
      <c r="N1938" s="205"/>
      <c r="O1938" s="205"/>
      <c r="P1938" s="205"/>
      <c r="Q1938" s="205"/>
      <c r="R1938" s="205"/>
      <c r="S1938" s="205"/>
      <c r="T1938" s="206"/>
      <c r="U1938" s="13"/>
      <c r="V1938" s="13"/>
      <c r="W1938" s="13"/>
      <c r="X1938" s="13"/>
      <c r="Y1938" s="13"/>
      <c r="Z1938" s="13"/>
      <c r="AA1938" s="13"/>
      <c r="AB1938" s="13"/>
      <c r="AC1938" s="13"/>
      <c r="AD1938" s="13"/>
      <c r="AE1938" s="13"/>
      <c r="AT1938" s="200" t="s">
        <v>194</v>
      </c>
      <c r="AU1938" s="200" t="s">
        <v>92</v>
      </c>
      <c r="AV1938" s="13" t="s">
        <v>92</v>
      </c>
      <c r="AW1938" s="13" t="s">
        <v>32</v>
      </c>
      <c r="AX1938" s="13" t="s">
        <v>76</v>
      </c>
      <c r="AY1938" s="200" t="s">
        <v>185</v>
      </c>
    </row>
    <row r="1939" s="14" customFormat="1">
      <c r="A1939" s="14"/>
      <c r="B1939" s="219"/>
      <c r="C1939" s="14"/>
      <c r="D1939" s="194" t="s">
        <v>194</v>
      </c>
      <c r="E1939" s="220" t="s">
        <v>1</v>
      </c>
      <c r="F1939" s="221" t="s">
        <v>405</v>
      </c>
      <c r="G1939" s="14"/>
      <c r="H1939" s="220" t="s">
        <v>1</v>
      </c>
      <c r="I1939" s="222"/>
      <c r="J1939" s="14"/>
      <c r="K1939" s="14"/>
      <c r="L1939" s="219"/>
      <c r="M1939" s="223"/>
      <c r="N1939" s="224"/>
      <c r="O1939" s="224"/>
      <c r="P1939" s="224"/>
      <c r="Q1939" s="224"/>
      <c r="R1939" s="224"/>
      <c r="S1939" s="224"/>
      <c r="T1939" s="225"/>
      <c r="U1939" s="14"/>
      <c r="V1939" s="14"/>
      <c r="W1939" s="14"/>
      <c r="X1939" s="14"/>
      <c r="Y1939" s="14"/>
      <c r="Z1939" s="14"/>
      <c r="AA1939" s="14"/>
      <c r="AB1939" s="14"/>
      <c r="AC1939" s="14"/>
      <c r="AD1939" s="14"/>
      <c r="AE1939" s="14"/>
      <c r="AT1939" s="220" t="s">
        <v>194</v>
      </c>
      <c r="AU1939" s="220" t="s">
        <v>92</v>
      </c>
      <c r="AV1939" s="14" t="s">
        <v>84</v>
      </c>
      <c r="AW1939" s="14" t="s">
        <v>32</v>
      </c>
      <c r="AX1939" s="14" t="s">
        <v>76</v>
      </c>
      <c r="AY1939" s="220" t="s">
        <v>185</v>
      </c>
    </row>
    <row r="1940" s="13" customFormat="1">
      <c r="A1940" s="13"/>
      <c r="B1940" s="199"/>
      <c r="C1940" s="13"/>
      <c r="D1940" s="194" t="s">
        <v>194</v>
      </c>
      <c r="E1940" s="200" t="s">
        <v>1</v>
      </c>
      <c r="F1940" s="201" t="s">
        <v>2150</v>
      </c>
      <c r="G1940" s="13"/>
      <c r="H1940" s="202">
        <v>28.199999999999999</v>
      </c>
      <c r="I1940" s="203"/>
      <c r="J1940" s="13"/>
      <c r="K1940" s="13"/>
      <c r="L1940" s="199"/>
      <c r="M1940" s="204"/>
      <c r="N1940" s="205"/>
      <c r="O1940" s="205"/>
      <c r="P1940" s="205"/>
      <c r="Q1940" s="205"/>
      <c r="R1940" s="205"/>
      <c r="S1940" s="205"/>
      <c r="T1940" s="206"/>
      <c r="U1940" s="13"/>
      <c r="V1940" s="13"/>
      <c r="W1940" s="13"/>
      <c r="X1940" s="13"/>
      <c r="Y1940" s="13"/>
      <c r="Z1940" s="13"/>
      <c r="AA1940" s="13"/>
      <c r="AB1940" s="13"/>
      <c r="AC1940" s="13"/>
      <c r="AD1940" s="13"/>
      <c r="AE1940" s="13"/>
      <c r="AT1940" s="200" t="s">
        <v>194</v>
      </c>
      <c r="AU1940" s="200" t="s">
        <v>92</v>
      </c>
      <c r="AV1940" s="13" t="s">
        <v>92</v>
      </c>
      <c r="AW1940" s="13" t="s">
        <v>32</v>
      </c>
      <c r="AX1940" s="13" t="s">
        <v>76</v>
      </c>
      <c r="AY1940" s="200" t="s">
        <v>185</v>
      </c>
    </row>
    <row r="1941" s="16" customFormat="1">
      <c r="A1941" s="16"/>
      <c r="B1941" s="234"/>
      <c r="C1941" s="16"/>
      <c r="D1941" s="194" t="s">
        <v>194</v>
      </c>
      <c r="E1941" s="235" t="s">
        <v>1</v>
      </c>
      <c r="F1941" s="236" t="s">
        <v>293</v>
      </c>
      <c r="G1941" s="16"/>
      <c r="H1941" s="237">
        <v>568.12000000000012</v>
      </c>
      <c r="I1941" s="238"/>
      <c r="J1941" s="16"/>
      <c r="K1941" s="16"/>
      <c r="L1941" s="234"/>
      <c r="M1941" s="239"/>
      <c r="N1941" s="240"/>
      <c r="O1941" s="240"/>
      <c r="P1941" s="240"/>
      <c r="Q1941" s="240"/>
      <c r="R1941" s="240"/>
      <c r="S1941" s="240"/>
      <c r="T1941" s="241"/>
      <c r="U1941" s="16"/>
      <c r="V1941" s="16"/>
      <c r="W1941" s="16"/>
      <c r="X1941" s="16"/>
      <c r="Y1941" s="16"/>
      <c r="Z1941" s="16"/>
      <c r="AA1941" s="16"/>
      <c r="AB1941" s="16"/>
      <c r="AC1941" s="16"/>
      <c r="AD1941" s="16"/>
      <c r="AE1941" s="16"/>
      <c r="AT1941" s="235" t="s">
        <v>194</v>
      </c>
      <c r="AU1941" s="235" t="s">
        <v>92</v>
      </c>
      <c r="AV1941" s="16" t="s">
        <v>111</v>
      </c>
      <c r="AW1941" s="16" t="s">
        <v>32</v>
      </c>
      <c r="AX1941" s="16" t="s">
        <v>76</v>
      </c>
      <c r="AY1941" s="235" t="s">
        <v>185</v>
      </c>
    </row>
    <row r="1942" s="14" customFormat="1">
      <c r="A1942" s="14"/>
      <c r="B1942" s="219"/>
      <c r="C1942" s="14"/>
      <c r="D1942" s="194" t="s">
        <v>194</v>
      </c>
      <c r="E1942" s="220" t="s">
        <v>1</v>
      </c>
      <c r="F1942" s="221" t="s">
        <v>2151</v>
      </c>
      <c r="G1942" s="14"/>
      <c r="H1942" s="220" t="s">
        <v>1</v>
      </c>
      <c r="I1942" s="222"/>
      <c r="J1942" s="14"/>
      <c r="K1942" s="14"/>
      <c r="L1942" s="219"/>
      <c r="M1942" s="223"/>
      <c r="N1942" s="224"/>
      <c r="O1942" s="224"/>
      <c r="P1942" s="224"/>
      <c r="Q1942" s="224"/>
      <c r="R1942" s="224"/>
      <c r="S1942" s="224"/>
      <c r="T1942" s="225"/>
      <c r="U1942" s="14"/>
      <c r="V1942" s="14"/>
      <c r="W1942" s="14"/>
      <c r="X1942" s="14"/>
      <c r="Y1942" s="14"/>
      <c r="Z1942" s="14"/>
      <c r="AA1942" s="14"/>
      <c r="AB1942" s="14"/>
      <c r="AC1942" s="14"/>
      <c r="AD1942" s="14"/>
      <c r="AE1942" s="14"/>
      <c r="AT1942" s="220" t="s">
        <v>194</v>
      </c>
      <c r="AU1942" s="220" t="s">
        <v>92</v>
      </c>
      <c r="AV1942" s="14" t="s">
        <v>84</v>
      </c>
      <c r="AW1942" s="14" t="s">
        <v>32</v>
      </c>
      <c r="AX1942" s="14" t="s">
        <v>76</v>
      </c>
      <c r="AY1942" s="220" t="s">
        <v>185</v>
      </c>
    </row>
    <row r="1943" s="13" customFormat="1">
      <c r="A1943" s="13"/>
      <c r="B1943" s="199"/>
      <c r="C1943" s="13"/>
      <c r="D1943" s="194" t="s">
        <v>194</v>
      </c>
      <c r="E1943" s="200" t="s">
        <v>1</v>
      </c>
      <c r="F1943" s="201" t="s">
        <v>2152</v>
      </c>
      <c r="G1943" s="13"/>
      <c r="H1943" s="202">
        <v>364.16199999999998</v>
      </c>
      <c r="I1943" s="203"/>
      <c r="J1943" s="13"/>
      <c r="K1943" s="13"/>
      <c r="L1943" s="199"/>
      <c r="M1943" s="204"/>
      <c r="N1943" s="205"/>
      <c r="O1943" s="205"/>
      <c r="P1943" s="205"/>
      <c r="Q1943" s="205"/>
      <c r="R1943" s="205"/>
      <c r="S1943" s="205"/>
      <c r="T1943" s="206"/>
      <c r="U1943" s="13"/>
      <c r="V1943" s="13"/>
      <c r="W1943" s="13"/>
      <c r="X1943" s="13"/>
      <c r="Y1943" s="13"/>
      <c r="Z1943" s="13"/>
      <c r="AA1943" s="13"/>
      <c r="AB1943" s="13"/>
      <c r="AC1943" s="13"/>
      <c r="AD1943" s="13"/>
      <c r="AE1943" s="13"/>
      <c r="AT1943" s="200" t="s">
        <v>194</v>
      </c>
      <c r="AU1943" s="200" t="s">
        <v>92</v>
      </c>
      <c r="AV1943" s="13" t="s">
        <v>92</v>
      </c>
      <c r="AW1943" s="13" t="s">
        <v>32</v>
      </c>
      <c r="AX1943" s="13" t="s">
        <v>76</v>
      </c>
      <c r="AY1943" s="200" t="s">
        <v>185</v>
      </c>
    </row>
    <row r="1944" s="13" customFormat="1">
      <c r="A1944" s="13"/>
      <c r="B1944" s="199"/>
      <c r="C1944" s="13"/>
      <c r="D1944" s="194" t="s">
        <v>194</v>
      </c>
      <c r="E1944" s="200" t="s">
        <v>1</v>
      </c>
      <c r="F1944" s="201" t="s">
        <v>2153</v>
      </c>
      <c r="G1944" s="13"/>
      <c r="H1944" s="202">
        <v>-8.2899999999999991</v>
      </c>
      <c r="I1944" s="203"/>
      <c r="J1944" s="13"/>
      <c r="K1944" s="13"/>
      <c r="L1944" s="199"/>
      <c r="M1944" s="204"/>
      <c r="N1944" s="205"/>
      <c r="O1944" s="205"/>
      <c r="P1944" s="205"/>
      <c r="Q1944" s="205"/>
      <c r="R1944" s="205"/>
      <c r="S1944" s="205"/>
      <c r="T1944" s="206"/>
      <c r="U1944" s="13"/>
      <c r="V1944" s="13"/>
      <c r="W1944" s="13"/>
      <c r="X1944" s="13"/>
      <c r="Y1944" s="13"/>
      <c r="Z1944" s="13"/>
      <c r="AA1944" s="13"/>
      <c r="AB1944" s="13"/>
      <c r="AC1944" s="13"/>
      <c r="AD1944" s="13"/>
      <c r="AE1944" s="13"/>
      <c r="AT1944" s="200" t="s">
        <v>194</v>
      </c>
      <c r="AU1944" s="200" t="s">
        <v>92</v>
      </c>
      <c r="AV1944" s="13" t="s">
        <v>92</v>
      </c>
      <c r="AW1944" s="13" t="s">
        <v>32</v>
      </c>
      <c r="AX1944" s="13" t="s">
        <v>76</v>
      </c>
      <c r="AY1944" s="200" t="s">
        <v>185</v>
      </c>
    </row>
    <row r="1945" s="13" customFormat="1">
      <c r="A1945" s="13"/>
      <c r="B1945" s="199"/>
      <c r="C1945" s="13"/>
      <c r="D1945" s="194" t="s">
        <v>194</v>
      </c>
      <c r="E1945" s="200" t="s">
        <v>1</v>
      </c>
      <c r="F1945" s="201" t="s">
        <v>2154</v>
      </c>
      <c r="G1945" s="13"/>
      <c r="H1945" s="202">
        <v>-4.9000000000000004</v>
      </c>
      <c r="I1945" s="203"/>
      <c r="J1945" s="13"/>
      <c r="K1945" s="13"/>
      <c r="L1945" s="199"/>
      <c r="M1945" s="204"/>
      <c r="N1945" s="205"/>
      <c r="O1945" s="205"/>
      <c r="P1945" s="205"/>
      <c r="Q1945" s="205"/>
      <c r="R1945" s="205"/>
      <c r="S1945" s="205"/>
      <c r="T1945" s="206"/>
      <c r="U1945" s="13"/>
      <c r="V1945" s="13"/>
      <c r="W1945" s="13"/>
      <c r="X1945" s="13"/>
      <c r="Y1945" s="13"/>
      <c r="Z1945" s="13"/>
      <c r="AA1945" s="13"/>
      <c r="AB1945" s="13"/>
      <c r="AC1945" s="13"/>
      <c r="AD1945" s="13"/>
      <c r="AE1945" s="13"/>
      <c r="AT1945" s="200" t="s">
        <v>194</v>
      </c>
      <c r="AU1945" s="200" t="s">
        <v>92</v>
      </c>
      <c r="AV1945" s="13" t="s">
        <v>92</v>
      </c>
      <c r="AW1945" s="13" t="s">
        <v>32</v>
      </c>
      <c r="AX1945" s="13" t="s">
        <v>76</v>
      </c>
      <c r="AY1945" s="200" t="s">
        <v>185</v>
      </c>
    </row>
    <row r="1946" s="13" customFormat="1">
      <c r="A1946" s="13"/>
      <c r="B1946" s="199"/>
      <c r="C1946" s="13"/>
      <c r="D1946" s="194" t="s">
        <v>194</v>
      </c>
      <c r="E1946" s="200" t="s">
        <v>1</v>
      </c>
      <c r="F1946" s="201" t="s">
        <v>2155</v>
      </c>
      <c r="G1946" s="13"/>
      <c r="H1946" s="202">
        <v>-0.40500000000000003</v>
      </c>
      <c r="I1946" s="203"/>
      <c r="J1946" s="13"/>
      <c r="K1946" s="13"/>
      <c r="L1946" s="199"/>
      <c r="M1946" s="204"/>
      <c r="N1946" s="205"/>
      <c r="O1946" s="205"/>
      <c r="P1946" s="205"/>
      <c r="Q1946" s="205"/>
      <c r="R1946" s="205"/>
      <c r="S1946" s="205"/>
      <c r="T1946" s="206"/>
      <c r="U1946" s="13"/>
      <c r="V1946" s="13"/>
      <c r="W1946" s="13"/>
      <c r="X1946" s="13"/>
      <c r="Y1946" s="13"/>
      <c r="Z1946" s="13"/>
      <c r="AA1946" s="13"/>
      <c r="AB1946" s="13"/>
      <c r="AC1946" s="13"/>
      <c r="AD1946" s="13"/>
      <c r="AE1946" s="13"/>
      <c r="AT1946" s="200" t="s">
        <v>194</v>
      </c>
      <c r="AU1946" s="200" t="s">
        <v>92</v>
      </c>
      <c r="AV1946" s="13" t="s">
        <v>92</v>
      </c>
      <c r="AW1946" s="13" t="s">
        <v>32</v>
      </c>
      <c r="AX1946" s="13" t="s">
        <v>76</v>
      </c>
      <c r="AY1946" s="200" t="s">
        <v>185</v>
      </c>
    </row>
    <row r="1947" s="16" customFormat="1">
      <c r="A1947" s="16"/>
      <c r="B1947" s="234"/>
      <c r="C1947" s="16"/>
      <c r="D1947" s="194" t="s">
        <v>194</v>
      </c>
      <c r="E1947" s="235" t="s">
        <v>1</v>
      </c>
      <c r="F1947" s="236" t="s">
        <v>293</v>
      </c>
      <c r="G1947" s="16"/>
      <c r="H1947" s="237">
        <v>350.56700000000001</v>
      </c>
      <c r="I1947" s="238"/>
      <c r="J1947" s="16"/>
      <c r="K1947" s="16"/>
      <c r="L1947" s="234"/>
      <c r="M1947" s="239"/>
      <c r="N1947" s="240"/>
      <c r="O1947" s="240"/>
      <c r="P1947" s="240"/>
      <c r="Q1947" s="240"/>
      <c r="R1947" s="240"/>
      <c r="S1947" s="240"/>
      <c r="T1947" s="241"/>
      <c r="U1947" s="16"/>
      <c r="V1947" s="16"/>
      <c r="W1947" s="16"/>
      <c r="X1947" s="16"/>
      <c r="Y1947" s="16"/>
      <c r="Z1947" s="16"/>
      <c r="AA1947" s="16"/>
      <c r="AB1947" s="16"/>
      <c r="AC1947" s="16"/>
      <c r="AD1947" s="16"/>
      <c r="AE1947" s="16"/>
      <c r="AT1947" s="235" t="s">
        <v>194</v>
      </c>
      <c r="AU1947" s="235" t="s">
        <v>92</v>
      </c>
      <c r="AV1947" s="16" t="s">
        <v>111</v>
      </c>
      <c r="AW1947" s="16" t="s">
        <v>32</v>
      </c>
      <c r="AX1947" s="16" t="s">
        <v>76</v>
      </c>
      <c r="AY1947" s="235" t="s">
        <v>185</v>
      </c>
    </row>
    <row r="1948" s="15" customFormat="1">
      <c r="A1948" s="15"/>
      <c r="B1948" s="226"/>
      <c r="C1948" s="15"/>
      <c r="D1948" s="194" t="s">
        <v>194</v>
      </c>
      <c r="E1948" s="227" t="s">
        <v>1</v>
      </c>
      <c r="F1948" s="228" t="s">
        <v>276</v>
      </c>
      <c r="G1948" s="15"/>
      <c r="H1948" s="229">
        <v>918.68700000000024</v>
      </c>
      <c r="I1948" s="230"/>
      <c r="J1948" s="15"/>
      <c r="K1948" s="15"/>
      <c r="L1948" s="226"/>
      <c r="M1948" s="231"/>
      <c r="N1948" s="232"/>
      <c r="O1948" s="232"/>
      <c r="P1948" s="232"/>
      <c r="Q1948" s="232"/>
      <c r="R1948" s="232"/>
      <c r="S1948" s="232"/>
      <c r="T1948" s="233"/>
      <c r="U1948" s="15"/>
      <c r="V1948" s="15"/>
      <c r="W1948" s="15"/>
      <c r="X1948" s="15"/>
      <c r="Y1948" s="15"/>
      <c r="Z1948" s="15"/>
      <c r="AA1948" s="15"/>
      <c r="AB1948" s="15"/>
      <c r="AC1948" s="15"/>
      <c r="AD1948" s="15"/>
      <c r="AE1948" s="15"/>
      <c r="AT1948" s="227" t="s">
        <v>194</v>
      </c>
      <c r="AU1948" s="227" t="s">
        <v>92</v>
      </c>
      <c r="AV1948" s="15" t="s">
        <v>191</v>
      </c>
      <c r="AW1948" s="15" t="s">
        <v>32</v>
      </c>
      <c r="AX1948" s="15" t="s">
        <v>84</v>
      </c>
      <c r="AY1948" s="227" t="s">
        <v>185</v>
      </c>
    </row>
    <row r="1949" s="2" customFormat="1" ht="24.15" customHeight="1">
      <c r="A1949" s="38"/>
      <c r="B1949" s="180"/>
      <c r="C1949" s="181" t="s">
        <v>2156</v>
      </c>
      <c r="D1949" s="181" t="s">
        <v>187</v>
      </c>
      <c r="E1949" s="182" t="s">
        <v>2157</v>
      </c>
      <c r="F1949" s="183" t="s">
        <v>2158</v>
      </c>
      <c r="G1949" s="184" t="s">
        <v>584</v>
      </c>
      <c r="H1949" s="185">
        <v>3.2000000000000002</v>
      </c>
      <c r="I1949" s="186"/>
      <c r="J1949" s="187">
        <f>ROUND(I1949*H1949,2)</f>
        <v>0</v>
      </c>
      <c r="K1949" s="183" t="s">
        <v>199</v>
      </c>
      <c r="L1949" s="39"/>
      <c r="M1949" s="188" t="s">
        <v>1</v>
      </c>
      <c r="N1949" s="189" t="s">
        <v>42</v>
      </c>
      <c r="O1949" s="77"/>
      <c r="P1949" s="190">
        <f>O1949*H1949</f>
        <v>0</v>
      </c>
      <c r="Q1949" s="190">
        <v>0</v>
      </c>
      <c r="R1949" s="190">
        <f>Q1949*H1949</f>
        <v>0</v>
      </c>
      <c r="S1949" s="190">
        <v>0.033000000000000002</v>
      </c>
      <c r="T1949" s="191">
        <f>S1949*H1949</f>
        <v>0.10560000000000001</v>
      </c>
      <c r="U1949" s="38"/>
      <c r="V1949" s="38"/>
      <c r="W1949" s="38"/>
      <c r="X1949" s="38"/>
      <c r="Y1949" s="38"/>
      <c r="Z1949" s="38"/>
      <c r="AA1949" s="38"/>
      <c r="AB1949" s="38"/>
      <c r="AC1949" s="38"/>
      <c r="AD1949" s="38"/>
      <c r="AE1949" s="38"/>
      <c r="AR1949" s="192" t="s">
        <v>301</v>
      </c>
      <c r="AT1949" s="192" t="s">
        <v>187</v>
      </c>
      <c r="AU1949" s="192" t="s">
        <v>92</v>
      </c>
      <c r="AY1949" s="19" t="s">
        <v>185</v>
      </c>
      <c r="BE1949" s="193">
        <f>IF(N1949="základní",J1949,0)</f>
        <v>0</v>
      </c>
      <c r="BF1949" s="193">
        <f>IF(N1949="snížená",J1949,0)</f>
        <v>0</v>
      </c>
      <c r="BG1949" s="193">
        <f>IF(N1949="zákl. přenesená",J1949,0)</f>
        <v>0</v>
      </c>
      <c r="BH1949" s="193">
        <f>IF(N1949="sníž. přenesená",J1949,0)</f>
        <v>0</v>
      </c>
      <c r="BI1949" s="193">
        <f>IF(N1949="nulová",J1949,0)</f>
        <v>0</v>
      </c>
      <c r="BJ1949" s="19" t="s">
        <v>92</v>
      </c>
      <c r="BK1949" s="193">
        <f>ROUND(I1949*H1949,2)</f>
        <v>0</v>
      </c>
      <c r="BL1949" s="19" t="s">
        <v>301</v>
      </c>
      <c r="BM1949" s="192" t="s">
        <v>2159</v>
      </c>
    </row>
    <row r="1950" s="2" customFormat="1">
      <c r="A1950" s="38"/>
      <c r="B1950" s="39"/>
      <c r="C1950" s="38"/>
      <c r="D1950" s="194" t="s">
        <v>193</v>
      </c>
      <c r="E1950" s="38"/>
      <c r="F1950" s="195" t="s">
        <v>2158</v>
      </c>
      <c r="G1950" s="38"/>
      <c r="H1950" s="38"/>
      <c r="I1950" s="196"/>
      <c r="J1950" s="38"/>
      <c r="K1950" s="38"/>
      <c r="L1950" s="39"/>
      <c r="M1950" s="197"/>
      <c r="N1950" s="198"/>
      <c r="O1950" s="77"/>
      <c r="P1950" s="77"/>
      <c r="Q1950" s="77"/>
      <c r="R1950" s="77"/>
      <c r="S1950" s="77"/>
      <c r="T1950" s="78"/>
      <c r="U1950" s="38"/>
      <c r="V1950" s="38"/>
      <c r="W1950" s="38"/>
      <c r="X1950" s="38"/>
      <c r="Y1950" s="38"/>
      <c r="Z1950" s="38"/>
      <c r="AA1950" s="38"/>
      <c r="AB1950" s="38"/>
      <c r="AC1950" s="38"/>
      <c r="AD1950" s="38"/>
      <c r="AE1950" s="38"/>
      <c r="AT1950" s="19" t="s">
        <v>193</v>
      </c>
      <c r="AU1950" s="19" t="s">
        <v>92</v>
      </c>
    </row>
    <row r="1951" s="2" customFormat="1">
      <c r="A1951" s="38"/>
      <c r="B1951" s="39"/>
      <c r="C1951" s="38"/>
      <c r="D1951" s="207" t="s">
        <v>201</v>
      </c>
      <c r="E1951" s="38"/>
      <c r="F1951" s="208" t="s">
        <v>2160</v>
      </c>
      <c r="G1951" s="38"/>
      <c r="H1951" s="38"/>
      <c r="I1951" s="196"/>
      <c r="J1951" s="38"/>
      <c r="K1951" s="38"/>
      <c r="L1951" s="39"/>
      <c r="M1951" s="197"/>
      <c r="N1951" s="198"/>
      <c r="O1951" s="77"/>
      <c r="P1951" s="77"/>
      <c r="Q1951" s="77"/>
      <c r="R1951" s="77"/>
      <c r="S1951" s="77"/>
      <c r="T1951" s="78"/>
      <c r="U1951" s="38"/>
      <c r="V1951" s="38"/>
      <c r="W1951" s="38"/>
      <c r="X1951" s="38"/>
      <c r="Y1951" s="38"/>
      <c r="Z1951" s="38"/>
      <c r="AA1951" s="38"/>
      <c r="AB1951" s="38"/>
      <c r="AC1951" s="38"/>
      <c r="AD1951" s="38"/>
      <c r="AE1951" s="38"/>
      <c r="AT1951" s="19" t="s">
        <v>201</v>
      </c>
      <c r="AU1951" s="19" t="s">
        <v>92</v>
      </c>
    </row>
    <row r="1952" s="14" customFormat="1">
      <c r="A1952" s="14"/>
      <c r="B1952" s="219"/>
      <c r="C1952" s="14"/>
      <c r="D1952" s="194" t="s">
        <v>194</v>
      </c>
      <c r="E1952" s="220" t="s">
        <v>1</v>
      </c>
      <c r="F1952" s="221" t="s">
        <v>2161</v>
      </c>
      <c r="G1952" s="14"/>
      <c r="H1952" s="220" t="s">
        <v>1</v>
      </c>
      <c r="I1952" s="222"/>
      <c r="J1952" s="14"/>
      <c r="K1952" s="14"/>
      <c r="L1952" s="219"/>
      <c r="M1952" s="223"/>
      <c r="N1952" s="224"/>
      <c r="O1952" s="224"/>
      <c r="P1952" s="224"/>
      <c r="Q1952" s="224"/>
      <c r="R1952" s="224"/>
      <c r="S1952" s="224"/>
      <c r="T1952" s="225"/>
      <c r="U1952" s="14"/>
      <c r="V1952" s="14"/>
      <c r="W1952" s="14"/>
      <c r="X1952" s="14"/>
      <c r="Y1952" s="14"/>
      <c r="Z1952" s="14"/>
      <c r="AA1952" s="14"/>
      <c r="AB1952" s="14"/>
      <c r="AC1952" s="14"/>
      <c r="AD1952" s="14"/>
      <c r="AE1952" s="14"/>
      <c r="AT1952" s="220" t="s">
        <v>194</v>
      </c>
      <c r="AU1952" s="220" t="s">
        <v>92</v>
      </c>
      <c r="AV1952" s="14" t="s">
        <v>84</v>
      </c>
      <c r="AW1952" s="14" t="s">
        <v>32</v>
      </c>
      <c r="AX1952" s="14" t="s">
        <v>76</v>
      </c>
      <c r="AY1952" s="220" t="s">
        <v>185</v>
      </c>
    </row>
    <row r="1953" s="14" customFormat="1">
      <c r="A1953" s="14"/>
      <c r="B1953" s="219"/>
      <c r="C1953" s="14"/>
      <c r="D1953" s="194" t="s">
        <v>194</v>
      </c>
      <c r="E1953" s="220" t="s">
        <v>1</v>
      </c>
      <c r="F1953" s="221" t="s">
        <v>2162</v>
      </c>
      <c r="G1953" s="14"/>
      <c r="H1953" s="220" t="s">
        <v>1</v>
      </c>
      <c r="I1953" s="222"/>
      <c r="J1953" s="14"/>
      <c r="K1953" s="14"/>
      <c r="L1953" s="219"/>
      <c r="M1953" s="223"/>
      <c r="N1953" s="224"/>
      <c r="O1953" s="224"/>
      <c r="P1953" s="224"/>
      <c r="Q1953" s="224"/>
      <c r="R1953" s="224"/>
      <c r="S1953" s="224"/>
      <c r="T1953" s="225"/>
      <c r="U1953" s="14"/>
      <c r="V1953" s="14"/>
      <c r="W1953" s="14"/>
      <c r="X1953" s="14"/>
      <c r="Y1953" s="14"/>
      <c r="Z1953" s="14"/>
      <c r="AA1953" s="14"/>
      <c r="AB1953" s="14"/>
      <c r="AC1953" s="14"/>
      <c r="AD1953" s="14"/>
      <c r="AE1953" s="14"/>
      <c r="AT1953" s="220" t="s">
        <v>194</v>
      </c>
      <c r="AU1953" s="220" t="s">
        <v>92</v>
      </c>
      <c r="AV1953" s="14" t="s">
        <v>84</v>
      </c>
      <c r="AW1953" s="14" t="s">
        <v>32</v>
      </c>
      <c r="AX1953" s="14" t="s">
        <v>76</v>
      </c>
      <c r="AY1953" s="220" t="s">
        <v>185</v>
      </c>
    </row>
    <row r="1954" s="13" customFormat="1">
      <c r="A1954" s="13"/>
      <c r="B1954" s="199"/>
      <c r="C1954" s="13"/>
      <c r="D1954" s="194" t="s">
        <v>194</v>
      </c>
      <c r="E1954" s="200" t="s">
        <v>1</v>
      </c>
      <c r="F1954" s="201" t="s">
        <v>2163</v>
      </c>
      <c r="G1954" s="13"/>
      <c r="H1954" s="202">
        <v>3.2000000000000002</v>
      </c>
      <c r="I1954" s="203"/>
      <c r="J1954" s="13"/>
      <c r="K1954" s="13"/>
      <c r="L1954" s="199"/>
      <c r="M1954" s="204"/>
      <c r="N1954" s="205"/>
      <c r="O1954" s="205"/>
      <c r="P1954" s="205"/>
      <c r="Q1954" s="205"/>
      <c r="R1954" s="205"/>
      <c r="S1954" s="205"/>
      <c r="T1954" s="206"/>
      <c r="U1954" s="13"/>
      <c r="V1954" s="13"/>
      <c r="W1954" s="13"/>
      <c r="X1954" s="13"/>
      <c r="Y1954" s="13"/>
      <c r="Z1954" s="13"/>
      <c r="AA1954" s="13"/>
      <c r="AB1954" s="13"/>
      <c r="AC1954" s="13"/>
      <c r="AD1954" s="13"/>
      <c r="AE1954" s="13"/>
      <c r="AT1954" s="200" t="s">
        <v>194</v>
      </c>
      <c r="AU1954" s="200" t="s">
        <v>92</v>
      </c>
      <c r="AV1954" s="13" t="s">
        <v>92</v>
      </c>
      <c r="AW1954" s="13" t="s">
        <v>32</v>
      </c>
      <c r="AX1954" s="13" t="s">
        <v>84</v>
      </c>
      <c r="AY1954" s="200" t="s">
        <v>185</v>
      </c>
    </row>
    <row r="1955" s="2" customFormat="1" ht="33" customHeight="1">
      <c r="A1955" s="38"/>
      <c r="B1955" s="180"/>
      <c r="C1955" s="181" t="s">
        <v>2164</v>
      </c>
      <c r="D1955" s="181" t="s">
        <v>187</v>
      </c>
      <c r="E1955" s="182" t="s">
        <v>2165</v>
      </c>
      <c r="F1955" s="183" t="s">
        <v>2166</v>
      </c>
      <c r="G1955" s="184" t="s">
        <v>584</v>
      </c>
      <c r="H1955" s="185">
        <v>7.5999999999999996</v>
      </c>
      <c r="I1955" s="186"/>
      <c r="J1955" s="187">
        <f>ROUND(I1955*H1955,2)</f>
        <v>0</v>
      </c>
      <c r="K1955" s="183" t="s">
        <v>199</v>
      </c>
      <c r="L1955" s="39"/>
      <c r="M1955" s="188" t="s">
        <v>1</v>
      </c>
      <c r="N1955" s="189" t="s">
        <v>42</v>
      </c>
      <c r="O1955" s="77"/>
      <c r="P1955" s="190">
        <f>O1955*H1955</f>
        <v>0</v>
      </c>
      <c r="Q1955" s="190">
        <v>0</v>
      </c>
      <c r="R1955" s="190">
        <f>Q1955*H1955</f>
        <v>0</v>
      </c>
      <c r="S1955" s="190">
        <v>0.033000000000000002</v>
      </c>
      <c r="T1955" s="191">
        <f>S1955*H1955</f>
        <v>0.25080000000000002</v>
      </c>
      <c r="U1955" s="38"/>
      <c r="V1955" s="38"/>
      <c r="W1955" s="38"/>
      <c r="X1955" s="38"/>
      <c r="Y1955" s="38"/>
      <c r="Z1955" s="38"/>
      <c r="AA1955" s="38"/>
      <c r="AB1955" s="38"/>
      <c r="AC1955" s="38"/>
      <c r="AD1955" s="38"/>
      <c r="AE1955" s="38"/>
      <c r="AR1955" s="192" t="s">
        <v>301</v>
      </c>
      <c r="AT1955" s="192" t="s">
        <v>187</v>
      </c>
      <c r="AU1955" s="192" t="s">
        <v>92</v>
      </c>
      <c r="AY1955" s="19" t="s">
        <v>185</v>
      </c>
      <c r="BE1955" s="193">
        <f>IF(N1955="základní",J1955,0)</f>
        <v>0</v>
      </c>
      <c r="BF1955" s="193">
        <f>IF(N1955="snížená",J1955,0)</f>
        <v>0</v>
      </c>
      <c r="BG1955" s="193">
        <f>IF(N1955="zákl. přenesená",J1955,0)</f>
        <v>0</v>
      </c>
      <c r="BH1955" s="193">
        <f>IF(N1955="sníž. přenesená",J1955,0)</f>
        <v>0</v>
      </c>
      <c r="BI1955" s="193">
        <f>IF(N1955="nulová",J1955,0)</f>
        <v>0</v>
      </c>
      <c r="BJ1955" s="19" t="s">
        <v>92</v>
      </c>
      <c r="BK1955" s="193">
        <f>ROUND(I1955*H1955,2)</f>
        <v>0</v>
      </c>
      <c r="BL1955" s="19" t="s">
        <v>301</v>
      </c>
      <c r="BM1955" s="192" t="s">
        <v>2167</v>
      </c>
    </row>
    <row r="1956" s="2" customFormat="1">
      <c r="A1956" s="38"/>
      <c r="B1956" s="39"/>
      <c r="C1956" s="38"/>
      <c r="D1956" s="194" t="s">
        <v>193</v>
      </c>
      <c r="E1956" s="38"/>
      <c r="F1956" s="195" t="s">
        <v>2166</v>
      </c>
      <c r="G1956" s="38"/>
      <c r="H1956" s="38"/>
      <c r="I1956" s="196"/>
      <c r="J1956" s="38"/>
      <c r="K1956" s="38"/>
      <c r="L1956" s="39"/>
      <c r="M1956" s="197"/>
      <c r="N1956" s="198"/>
      <c r="O1956" s="77"/>
      <c r="P1956" s="77"/>
      <c r="Q1956" s="77"/>
      <c r="R1956" s="77"/>
      <c r="S1956" s="77"/>
      <c r="T1956" s="78"/>
      <c r="U1956" s="38"/>
      <c r="V1956" s="38"/>
      <c r="W1956" s="38"/>
      <c r="X1956" s="38"/>
      <c r="Y1956" s="38"/>
      <c r="Z1956" s="38"/>
      <c r="AA1956" s="38"/>
      <c r="AB1956" s="38"/>
      <c r="AC1956" s="38"/>
      <c r="AD1956" s="38"/>
      <c r="AE1956" s="38"/>
      <c r="AT1956" s="19" t="s">
        <v>193</v>
      </c>
      <c r="AU1956" s="19" t="s">
        <v>92</v>
      </c>
    </row>
    <row r="1957" s="2" customFormat="1">
      <c r="A1957" s="38"/>
      <c r="B1957" s="39"/>
      <c r="C1957" s="38"/>
      <c r="D1957" s="207" t="s">
        <v>201</v>
      </c>
      <c r="E1957" s="38"/>
      <c r="F1957" s="208" t="s">
        <v>2168</v>
      </c>
      <c r="G1957" s="38"/>
      <c r="H1957" s="38"/>
      <c r="I1957" s="196"/>
      <c r="J1957" s="38"/>
      <c r="K1957" s="38"/>
      <c r="L1957" s="39"/>
      <c r="M1957" s="197"/>
      <c r="N1957" s="198"/>
      <c r="O1957" s="77"/>
      <c r="P1957" s="77"/>
      <c r="Q1957" s="77"/>
      <c r="R1957" s="77"/>
      <c r="S1957" s="77"/>
      <c r="T1957" s="78"/>
      <c r="U1957" s="38"/>
      <c r="V1957" s="38"/>
      <c r="W1957" s="38"/>
      <c r="X1957" s="38"/>
      <c r="Y1957" s="38"/>
      <c r="Z1957" s="38"/>
      <c r="AA1957" s="38"/>
      <c r="AB1957" s="38"/>
      <c r="AC1957" s="38"/>
      <c r="AD1957" s="38"/>
      <c r="AE1957" s="38"/>
      <c r="AT1957" s="19" t="s">
        <v>201</v>
      </c>
      <c r="AU1957" s="19" t="s">
        <v>92</v>
      </c>
    </row>
    <row r="1958" s="13" customFormat="1">
      <c r="A1958" s="13"/>
      <c r="B1958" s="199"/>
      <c r="C1958" s="13"/>
      <c r="D1958" s="194" t="s">
        <v>194</v>
      </c>
      <c r="E1958" s="200" t="s">
        <v>1</v>
      </c>
      <c r="F1958" s="201" t="s">
        <v>2169</v>
      </c>
      <c r="G1958" s="13"/>
      <c r="H1958" s="202">
        <v>7.5999999999999996</v>
      </c>
      <c r="I1958" s="203"/>
      <c r="J1958" s="13"/>
      <c r="K1958" s="13"/>
      <c r="L1958" s="199"/>
      <c r="M1958" s="204"/>
      <c r="N1958" s="205"/>
      <c r="O1958" s="205"/>
      <c r="P1958" s="205"/>
      <c r="Q1958" s="205"/>
      <c r="R1958" s="205"/>
      <c r="S1958" s="205"/>
      <c r="T1958" s="206"/>
      <c r="U1958" s="13"/>
      <c r="V1958" s="13"/>
      <c r="W1958" s="13"/>
      <c r="X1958" s="13"/>
      <c r="Y1958" s="13"/>
      <c r="Z1958" s="13"/>
      <c r="AA1958" s="13"/>
      <c r="AB1958" s="13"/>
      <c r="AC1958" s="13"/>
      <c r="AD1958" s="13"/>
      <c r="AE1958" s="13"/>
      <c r="AT1958" s="200" t="s">
        <v>194</v>
      </c>
      <c r="AU1958" s="200" t="s">
        <v>92</v>
      </c>
      <c r="AV1958" s="13" t="s">
        <v>92</v>
      </c>
      <c r="AW1958" s="13" t="s">
        <v>32</v>
      </c>
      <c r="AX1958" s="13" t="s">
        <v>84</v>
      </c>
      <c r="AY1958" s="200" t="s">
        <v>185</v>
      </c>
    </row>
    <row r="1959" s="2" customFormat="1" ht="44.25" customHeight="1">
      <c r="A1959" s="38"/>
      <c r="B1959" s="180"/>
      <c r="C1959" s="181" t="s">
        <v>2170</v>
      </c>
      <c r="D1959" s="181" t="s">
        <v>187</v>
      </c>
      <c r="E1959" s="182" t="s">
        <v>2171</v>
      </c>
      <c r="F1959" s="183" t="s">
        <v>2172</v>
      </c>
      <c r="G1959" s="184" t="s">
        <v>383</v>
      </c>
      <c r="H1959" s="185">
        <v>132</v>
      </c>
      <c r="I1959" s="186"/>
      <c r="J1959" s="187">
        <f>ROUND(I1959*H1959,2)</f>
        <v>0</v>
      </c>
      <c r="K1959" s="183" t="s">
        <v>1</v>
      </c>
      <c r="L1959" s="39"/>
      <c r="M1959" s="188" t="s">
        <v>1</v>
      </c>
      <c r="N1959" s="189" t="s">
        <v>42</v>
      </c>
      <c r="O1959" s="77"/>
      <c r="P1959" s="190">
        <f>O1959*H1959</f>
        <v>0</v>
      </c>
      <c r="Q1959" s="190">
        <v>0</v>
      </c>
      <c r="R1959" s="190">
        <f>Q1959*H1959</f>
        <v>0</v>
      </c>
      <c r="S1959" s="190">
        <v>0.033000000000000002</v>
      </c>
      <c r="T1959" s="191">
        <f>S1959*H1959</f>
        <v>4.3559999999999999</v>
      </c>
      <c r="U1959" s="38"/>
      <c r="V1959" s="38"/>
      <c r="W1959" s="38"/>
      <c r="X1959" s="38"/>
      <c r="Y1959" s="38"/>
      <c r="Z1959" s="38"/>
      <c r="AA1959" s="38"/>
      <c r="AB1959" s="38"/>
      <c r="AC1959" s="38"/>
      <c r="AD1959" s="38"/>
      <c r="AE1959" s="38"/>
      <c r="AR1959" s="192" t="s">
        <v>301</v>
      </c>
      <c r="AT1959" s="192" t="s">
        <v>187</v>
      </c>
      <c r="AU1959" s="192" t="s">
        <v>92</v>
      </c>
      <c r="AY1959" s="19" t="s">
        <v>185</v>
      </c>
      <c r="BE1959" s="193">
        <f>IF(N1959="základní",J1959,0)</f>
        <v>0</v>
      </c>
      <c r="BF1959" s="193">
        <f>IF(N1959="snížená",J1959,0)</f>
        <v>0</v>
      </c>
      <c r="BG1959" s="193">
        <f>IF(N1959="zákl. přenesená",J1959,0)</f>
        <v>0</v>
      </c>
      <c r="BH1959" s="193">
        <f>IF(N1959="sníž. přenesená",J1959,0)</f>
        <v>0</v>
      </c>
      <c r="BI1959" s="193">
        <f>IF(N1959="nulová",J1959,0)</f>
        <v>0</v>
      </c>
      <c r="BJ1959" s="19" t="s">
        <v>92</v>
      </c>
      <c r="BK1959" s="193">
        <f>ROUND(I1959*H1959,2)</f>
        <v>0</v>
      </c>
      <c r="BL1959" s="19" t="s">
        <v>301</v>
      </c>
      <c r="BM1959" s="192" t="s">
        <v>2173</v>
      </c>
    </row>
    <row r="1960" s="2" customFormat="1">
      <c r="A1960" s="38"/>
      <c r="B1960" s="39"/>
      <c r="C1960" s="38"/>
      <c r="D1960" s="194" t="s">
        <v>193</v>
      </c>
      <c r="E1960" s="38"/>
      <c r="F1960" s="195" t="s">
        <v>2172</v>
      </c>
      <c r="G1960" s="38"/>
      <c r="H1960" s="38"/>
      <c r="I1960" s="196"/>
      <c r="J1960" s="38"/>
      <c r="K1960" s="38"/>
      <c r="L1960" s="39"/>
      <c r="M1960" s="197"/>
      <c r="N1960" s="198"/>
      <c r="O1960" s="77"/>
      <c r="P1960" s="77"/>
      <c r="Q1960" s="77"/>
      <c r="R1960" s="77"/>
      <c r="S1960" s="77"/>
      <c r="T1960" s="78"/>
      <c r="U1960" s="38"/>
      <c r="V1960" s="38"/>
      <c r="W1960" s="38"/>
      <c r="X1960" s="38"/>
      <c r="Y1960" s="38"/>
      <c r="Z1960" s="38"/>
      <c r="AA1960" s="38"/>
      <c r="AB1960" s="38"/>
      <c r="AC1960" s="38"/>
      <c r="AD1960" s="38"/>
      <c r="AE1960" s="38"/>
      <c r="AT1960" s="19" t="s">
        <v>193</v>
      </c>
      <c r="AU1960" s="19" t="s">
        <v>92</v>
      </c>
    </row>
    <row r="1961" s="14" customFormat="1">
      <c r="A1961" s="14"/>
      <c r="B1961" s="219"/>
      <c r="C1961" s="14"/>
      <c r="D1961" s="194" t="s">
        <v>194</v>
      </c>
      <c r="E1961" s="220" t="s">
        <v>1</v>
      </c>
      <c r="F1961" s="221" t="s">
        <v>2174</v>
      </c>
      <c r="G1961" s="14"/>
      <c r="H1961" s="220" t="s">
        <v>1</v>
      </c>
      <c r="I1961" s="222"/>
      <c r="J1961" s="14"/>
      <c r="K1961" s="14"/>
      <c r="L1961" s="219"/>
      <c r="M1961" s="223"/>
      <c r="N1961" s="224"/>
      <c r="O1961" s="224"/>
      <c r="P1961" s="224"/>
      <c r="Q1961" s="224"/>
      <c r="R1961" s="224"/>
      <c r="S1961" s="224"/>
      <c r="T1961" s="225"/>
      <c r="U1961" s="14"/>
      <c r="V1961" s="14"/>
      <c r="W1961" s="14"/>
      <c r="X1961" s="14"/>
      <c r="Y1961" s="14"/>
      <c r="Z1961" s="14"/>
      <c r="AA1961" s="14"/>
      <c r="AB1961" s="14"/>
      <c r="AC1961" s="14"/>
      <c r="AD1961" s="14"/>
      <c r="AE1961" s="14"/>
      <c r="AT1961" s="220" t="s">
        <v>194</v>
      </c>
      <c r="AU1961" s="220" t="s">
        <v>92</v>
      </c>
      <c r="AV1961" s="14" t="s">
        <v>84</v>
      </c>
      <c r="AW1961" s="14" t="s">
        <v>32</v>
      </c>
      <c r="AX1961" s="14" t="s">
        <v>76</v>
      </c>
      <c r="AY1961" s="220" t="s">
        <v>185</v>
      </c>
    </row>
    <row r="1962" s="14" customFormat="1">
      <c r="A1962" s="14"/>
      <c r="B1962" s="219"/>
      <c r="C1962" s="14"/>
      <c r="D1962" s="194" t="s">
        <v>194</v>
      </c>
      <c r="E1962" s="220" t="s">
        <v>1</v>
      </c>
      <c r="F1962" s="221" t="s">
        <v>2175</v>
      </c>
      <c r="G1962" s="14"/>
      <c r="H1962" s="220" t="s">
        <v>1</v>
      </c>
      <c r="I1962" s="222"/>
      <c r="J1962" s="14"/>
      <c r="K1962" s="14"/>
      <c r="L1962" s="219"/>
      <c r="M1962" s="223"/>
      <c r="N1962" s="224"/>
      <c r="O1962" s="224"/>
      <c r="P1962" s="224"/>
      <c r="Q1962" s="224"/>
      <c r="R1962" s="224"/>
      <c r="S1962" s="224"/>
      <c r="T1962" s="225"/>
      <c r="U1962" s="14"/>
      <c r="V1962" s="14"/>
      <c r="W1962" s="14"/>
      <c r="X1962" s="14"/>
      <c r="Y1962" s="14"/>
      <c r="Z1962" s="14"/>
      <c r="AA1962" s="14"/>
      <c r="AB1962" s="14"/>
      <c r="AC1962" s="14"/>
      <c r="AD1962" s="14"/>
      <c r="AE1962" s="14"/>
      <c r="AT1962" s="220" t="s">
        <v>194</v>
      </c>
      <c r="AU1962" s="220" t="s">
        <v>92</v>
      </c>
      <c r="AV1962" s="14" t="s">
        <v>84</v>
      </c>
      <c r="AW1962" s="14" t="s">
        <v>32</v>
      </c>
      <c r="AX1962" s="14" t="s">
        <v>76</v>
      </c>
      <c r="AY1962" s="220" t="s">
        <v>185</v>
      </c>
    </row>
    <row r="1963" s="14" customFormat="1">
      <c r="A1963" s="14"/>
      <c r="B1963" s="219"/>
      <c r="C1963" s="14"/>
      <c r="D1963" s="194" t="s">
        <v>194</v>
      </c>
      <c r="E1963" s="220" t="s">
        <v>1</v>
      </c>
      <c r="F1963" s="221" t="s">
        <v>2176</v>
      </c>
      <c r="G1963" s="14"/>
      <c r="H1963" s="220" t="s">
        <v>1</v>
      </c>
      <c r="I1963" s="222"/>
      <c r="J1963" s="14"/>
      <c r="K1963" s="14"/>
      <c r="L1963" s="219"/>
      <c r="M1963" s="223"/>
      <c r="N1963" s="224"/>
      <c r="O1963" s="224"/>
      <c r="P1963" s="224"/>
      <c r="Q1963" s="224"/>
      <c r="R1963" s="224"/>
      <c r="S1963" s="224"/>
      <c r="T1963" s="225"/>
      <c r="U1963" s="14"/>
      <c r="V1963" s="14"/>
      <c r="W1963" s="14"/>
      <c r="X1963" s="14"/>
      <c r="Y1963" s="14"/>
      <c r="Z1963" s="14"/>
      <c r="AA1963" s="14"/>
      <c r="AB1963" s="14"/>
      <c r="AC1963" s="14"/>
      <c r="AD1963" s="14"/>
      <c r="AE1963" s="14"/>
      <c r="AT1963" s="220" t="s">
        <v>194</v>
      </c>
      <c r="AU1963" s="220" t="s">
        <v>92</v>
      </c>
      <c r="AV1963" s="14" t="s">
        <v>84</v>
      </c>
      <c r="AW1963" s="14" t="s">
        <v>32</v>
      </c>
      <c r="AX1963" s="14" t="s">
        <v>76</v>
      </c>
      <c r="AY1963" s="220" t="s">
        <v>185</v>
      </c>
    </row>
    <row r="1964" s="13" customFormat="1">
      <c r="A1964" s="13"/>
      <c r="B1964" s="199"/>
      <c r="C1964" s="13"/>
      <c r="D1964" s="194" t="s">
        <v>194</v>
      </c>
      <c r="E1964" s="200" t="s">
        <v>1</v>
      </c>
      <c r="F1964" s="201" t="s">
        <v>2177</v>
      </c>
      <c r="G1964" s="13"/>
      <c r="H1964" s="202">
        <v>90</v>
      </c>
      <c r="I1964" s="203"/>
      <c r="J1964" s="13"/>
      <c r="K1964" s="13"/>
      <c r="L1964" s="199"/>
      <c r="M1964" s="204"/>
      <c r="N1964" s="205"/>
      <c r="O1964" s="205"/>
      <c r="P1964" s="205"/>
      <c r="Q1964" s="205"/>
      <c r="R1964" s="205"/>
      <c r="S1964" s="205"/>
      <c r="T1964" s="206"/>
      <c r="U1964" s="13"/>
      <c r="V1964" s="13"/>
      <c r="W1964" s="13"/>
      <c r="X1964" s="13"/>
      <c r="Y1964" s="13"/>
      <c r="Z1964" s="13"/>
      <c r="AA1964" s="13"/>
      <c r="AB1964" s="13"/>
      <c r="AC1964" s="13"/>
      <c r="AD1964" s="13"/>
      <c r="AE1964" s="13"/>
      <c r="AT1964" s="200" t="s">
        <v>194</v>
      </c>
      <c r="AU1964" s="200" t="s">
        <v>92</v>
      </c>
      <c r="AV1964" s="13" t="s">
        <v>92</v>
      </c>
      <c r="AW1964" s="13" t="s">
        <v>32</v>
      </c>
      <c r="AX1964" s="13" t="s">
        <v>76</v>
      </c>
      <c r="AY1964" s="200" t="s">
        <v>185</v>
      </c>
    </row>
    <row r="1965" s="13" customFormat="1">
      <c r="A1965" s="13"/>
      <c r="B1965" s="199"/>
      <c r="C1965" s="13"/>
      <c r="D1965" s="194" t="s">
        <v>194</v>
      </c>
      <c r="E1965" s="200" t="s">
        <v>1</v>
      </c>
      <c r="F1965" s="201" t="s">
        <v>2178</v>
      </c>
      <c r="G1965" s="13"/>
      <c r="H1965" s="202">
        <v>42</v>
      </c>
      <c r="I1965" s="203"/>
      <c r="J1965" s="13"/>
      <c r="K1965" s="13"/>
      <c r="L1965" s="199"/>
      <c r="M1965" s="204"/>
      <c r="N1965" s="205"/>
      <c r="O1965" s="205"/>
      <c r="P1965" s="205"/>
      <c r="Q1965" s="205"/>
      <c r="R1965" s="205"/>
      <c r="S1965" s="205"/>
      <c r="T1965" s="206"/>
      <c r="U1965" s="13"/>
      <c r="V1965" s="13"/>
      <c r="W1965" s="13"/>
      <c r="X1965" s="13"/>
      <c r="Y1965" s="13"/>
      <c r="Z1965" s="13"/>
      <c r="AA1965" s="13"/>
      <c r="AB1965" s="13"/>
      <c r="AC1965" s="13"/>
      <c r="AD1965" s="13"/>
      <c r="AE1965" s="13"/>
      <c r="AT1965" s="200" t="s">
        <v>194</v>
      </c>
      <c r="AU1965" s="200" t="s">
        <v>92</v>
      </c>
      <c r="AV1965" s="13" t="s">
        <v>92</v>
      </c>
      <c r="AW1965" s="13" t="s">
        <v>32</v>
      </c>
      <c r="AX1965" s="13" t="s">
        <v>76</v>
      </c>
      <c r="AY1965" s="200" t="s">
        <v>185</v>
      </c>
    </row>
    <row r="1966" s="15" customFormat="1">
      <c r="A1966" s="15"/>
      <c r="B1966" s="226"/>
      <c r="C1966" s="15"/>
      <c r="D1966" s="194" t="s">
        <v>194</v>
      </c>
      <c r="E1966" s="227" t="s">
        <v>1</v>
      </c>
      <c r="F1966" s="228" t="s">
        <v>276</v>
      </c>
      <c r="G1966" s="15"/>
      <c r="H1966" s="229">
        <v>132</v>
      </c>
      <c r="I1966" s="230"/>
      <c r="J1966" s="15"/>
      <c r="K1966" s="15"/>
      <c r="L1966" s="226"/>
      <c r="M1966" s="231"/>
      <c r="N1966" s="232"/>
      <c r="O1966" s="232"/>
      <c r="P1966" s="232"/>
      <c r="Q1966" s="232"/>
      <c r="R1966" s="232"/>
      <c r="S1966" s="232"/>
      <c r="T1966" s="233"/>
      <c r="U1966" s="15"/>
      <c r="V1966" s="15"/>
      <c r="W1966" s="15"/>
      <c r="X1966" s="15"/>
      <c r="Y1966" s="15"/>
      <c r="Z1966" s="15"/>
      <c r="AA1966" s="15"/>
      <c r="AB1966" s="15"/>
      <c r="AC1966" s="15"/>
      <c r="AD1966" s="15"/>
      <c r="AE1966" s="15"/>
      <c r="AT1966" s="227" t="s">
        <v>194</v>
      </c>
      <c r="AU1966" s="227" t="s">
        <v>92</v>
      </c>
      <c r="AV1966" s="15" t="s">
        <v>191</v>
      </c>
      <c r="AW1966" s="15" t="s">
        <v>32</v>
      </c>
      <c r="AX1966" s="15" t="s">
        <v>84</v>
      </c>
      <c r="AY1966" s="227" t="s">
        <v>185</v>
      </c>
    </row>
    <row r="1967" s="2" customFormat="1" ht="24.15" customHeight="1">
      <c r="A1967" s="38"/>
      <c r="B1967" s="180"/>
      <c r="C1967" s="181" t="s">
        <v>2179</v>
      </c>
      <c r="D1967" s="181" t="s">
        <v>187</v>
      </c>
      <c r="E1967" s="182" t="s">
        <v>2180</v>
      </c>
      <c r="F1967" s="183" t="s">
        <v>2181</v>
      </c>
      <c r="G1967" s="184" t="s">
        <v>584</v>
      </c>
      <c r="H1967" s="185">
        <v>30.800000000000001</v>
      </c>
      <c r="I1967" s="186"/>
      <c r="J1967" s="187">
        <f>ROUND(I1967*H1967,2)</f>
        <v>0</v>
      </c>
      <c r="K1967" s="183" t="s">
        <v>199</v>
      </c>
      <c r="L1967" s="39"/>
      <c r="M1967" s="188" t="s">
        <v>1</v>
      </c>
      <c r="N1967" s="189" t="s">
        <v>42</v>
      </c>
      <c r="O1967" s="77"/>
      <c r="P1967" s="190">
        <f>O1967*H1967</f>
        <v>0</v>
      </c>
      <c r="Q1967" s="190">
        <v>0</v>
      </c>
      <c r="R1967" s="190">
        <f>Q1967*H1967</f>
        <v>0</v>
      </c>
      <c r="S1967" s="190">
        <v>0</v>
      </c>
      <c r="T1967" s="191">
        <f>S1967*H1967</f>
        <v>0</v>
      </c>
      <c r="U1967" s="38"/>
      <c r="V1967" s="38"/>
      <c r="W1967" s="38"/>
      <c r="X1967" s="38"/>
      <c r="Y1967" s="38"/>
      <c r="Z1967" s="38"/>
      <c r="AA1967" s="38"/>
      <c r="AB1967" s="38"/>
      <c r="AC1967" s="38"/>
      <c r="AD1967" s="38"/>
      <c r="AE1967" s="38"/>
      <c r="AR1967" s="192" t="s">
        <v>301</v>
      </c>
      <c r="AT1967" s="192" t="s">
        <v>187</v>
      </c>
      <c r="AU1967" s="192" t="s">
        <v>92</v>
      </c>
      <c r="AY1967" s="19" t="s">
        <v>185</v>
      </c>
      <c r="BE1967" s="193">
        <f>IF(N1967="základní",J1967,0)</f>
        <v>0</v>
      </c>
      <c r="BF1967" s="193">
        <f>IF(N1967="snížená",J1967,0)</f>
        <v>0</v>
      </c>
      <c r="BG1967" s="193">
        <f>IF(N1967="zákl. přenesená",J1967,0)</f>
        <v>0</v>
      </c>
      <c r="BH1967" s="193">
        <f>IF(N1967="sníž. přenesená",J1967,0)</f>
        <v>0</v>
      </c>
      <c r="BI1967" s="193">
        <f>IF(N1967="nulová",J1967,0)</f>
        <v>0</v>
      </c>
      <c r="BJ1967" s="19" t="s">
        <v>92</v>
      </c>
      <c r="BK1967" s="193">
        <f>ROUND(I1967*H1967,2)</f>
        <v>0</v>
      </c>
      <c r="BL1967" s="19" t="s">
        <v>301</v>
      </c>
      <c r="BM1967" s="192" t="s">
        <v>2182</v>
      </c>
    </row>
    <row r="1968" s="2" customFormat="1">
      <c r="A1968" s="38"/>
      <c r="B1968" s="39"/>
      <c r="C1968" s="38"/>
      <c r="D1968" s="194" t="s">
        <v>193</v>
      </c>
      <c r="E1968" s="38"/>
      <c r="F1968" s="195" t="s">
        <v>2181</v>
      </c>
      <c r="G1968" s="38"/>
      <c r="H1968" s="38"/>
      <c r="I1968" s="196"/>
      <c r="J1968" s="38"/>
      <c r="K1968" s="38"/>
      <c r="L1968" s="39"/>
      <c r="M1968" s="197"/>
      <c r="N1968" s="198"/>
      <c r="O1968" s="77"/>
      <c r="P1968" s="77"/>
      <c r="Q1968" s="77"/>
      <c r="R1968" s="77"/>
      <c r="S1968" s="77"/>
      <c r="T1968" s="78"/>
      <c r="U1968" s="38"/>
      <c r="V1968" s="38"/>
      <c r="W1968" s="38"/>
      <c r="X1968" s="38"/>
      <c r="Y1968" s="38"/>
      <c r="Z1968" s="38"/>
      <c r="AA1968" s="38"/>
      <c r="AB1968" s="38"/>
      <c r="AC1968" s="38"/>
      <c r="AD1968" s="38"/>
      <c r="AE1968" s="38"/>
      <c r="AT1968" s="19" t="s">
        <v>193</v>
      </c>
      <c r="AU1968" s="19" t="s">
        <v>92</v>
      </c>
    </row>
    <row r="1969" s="2" customFormat="1">
      <c r="A1969" s="38"/>
      <c r="B1969" s="39"/>
      <c r="C1969" s="38"/>
      <c r="D1969" s="207" t="s">
        <v>201</v>
      </c>
      <c r="E1969" s="38"/>
      <c r="F1969" s="208" t="s">
        <v>2183</v>
      </c>
      <c r="G1969" s="38"/>
      <c r="H1969" s="38"/>
      <c r="I1969" s="196"/>
      <c r="J1969" s="38"/>
      <c r="K1969" s="38"/>
      <c r="L1969" s="39"/>
      <c r="M1969" s="197"/>
      <c r="N1969" s="198"/>
      <c r="O1969" s="77"/>
      <c r="P1969" s="77"/>
      <c r="Q1969" s="77"/>
      <c r="R1969" s="77"/>
      <c r="S1969" s="77"/>
      <c r="T1969" s="78"/>
      <c r="U1969" s="38"/>
      <c r="V1969" s="38"/>
      <c r="W1969" s="38"/>
      <c r="X1969" s="38"/>
      <c r="Y1969" s="38"/>
      <c r="Z1969" s="38"/>
      <c r="AA1969" s="38"/>
      <c r="AB1969" s="38"/>
      <c r="AC1969" s="38"/>
      <c r="AD1969" s="38"/>
      <c r="AE1969" s="38"/>
      <c r="AT1969" s="19" t="s">
        <v>201</v>
      </c>
      <c r="AU1969" s="19" t="s">
        <v>92</v>
      </c>
    </row>
    <row r="1970" s="14" customFormat="1">
      <c r="A1970" s="14"/>
      <c r="B1970" s="219"/>
      <c r="C1970" s="14"/>
      <c r="D1970" s="194" t="s">
        <v>194</v>
      </c>
      <c r="E1970" s="220" t="s">
        <v>1</v>
      </c>
      <c r="F1970" s="221" t="s">
        <v>2184</v>
      </c>
      <c r="G1970" s="14"/>
      <c r="H1970" s="220" t="s">
        <v>1</v>
      </c>
      <c r="I1970" s="222"/>
      <c r="J1970" s="14"/>
      <c r="K1970" s="14"/>
      <c r="L1970" s="219"/>
      <c r="M1970" s="223"/>
      <c r="N1970" s="224"/>
      <c r="O1970" s="224"/>
      <c r="P1970" s="224"/>
      <c r="Q1970" s="224"/>
      <c r="R1970" s="224"/>
      <c r="S1970" s="224"/>
      <c r="T1970" s="225"/>
      <c r="U1970" s="14"/>
      <c r="V1970" s="14"/>
      <c r="W1970" s="14"/>
      <c r="X1970" s="14"/>
      <c r="Y1970" s="14"/>
      <c r="Z1970" s="14"/>
      <c r="AA1970" s="14"/>
      <c r="AB1970" s="14"/>
      <c r="AC1970" s="14"/>
      <c r="AD1970" s="14"/>
      <c r="AE1970" s="14"/>
      <c r="AT1970" s="220" t="s">
        <v>194</v>
      </c>
      <c r="AU1970" s="220" t="s">
        <v>92</v>
      </c>
      <c r="AV1970" s="14" t="s">
        <v>84</v>
      </c>
      <c r="AW1970" s="14" t="s">
        <v>32</v>
      </c>
      <c r="AX1970" s="14" t="s">
        <v>76</v>
      </c>
      <c r="AY1970" s="220" t="s">
        <v>185</v>
      </c>
    </row>
    <row r="1971" s="14" customFormat="1">
      <c r="A1971" s="14"/>
      <c r="B1971" s="219"/>
      <c r="C1971" s="14"/>
      <c r="D1971" s="194" t="s">
        <v>194</v>
      </c>
      <c r="E1971" s="220" t="s">
        <v>1</v>
      </c>
      <c r="F1971" s="221" t="s">
        <v>2185</v>
      </c>
      <c r="G1971" s="14"/>
      <c r="H1971" s="220" t="s">
        <v>1</v>
      </c>
      <c r="I1971" s="222"/>
      <c r="J1971" s="14"/>
      <c r="K1971" s="14"/>
      <c r="L1971" s="219"/>
      <c r="M1971" s="223"/>
      <c r="N1971" s="224"/>
      <c r="O1971" s="224"/>
      <c r="P1971" s="224"/>
      <c r="Q1971" s="224"/>
      <c r="R1971" s="224"/>
      <c r="S1971" s="224"/>
      <c r="T1971" s="225"/>
      <c r="U1971" s="14"/>
      <c r="V1971" s="14"/>
      <c r="W1971" s="14"/>
      <c r="X1971" s="14"/>
      <c r="Y1971" s="14"/>
      <c r="Z1971" s="14"/>
      <c r="AA1971" s="14"/>
      <c r="AB1971" s="14"/>
      <c r="AC1971" s="14"/>
      <c r="AD1971" s="14"/>
      <c r="AE1971" s="14"/>
      <c r="AT1971" s="220" t="s">
        <v>194</v>
      </c>
      <c r="AU1971" s="220" t="s">
        <v>92</v>
      </c>
      <c r="AV1971" s="14" t="s">
        <v>84</v>
      </c>
      <c r="AW1971" s="14" t="s">
        <v>32</v>
      </c>
      <c r="AX1971" s="14" t="s">
        <v>76</v>
      </c>
      <c r="AY1971" s="220" t="s">
        <v>185</v>
      </c>
    </row>
    <row r="1972" s="13" customFormat="1">
      <c r="A1972" s="13"/>
      <c r="B1972" s="199"/>
      <c r="C1972" s="13"/>
      <c r="D1972" s="194" t="s">
        <v>194</v>
      </c>
      <c r="E1972" s="200" t="s">
        <v>1</v>
      </c>
      <c r="F1972" s="201" t="s">
        <v>2186</v>
      </c>
      <c r="G1972" s="13"/>
      <c r="H1972" s="202">
        <v>30.800000000000001</v>
      </c>
      <c r="I1972" s="203"/>
      <c r="J1972" s="13"/>
      <c r="K1972" s="13"/>
      <c r="L1972" s="199"/>
      <c r="M1972" s="204"/>
      <c r="N1972" s="205"/>
      <c r="O1972" s="205"/>
      <c r="P1972" s="205"/>
      <c r="Q1972" s="205"/>
      <c r="R1972" s="205"/>
      <c r="S1972" s="205"/>
      <c r="T1972" s="206"/>
      <c r="U1972" s="13"/>
      <c r="V1972" s="13"/>
      <c r="W1972" s="13"/>
      <c r="X1972" s="13"/>
      <c r="Y1972" s="13"/>
      <c r="Z1972" s="13"/>
      <c r="AA1972" s="13"/>
      <c r="AB1972" s="13"/>
      <c r="AC1972" s="13"/>
      <c r="AD1972" s="13"/>
      <c r="AE1972" s="13"/>
      <c r="AT1972" s="200" t="s">
        <v>194</v>
      </c>
      <c r="AU1972" s="200" t="s">
        <v>92</v>
      </c>
      <c r="AV1972" s="13" t="s">
        <v>92</v>
      </c>
      <c r="AW1972" s="13" t="s">
        <v>32</v>
      </c>
      <c r="AX1972" s="13" t="s">
        <v>84</v>
      </c>
      <c r="AY1972" s="200" t="s">
        <v>185</v>
      </c>
    </row>
    <row r="1973" s="2" customFormat="1" ht="21.75" customHeight="1">
      <c r="A1973" s="38"/>
      <c r="B1973" s="180"/>
      <c r="C1973" s="209" t="s">
        <v>2187</v>
      </c>
      <c r="D1973" s="209" t="s">
        <v>240</v>
      </c>
      <c r="E1973" s="210" t="s">
        <v>2188</v>
      </c>
      <c r="F1973" s="211" t="s">
        <v>2189</v>
      </c>
      <c r="G1973" s="212" t="s">
        <v>198</v>
      </c>
      <c r="H1973" s="213">
        <v>1.585</v>
      </c>
      <c r="I1973" s="214"/>
      <c r="J1973" s="215">
        <f>ROUND(I1973*H1973,2)</f>
        <v>0</v>
      </c>
      <c r="K1973" s="211" t="s">
        <v>199</v>
      </c>
      <c r="L1973" s="216"/>
      <c r="M1973" s="217" t="s">
        <v>1</v>
      </c>
      <c r="N1973" s="218" t="s">
        <v>42</v>
      </c>
      <c r="O1973" s="77"/>
      <c r="P1973" s="190">
        <f>O1973*H1973</f>
        <v>0</v>
      </c>
      <c r="Q1973" s="190">
        <v>0.55000000000000004</v>
      </c>
      <c r="R1973" s="190">
        <f>Q1973*H1973</f>
        <v>0.87175000000000002</v>
      </c>
      <c r="S1973" s="190">
        <v>0</v>
      </c>
      <c r="T1973" s="191">
        <f>S1973*H1973</f>
        <v>0</v>
      </c>
      <c r="U1973" s="38"/>
      <c r="V1973" s="38"/>
      <c r="W1973" s="38"/>
      <c r="X1973" s="38"/>
      <c r="Y1973" s="38"/>
      <c r="Z1973" s="38"/>
      <c r="AA1973" s="38"/>
      <c r="AB1973" s="38"/>
      <c r="AC1973" s="38"/>
      <c r="AD1973" s="38"/>
      <c r="AE1973" s="38"/>
      <c r="AR1973" s="192" t="s">
        <v>414</v>
      </c>
      <c r="AT1973" s="192" t="s">
        <v>240</v>
      </c>
      <c r="AU1973" s="192" t="s">
        <v>92</v>
      </c>
      <c r="AY1973" s="19" t="s">
        <v>185</v>
      </c>
      <c r="BE1973" s="193">
        <f>IF(N1973="základní",J1973,0)</f>
        <v>0</v>
      </c>
      <c r="BF1973" s="193">
        <f>IF(N1973="snížená",J1973,0)</f>
        <v>0</v>
      </c>
      <c r="BG1973" s="193">
        <f>IF(N1973="zákl. přenesená",J1973,0)</f>
        <v>0</v>
      </c>
      <c r="BH1973" s="193">
        <f>IF(N1973="sníž. přenesená",J1973,0)</f>
        <v>0</v>
      </c>
      <c r="BI1973" s="193">
        <f>IF(N1973="nulová",J1973,0)</f>
        <v>0</v>
      </c>
      <c r="BJ1973" s="19" t="s">
        <v>92</v>
      </c>
      <c r="BK1973" s="193">
        <f>ROUND(I1973*H1973,2)</f>
        <v>0</v>
      </c>
      <c r="BL1973" s="19" t="s">
        <v>301</v>
      </c>
      <c r="BM1973" s="192" t="s">
        <v>2190</v>
      </c>
    </row>
    <row r="1974" s="2" customFormat="1">
      <c r="A1974" s="38"/>
      <c r="B1974" s="39"/>
      <c r="C1974" s="38"/>
      <c r="D1974" s="194" t="s">
        <v>193</v>
      </c>
      <c r="E1974" s="38"/>
      <c r="F1974" s="195" t="s">
        <v>2189</v>
      </c>
      <c r="G1974" s="38"/>
      <c r="H1974" s="38"/>
      <c r="I1974" s="196"/>
      <c r="J1974" s="38"/>
      <c r="K1974" s="38"/>
      <c r="L1974" s="39"/>
      <c r="M1974" s="197"/>
      <c r="N1974" s="198"/>
      <c r="O1974" s="77"/>
      <c r="P1974" s="77"/>
      <c r="Q1974" s="77"/>
      <c r="R1974" s="77"/>
      <c r="S1974" s="77"/>
      <c r="T1974" s="78"/>
      <c r="U1974" s="38"/>
      <c r="V1974" s="38"/>
      <c r="W1974" s="38"/>
      <c r="X1974" s="38"/>
      <c r="Y1974" s="38"/>
      <c r="Z1974" s="38"/>
      <c r="AA1974" s="38"/>
      <c r="AB1974" s="38"/>
      <c r="AC1974" s="38"/>
      <c r="AD1974" s="38"/>
      <c r="AE1974" s="38"/>
      <c r="AT1974" s="19" t="s">
        <v>193</v>
      </c>
      <c r="AU1974" s="19" t="s">
        <v>92</v>
      </c>
    </row>
    <row r="1975" s="13" customFormat="1">
      <c r="A1975" s="13"/>
      <c r="B1975" s="199"/>
      <c r="C1975" s="13"/>
      <c r="D1975" s="194" t="s">
        <v>194</v>
      </c>
      <c r="E1975" s="200" t="s">
        <v>1</v>
      </c>
      <c r="F1975" s="201" t="s">
        <v>2191</v>
      </c>
      <c r="G1975" s="13"/>
      <c r="H1975" s="202">
        <v>1.4410000000000001</v>
      </c>
      <c r="I1975" s="203"/>
      <c r="J1975" s="13"/>
      <c r="K1975" s="13"/>
      <c r="L1975" s="199"/>
      <c r="M1975" s="204"/>
      <c r="N1975" s="205"/>
      <c r="O1975" s="205"/>
      <c r="P1975" s="205"/>
      <c r="Q1975" s="205"/>
      <c r="R1975" s="205"/>
      <c r="S1975" s="205"/>
      <c r="T1975" s="206"/>
      <c r="U1975" s="13"/>
      <c r="V1975" s="13"/>
      <c r="W1975" s="13"/>
      <c r="X1975" s="13"/>
      <c r="Y1975" s="13"/>
      <c r="Z1975" s="13"/>
      <c r="AA1975" s="13"/>
      <c r="AB1975" s="13"/>
      <c r="AC1975" s="13"/>
      <c r="AD1975" s="13"/>
      <c r="AE1975" s="13"/>
      <c r="AT1975" s="200" t="s">
        <v>194</v>
      </c>
      <c r="AU1975" s="200" t="s">
        <v>92</v>
      </c>
      <c r="AV1975" s="13" t="s">
        <v>92</v>
      </c>
      <c r="AW1975" s="13" t="s">
        <v>32</v>
      </c>
      <c r="AX1975" s="13" t="s">
        <v>76</v>
      </c>
      <c r="AY1975" s="200" t="s">
        <v>185</v>
      </c>
    </row>
    <row r="1976" s="13" customFormat="1">
      <c r="A1976" s="13"/>
      <c r="B1976" s="199"/>
      <c r="C1976" s="13"/>
      <c r="D1976" s="194" t="s">
        <v>194</v>
      </c>
      <c r="E1976" s="200" t="s">
        <v>1</v>
      </c>
      <c r="F1976" s="201" t="s">
        <v>2192</v>
      </c>
      <c r="G1976" s="13"/>
      <c r="H1976" s="202">
        <v>1.585</v>
      </c>
      <c r="I1976" s="203"/>
      <c r="J1976" s="13"/>
      <c r="K1976" s="13"/>
      <c r="L1976" s="199"/>
      <c r="M1976" s="204"/>
      <c r="N1976" s="205"/>
      <c r="O1976" s="205"/>
      <c r="P1976" s="205"/>
      <c r="Q1976" s="205"/>
      <c r="R1976" s="205"/>
      <c r="S1976" s="205"/>
      <c r="T1976" s="206"/>
      <c r="U1976" s="13"/>
      <c r="V1976" s="13"/>
      <c r="W1976" s="13"/>
      <c r="X1976" s="13"/>
      <c r="Y1976" s="13"/>
      <c r="Z1976" s="13"/>
      <c r="AA1976" s="13"/>
      <c r="AB1976" s="13"/>
      <c r="AC1976" s="13"/>
      <c r="AD1976" s="13"/>
      <c r="AE1976" s="13"/>
      <c r="AT1976" s="200" t="s">
        <v>194</v>
      </c>
      <c r="AU1976" s="200" t="s">
        <v>92</v>
      </c>
      <c r="AV1976" s="13" t="s">
        <v>92</v>
      </c>
      <c r="AW1976" s="13" t="s">
        <v>32</v>
      </c>
      <c r="AX1976" s="13" t="s">
        <v>84</v>
      </c>
      <c r="AY1976" s="200" t="s">
        <v>185</v>
      </c>
    </row>
    <row r="1977" s="2" customFormat="1" ht="16.5" customHeight="1">
      <c r="A1977" s="38"/>
      <c r="B1977" s="180"/>
      <c r="C1977" s="181" t="s">
        <v>2193</v>
      </c>
      <c r="D1977" s="181" t="s">
        <v>187</v>
      </c>
      <c r="E1977" s="182" t="s">
        <v>2194</v>
      </c>
      <c r="F1977" s="183" t="s">
        <v>2195</v>
      </c>
      <c r="G1977" s="184" t="s">
        <v>584</v>
      </c>
      <c r="H1977" s="185">
        <v>1067.6759999999999</v>
      </c>
      <c r="I1977" s="186"/>
      <c r="J1977" s="187">
        <f>ROUND(I1977*H1977,2)</f>
        <v>0</v>
      </c>
      <c r="K1977" s="183" t="s">
        <v>1</v>
      </c>
      <c r="L1977" s="39"/>
      <c r="M1977" s="188" t="s">
        <v>1</v>
      </c>
      <c r="N1977" s="189" t="s">
        <v>42</v>
      </c>
      <c r="O1977" s="77"/>
      <c r="P1977" s="190">
        <f>O1977*H1977</f>
        <v>0</v>
      </c>
      <c r="Q1977" s="190">
        <v>0</v>
      </c>
      <c r="R1977" s="190">
        <f>Q1977*H1977</f>
        <v>0</v>
      </c>
      <c r="S1977" s="190">
        <v>0.0080000000000000002</v>
      </c>
      <c r="T1977" s="191">
        <f>S1977*H1977</f>
        <v>8.5414079999999988</v>
      </c>
      <c r="U1977" s="38"/>
      <c r="V1977" s="38"/>
      <c r="W1977" s="38"/>
      <c r="X1977" s="38"/>
      <c r="Y1977" s="38"/>
      <c r="Z1977" s="38"/>
      <c r="AA1977" s="38"/>
      <c r="AB1977" s="38"/>
      <c r="AC1977" s="38"/>
      <c r="AD1977" s="38"/>
      <c r="AE1977" s="38"/>
      <c r="AR1977" s="192" t="s">
        <v>301</v>
      </c>
      <c r="AT1977" s="192" t="s">
        <v>187</v>
      </c>
      <c r="AU1977" s="192" t="s">
        <v>92</v>
      </c>
      <c r="AY1977" s="19" t="s">
        <v>185</v>
      </c>
      <c r="BE1977" s="193">
        <f>IF(N1977="základní",J1977,0)</f>
        <v>0</v>
      </c>
      <c r="BF1977" s="193">
        <f>IF(N1977="snížená",J1977,0)</f>
        <v>0</v>
      </c>
      <c r="BG1977" s="193">
        <f>IF(N1977="zákl. přenesená",J1977,0)</f>
        <v>0</v>
      </c>
      <c r="BH1977" s="193">
        <f>IF(N1977="sníž. přenesená",J1977,0)</f>
        <v>0</v>
      </c>
      <c r="BI1977" s="193">
        <f>IF(N1977="nulová",J1977,0)</f>
        <v>0</v>
      </c>
      <c r="BJ1977" s="19" t="s">
        <v>92</v>
      </c>
      <c r="BK1977" s="193">
        <f>ROUND(I1977*H1977,2)</f>
        <v>0</v>
      </c>
      <c r="BL1977" s="19" t="s">
        <v>301</v>
      </c>
      <c r="BM1977" s="192" t="s">
        <v>2196</v>
      </c>
    </row>
    <row r="1978" s="2" customFormat="1">
      <c r="A1978" s="38"/>
      <c r="B1978" s="39"/>
      <c r="C1978" s="38"/>
      <c r="D1978" s="194" t="s">
        <v>193</v>
      </c>
      <c r="E1978" s="38"/>
      <c r="F1978" s="195" t="s">
        <v>2195</v>
      </c>
      <c r="G1978" s="38"/>
      <c r="H1978" s="38"/>
      <c r="I1978" s="196"/>
      <c r="J1978" s="38"/>
      <c r="K1978" s="38"/>
      <c r="L1978" s="39"/>
      <c r="M1978" s="197"/>
      <c r="N1978" s="198"/>
      <c r="O1978" s="77"/>
      <c r="P1978" s="77"/>
      <c r="Q1978" s="77"/>
      <c r="R1978" s="77"/>
      <c r="S1978" s="77"/>
      <c r="T1978" s="78"/>
      <c r="U1978" s="38"/>
      <c r="V1978" s="38"/>
      <c r="W1978" s="38"/>
      <c r="X1978" s="38"/>
      <c r="Y1978" s="38"/>
      <c r="Z1978" s="38"/>
      <c r="AA1978" s="38"/>
      <c r="AB1978" s="38"/>
      <c r="AC1978" s="38"/>
      <c r="AD1978" s="38"/>
      <c r="AE1978" s="38"/>
      <c r="AT1978" s="19" t="s">
        <v>193</v>
      </c>
      <c r="AU1978" s="19" t="s">
        <v>92</v>
      </c>
    </row>
    <row r="1979" s="2" customFormat="1" ht="24.15" customHeight="1">
      <c r="A1979" s="38"/>
      <c r="B1979" s="180"/>
      <c r="C1979" s="181" t="s">
        <v>2197</v>
      </c>
      <c r="D1979" s="181" t="s">
        <v>187</v>
      </c>
      <c r="E1979" s="182" t="s">
        <v>2198</v>
      </c>
      <c r="F1979" s="183" t="s">
        <v>2199</v>
      </c>
      <c r="G1979" s="184" t="s">
        <v>584</v>
      </c>
      <c r="H1979" s="185">
        <v>42.799999999999997</v>
      </c>
      <c r="I1979" s="186"/>
      <c r="J1979" s="187">
        <f>ROUND(I1979*H1979,2)</f>
        <v>0</v>
      </c>
      <c r="K1979" s="183" t="s">
        <v>199</v>
      </c>
      <c r="L1979" s="39"/>
      <c r="M1979" s="188" t="s">
        <v>1</v>
      </c>
      <c r="N1979" s="189" t="s">
        <v>42</v>
      </c>
      <c r="O1979" s="77"/>
      <c r="P1979" s="190">
        <f>O1979*H1979</f>
        <v>0</v>
      </c>
      <c r="Q1979" s="190">
        <v>0</v>
      </c>
      <c r="R1979" s="190">
        <f>Q1979*H1979</f>
        <v>0</v>
      </c>
      <c r="S1979" s="190">
        <v>0.033000000000000002</v>
      </c>
      <c r="T1979" s="191">
        <f>S1979*H1979</f>
        <v>1.4123999999999999</v>
      </c>
      <c r="U1979" s="38"/>
      <c r="V1979" s="38"/>
      <c r="W1979" s="38"/>
      <c r="X1979" s="38"/>
      <c r="Y1979" s="38"/>
      <c r="Z1979" s="38"/>
      <c r="AA1979" s="38"/>
      <c r="AB1979" s="38"/>
      <c r="AC1979" s="38"/>
      <c r="AD1979" s="38"/>
      <c r="AE1979" s="38"/>
      <c r="AR1979" s="192" t="s">
        <v>301</v>
      </c>
      <c r="AT1979" s="192" t="s">
        <v>187</v>
      </c>
      <c r="AU1979" s="192" t="s">
        <v>92</v>
      </c>
      <c r="AY1979" s="19" t="s">
        <v>185</v>
      </c>
      <c r="BE1979" s="193">
        <f>IF(N1979="základní",J1979,0)</f>
        <v>0</v>
      </c>
      <c r="BF1979" s="193">
        <f>IF(N1979="snížená",J1979,0)</f>
        <v>0</v>
      </c>
      <c r="BG1979" s="193">
        <f>IF(N1979="zákl. přenesená",J1979,0)</f>
        <v>0</v>
      </c>
      <c r="BH1979" s="193">
        <f>IF(N1979="sníž. přenesená",J1979,0)</f>
        <v>0</v>
      </c>
      <c r="BI1979" s="193">
        <f>IF(N1979="nulová",J1979,0)</f>
        <v>0</v>
      </c>
      <c r="BJ1979" s="19" t="s">
        <v>92</v>
      </c>
      <c r="BK1979" s="193">
        <f>ROUND(I1979*H1979,2)</f>
        <v>0</v>
      </c>
      <c r="BL1979" s="19" t="s">
        <v>301</v>
      </c>
      <c r="BM1979" s="192" t="s">
        <v>2200</v>
      </c>
    </row>
    <row r="1980" s="2" customFormat="1">
      <c r="A1980" s="38"/>
      <c r="B1980" s="39"/>
      <c r="C1980" s="38"/>
      <c r="D1980" s="194" t="s">
        <v>193</v>
      </c>
      <c r="E1980" s="38"/>
      <c r="F1980" s="195" t="s">
        <v>2199</v>
      </c>
      <c r="G1980" s="38"/>
      <c r="H1980" s="38"/>
      <c r="I1980" s="196"/>
      <c r="J1980" s="38"/>
      <c r="K1980" s="38"/>
      <c r="L1980" s="39"/>
      <c r="M1980" s="197"/>
      <c r="N1980" s="198"/>
      <c r="O1980" s="77"/>
      <c r="P1980" s="77"/>
      <c r="Q1980" s="77"/>
      <c r="R1980" s="77"/>
      <c r="S1980" s="77"/>
      <c r="T1980" s="78"/>
      <c r="U1980" s="38"/>
      <c r="V1980" s="38"/>
      <c r="W1980" s="38"/>
      <c r="X1980" s="38"/>
      <c r="Y1980" s="38"/>
      <c r="Z1980" s="38"/>
      <c r="AA1980" s="38"/>
      <c r="AB1980" s="38"/>
      <c r="AC1980" s="38"/>
      <c r="AD1980" s="38"/>
      <c r="AE1980" s="38"/>
      <c r="AT1980" s="19" t="s">
        <v>193</v>
      </c>
      <c r="AU1980" s="19" t="s">
        <v>92</v>
      </c>
    </row>
    <row r="1981" s="2" customFormat="1">
      <c r="A1981" s="38"/>
      <c r="B1981" s="39"/>
      <c r="C1981" s="38"/>
      <c r="D1981" s="207" t="s">
        <v>201</v>
      </c>
      <c r="E1981" s="38"/>
      <c r="F1981" s="208" t="s">
        <v>2201</v>
      </c>
      <c r="G1981" s="38"/>
      <c r="H1981" s="38"/>
      <c r="I1981" s="196"/>
      <c r="J1981" s="38"/>
      <c r="K1981" s="38"/>
      <c r="L1981" s="39"/>
      <c r="M1981" s="197"/>
      <c r="N1981" s="198"/>
      <c r="O1981" s="77"/>
      <c r="P1981" s="77"/>
      <c r="Q1981" s="77"/>
      <c r="R1981" s="77"/>
      <c r="S1981" s="77"/>
      <c r="T1981" s="78"/>
      <c r="U1981" s="38"/>
      <c r="V1981" s="38"/>
      <c r="W1981" s="38"/>
      <c r="X1981" s="38"/>
      <c r="Y1981" s="38"/>
      <c r="Z1981" s="38"/>
      <c r="AA1981" s="38"/>
      <c r="AB1981" s="38"/>
      <c r="AC1981" s="38"/>
      <c r="AD1981" s="38"/>
      <c r="AE1981" s="38"/>
      <c r="AT1981" s="19" t="s">
        <v>201</v>
      </c>
      <c r="AU1981" s="19" t="s">
        <v>92</v>
      </c>
    </row>
    <row r="1982" s="14" customFormat="1">
      <c r="A1982" s="14"/>
      <c r="B1982" s="219"/>
      <c r="C1982" s="14"/>
      <c r="D1982" s="194" t="s">
        <v>194</v>
      </c>
      <c r="E1982" s="220" t="s">
        <v>1</v>
      </c>
      <c r="F1982" s="221" t="s">
        <v>2202</v>
      </c>
      <c r="G1982" s="14"/>
      <c r="H1982" s="220" t="s">
        <v>1</v>
      </c>
      <c r="I1982" s="222"/>
      <c r="J1982" s="14"/>
      <c r="K1982" s="14"/>
      <c r="L1982" s="219"/>
      <c r="M1982" s="223"/>
      <c r="N1982" s="224"/>
      <c r="O1982" s="224"/>
      <c r="P1982" s="224"/>
      <c r="Q1982" s="224"/>
      <c r="R1982" s="224"/>
      <c r="S1982" s="224"/>
      <c r="T1982" s="225"/>
      <c r="U1982" s="14"/>
      <c r="V1982" s="14"/>
      <c r="W1982" s="14"/>
      <c r="X1982" s="14"/>
      <c r="Y1982" s="14"/>
      <c r="Z1982" s="14"/>
      <c r="AA1982" s="14"/>
      <c r="AB1982" s="14"/>
      <c r="AC1982" s="14"/>
      <c r="AD1982" s="14"/>
      <c r="AE1982" s="14"/>
      <c r="AT1982" s="220" t="s">
        <v>194</v>
      </c>
      <c r="AU1982" s="220" t="s">
        <v>92</v>
      </c>
      <c r="AV1982" s="14" t="s">
        <v>84</v>
      </c>
      <c r="AW1982" s="14" t="s">
        <v>32</v>
      </c>
      <c r="AX1982" s="14" t="s">
        <v>76</v>
      </c>
      <c r="AY1982" s="220" t="s">
        <v>185</v>
      </c>
    </row>
    <row r="1983" s="14" customFormat="1">
      <c r="A1983" s="14"/>
      <c r="B1983" s="219"/>
      <c r="C1983" s="14"/>
      <c r="D1983" s="194" t="s">
        <v>194</v>
      </c>
      <c r="E1983" s="220" t="s">
        <v>1</v>
      </c>
      <c r="F1983" s="221" t="s">
        <v>2203</v>
      </c>
      <c r="G1983" s="14"/>
      <c r="H1983" s="220" t="s">
        <v>1</v>
      </c>
      <c r="I1983" s="222"/>
      <c r="J1983" s="14"/>
      <c r="K1983" s="14"/>
      <c r="L1983" s="219"/>
      <c r="M1983" s="223"/>
      <c r="N1983" s="224"/>
      <c r="O1983" s="224"/>
      <c r="P1983" s="224"/>
      <c r="Q1983" s="224"/>
      <c r="R1983" s="224"/>
      <c r="S1983" s="224"/>
      <c r="T1983" s="225"/>
      <c r="U1983" s="14"/>
      <c r="V1983" s="14"/>
      <c r="W1983" s="14"/>
      <c r="X1983" s="14"/>
      <c r="Y1983" s="14"/>
      <c r="Z1983" s="14"/>
      <c r="AA1983" s="14"/>
      <c r="AB1983" s="14"/>
      <c r="AC1983" s="14"/>
      <c r="AD1983" s="14"/>
      <c r="AE1983" s="14"/>
      <c r="AT1983" s="220" t="s">
        <v>194</v>
      </c>
      <c r="AU1983" s="220" t="s">
        <v>92</v>
      </c>
      <c r="AV1983" s="14" t="s">
        <v>84</v>
      </c>
      <c r="AW1983" s="14" t="s">
        <v>32</v>
      </c>
      <c r="AX1983" s="14" t="s">
        <v>76</v>
      </c>
      <c r="AY1983" s="220" t="s">
        <v>185</v>
      </c>
    </row>
    <row r="1984" s="13" customFormat="1">
      <c r="A1984" s="13"/>
      <c r="B1984" s="199"/>
      <c r="C1984" s="13"/>
      <c r="D1984" s="194" t="s">
        <v>194</v>
      </c>
      <c r="E1984" s="200" t="s">
        <v>1</v>
      </c>
      <c r="F1984" s="201" t="s">
        <v>2204</v>
      </c>
      <c r="G1984" s="13"/>
      <c r="H1984" s="202">
        <v>12</v>
      </c>
      <c r="I1984" s="203"/>
      <c r="J1984" s="13"/>
      <c r="K1984" s="13"/>
      <c r="L1984" s="199"/>
      <c r="M1984" s="204"/>
      <c r="N1984" s="205"/>
      <c r="O1984" s="205"/>
      <c r="P1984" s="205"/>
      <c r="Q1984" s="205"/>
      <c r="R1984" s="205"/>
      <c r="S1984" s="205"/>
      <c r="T1984" s="206"/>
      <c r="U1984" s="13"/>
      <c r="V1984" s="13"/>
      <c r="W1984" s="13"/>
      <c r="X1984" s="13"/>
      <c r="Y1984" s="13"/>
      <c r="Z1984" s="13"/>
      <c r="AA1984" s="13"/>
      <c r="AB1984" s="13"/>
      <c r="AC1984" s="13"/>
      <c r="AD1984" s="13"/>
      <c r="AE1984" s="13"/>
      <c r="AT1984" s="200" t="s">
        <v>194</v>
      </c>
      <c r="AU1984" s="200" t="s">
        <v>92</v>
      </c>
      <c r="AV1984" s="13" t="s">
        <v>92</v>
      </c>
      <c r="AW1984" s="13" t="s">
        <v>32</v>
      </c>
      <c r="AX1984" s="13" t="s">
        <v>76</v>
      </c>
      <c r="AY1984" s="200" t="s">
        <v>185</v>
      </c>
    </row>
    <row r="1985" s="14" customFormat="1">
      <c r="A1985" s="14"/>
      <c r="B1985" s="219"/>
      <c r="C1985" s="14"/>
      <c r="D1985" s="194" t="s">
        <v>194</v>
      </c>
      <c r="E1985" s="220" t="s">
        <v>1</v>
      </c>
      <c r="F1985" s="221" t="s">
        <v>2205</v>
      </c>
      <c r="G1985" s="14"/>
      <c r="H1985" s="220" t="s">
        <v>1</v>
      </c>
      <c r="I1985" s="222"/>
      <c r="J1985" s="14"/>
      <c r="K1985" s="14"/>
      <c r="L1985" s="219"/>
      <c r="M1985" s="223"/>
      <c r="N1985" s="224"/>
      <c r="O1985" s="224"/>
      <c r="P1985" s="224"/>
      <c r="Q1985" s="224"/>
      <c r="R1985" s="224"/>
      <c r="S1985" s="224"/>
      <c r="T1985" s="225"/>
      <c r="U1985" s="14"/>
      <c r="V1985" s="14"/>
      <c r="W1985" s="14"/>
      <c r="X1985" s="14"/>
      <c r="Y1985" s="14"/>
      <c r="Z1985" s="14"/>
      <c r="AA1985" s="14"/>
      <c r="AB1985" s="14"/>
      <c r="AC1985" s="14"/>
      <c r="AD1985" s="14"/>
      <c r="AE1985" s="14"/>
      <c r="AT1985" s="220" t="s">
        <v>194</v>
      </c>
      <c r="AU1985" s="220" t="s">
        <v>92</v>
      </c>
      <c r="AV1985" s="14" t="s">
        <v>84</v>
      </c>
      <c r="AW1985" s="14" t="s">
        <v>32</v>
      </c>
      <c r="AX1985" s="14" t="s">
        <v>76</v>
      </c>
      <c r="AY1985" s="220" t="s">
        <v>185</v>
      </c>
    </row>
    <row r="1986" s="13" customFormat="1">
      <c r="A1986" s="13"/>
      <c r="B1986" s="199"/>
      <c r="C1986" s="13"/>
      <c r="D1986" s="194" t="s">
        <v>194</v>
      </c>
      <c r="E1986" s="200" t="s">
        <v>1</v>
      </c>
      <c r="F1986" s="201" t="s">
        <v>2186</v>
      </c>
      <c r="G1986" s="13"/>
      <c r="H1986" s="202">
        <v>30.800000000000001</v>
      </c>
      <c r="I1986" s="203"/>
      <c r="J1986" s="13"/>
      <c r="K1986" s="13"/>
      <c r="L1986" s="199"/>
      <c r="M1986" s="204"/>
      <c r="N1986" s="205"/>
      <c r="O1986" s="205"/>
      <c r="P1986" s="205"/>
      <c r="Q1986" s="205"/>
      <c r="R1986" s="205"/>
      <c r="S1986" s="205"/>
      <c r="T1986" s="206"/>
      <c r="U1986" s="13"/>
      <c r="V1986" s="13"/>
      <c r="W1986" s="13"/>
      <c r="X1986" s="13"/>
      <c r="Y1986" s="13"/>
      <c r="Z1986" s="13"/>
      <c r="AA1986" s="13"/>
      <c r="AB1986" s="13"/>
      <c r="AC1986" s="13"/>
      <c r="AD1986" s="13"/>
      <c r="AE1986" s="13"/>
      <c r="AT1986" s="200" t="s">
        <v>194</v>
      </c>
      <c r="AU1986" s="200" t="s">
        <v>92</v>
      </c>
      <c r="AV1986" s="13" t="s">
        <v>92</v>
      </c>
      <c r="AW1986" s="13" t="s">
        <v>32</v>
      </c>
      <c r="AX1986" s="13" t="s">
        <v>76</v>
      </c>
      <c r="AY1986" s="200" t="s">
        <v>185</v>
      </c>
    </row>
    <row r="1987" s="15" customFormat="1">
      <c r="A1987" s="15"/>
      <c r="B1987" s="226"/>
      <c r="C1987" s="15"/>
      <c r="D1987" s="194" t="s">
        <v>194</v>
      </c>
      <c r="E1987" s="227" t="s">
        <v>1</v>
      </c>
      <c r="F1987" s="228" t="s">
        <v>276</v>
      </c>
      <c r="G1987" s="15"/>
      <c r="H1987" s="229">
        <v>42.799999999999997</v>
      </c>
      <c r="I1987" s="230"/>
      <c r="J1987" s="15"/>
      <c r="K1987" s="15"/>
      <c r="L1987" s="226"/>
      <c r="M1987" s="231"/>
      <c r="N1987" s="232"/>
      <c r="O1987" s="232"/>
      <c r="P1987" s="232"/>
      <c r="Q1987" s="232"/>
      <c r="R1987" s="232"/>
      <c r="S1987" s="232"/>
      <c r="T1987" s="233"/>
      <c r="U1987" s="15"/>
      <c r="V1987" s="15"/>
      <c r="W1987" s="15"/>
      <c r="X1987" s="15"/>
      <c r="Y1987" s="15"/>
      <c r="Z1987" s="15"/>
      <c r="AA1987" s="15"/>
      <c r="AB1987" s="15"/>
      <c r="AC1987" s="15"/>
      <c r="AD1987" s="15"/>
      <c r="AE1987" s="15"/>
      <c r="AT1987" s="227" t="s">
        <v>194</v>
      </c>
      <c r="AU1987" s="227" t="s">
        <v>92</v>
      </c>
      <c r="AV1987" s="15" t="s">
        <v>191</v>
      </c>
      <c r="AW1987" s="15" t="s">
        <v>32</v>
      </c>
      <c r="AX1987" s="15" t="s">
        <v>84</v>
      </c>
      <c r="AY1987" s="227" t="s">
        <v>185</v>
      </c>
    </row>
    <row r="1988" s="2" customFormat="1" ht="24.15" customHeight="1">
      <c r="A1988" s="38"/>
      <c r="B1988" s="180"/>
      <c r="C1988" s="181" t="s">
        <v>2206</v>
      </c>
      <c r="D1988" s="181" t="s">
        <v>187</v>
      </c>
      <c r="E1988" s="182" t="s">
        <v>2207</v>
      </c>
      <c r="F1988" s="183" t="s">
        <v>2208</v>
      </c>
      <c r="G1988" s="184" t="s">
        <v>584</v>
      </c>
      <c r="H1988" s="185">
        <v>148.5</v>
      </c>
      <c r="I1988" s="186"/>
      <c r="J1988" s="187">
        <f>ROUND(I1988*H1988,2)</f>
        <v>0</v>
      </c>
      <c r="K1988" s="183" t="s">
        <v>1</v>
      </c>
      <c r="L1988" s="39"/>
      <c r="M1988" s="188" t="s">
        <v>1</v>
      </c>
      <c r="N1988" s="189" t="s">
        <v>42</v>
      </c>
      <c r="O1988" s="77"/>
      <c r="P1988" s="190">
        <f>O1988*H1988</f>
        <v>0</v>
      </c>
      <c r="Q1988" s="190">
        <v>0.0073200000000000001</v>
      </c>
      <c r="R1988" s="190">
        <f>Q1988*H1988</f>
        <v>1.0870200000000001</v>
      </c>
      <c r="S1988" s="190">
        <v>0</v>
      </c>
      <c r="T1988" s="191">
        <f>S1988*H1988</f>
        <v>0</v>
      </c>
      <c r="U1988" s="38"/>
      <c r="V1988" s="38"/>
      <c r="W1988" s="38"/>
      <c r="X1988" s="38"/>
      <c r="Y1988" s="38"/>
      <c r="Z1988" s="38"/>
      <c r="AA1988" s="38"/>
      <c r="AB1988" s="38"/>
      <c r="AC1988" s="38"/>
      <c r="AD1988" s="38"/>
      <c r="AE1988" s="38"/>
      <c r="AR1988" s="192" t="s">
        <v>301</v>
      </c>
      <c r="AT1988" s="192" t="s">
        <v>187</v>
      </c>
      <c r="AU1988" s="192" t="s">
        <v>92</v>
      </c>
      <c r="AY1988" s="19" t="s">
        <v>185</v>
      </c>
      <c r="BE1988" s="193">
        <f>IF(N1988="základní",J1988,0)</f>
        <v>0</v>
      </c>
      <c r="BF1988" s="193">
        <f>IF(N1988="snížená",J1988,0)</f>
        <v>0</v>
      </c>
      <c r="BG1988" s="193">
        <f>IF(N1988="zákl. přenesená",J1988,0)</f>
        <v>0</v>
      </c>
      <c r="BH1988" s="193">
        <f>IF(N1988="sníž. přenesená",J1988,0)</f>
        <v>0</v>
      </c>
      <c r="BI1988" s="193">
        <f>IF(N1988="nulová",J1988,0)</f>
        <v>0</v>
      </c>
      <c r="BJ1988" s="19" t="s">
        <v>92</v>
      </c>
      <c r="BK1988" s="193">
        <f>ROUND(I1988*H1988,2)</f>
        <v>0</v>
      </c>
      <c r="BL1988" s="19" t="s">
        <v>301</v>
      </c>
      <c r="BM1988" s="192" t="s">
        <v>2209</v>
      </c>
    </row>
    <row r="1989" s="2" customFormat="1">
      <c r="A1989" s="38"/>
      <c r="B1989" s="39"/>
      <c r="C1989" s="38"/>
      <c r="D1989" s="194" t="s">
        <v>193</v>
      </c>
      <c r="E1989" s="38"/>
      <c r="F1989" s="195" t="s">
        <v>2208</v>
      </c>
      <c r="G1989" s="38"/>
      <c r="H1989" s="38"/>
      <c r="I1989" s="196"/>
      <c r="J1989" s="38"/>
      <c r="K1989" s="38"/>
      <c r="L1989" s="39"/>
      <c r="M1989" s="197"/>
      <c r="N1989" s="198"/>
      <c r="O1989" s="77"/>
      <c r="P1989" s="77"/>
      <c r="Q1989" s="77"/>
      <c r="R1989" s="77"/>
      <c r="S1989" s="77"/>
      <c r="T1989" s="78"/>
      <c r="U1989" s="38"/>
      <c r="V1989" s="38"/>
      <c r="W1989" s="38"/>
      <c r="X1989" s="38"/>
      <c r="Y1989" s="38"/>
      <c r="Z1989" s="38"/>
      <c r="AA1989" s="38"/>
      <c r="AB1989" s="38"/>
      <c r="AC1989" s="38"/>
      <c r="AD1989" s="38"/>
      <c r="AE1989" s="38"/>
      <c r="AT1989" s="19" t="s">
        <v>193</v>
      </c>
      <c r="AU1989" s="19" t="s">
        <v>92</v>
      </c>
    </row>
    <row r="1990" s="14" customFormat="1">
      <c r="A1990" s="14"/>
      <c r="B1990" s="219"/>
      <c r="C1990" s="14"/>
      <c r="D1990" s="194" t="s">
        <v>194</v>
      </c>
      <c r="E1990" s="220" t="s">
        <v>1</v>
      </c>
      <c r="F1990" s="221" t="s">
        <v>2210</v>
      </c>
      <c r="G1990" s="14"/>
      <c r="H1990" s="220" t="s">
        <v>1</v>
      </c>
      <c r="I1990" s="222"/>
      <c r="J1990" s="14"/>
      <c r="K1990" s="14"/>
      <c r="L1990" s="219"/>
      <c r="M1990" s="223"/>
      <c r="N1990" s="224"/>
      <c r="O1990" s="224"/>
      <c r="P1990" s="224"/>
      <c r="Q1990" s="224"/>
      <c r="R1990" s="224"/>
      <c r="S1990" s="224"/>
      <c r="T1990" s="225"/>
      <c r="U1990" s="14"/>
      <c r="V1990" s="14"/>
      <c r="W1990" s="14"/>
      <c r="X1990" s="14"/>
      <c r="Y1990" s="14"/>
      <c r="Z1990" s="14"/>
      <c r="AA1990" s="14"/>
      <c r="AB1990" s="14"/>
      <c r="AC1990" s="14"/>
      <c r="AD1990" s="14"/>
      <c r="AE1990" s="14"/>
      <c r="AT1990" s="220" t="s">
        <v>194</v>
      </c>
      <c r="AU1990" s="220" t="s">
        <v>92</v>
      </c>
      <c r="AV1990" s="14" t="s">
        <v>84</v>
      </c>
      <c r="AW1990" s="14" t="s">
        <v>32</v>
      </c>
      <c r="AX1990" s="14" t="s">
        <v>76</v>
      </c>
      <c r="AY1990" s="220" t="s">
        <v>185</v>
      </c>
    </row>
    <row r="1991" s="14" customFormat="1">
      <c r="A1991" s="14"/>
      <c r="B1991" s="219"/>
      <c r="C1991" s="14"/>
      <c r="D1991" s="194" t="s">
        <v>194</v>
      </c>
      <c r="E1991" s="220" t="s">
        <v>1</v>
      </c>
      <c r="F1991" s="221" t="s">
        <v>2211</v>
      </c>
      <c r="G1991" s="14"/>
      <c r="H1991" s="220" t="s">
        <v>1</v>
      </c>
      <c r="I1991" s="222"/>
      <c r="J1991" s="14"/>
      <c r="K1991" s="14"/>
      <c r="L1991" s="219"/>
      <c r="M1991" s="223"/>
      <c r="N1991" s="224"/>
      <c r="O1991" s="224"/>
      <c r="P1991" s="224"/>
      <c r="Q1991" s="224"/>
      <c r="R1991" s="224"/>
      <c r="S1991" s="224"/>
      <c r="T1991" s="225"/>
      <c r="U1991" s="14"/>
      <c r="V1991" s="14"/>
      <c r="W1991" s="14"/>
      <c r="X1991" s="14"/>
      <c r="Y1991" s="14"/>
      <c r="Z1991" s="14"/>
      <c r="AA1991" s="14"/>
      <c r="AB1991" s="14"/>
      <c r="AC1991" s="14"/>
      <c r="AD1991" s="14"/>
      <c r="AE1991" s="14"/>
      <c r="AT1991" s="220" t="s">
        <v>194</v>
      </c>
      <c r="AU1991" s="220" t="s">
        <v>92</v>
      </c>
      <c r="AV1991" s="14" t="s">
        <v>84</v>
      </c>
      <c r="AW1991" s="14" t="s">
        <v>32</v>
      </c>
      <c r="AX1991" s="14" t="s">
        <v>76</v>
      </c>
      <c r="AY1991" s="220" t="s">
        <v>185</v>
      </c>
    </row>
    <row r="1992" s="13" customFormat="1">
      <c r="A1992" s="13"/>
      <c r="B1992" s="199"/>
      <c r="C1992" s="13"/>
      <c r="D1992" s="194" t="s">
        <v>194</v>
      </c>
      <c r="E1992" s="200" t="s">
        <v>1</v>
      </c>
      <c r="F1992" s="201" t="s">
        <v>2212</v>
      </c>
      <c r="G1992" s="13"/>
      <c r="H1992" s="202">
        <v>110</v>
      </c>
      <c r="I1992" s="203"/>
      <c r="J1992" s="13"/>
      <c r="K1992" s="13"/>
      <c r="L1992" s="199"/>
      <c r="M1992" s="204"/>
      <c r="N1992" s="205"/>
      <c r="O1992" s="205"/>
      <c r="P1992" s="205"/>
      <c r="Q1992" s="205"/>
      <c r="R1992" s="205"/>
      <c r="S1992" s="205"/>
      <c r="T1992" s="206"/>
      <c r="U1992" s="13"/>
      <c r="V1992" s="13"/>
      <c r="W1992" s="13"/>
      <c r="X1992" s="13"/>
      <c r="Y1992" s="13"/>
      <c r="Z1992" s="13"/>
      <c r="AA1992" s="13"/>
      <c r="AB1992" s="13"/>
      <c r="AC1992" s="13"/>
      <c r="AD1992" s="13"/>
      <c r="AE1992" s="13"/>
      <c r="AT1992" s="200" t="s">
        <v>194</v>
      </c>
      <c r="AU1992" s="200" t="s">
        <v>92</v>
      </c>
      <c r="AV1992" s="13" t="s">
        <v>92</v>
      </c>
      <c r="AW1992" s="13" t="s">
        <v>32</v>
      </c>
      <c r="AX1992" s="13" t="s">
        <v>76</v>
      </c>
      <c r="AY1992" s="200" t="s">
        <v>185</v>
      </c>
    </row>
    <row r="1993" s="13" customFormat="1">
      <c r="A1993" s="13"/>
      <c r="B1993" s="199"/>
      <c r="C1993" s="13"/>
      <c r="D1993" s="194" t="s">
        <v>194</v>
      </c>
      <c r="E1993" s="200" t="s">
        <v>1</v>
      </c>
      <c r="F1993" s="201" t="s">
        <v>2213</v>
      </c>
      <c r="G1993" s="13"/>
      <c r="H1993" s="202">
        <v>38.5</v>
      </c>
      <c r="I1993" s="203"/>
      <c r="J1993" s="13"/>
      <c r="K1993" s="13"/>
      <c r="L1993" s="199"/>
      <c r="M1993" s="204"/>
      <c r="N1993" s="205"/>
      <c r="O1993" s="205"/>
      <c r="P1993" s="205"/>
      <c r="Q1993" s="205"/>
      <c r="R1993" s="205"/>
      <c r="S1993" s="205"/>
      <c r="T1993" s="206"/>
      <c r="U1993" s="13"/>
      <c r="V1993" s="13"/>
      <c r="W1993" s="13"/>
      <c r="X1993" s="13"/>
      <c r="Y1993" s="13"/>
      <c r="Z1993" s="13"/>
      <c r="AA1993" s="13"/>
      <c r="AB1993" s="13"/>
      <c r="AC1993" s="13"/>
      <c r="AD1993" s="13"/>
      <c r="AE1993" s="13"/>
      <c r="AT1993" s="200" t="s">
        <v>194</v>
      </c>
      <c r="AU1993" s="200" t="s">
        <v>92</v>
      </c>
      <c r="AV1993" s="13" t="s">
        <v>92</v>
      </c>
      <c r="AW1993" s="13" t="s">
        <v>32</v>
      </c>
      <c r="AX1993" s="13" t="s">
        <v>76</v>
      </c>
      <c r="AY1993" s="200" t="s">
        <v>185</v>
      </c>
    </row>
    <row r="1994" s="15" customFormat="1">
      <c r="A1994" s="15"/>
      <c r="B1994" s="226"/>
      <c r="C1994" s="15"/>
      <c r="D1994" s="194" t="s">
        <v>194</v>
      </c>
      <c r="E1994" s="227" t="s">
        <v>1</v>
      </c>
      <c r="F1994" s="228" t="s">
        <v>276</v>
      </c>
      <c r="G1994" s="15"/>
      <c r="H1994" s="229">
        <v>148.5</v>
      </c>
      <c r="I1994" s="230"/>
      <c r="J1994" s="15"/>
      <c r="K1994" s="15"/>
      <c r="L1994" s="226"/>
      <c r="M1994" s="231"/>
      <c r="N1994" s="232"/>
      <c r="O1994" s="232"/>
      <c r="P1994" s="232"/>
      <c r="Q1994" s="232"/>
      <c r="R1994" s="232"/>
      <c r="S1994" s="232"/>
      <c r="T1994" s="233"/>
      <c r="U1994" s="15"/>
      <c r="V1994" s="15"/>
      <c r="W1994" s="15"/>
      <c r="X1994" s="15"/>
      <c r="Y1994" s="15"/>
      <c r="Z1994" s="15"/>
      <c r="AA1994" s="15"/>
      <c r="AB1994" s="15"/>
      <c r="AC1994" s="15"/>
      <c r="AD1994" s="15"/>
      <c r="AE1994" s="15"/>
      <c r="AT1994" s="227" t="s">
        <v>194</v>
      </c>
      <c r="AU1994" s="227" t="s">
        <v>92</v>
      </c>
      <c r="AV1994" s="15" t="s">
        <v>191</v>
      </c>
      <c r="AW1994" s="15" t="s">
        <v>32</v>
      </c>
      <c r="AX1994" s="15" t="s">
        <v>84</v>
      </c>
      <c r="AY1994" s="227" t="s">
        <v>185</v>
      </c>
    </row>
    <row r="1995" s="2" customFormat="1" ht="33" customHeight="1">
      <c r="A1995" s="38"/>
      <c r="B1995" s="180"/>
      <c r="C1995" s="181" t="s">
        <v>2214</v>
      </c>
      <c r="D1995" s="181" t="s">
        <v>187</v>
      </c>
      <c r="E1995" s="182" t="s">
        <v>2215</v>
      </c>
      <c r="F1995" s="183" t="s">
        <v>2216</v>
      </c>
      <c r="G1995" s="184" t="s">
        <v>584</v>
      </c>
      <c r="H1995" s="185">
        <v>105.2</v>
      </c>
      <c r="I1995" s="186"/>
      <c r="J1995" s="187">
        <f>ROUND(I1995*H1995,2)</f>
        <v>0</v>
      </c>
      <c r="K1995" s="183" t="s">
        <v>199</v>
      </c>
      <c r="L1995" s="39"/>
      <c r="M1995" s="188" t="s">
        <v>1</v>
      </c>
      <c r="N1995" s="189" t="s">
        <v>42</v>
      </c>
      <c r="O1995" s="77"/>
      <c r="P1995" s="190">
        <f>O1995*H1995</f>
        <v>0</v>
      </c>
      <c r="Q1995" s="190">
        <v>0.01363</v>
      </c>
      <c r="R1995" s="190">
        <f>Q1995*H1995</f>
        <v>1.4338759999999999</v>
      </c>
      <c r="S1995" s="190">
        <v>0</v>
      </c>
      <c r="T1995" s="191">
        <f>S1995*H1995</f>
        <v>0</v>
      </c>
      <c r="U1995" s="38"/>
      <c r="V1995" s="38"/>
      <c r="W1995" s="38"/>
      <c r="X1995" s="38"/>
      <c r="Y1995" s="38"/>
      <c r="Z1995" s="38"/>
      <c r="AA1995" s="38"/>
      <c r="AB1995" s="38"/>
      <c r="AC1995" s="38"/>
      <c r="AD1995" s="38"/>
      <c r="AE1995" s="38"/>
      <c r="AR1995" s="192" t="s">
        <v>301</v>
      </c>
      <c r="AT1995" s="192" t="s">
        <v>187</v>
      </c>
      <c r="AU1995" s="192" t="s">
        <v>92</v>
      </c>
      <c r="AY1995" s="19" t="s">
        <v>185</v>
      </c>
      <c r="BE1995" s="193">
        <f>IF(N1995="základní",J1995,0)</f>
        <v>0</v>
      </c>
      <c r="BF1995" s="193">
        <f>IF(N1995="snížená",J1995,0)</f>
        <v>0</v>
      </c>
      <c r="BG1995" s="193">
        <f>IF(N1995="zákl. přenesená",J1995,0)</f>
        <v>0</v>
      </c>
      <c r="BH1995" s="193">
        <f>IF(N1995="sníž. přenesená",J1995,0)</f>
        <v>0</v>
      </c>
      <c r="BI1995" s="193">
        <f>IF(N1995="nulová",J1995,0)</f>
        <v>0</v>
      </c>
      <c r="BJ1995" s="19" t="s">
        <v>92</v>
      </c>
      <c r="BK1995" s="193">
        <f>ROUND(I1995*H1995,2)</f>
        <v>0</v>
      </c>
      <c r="BL1995" s="19" t="s">
        <v>301</v>
      </c>
      <c r="BM1995" s="192" t="s">
        <v>2217</v>
      </c>
    </row>
    <row r="1996" s="2" customFormat="1">
      <c r="A1996" s="38"/>
      <c r="B1996" s="39"/>
      <c r="C1996" s="38"/>
      <c r="D1996" s="194" t="s">
        <v>193</v>
      </c>
      <c r="E1996" s="38"/>
      <c r="F1996" s="195" t="s">
        <v>2216</v>
      </c>
      <c r="G1996" s="38"/>
      <c r="H1996" s="38"/>
      <c r="I1996" s="196"/>
      <c r="J1996" s="38"/>
      <c r="K1996" s="38"/>
      <c r="L1996" s="39"/>
      <c r="M1996" s="197"/>
      <c r="N1996" s="198"/>
      <c r="O1996" s="77"/>
      <c r="P1996" s="77"/>
      <c r="Q1996" s="77"/>
      <c r="R1996" s="77"/>
      <c r="S1996" s="77"/>
      <c r="T1996" s="78"/>
      <c r="U1996" s="38"/>
      <c r="V1996" s="38"/>
      <c r="W1996" s="38"/>
      <c r="X1996" s="38"/>
      <c r="Y1996" s="38"/>
      <c r="Z1996" s="38"/>
      <c r="AA1996" s="38"/>
      <c r="AB1996" s="38"/>
      <c r="AC1996" s="38"/>
      <c r="AD1996" s="38"/>
      <c r="AE1996" s="38"/>
      <c r="AT1996" s="19" t="s">
        <v>193</v>
      </c>
      <c r="AU1996" s="19" t="s">
        <v>92</v>
      </c>
    </row>
    <row r="1997" s="2" customFormat="1">
      <c r="A1997" s="38"/>
      <c r="B1997" s="39"/>
      <c r="C1997" s="38"/>
      <c r="D1997" s="207" t="s">
        <v>201</v>
      </c>
      <c r="E1997" s="38"/>
      <c r="F1997" s="208" t="s">
        <v>2218</v>
      </c>
      <c r="G1997" s="38"/>
      <c r="H1997" s="38"/>
      <c r="I1997" s="196"/>
      <c r="J1997" s="38"/>
      <c r="K1997" s="38"/>
      <c r="L1997" s="39"/>
      <c r="M1997" s="197"/>
      <c r="N1997" s="198"/>
      <c r="O1997" s="77"/>
      <c r="P1997" s="77"/>
      <c r="Q1997" s="77"/>
      <c r="R1997" s="77"/>
      <c r="S1997" s="77"/>
      <c r="T1997" s="78"/>
      <c r="U1997" s="38"/>
      <c r="V1997" s="38"/>
      <c r="W1997" s="38"/>
      <c r="X1997" s="38"/>
      <c r="Y1997" s="38"/>
      <c r="Z1997" s="38"/>
      <c r="AA1997" s="38"/>
      <c r="AB1997" s="38"/>
      <c r="AC1997" s="38"/>
      <c r="AD1997" s="38"/>
      <c r="AE1997" s="38"/>
      <c r="AT1997" s="19" t="s">
        <v>201</v>
      </c>
      <c r="AU1997" s="19" t="s">
        <v>92</v>
      </c>
    </row>
    <row r="1998" s="14" customFormat="1">
      <c r="A1998" s="14"/>
      <c r="B1998" s="219"/>
      <c r="C1998" s="14"/>
      <c r="D1998" s="194" t="s">
        <v>194</v>
      </c>
      <c r="E1998" s="220" t="s">
        <v>1</v>
      </c>
      <c r="F1998" s="221" t="s">
        <v>2219</v>
      </c>
      <c r="G1998" s="14"/>
      <c r="H1998" s="220" t="s">
        <v>1</v>
      </c>
      <c r="I1998" s="222"/>
      <c r="J1998" s="14"/>
      <c r="K1998" s="14"/>
      <c r="L1998" s="219"/>
      <c r="M1998" s="223"/>
      <c r="N1998" s="224"/>
      <c r="O1998" s="224"/>
      <c r="P1998" s="224"/>
      <c r="Q1998" s="224"/>
      <c r="R1998" s="224"/>
      <c r="S1998" s="224"/>
      <c r="T1998" s="225"/>
      <c r="U1998" s="14"/>
      <c r="V1998" s="14"/>
      <c r="W1998" s="14"/>
      <c r="X1998" s="14"/>
      <c r="Y1998" s="14"/>
      <c r="Z1998" s="14"/>
      <c r="AA1998" s="14"/>
      <c r="AB1998" s="14"/>
      <c r="AC1998" s="14"/>
      <c r="AD1998" s="14"/>
      <c r="AE1998" s="14"/>
      <c r="AT1998" s="220" t="s">
        <v>194</v>
      </c>
      <c r="AU1998" s="220" t="s">
        <v>92</v>
      </c>
      <c r="AV1998" s="14" t="s">
        <v>84</v>
      </c>
      <c r="AW1998" s="14" t="s">
        <v>32</v>
      </c>
      <c r="AX1998" s="14" t="s">
        <v>76</v>
      </c>
      <c r="AY1998" s="220" t="s">
        <v>185</v>
      </c>
    </row>
    <row r="1999" s="13" customFormat="1">
      <c r="A1999" s="13"/>
      <c r="B1999" s="199"/>
      <c r="C1999" s="13"/>
      <c r="D1999" s="194" t="s">
        <v>194</v>
      </c>
      <c r="E1999" s="200" t="s">
        <v>1</v>
      </c>
      <c r="F1999" s="201" t="s">
        <v>2220</v>
      </c>
      <c r="G1999" s="13"/>
      <c r="H1999" s="202">
        <v>105.2</v>
      </c>
      <c r="I1999" s="203"/>
      <c r="J1999" s="13"/>
      <c r="K1999" s="13"/>
      <c r="L1999" s="199"/>
      <c r="M1999" s="204"/>
      <c r="N1999" s="205"/>
      <c r="O1999" s="205"/>
      <c r="P1999" s="205"/>
      <c r="Q1999" s="205"/>
      <c r="R1999" s="205"/>
      <c r="S1999" s="205"/>
      <c r="T1999" s="206"/>
      <c r="U1999" s="13"/>
      <c r="V1999" s="13"/>
      <c r="W1999" s="13"/>
      <c r="X1999" s="13"/>
      <c r="Y1999" s="13"/>
      <c r="Z1999" s="13"/>
      <c r="AA1999" s="13"/>
      <c r="AB1999" s="13"/>
      <c r="AC1999" s="13"/>
      <c r="AD1999" s="13"/>
      <c r="AE1999" s="13"/>
      <c r="AT1999" s="200" t="s">
        <v>194</v>
      </c>
      <c r="AU1999" s="200" t="s">
        <v>92</v>
      </c>
      <c r="AV1999" s="13" t="s">
        <v>92</v>
      </c>
      <c r="AW1999" s="13" t="s">
        <v>32</v>
      </c>
      <c r="AX1999" s="13" t="s">
        <v>84</v>
      </c>
      <c r="AY1999" s="200" t="s">
        <v>185</v>
      </c>
    </row>
    <row r="2000" s="2" customFormat="1" ht="33" customHeight="1">
      <c r="A2000" s="38"/>
      <c r="B2000" s="180"/>
      <c r="C2000" s="181" t="s">
        <v>2221</v>
      </c>
      <c r="D2000" s="181" t="s">
        <v>187</v>
      </c>
      <c r="E2000" s="182" t="s">
        <v>2222</v>
      </c>
      <c r="F2000" s="183" t="s">
        <v>2223</v>
      </c>
      <c r="G2000" s="184" t="s">
        <v>584</v>
      </c>
      <c r="H2000" s="185">
        <v>56.100000000000001</v>
      </c>
      <c r="I2000" s="186"/>
      <c r="J2000" s="187">
        <f>ROUND(I2000*H2000,2)</f>
        <v>0</v>
      </c>
      <c r="K2000" s="183" t="s">
        <v>199</v>
      </c>
      <c r="L2000" s="39"/>
      <c r="M2000" s="188" t="s">
        <v>1</v>
      </c>
      <c r="N2000" s="189" t="s">
        <v>42</v>
      </c>
      <c r="O2000" s="77"/>
      <c r="P2000" s="190">
        <f>O2000*H2000</f>
        <v>0</v>
      </c>
      <c r="Q2000" s="190">
        <v>0.036400000000000002</v>
      </c>
      <c r="R2000" s="190">
        <f>Q2000*H2000</f>
        <v>2.0420400000000001</v>
      </c>
      <c r="S2000" s="190">
        <v>0</v>
      </c>
      <c r="T2000" s="191">
        <f>S2000*H2000</f>
        <v>0</v>
      </c>
      <c r="U2000" s="38"/>
      <c r="V2000" s="38"/>
      <c r="W2000" s="38"/>
      <c r="X2000" s="38"/>
      <c r="Y2000" s="38"/>
      <c r="Z2000" s="38"/>
      <c r="AA2000" s="38"/>
      <c r="AB2000" s="38"/>
      <c r="AC2000" s="38"/>
      <c r="AD2000" s="38"/>
      <c r="AE2000" s="38"/>
      <c r="AR2000" s="192" t="s">
        <v>301</v>
      </c>
      <c r="AT2000" s="192" t="s">
        <v>187</v>
      </c>
      <c r="AU2000" s="192" t="s">
        <v>92</v>
      </c>
      <c r="AY2000" s="19" t="s">
        <v>185</v>
      </c>
      <c r="BE2000" s="193">
        <f>IF(N2000="základní",J2000,0)</f>
        <v>0</v>
      </c>
      <c r="BF2000" s="193">
        <f>IF(N2000="snížená",J2000,0)</f>
        <v>0</v>
      </c>
      <c r="BG2000" s="193">
        <f>IF(N2000="zákl. přenesená",J2000,0)</f>
        <v>0</v>
      </c>
      <c r="BH2000" s="193">
        <f>IF(N2000="sníž. přenesená",J2000,0)</f>
        <v>0</v>
      </c>
      <c r="BI2000" s="193">
        <f>IF(N2000="nulová",J2000,0)</f>
        <v>0</v>
      </c>
      <c r="BJ2000" s="19" t="s">
        <v>92</v>
      </c>
      <c r="BK2000" s="193">
        <f>ROUND(I2000*H2000,2)</f>
        <v>0</v>
      </c>
      <c r="BL2000" s="19" t="s">
        <v>301</v>
      </c>
      <c r="BM2000" s="192" t="s">
        <v>2224</v>
      </c>
    </row>
    <row r="2001" s="2" customFormat="1">
      <c r="A2001" s="38"/>
      <c r="B2001" s="39"/>
      <c r="C2001" s="38"/>
      <c r="D2001" s="194" t="s">
        <v>193</v>
      </c>
      <c r="E2001" s="38"/>
      <c r="F2001" s="195" t="s">
        <v>2223</v>
      </c>
      <c r="G2001" s="38"/>
      <c r="H2001" s="38"/>
      <c r="I2001" s="196"/>
      <c r="J2001" s="38"/>
      <c r="K2001" s="38"/>
      <c r="L2001" s="39"/>
      <c r="M2001" s="197"/>
      <c r="N2001" s="198"/>
      <c r="O2001" s="77"/>
      <c r="P2001" s="77"/>
      <c r="Q2001" s="77"/>
      <c r="R2001" s="77"/>
      <c r="S2001" s="77"/>
      <c r="T2001" s="78"/>
      <c r="U2001" s="38"/>
      <c r="V2001" s="38"/>
      <c r="W2001" s="38"/>
      <c r="X2001" s="38"/>
      <c r="Y2001" s="38"/>
      <c r="Z2001" s="38"/>
      <c r="AA2001" s="38"/>
      <c r="AB2001" s="38"/>
      <c r="AC2001" s="38"/>
      <c r="AD2001" s="38"/>
      <c r="AE2001" s="38"/>
      <c r="AT2001" s="19" t="s">
        <v>193</v>
      </c>
      <c r="AU2001" s="19" t="s">
        <v>92</v>
      </c>
    </row>
    <row r="2002" s="2" customFormat="1">
      <c r="A2002" s="38"/>
      <c r="B2002" s="39"/>
      <c r="C2002" s="38"/>
      <c r="D2002" s="207" t="s">
        <v>201</v>
      </c>
      <c r="E2002" s="38"/>
      <c r="F2002" s="208" t="s">
        <v>2225</v>
      </c>
      <c r="G2002" s="38"/>
      <c r="H2002" s="38"/>
      <c r="I2002" s="196"/>
      <c r="J2002" s="38"/>
      <c r="K2002" s="38"/>
      <c r="L2002" s="39"/>
      <c r="M2002" s="197"/>
      <c r="N2002" s="198"/>
      <c r="O2002" s="77"/>
      <c r="P2002" s="77"/>
      <c r="Q2002" s="77"/>
      <c r="R2002" s="77"/>
      <c r="S2002" s="77"/>
      <c r="T2002" s="78"/>
      <c r="U2002" s="38"/>
      <c r="V2002" s="38"/>
      <c r="W2002" s="38"/>
      <c r="X2002" s="38"/>
      <c r="Y2002" s="38"/>
      <c r="Z2002" s="38"/>
      <c r="AA2002" s="38"/>
      <c r="AB2002" s="38"/>
      <c r="AC2002" s="38"/>
      <c r="AD2002" s="38"/>
      <c r="AE2002" s="38"/>
      <c r="AT2002" s="19" t="s">
        <v>201</v>
      </c>
      <c r="AU2002" s="19" t="s">
        <v>92</v>
      </c>
    </row>
    <row r="2003" s="14" customFormat="1">
      <c r="A2003" s="14"/>
      <c r="B2003" s="219"/>
      <c r="C2003" s="14"/>
      <c r="D2003" s="194" t="s">
        <v>194</v>
      </c>
      <c r="E2003" s="220" t="s">
        <v>1</v>
      </c>
      <c r="F2003" s="221" t="s">
        <v>2226</v>
      </c>
      <c r="G2003" s="14"/>
      <c r="H2003" s="220" t="s">
        <v>1</v>
      </c>
      <c r="I2003" s="222"/>
      <c r="J2003" s="14"/>
      <c r="K2003" s="14"/>
      <c r="L2003" s="219"/>
      <c r="M2003" s="223"/>
      <c r="N2003" s="224"/>
      <c r="O2003" s="224"/>
      <c r="P2003" s="224"/>
      <c r="Q2003" s="224"/>
      <c r="R2003" s="224"/>
      <c r="S2003" s="224"/>
      <c r="T2003" s="225"/>
      <c r="U2003" s="14"/>
      <c r="V2003" s="14"/>
      <c r="W2003" s="14"/>
      <c r="X2003" s="14"/>
      <c r="Y2003" s="14"/>
      <c r="Z2003" s="14"/>
      <c r="AA2003" s="14"/>
      <c r="AB2003" s="14"/>
      <c r="AC2003" s="14"/>
      <c r="AD2003" s="14"/>
      <c r="AE2003" s="14"/>
      <c r="AT2003" s="220" t="s">
        <v>194</v>
      </c>
      <c r="AU2003" s="220" t="s">
        <v>92</v>
      </c>
      <c r="AV2003" s="14" t="s">
        <v>84</v>
      </c>
      <c r="AW2003" s="14" t="s">
        <v>32</v>
      </c>
      <c r="AX2003" s="14" t="s">
        <v>76</v>
      </c>
      <c r="AY2003" s="220" t="s">
        <v>185</v>
      </c>
    </row>
    <row r="2004" s="14" customFormat="1">
      <c r="A2004" s="14"/>
      <c r="B2004" s="219"/>
      <c r="C2004" s="14"/>
      <c r="D2004" s="194" t="s">
        <v>194</v>
      </c>
      <c r="E2004" s="220" t="s">
        <v>1</v>
      </c>
      <c r="F2004" s="221" t="s">
        <v>2227</v>
      </c>
      <c r="G2004" s="14"/>
      <c r="H2004" s="220" t="s">
        <v>1</v>
      </c>
      <c r="I2004" s="222"/>
      <c r="J2004" s="14"/>
      <c r="K2004" s="14"/>
      <c r="L2004" s="219"/>
      <c r="M2004" s="223"/>
      <c r="N2004" s="224"/>
      <c r="O2004" s="224"/>
      <c r="P2004" s="224"/>
      <c r="Q2004" s="224"/>
      <c r="R2004" s="224"/>
      <c r="S2004" s="224"/>
      <c r="T2004" s="225"/>
      <c r="U2004" s="14"/>
      <c r="V2004" s="14"/>
      <c r="W2004" s="14"/>
      <c r="X2004" s="14"/>
      <c r="Y2004" s="14"/>
      <c r="Z2004" s="14"/>
      <c r="AA2004" s="14"/>
      <c r="AB2004" s="14"/>
      <c r="AC2004" s="14"/>
      <c r="AD2004" s="14"/>
      <c r="AE2004" s="14"/>
      <c r="AT2004" s="220" t="s">
        <v>194</v>
      </c>
      <c r="AU2004" s="220" t="s">
        <v>92</v>
      </c>
      <c r="AV2004" s="14" t="s">
        <v>84</v>
      </c>
      <c r="AW2004" s="14" t="s">
        <v>32</v>
      </c>
      <c r="AX2004" s="14" t="s">
        <v>76</v>
      </c>
      <c r="AY2004" s="220" t="s">
        <v>185</v>
      </c>
    </row>
    <row r="2005" s="13" customFormat="1">
      <c r="A2005" s="13"/>
      <c r="B2005" s="199"/>
      <c r="C2005" s="13"/>
      <c r="D2005" s="194" t="s">
        <v>194</v>
      </c>
      <c r="E2005" s="200" t="s">
        <v>1</v>
      </c>
      <c r="F2005" s="201" t="s">
        <v>2228</v>
      </c>
      <c r="G2005" s="13"/>
      <c r="H2005" s="202">
        <v>10</v>
      </c>
      <c r="I2005" s="203"/>
      <c r="J2005" s="13"/>
      <c r="K2005" s="13"/>
      <c r="L2005" s="199"/>
      <c r="M2005" s="204"/>
      <c r="N2005" s="205"/>
      <c r="O2005" s="205"/>
      <c r="P2005" s="205"/>
      <c r="Q2005" s="205"/>
      <c r="R2005" s="205"/>
      <c r="S2005" s="205"/>
      <c r="T2005" s="206"/>
      <c r="U2005" s="13"/>
      <c r="V2005" s="13"/>
      <c r="W2005" s="13"/>
      <c r="X2005" s="13"/>
      <c r="Y2005" s="13"/>
      <c r="Z2005" s="13"/>
      <c r="AA2005" s="13"/>
      <c r="AB2005" s="13"/>
      <c r="AC2005" s="13"/>
      <c r="AD2005" s="13"/>
      <c r="AE2005" s="13"/>
      <c r="AT2005" s="200" t="s">
        <v>194</v>
      </c>
      <c r="AU2005" s="200" t="s">
        <v>92</v>
      </c>
      <c r="AV2005" s="13" t="s">
        <v>92</v>
      </c>
      <c r="AW2005" s="13" t="s">
        <v>32</v>
      </c>
      <c r="AX2005" s="13" t="s">
        <v>76</v>
      </c>
      <c r="AY2005" s="200" t="s">
        <v>185</v>
      </c>
    </row>
    <row r="2006" s="14" customFormat="1">
      <c r="A2006" s="14"/>
      <c r="B2006" s="219"/>
      <c r="C2006" s="14"/>
      <c r="D2006" s="194" t="s">
        <v>194</v>
      </c>
      <c r="E2006" s="220" t="s">
        <v>1</v>
      </c>
      <c r="F2006" s="221" t="s">
        <v>2115</v>
      </c>
      <c r="G2006" s="14"/>
      <c r="H2006" s="220" t="s">
        <v>1</v>
      </c>
      <c r="I2006" s="222"/>
      <c r="J2006" s="14"/>
      <c r="K2006" s="14"/>
      <c r="L2006" s="219"/>
      <c r="M2006" s="223"/>
      <c r="N2006" s="224"/>
      <c r="O2006" s="224"/>
      <c r="P2006" s="224"/>
      <c r="Q2006" s="224"/>
      <c r="R2006" s="224"/>
      <c r="S2006" s="224"/>
      <c r="T2006" s="225"/>
      <c r="U2006" s="14"/>
      <c r="V2006" s="14"/>
      <c r="W2006" s="14"/>
      <c r="X2006" s="14"/>
      <c r="Y2006" s="14"/>
      <c r="Z2006" s="14"/>
      <c r="AA2006" s="14"/>
      <c r="AB2006" s="14"/>
      <c r="AC2006" s="14"/>
      <c r="AD2006" s="14"/>
      <c r="AE2006" s="14"/>
      <c r="AT2006" s="220" t="s">
        <v>194</v>
      </c>
      <c r="AU2006" s="220" t="s">
        <v>92</v>
      </c>
      <c r="AV2006" s="14" t="s">
        <v>84</v>
      </c>
      <c r="AW2006" s="14" t="s">
        <v>32</v>
      </c>
      <c r="AX2006" s="14" t="s">
        <v>76</v>
      </c>
      <c r="AY2006" s="220" t="s">
        <v>185</v>
      </c>
    </row>
    <row r="2007" s="13" customFormat="1">
      <c r="A2007" s="13"/>
      <c r="B2007" s="199"/>
      <c r="C2007" s="13"/>
      <c r="D2007" s="194" t="s">
        <v>194</v>
      </c>
      <c r="E2007" s="200" t="s">
        <v>1</v>
      </c>
      <c r="F2007" s="201" t="s">
        <v>2229</v>
      </c>
      <c r="G2007" s="13"/>
      <c r="H2007" s="202">
        <v>23</v>
      </c>
      <c r="I2007" s="203"/>
      <c r="J2007" s="13"/>
      <c r="K2007" s="13"/>
      <c r="L2007" s="199"/>
      <c r="M2007" s="204"/>
      <c r="N2007" s="205"/>
      <c r="O2007" s="205"/>
      <c r="P2007" s="205"/>
      <c r="Q2007" s="205"/>
      <c r="R2007" s="205"/>
      <c r="S2007" s="205"/>
      <c r="T2007" s="206"/>
      <c r="U2007" s="13"/>
      <c r="V2007" s="13"/>
      <c r="W2007" s="13"/>
      <c r="X2007" s="13"/>
      <c r="Y2007" s="13"/>
      <c r="Z2007" s="13"/>
      <c r="AA2007" s="13"/>
      <c r="AB2007" s="13"/>
      <c r="AC2007" s="13"/>
      <c r="AD2007" s="13"/>
      <c r="AE2007" s="13"/>
      <c r="AT2007" s="200" t="s">
        <v>194</v>
      </c>
      <c r="AU2007" s="200" t="s">
        <v>92</v>
      </c>
      <c r="AV2007" s="13" t="s">
        <v>92</v>
      </c>
      <c r="AW2007" s="13" t="s">
        <v>32</v>
      </c>
      <c r="AX2007" s="13" t="s">
        <v>76</v>
      </c>
      <c r="AY2007" s="200" t="s">
        <v>185</v>
      </c>
    </row>
    <row r="2008" s="14" customFormat="1">
      <c r="A2008" s="14"/>
      <c r="B2008" s="219"/>
      <c r="C2008" s="14"/>
      <c r="D2008" s="194" t="s">
        <v>194</v>
      </c>
      <c r="E2008" s="220" t="s">
        <v>1</v>
      </c>
      <c r="F2008" s="221" t="s">
        <v>2230</v>
      </c>
      <c r="G2008" s="14"/>
      <c r="H2008" s="220" t="s">
        <v>1</v>
      </c>
      <c r="I2008" s="222"/>
      <c r="J2008" s="14"/>
      <c r="K2008" s="14"/>
      <c r="L2008" s="219"/>
      <c r="M2008" s="223"/>
      <c r="N2008" s="224"/>
      <c r="O2008" s="224"/>
      <c r="P2008" s="224"/>
      <c r="Q2008" s="224"/>
      <c r="R2008" s="224"/>
      <c r="S2008" s="224"/>
      <c r="T2008" s="225"/>
      <c r="U2008" s="14"/>
      <c r="V2008" s="14"/>
      <c r="W2008" s="14"/>
      <c r="X2008" s="14"/>
      <c r="Y2008" s="14"/>
      <c r="Z2008" s="14"/>
      <c r="AA2008" s="14"/>
      <c r="AB2008" s="14"/>
      <c r="AC2008" s="14"/>
      <c r="AD2008" s="14"/>
      <c r="AE2008" s="14"/>
      <c r="AT2008" s="220" t="s">
        <v>194</v>
      </c>
      <c r="AU2008" s="220" t="s">
        <v>92</v>
      </c>
      <c r="AV2008" s="14" t="s">
        <v>84</v>
      </c>
      <c r="AW2008" s="14" t="s">
        <v>32</v>
      </c>
      <c r="AX2008" s="14" t="s">
        <v>76</v>
      </c>
      <c r="AY2008" s="220" t="s">
        <v>185</v>
      </c>
    </row>
    <row r="2009" s="13" customFormat="1">
      <c r="A2009" s="13"/>
      <c r="B2009" s="199"/>
      <c r="C2009" s="13"/>
      <c r="D2009" s="194" t="s">
        <v>194</v>
      </c>
      <c r="E2009" s="200" t="s">
        <v>1</v>
      </c>
      <c r="F2009" s="201" t="s">
        <v>2088</v>
      </c>
      <c r="G2009" s="13"/>
      <c r="H2009" s="202">
        <v>8</v>
      </c>
      <c r="I2009" s="203"/>
      <c r="J2009" s="13"/>
      <c r="K2009" s="13"/>
      <c r="L2009" s="199"/>
      <c r="M2009" s="204"/>
      <c r="N2009" s="205"/>
      <c r="O2009" s="205"/>
      <c r="P2009" s="205"/>
      <c r="Q2009" s="205"/>
      <c r="R2009" s="205"/>
      <c r="S2009" s="205"/>
      <c r="T2009" s="206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T2009" s="200" t="s">
        <v>194</v>
      </c>
      <c r="AU2009" s="200" t="s">
        <v>92</v>
      </c>
      <c r="AV2009" s="13" t="s">
        <v>92</v>
      </c>
      <c r="AW2009" s="13" t="s">
        <v>32</v>
      </c>
      <c r="AX2009" s="13" t="s">
        <v>76</v>
      </c>
      <c r="AY2009" s="200" t="s">
        <v>185</v>
      </c>
    </row>
    <row r="2010" s="14" customFormat="1">
      <c r="A2010" s="14"/>
      <c r="B2010" s="219"/>
      <c r="C2010" s="14"/>
      <c r="D2010" s="194" t="s">
        <v>194</v>
      </c>
      <c r="E2010" s="220" t="s">
        <v>1</v>
      </c>
      <c r="F2010" s="221" t="s">
        <v>2231</v>
      </c>
      <c r="G2010" s="14"/>
      <c r="H2010" s="220" t="s">
        <v>1</v>
      </c>
      <c r="I2010" s="222"/>
      <c r="J2010" s="14"/>
      <c r="K2010" s="14"/>
      <c r="L2010" s="219"/>
      <c r="M2010" s="223"/>
      <c r="N2010" s="224"/>
      <c r="O2010" s="224"/>
      <c r="P2010" s="224"/>
      <c r="Q2010" s="224"/>
      <c r="R2010" s="224"/>
      <c r="S2010" s="224"/>
      <c r="T2010" s="225"/>
      <c r="U2010" s="14"/>
      <c r="V2010" s="14"/>
      <c r="W2010" s="14"/>
      <c r="X2010" s="14"/>
      <c r="Y2010" s="14"/>
      <c r="Z2010" s="14"/>
      <c r="AA2010" s="14"/>
      <c r="AB2010" s="14"/>
      <c r="AC2010" s="14"/>
      <c r="AD2010" s="14"/>
      <c r="AE2010" s="14"/>
      <c r="AT2010" s="220" t="s">
        <v>194</v>
      </c>
      <c r="AU2010" s="220" t="s">
        <v>92</v>
      </c>
      <c r="AV2010" s="14" t="s">
        <v>84</v>
      </c>
      <c r="AW2010" s="14" t="s">
        <v>32</v>
      </c>
      <c r="AX2010" s="14" t="s">
        <v>76</v>
      </c>
      <c r="AY2010" s="220" t="s">
        <v>185</v>
      </c>
    </row>
    <row r="2011" s="13" customFormat="1">
      <c r="A2011" s="13"/>
      <c r="B2011" s="199"/>
      <c r="C2011" s="13"/>
      <c r="D2011" s="194" t="s">
        <v>194</v>
      </c>
      <c r="E2011" s="200" t="s">
        <v>1</v>
      </c>
      <c r="F2011" s="201" t="s">
        <v>2232</v>
      </c>
      <c r="G2011" s="13"/>
      <c r="H2011" s="202">
        <v>7.5</v>
      </c>
      <c r="I2011" s="203"/>
      <c r="J2011" s="13"/>
      <c r="K2011" s="13"/>
      <c r="L2011" s="199"/>
      <c r="M2011" s="204"/>
      <c r="N2011" s="205"/>
      <c r="O2011" s="205"/>
      <c r="P2011" s="205"/>
      <c r="Q2011" s="205"/>
      <c r="R2011" s="205"/>
      <c r="S2011" s="205"/>
      <c r="T2011" s="206"/>
      <c r="U2011" s="13"/>
      <c r="V2011" s="13"/>
      <c r="W2011" s="13"/>
      <c r="X2011" s="13"/>
      <c r="Y2011" s="13"/>
      <c r="Z2011" s="13"/>
      <c r="AA2011" s="13"/>
      <c r="AB2011" s="13"/>
      <c r="AC2011" s="13"/>
      <c r="AD2011" s="13"/>
      <c r="AE2011" s="13"/>
      <c r="AT2011" s="200" t="s">
        <v>194</v>
      </c>
      <c r="AU2011" s="200" t="s">
        <v>92</v>
      </c>
      <c r="AV2011" s="13" t="s">
        <v>92</v>
      </c>
      <c r="AW2011" s="13" t="s">
        <v>32</v>
      </c>
      <c r="AX2011" s="13" t="s">
        <v>76</v>
      </c>
      <c r="AY2011" s="200" t="s">
        <v>185</v>
      </c>
    </row>
    <row r="2012" s="14" customFormat="1">
      <c r="A2012" s="14"/>
      <c r="B2012" s="219"/>
      <c r="C2012" s="14"/>
      <c r="D2012" s="194" t="s">
        <v>194</v>
      </c>
      <c r="E2012" s="220" t="s">
        <v>1</v>
      </c>
      <c r="F2012" s="221" t="s">
        <v>2233</v>
      </c>
      <c r="G2012" s="14"/>
      <c r="H2012" s="220" t="s">
        <v>1</v>
      </c>
      <c r="I2012" s="222"/>
      <c r="J2012" s="14"/>
      <c r="K2012" s="14"/>
      <c r="L2012" s="219"/>
      <c r="M2012" s="223"/>
      <c r="N2012" s="224"/>
      <c r="O2012" s="224"/>
      <c r="P2012" s="224"/>
      <c r="Q2012" s="224"/>
      <c r="R2012" s="224"/>
      <c r="S2012" s="224"/>
      <c r="T2012" s="225"/>
      <c r="U2012" s="14"/>
      <c r="V2012" s="14"/>
      <c r="W2012" s="14"/>
      <c r="X2012" s="14"/>
      <c r="Y2012" s="14"/>
      <c r="Z2012" s="14"/>
      <c r="AA2012" s="14"/>
      <c r="AB2012" s="14"/>
      <c r="AC2012" s="14"/>
      <c r="AD2012" s="14"/>
      <c r="AE2012" s="14"/>
      <c r="AT2012" s="220" t="s">
        <v>194</v>
      </c>
      <c r="AU2012" s="220" t="s">
        <v>92</v>
      </c>
      <c r="AV2012" s="14" t="s">
        <v>84</v>
      </c>
      <c r="AW2012" s="14" t="s">
        <v>32</v>
      </c>
      <c r="AX2012" s="14" t="s">
        <v>76</v>
      </c>
      <c r="AY2012" s="220" t="s">
        <v>185</v>
      </c>
    </row>
    <row r="2013" s="13" customFormat="1">
      <c r="A2013" s="13"/>
      <c r="B2013" s="199"/>
      <c r="C2013" s="13"/>
      <c r="D2013" s="194" t="s">
        <v>194</v>
      </c>
      <c r="E2013" s="200" t="s">
        <v>1</v>
      </c>
      <c r="F2013" s="201" t="s">
        <v>2234</v>
      </c>
      <c r="G2013" s="13"/>
      <c r="H2013" s="202">
        <v>7.5999999999999996</v>
      </c>
      <c r="I2013" s="203"/>
      <c r="J2013" s="13"/>
      <c r="K2013" s="13"/>
      <c r="L2013" s="199"/>
      <c r="M2013" s="204"/>
      <c r="N2013" s="205"/>
      <c r="O2013" s="205"/>
      <c r="P2013" s="205"/>
      <c r="Q2013" s="205"/>
      <c r="R2013" s="205"/>
      <c r="S2013" s="205"/>
      <c r="T2013" s="206"/>
      <c r="U2013" s="13"/>
      <c r="V2013" s="13"/>
      <c r="W2013" s="13"/>
      <c r="X2013" s="13"/>
      <c r="Y2013" s="13"/>
      <c r="Z2013" s="13"/>
      <c r="AA2013" s="13"/>
      <c r="AB2013" s="13"/>
      <c r="AC2013" s="13"/>
      <c r="AD2013" s="13"/>
      <c r="AE2013" s="13"/>
      <c r="AT2013" s="200" t="s">
        <v>194</v>
      </c>
      <c r="AU2013" s="200" t="s">
        <v>92</v>
      </c>
      <c r="AV2013" s="13" t="s">
        <v>92</v>
      </c>
      <c r="AW2013" s="13" t="s">
        <v>32</v>
      </c>
      <c r="AX2013" s="13" t="s">
        <v>76</v>
      </c>
      <c r="AY2013" s="200" t="s">
        <v>185</v>
      </c>
    </row>
    <row r="2014" s="15" customFormat="1">
      <c r="A2014" s="15"/>
      <c r="B2014" s="226"/>
      <c r="C2014" s="15"/>
      <c r="D2014" s="194" t="s">
        <v>194</v>
      </c>
      <c r="E2014" s="227" t="s">
        <v>1</v>
      </c>
      <c r="F2014" s="228" t="s">
        <v>276</v>
      </c>
      <c r="G2014" s="15"/>
      <c r="H2014" s="229">
        <v>56.100000000000001</v>
      </c>
      <c r="I2014" s="230"/>
      <c r="J2014" s="15"/>
      <c r="K2014" s="15"/>
      <c r="L2014" s="226"/>
      <c r="M2014" s="231"/>
      <c r="N2014" s="232"/>
      <c r="O2014" s="232"/>
      <c r="P2014" s="232"/>
      <c r="Q2014" s="232"/>
      <c r="R2014" s="232"/>
      <c r="S2014" s="232"/>
      <c r="T2014" s="233"/>
      <c r="U2014" s="15"/>
      <c r="V2014" s="15"/>
      <c r="W2014" s="15"/>
      <c r="X2014" s="15"/>
      <c r="Y2014" s="15"/>
      <c r="Z2014" s="15"/>
      <c r="AA2014" s="15"/>
      <c r="AB2014" s="15"/>
      <c r="AC2014" s="15"/>
      <c r="AD2014" s="15"/>
      <c r="AE2014" s="15"/>
      <c r="AT2014" s="227" t="s">
        <v>194</v>
      </c>
      <c r="AU2014" s="227" t="s">
        <v>92</v>
      </c>
      <c r="AV2014" s="15" t="s">
        <v>191</v>
      </c>
      <c r="AW2014" s="15" t="s">
        <v>32</v>
      </c>
      <c r="AX2014" s="15" t="s">
        <v>84</v>
      </c>
      <c r="AY2014" s="227" t="s">
        <v>185</v>
      </c>
    </row>
    <row r="2015" s="2" customFormat="1" ht="33" customHeight="1">
      <c r="A2015" s="38"/>
      <c r="B2015" s="180"/>
      <c r="C2015" s="181" t="s">
        <v>2235</v>
      </c>
      <c r="D2015" s="181" t="s">
        <v>187</v>
      </c>
      <c r="E2015" s="182" t="s">
        <v>2236</v>
      </c>
      <c r="F2015" s="183" t="s">
        <v>2237</v>
      </c>
      <c r="G2015" s="184" t="s">
        <v>190</v>
      </c>
      <c r="H2015" s="185">
        <v>961.87</v>
      </c>
      <c r="I2015" s="186"/>
      <c r="J2015" s="187">
        <f>ROUND(I2015*H2015,2)</f>
        <v>0</v>
      </c>
      <c r="K2015" s="183" t="s">
        <v>199</v>
      </c>
      <c r="L2015" s="39"/>
      <c r="M2015" s="188" t="s">
        <v>1</v>
      </c>
      <c r="N2015" s="189" t="s">
        <v>42</v>
      </c>
      <c r="O2015" s="77"/>
      <c r="P2015" s="190">
        <f>O2015*H2015</f>
        <v>0</v>
      </c>
      <c r="Q2015" s="190">
        <v>0</v>
      </c>
      <c r="R2015" s="190">
        <f>Q2015*H2015</f>
        <v>0</v>
      </c>
      <c r="S2015" s="190">
        <v>0.040000000000000001</v>
      </c>
      <c r="T2015" s="191">
        <f>S2015*H2015</f>
        <v>38.474800000000002</v>
      </c>
      <c r="U2015" s="38"/>
      <c r="V2015" s="38"/>
      <c r="W2015" s="38"/>
      <c r="X2015" s="38"/>
      <c r="Y2015" s="38"/>
      <c r="Z2015" s="38"/>
      <c r="AA2015" s="38"/>
      <c r="AB2015" s="38"/>
      <c r="AC2015" s="38"/>
      <c r="AD2015" s="38"/>
      <c r="AE2015" s="38"/>
      <c r="AR2015" s="192" t="s">
        <v>301</v>
      </c>
      <c r="AT2015" s="192" t="s">
        <v>187</v>
      </c>
      <c r="AU2015" s="192" t="s">
        <v>92</v>
      </c>
      <c r="AY2015" s="19" t="s">
        <v>185</v>
      </c>
      <c r="BE2015" s="193">
        <f>IF(N2015="základní",J2015,0)</f>
        <v>0</v>
      </c>
      <c r="BF2015" s="193">
        <f>IF(N2015="snížená",J2015,0)</f>
        <v>0</v>
      </c>
      <c r="BG2015" s="193">
        <f>IF(N2015="zákl. přenesená",J2015,0)</f>
        <v>0</v>
      </c>
      <c r="BH2015" s="193">
        <f>IF(N2015="sníž. přenesená",J2015,0)</f>
        <v>0</v>
      </c>
      <c r="BI2015" s="193">
        <f>IF(N2015="nulová",J2015,0)</f>
        <v>0</v>
      </c>
      <c r="BJ2015" s="19" t="s">
        <v>92</v>
      </c>
      <c r="BK2015" s="193">
        <f>ROUND(I2015*H2015,2)</f>
        <v>0</v>
      </c>
      <c r="BL2015" s="19" t="s">
        <v>301</v>
      </c>
      <c r="BM2015" s="192" t="s">
        <v>2238</v>
      </c>
    </row>
    <row r="2016" s="2" customFormat="1">
      <c r="A2016" s="38"/>
      <c r="B2016" s="39"/>
      <c r="C2016" s="38"/>
      <c r="D2016" s="194" t="s">
        <v>193</v>
      </c>
      <c r="E2016" s="38"/>
      <c r="F2016" s="195" t="s">
        <v>2237</v>
      </c>
      <c r="G2016" s="38"/>
      <c r="H2016" s="38"/>
      <c r="I2016" s="196"/>
      <c r="J2016" s="38"/>
      <c r="K2016" s="38"/>
      <c r="L2016" s="39"/>
      <c r="M2016" s="197"/>
      <c r="N2016" s="198"/>
      <c r="O2016" s="77"/>
      <c r="P2016" s="77"/>
      <c r="Q2016" s="77"/>
      <c r="R2016" s="77"/>
      <c r="S2016" s="77"/>
      <c r="T2016" s="78"/>
      <c r="U2016" s="38"/>
      <c r="V2016" s="38"/>
      <c r="W2016" s="38"/>
      <c r="X2016" s="38"/>
      <c r="Y2016" s="38"/>
      <c r="Z2016" s="38"/>
      <c r="AA2016" s="38"/>
      <c r="AB2016" s="38"/>
      <c r="AC2016" s="38"/>
      <c r="AD2016" s="38"/>
      <c r="AE2016" s="38"/>
      <c r="AT2016" s="19" t="s">
        <v>193</v>
      </c>
      <c r="AU2016" s="19" t="s">
        <v>92</v>
      </c>
    </row>
    <row r="2017" s="2" customFormat="1">
      <c r="A2017" s="38"/>
      <c r="B2017" s="39"/>
      <c r="C2017" s="38"/>
      <c r="D2017" s="207" t="s">
        <v>201</v>
      </c>
      <c r="E2017" s="38"/>
      <c r="F2017" s="208" t="s">
        <v>2239</v>
      </c>
      <c r="G2017" s="38"/>
      <c r="H2017" s="38"/>
      <c r="I2017" s="196"/>
      <c r="J2017" s="38"/>
      <c r="K2017" s="38"/>
      <c r="L2017" s="39"/>
      <c r="M2017" s="197"/>
      <c r="N2017" s="198"/>
      <c r="O2017" s="77"/>
      <c r="P2017" s="77"/>
      <c r="Q2017" s="77"/>
      <c r="R2017" s="77"/>
      <c r="S2017" s="77"/>
      <c r="T2017" s="78"/>
      <c r="U2017" s="38"/>
      <c r="V2017" s="38"/>
      <c r="W2017" s="38"/>
      <c r="X2017" s="38"/>
      <c r="Y2017" s="38"/>
      <c r="Z2017" s="38"/>
      <c r="AA2017" s="38"/>
      <c r="AB2017" s="38"/>
      <c r="AC2017" s="38"/>
      <c r="AD2017" s="38"/>
      <c r="AE2017" s="38"/>
      <c r="AT2017" s="19" t="s">
        <v>201</v>
      </c>
      <c r="AU2017" s="19" t="s">
        <v>92</v>
      </c>
    </row>
    <row r="2018" s="14" customFormat="1">
      <c r="A2018" s="14"/>
      <c r="B2018" s="219"/>
      <c r="C2018" s="14"/>
      <c r="D2018" s="194" t="s">
        <v>194</v>
      </c>
      <c r="E2018" s="220" t="s">
        <v>1</v>
      </c>
      <c r="F2018" s="221" t="s">
        <v>323</v>
      </c>
      <c r="G2018" s="14"/>
      <c r="H2018" s="220" t="s">
        <v>1</v>
      </c>
      <c r="I2018" s="222"/>
      <c r="J2018" s="14"/>
      <c r="K2018" s="14"/>
      <c r="L2018" s="219"/>
      <c r="M2018" s="223"/>
      <c r="N2018" s="224"/>
      <c r="O2018" s="224"/>
      <c r="P2018" s="224"/>
      <c r="Q2018" s="224"/>
      <c r="R2018" s="224"/>
      <c r="S2018" s="224"/>
      <c r="T2018" s="225"/>
      <c r="U2018" s="14"/>
      <c r="V2018" s="14"/>
      <c r="W2018" s="14"/>
      <c r="X2018" s="14"/>
      <c r="Y2018" s="14"/>
      <c r="Z2018" s="14"/>
      <c r="AA2018" s="14"/>
      <c r="AB2018" s="14"/>
      <c r="AC2018" s="14"/>
      <c r="AD2018" s="14"/>
      <c r="AE2018" s="14"/>
      <c r="AT2018" s="220" t="s">
        <v>194</v>
      </c>
      <c r="AU2018" s="220" t="s">
        <v>92</v>
      </c>
      <c r="AV2018" s="14" t="s">
        <v>84</v>
      </c>
      <c r="AW2018" s="14" t="s">
        <v>32</v>
      </c>
      <c r="AX2018" s="14" t="s">
        <v>76</v>
      </c>
      <c r="AY2018" s="220" t="s">
        <v>185</v>
      </c>
    </row>
    <row r="2019" s="13" customFormat="1">
      <c r="A2019" s="13"/>
      <c r="B2019" s="199"/>
      <c r="C2019" s="13"/>
      <c r="D2019" s="194" t="s">
        <v>194</v>
      </c>
      <c r="E2019" s="200" t="s">
        <v>1</v>
      </c>
      <c r="F2019" s="201" t="s">
        <v>2240</v>
      </c>
      <c r="G2019" s="13"/>
      <c r="H2019" s="202">
        <v>85.799999999999997</v>
      </c>
      <c r="I2019" s="203"/>
      <c r="J2019" s="13"/>
      <c r="K2019" s="13"/>
      <c r="L2019" s="199"/>
      <c r="M2019" s="204"/>
      <c r="N2019" s="205"/>
      <c r="O2019" s="205"/>
      <c r="P2019" s="205"/>
      <c r="Q2019" s="205"/>
      <c r="R2019" s="205"/>
      <c r="S2019" s="205"/>
      <c r="T2019" s="206"/>
      <c r="U2019" s="13"/>
      <c r="V2019" s="13"/>
      <c r="W2019" s="13"/>
      <c r="X2019" s="13"/>
      <c r="Y2019" s="13"/>
      <c r="Z2019" s="13"/>
      <c r="AA2019" s="13"/>
      <c r="AB2019" s="13"/>
      <c r="AC2019" s="13"/>
      <c r="AD2019" s="13"/>
      <c r="AE2019" s="13"/>
      <c r="AT2019" s="200" t="s">
        <v>194</v>
      </c>
      <c r="AU2019" s="200" t="s">
        <v>92</v>
      </c>
      <c r="AV2019" s="13" t="s">
        <v>92</v>
      </c>
      <c r="AW2019" s="13" t="s">
        <v>32</v>
      </c>
      <c r="AX2019" s="13" t="s">
        <v>76</v>
      </c>
      <c r="AY2019" s="200" t="s">
        <v>185</v>
      </c>
    </row>
    <row r="2020" s="13" customFormat="1">
      <c r="A2020" s="13"/>
      <c r="B2020" s="199"/>
      <c r="C2020" s="13"/>
      <c r="D2020" s="194" t="s">
        <v>194</v>
      </c>
      <c r="E2020" s="200" t="s">
        <v>1</v>
      </c>
      <c r="F2020" s="201" t="s">
        <v>2241</v>
      </c>
      <c r="G2020" s="13"/>
      <c r="H2020" s="202">
        <v>244.80000000000001</v>
      </c>
      <c r="I2020" s="203"/>
      <c r="J2020" s="13"/>
      <c r="K2020" s="13"/>
      <c r="L2020" s="199"/>
      <c r="M2020" s="204"/>
      <c r="N2020" s="205"/>
      <c r="O2020" s="205"/>
      <c r="P2020" s="205"/>
      <c r="Q2020" s="205"/>
      <c r="R2020" s="205"/>
      <c r="S2020" s="205"/>
      <c r="T2020" s="206"/>
      <c r="U2020" s="13"/>
      <c r="V2020" s="13"/>
      <c r="W2020" s="13"/>
      <c r="X2020" s="13"/>
      <c r="Y2020" s="13"/>
      <c r="Z2020" s="13"/>
      <c r="AA2020" s="13"/>
      <c r="AB2020" s="13"/>
      <c r="AC2020" s="13"/>
      <c r="AD2020" s="13"/>
      <c r="AE2020" s="13"/>
      <c r="AT2020" s="200" t="s">
        <v>194</v>
      </c>
      <c r="AU2020" s="200" t="s">
        <v>92</v>
      </c>
      <c r="AV2020" s="13" t="s">
        <v>92</v>
      </c>
      <c r="AW2020" s="13" t="s">
        <v>32</v>
      </c>
      <c r="AX2020" s="13" t="s">
        <v>76</v>
      </c>
      <c r="AY2020" s="200" t="s">
        <v>185</v>
      </c>
    </row>
    <row r="2021" s="13" customFormat="1">
      <c r="A2021" s="13"/>
      <c r="B2021" s="199"/>
      <c r="C2021" s="13"/>
      <c r="D2021" s="194" t="s">
        <v>194</v>
      </c>
      <c r="E2021" s="200" t="s">
        <v>1</v>
      </c>
      <c r="F2021" s="201" t="s">
        <v>2242</v>
      </c>
      <c r="G2021" s="13"/>
      <c r="H2021" s="202">
        <v>-41.950000000000003</v>
      </c>
      <c r="I2021" s="203"/>
      <c r="J2021" s="13"/>
      <c r="K2021" s="13"/>
      <c r="L2021" s="199"/>
      <c r="M2021" s="204"/>
      <c r="N2021" s="205"/>
      <c r="O2021" s="205"/>
      <c r="P2021" s="205"/>
      <c r="Q2021" s="205"/>
      <c r="R2021" s="205"/>
      <c r="S2021" s="205"/>
      <c r="T2021" s="206"/>
      <c r="U2021" s="13"/>
      <c r="V2021" s="13"/>
      <c r="W2021" s="13"/>
      <c r="X2021" s="13"/>
      <c r="Y2021" s="13"/>
      <c r="Z2021" s="13"/>
      <c r="AA2021" s="13"/>
      <c r="AB2021" s="13"/>
      <c r="AC2021" s="13"/>
      <c r="AD2021" s="13"/>
      <c r="AE2021" s="13"/>
      <c r="AT2021" s="200" t="s">
        <v>194</v>
      </c>
      <c r="AU2021" s="200" t="s">
        <v>92</v>
      </c>
      <c r="AV2021" s="13" t="s">
        <v>92</v>
      </c>
      <c r="AW2021" s="13" t="s">
        <v>32</v>
      </c>
      <c r="AX2021" s="13" t="s">
        <v>76</v>
      </c>
      <c r="AY2021" s="200" t="s">
        <v>185</v>
      </c>
    </row>
    <row r="2022" s="14" customFormat="1">
      <c r="A2022" s="14"/>
      <c r="B2022" s="219"/>
      <c r="C2022" s="14"/>
      <c r="D2022" s="194" t="s">
        <v>194</v>
      </c>
      <c r="E2022" s="220" t="s">
        <v>1</v>
      </c>
      <c r="F2022" s="221" t="s">
        <v>331</v>
      </c>
      <c r="G2022" s="14"/>
      <c r="H2022" s="220" t="s">
        <v>1</v>
      </c>
      <c r="I2022" s="222"/>
      <c r="J2022" s="14"/>
      <c r="K2022" s="14"/>
      <c r="L2022" s="219"/>
      <c r="M2022" s="223"/>
      <c r="N2022" s="224"/>
      <c r="O2022" s="224"/>
      <c r="P2022" s="224"/>
      <c r="Q2022" s="224"/>
      <c r="R2022" s="224"/>
      <c r="S2022" s="224"/>
      <c r="T2022" s="225"/>
      <c r="U2022" s="14"/>
      <c r="V2022" s="14"/>
      <c r="W2022" s="14"/>
      <c r="X2022" s="14"/>
      <c r="Y2022" s="14"/>
      <c r="Z2022" s="14"/>
      <c r="AA2022" s="14"/>
      <c r="AB2022" s="14"/>
      <c r="AC2022" s="14"/>
      <c r="AD2022" s="14"/>
      <c r="AE2022" s="14"/>
      <c r="AT2022" s="220" t="s">
        <v>194</v>
      </c>
      <c r="AU2022" s="220" t="s">
        <v>92</v>
      </c>
      <c r="AV2022" s="14" t="s">
        <v>84</v>
      </c>
      <c r="AW2022" s="14" t="s">
        <v>32</v>
      </c>
      <c r="AX2022" s="14" t="s">
        <v>76</v>
      </c>
      <c r="AY2022" s="220" t="s">
        <v>185</v>
      </c>
    </row>
    <row r="2023" s="13" customFormat="1">
      <c r="A2023" s="13"/>
      <c r="B2023" s="199"/>
      <c r="C2023" s="13"/>
      <c r="D2023" s="194" t="s">
        <v>194</v>
      </c>
      <c r="E2023" s="200" t="s">
        <v>1</v>
      </c>
      <c r="F2023" s="201" t="s">
        <v>2053</v>
      </c>
      <c r="G2023" s="13"/>
      <c r="H2023" s="202">
        <v>511.92000000000002</v>
      </c>
      <c r="I2023" s="203"/>
      <c r="J2023" s="13"/>
      <c r="K2023" s="13"/>
      <c r="L2023" s="199"/>
      <c r="M2023" s="204"/>
      <c r="N2023" s="205"/>
      <c r="O2023" s="205"/>
      <c r="P2023" s="205"/>
      <c r="Q2023" s="205"/>
      <c r="R2023" s="205"/>
      <c r="S2023" s="205"/>
      <c r="T2023" s="206"/>
      <c r="U2023" s="13"/>
      <c r="V2023" s="13"/>
      <c r="W2023" s="13"/>
      <c r="X2023" s="13"/>
      <c r="Y2023" s="13"/>
      <c r="Z2023" s="13"/>
      <c r="AA2023" s="13"/>
      <c r="AB2023" s="13"/>
      <c r="AC2023" s="13"/>
      <c r="AD2023" s="13"/>
      <c r="AE2023" s="13"/>
      <c r="AT2023" s="200" t="s">
        <v>194</v>
      </c>
      <c r="AU2023" s="200" t="s">
        <v>92</v>
      </c>
      <c r="AV2023" s="13" t="s">
        <v>92</v>
      </c>
      <c r="AW2023" s="13" t="s">
        <v>32</v>
      </c>
      <c r="AX2023" s="13" t="s">
        <v>76</v>
      </c>
      <c r="AY2023" s="200" t="s">
        <v>185</v>
      </c>
    </row>
    <row r="2024" s="13" customFormat="1">
      <c r="A2024" s="13"/>
      <c r="B2024" s="199"/>
      <c r="C2024" s="13"/>
      <c r="D2024" s="194" t="s">
        <v>194</v>
      </c>
      <c r="E2024" s="200" t="s">
        <v>1</v>
      </c>
      <c r="F2024" s="201" t="s">
        <v>1215</v>
      </c>
      <c r="G2024" s="13"/>
      <c r="H2024" s="202">
        <v>62.399999999999999</v>
      </c>
      <c r="I2024" s="203"/>
      <c r="J2024" s="13"/>
      <c r="K2024" s="13"/>
      <c r="L2024" s="199"/>
      <c r="M2024" s="204"/>
      <c r="N2024" s="205"/>
      <c r="O2024" s="205"/>
      <c r="P2024" s="205"/>
      <c r="Q2024" s="205"/>
      <c r="R2024" s="205"/>
      <c r="S2024" s="205"/>
      <c r="T2024" s="206"/>
      <c r="U2024" s="13"/>
      <c r="V2024" s="13"/>
      <c r="W2024" s="13"/>
      <c r="X2024" s="13"/>
      <c r="Y2024" s="13"/>
      <c r="Z2024" s="13"/>
      <c r="AA2024" s="13"/>
      <c r="AB2024" s="13"/>
      <c r="AC2024" s="13"/>
      <c r="AD2024" s="13"/>
      <c r="AE2024" s="13"/>
      <c r="AT2024" s="200" t="s">
        <v>194</v>
      </c>
      <c r="AU2024" s="200" t="s">
        <v>92</v>
      </c>
      <c r="AV2024" s="13" t="s">
        <v>92</v>
      </c>
      <c r="AW2024" s="13" t="s">
        <v>32</v>
      </c>
      <c r="AX2024" s="13" t="s">
        <v>76</v>
      </c>
      <c r="AY2024" s="200" t="s">
        <v>185</v>
      </c>
    </row>
    <row r="2025" s="13" customFormat="1">
      <c r="A2025" s="13"/>
      <c r="B2025" s="199"/>
      <c r="C2025" s="13"/>
      <c r="D2025" s="194" t="s">
        <v>194</v>
      </c>
      <c r="E2025" s="200" t="s">
        <v>1</v>
      </c>
      <c r="F2025" s="201" t="s">
        <v>2243</v>
      </c>
      <c r="G2025" s="13"/>
      <c r="H2025" s="202">
        <v>47</v>
      </c>
      <c r="I2025" s="203"/>
      <c r="J2025" s="13"/>
      <c r="K2025" s="13"/>
      <c r="L2025" s="199"/>
      <c r="M2025" s="204"/>
      <c r="N2025" s="205"/>
      <c r="O2025" s="205"/>
      <c r="P2025" s="205"/>
      <c r="Q2025" s="205"/>
      <c r="R2025" s="205"/>
      <c r="S2025" s="205"/>
      <c r="T2025" s="206"/>
      <c r="U2025" s="13"/>
      <c r="V2025" s="13"/>
      <c r="W2025" s="13"/>
      <c r="X2025" s="13"/>
      <c r="Y2025" s="13"/>
      <c r="Z2025" s="13"/>
      <c r="AA2025" s="13"/>
      <c r="AB2025" s="13"/>
      <c r="AC2025" s="13"/>
      <c r="AD2025" s="13"/>
      <c r="AE2025" s="13"/>
      <c r="AT2025" s="200" t="s">
        <v>194</v>
      </c>
      <c r="AU2025" s="200" t="s">
        <v>92</v>
      </c>
      <c r="AV2025" s="13" t="s">
        <v>92</v>
      </c>
      <c r="AW2025" s="13" t="s">
        <v>32</v>
      </c>
      <c r="AX2025" s="13" t="s">
        <v>76</v>
      </c>
      <c r="AY2025" s="200" t="s">
        <v>185</v>
      </c>
    </row>
    <row r="2026" s="13" customFormat="1">
      <c r="A2026" s="13"/>
      <c r="B2026" s="199"/>
      <c r="C2026" s="13"/>
      <c r="D2026" s="194" t="s">
        <v>194</v>
      </c>
      <c r="E2026" s="200" t="s">
        <v>1</v>
      </c>
      <c r="F2026" s="201" t="s">
        <v>2244</v>
      </c>
      <c r="G2026" s="13"/>
      <c r="H2026" s="202">
        <v>56.200000000000003</v>
      </c>
      <c r="I2026" s="203"/>
      <c r="J2026" s="13"/>
      <c r="K2026" s="13"/>
      <c r="L2026" s="199"/>
      <c r="M2026" s="204"/>
      <c r="N2026" s="205"/>
      <c r="O2026" s="205"/>
      <c r="P2026" s="205"/>
      <c r="Q2026" s="205"/>
      <c r="R2026" s="205"/>
      <c r="S2026" s="205"/>
      <c r="T2026" s="206"/>
      <c r="U2026" s="13"/>
      <c r="V2026" s="13"/>
      <c r="W2026" s="13"/>
      <c r="X2026" s="13"/>
      <c r="Y2026" s="13"/>
      <c r="Z2026" s="13"/>
      <c r="AA2026" s="13"/>
      <c r="AB2026" s="13"/>
      <c r="AC2026" s="13"/>
      <c r="AD2026" s="13"/>
      <c r="AE2026" s="13"/>
      <c r="AT2026" s="200" t="s">
        <v>194</v>
      </c>
      <c r="AU2026" s="200" t="s">
        <v>92</v>
      </c>
      <c r="AV2026" s="13" t="s">
        <v>92</v>
      </c>
      <c r="AW2026" s="13" t="s">
        <v>32</v>
      </c>
      <c r="AX2026" s="13" t="s">
        <v>76</v>
      </c>
      <c r="AY2026" s="200" t="s">
        <v>185</v>
      </c>
    </row>
    <row r="2027" s="13" customFormat="1">
      <c r="A2027" s="13"/>
      <c r="B2027" s="199"/>
      <c r="C2027" s="13"/>
      <c r="D2027" s="194" t="s">
        <v>194</v>
      </c>
      <c r="E2027" s="200" t="s">
        <v>1</v>
      </c>
      <c r="F2027" s="201" t="s">
        <v>2245</v>
      </c>
      <c r="G2027" s="13"/>
      <c r="H2027" s="202">
        <v>-62.799999999999997</v>
      </c>
      <c r="I2027" s="203"/>
      <c r="J2027" s="13"/>
      <c r="K2027" s="13"/>
      <c r="L2027" s="199"/>
      <c r="M2027" s="204"/>
      <c r="N2027" s="205"/>
      <c r="O2027" s="205"/>
      <c r="P2027" s="205"/>
      <c r="Q2027" s="205"/>
      <c r="R2027" s="205"/>
      <c r="S2027" s="205"/>
      <c r="T2027" s="206"/>
      <c r="U2027" s="13"/>
      <c r="V2027" s="13"/>
      <c r="W2027" s="13"/>
      <c r="X2027" s="13"/>
      <c r="Y2027" s="13"/>
      <c r="Z2027" s="13"/>
      <c r="AA2027" s="13"/>
      <c r="AB2027" s="13"/>
      <c r="AC2027" s="13"/>
      <c r="AD2027" s="13"/>
      <c r="AE2027" s="13"/>
      <c r="AT2027" s="200" t="s">
        <v>194</v>
      </c>
      <c r="AU2027" s="200" t="s">
        <v>92</v>
      </c>
      <c r="AV2027" s="13" t="s">
        <v>92</v>
      </c>
      <c r="AW2027" s="13" t="s">
        <v>32</v>
      </c>
      <c r="AX2027" s="13" t="s">
        <v>76</v>
      </c>
      <c r="AY2027" s="200" t="s">
        <v>185</v>
      </c>
    </row>
    <row r="2028" s="14" customFormat="1">
      <c r="A2028" s="14"/>
      <c r="B2028" s="219"/>
      <c r="C2028" s="14"/>
      <c r="D2028" s="194" t="s">
        <v>194</v>
      </c>
      <c r="E2028" s="220" t="s">
        <v>1</v>
      </c>
      <c r="F2028" s="221" t="s">
        <v>2151</v>
      </c>
      <c r="G2028" s="14"/>
      <c r="H2028" s="220" t="s">
        <v>1</v>
      </c>
      <c r="I2028" s="222"/>
      <c r="J2028" s="14"/>
      <c r="K2028" s="14"/>
      <c r="L2028" s="219"/>
      <c r="M2028" s="223"/>
      <c r="N2028" s="224"/>
      <c r="O2028" s="224"/>
      <c r="P2028" s="224"/>
      <c r="Q2028" s="224"/>
      <c r="R2028" s="224"/>
      <c r="S2028" s="224"/>
      <c r="T2028" s="225"/>
      <c r="U2028" s="14"/>
      <c r="V2028" s="14"/>
      <c r="W2028" s="14"/>
      <c r="X2028" s="14"/>
      <c r="Y2028" s="14"/>
      <c r="Z2028" s="14"/>
      <c r="AA2028" s="14"/>
      <c r="AB2028" s="14"/>
      <c r="AC2028" s="14"/>
      <c r="AD2028" s="14"/>
      <c r="AE2028" s="14"/>
      <c r="AT2028" s="220" t="s">
        <v>194</v>
      </c>
      <c r="AU2028" s="220" t="s">
        <v>92</v>
      </c>
      <c r="AV2028" s="14" t="s">
        <v>84</v>
      </c>
      <c r="AW2028" s="14" t="s">
        <v>32</v>
      </c>
      <c r="AX2028" s="14" t="s">
        <v>76</v>
      </c>
      <c r="AY2028" s="220" t="s">
        <v>185</v>
      </c>
    </row>
    <row r="2029" s="13" customFormat="1">
      <c r="A2029" s="13"/>
      <c r="B2029" s="199"/>
      <c r="C2029" s="13"/>
      <c r="D2029" s="194" t="s">
        <v>194</v>
      </c>
      <c r="E2029" s="200" t="s">
        <v>1</v>
      </c>
      <c r="F2029" s="201" t="s">
        <v>1819</v>
      </c>
      <c r="G2029" s="13"/>
      <c r="H2029" s="202">
        <v>58.5</v>
      </c>
      <c r="I2029" s="203"/>
      <c r="J2029" s="13"/>
      <c r="K2029" s="13"/>
      <c r="L2029" s="199"/>
      <c r="M2029" s="204"/>
      <c r="N2029" s="205"/>
      <c r="O2029" s="205"/>
      <c r="P2029" s="205"/>
      <c r="Q2029" s="205"/>
      <c r="R2029" s="205"/>
      <c r="S2029" s="205"/>
      <c r="T2029" s="206"/>
      <c r="U2029" s="13"/>
      <c r="V2029" s="13"/>
      <c r="W2029" s="13"/>
      <c r="X2029" s="13"/>
      <c r="Y2029" s="13"/>
      <c r="Z2029" s="13"/>
      <c r="AA2029" s="13"/>
      <c r="AB2029" s="13"/>
      <c r="AC2029" s="13"/>
      <c r="AD2029" s="13"/>
      <c r="AE2029" s="13"/>
      <c r="AT2029" s="200" t="s">
        <v>194</v>
      </c>
      <c r="AU2029" s="200" t="s">
        <v>92</v>
      </c>
      <c r="AV2029" s="13" t="s">
        <v>92</v>
      </c>
      <c r="AW2029" s="13" t="s">
        <v>32</v>
      </c>
      <c r="AX2029" s="13" t="s">
        <v>76</v>
      </c>
      <c r="AY2029" s="200" t="s">
        <v>185</v>
      </c>
    </row>
    <row r="2030" s="15" customFormat="1">
      <c r="A2030" s="15"/>
      <c r="B2030" s="226"/>
      <c r="C2030" s="15"/>
      <c r="D2030" s="194" t="s">
        <v>194</v>
      </c>
      <c r="E2030" s="227" t="s">
        <v>1</v>
      </c>
      <c r="F2030" s="228" t="s">
        <v>276</v>
      </c>
      <c r="G2030" s="15"/>
      <c r="H2030" s="229">
        <v>961.87000000000012</v>
      </c>
      <c r="I2030" s="230"/>
      <c r="J2030" s="15"/>
      <c r="K2030" s="15"/>
      <c r="L2030" s="226"/>
      <c r="M2030" s="231"/>
      <c r="N2030" s="232"/>
      <c r="O2030" s="232"/>
      <c r="P2030" s="232"/>
      <c r="Q2030" s="232"/>
      <c r="R2030" s="232"/>
      <c r="S2030" s="232"/>
      <c r="T2030" s="233"/>
      <c r="U2030" s="15"/>
      <c r="V2030" s="15"/>
      <c r="W2030" s="15"/>
      <c r="X2030" s="15"/>
      <c r="Y2030" s="15"/>
      <c r="Z2030" s="15"/>
      <c r="AA2030" s="15"/>
      <c r="AB2030" s="15"/>
      <c r="AC2030" s="15"/>
      <c r="AD2030" s="15"/>
      <c r="AE2030" s="15"/>
      <c r="AT2030" s="227" t="s">
        <v>194</v>
      </c>
      <c r="AU2030" s="227" t="s">
        <v>92</v>
      </c>
      <c r="AV2030" s="15" t="s">
        <v>191</v>
      </c>
      <c r="AW2030" s="15" t="s">
        <v>32</v>
      </c>
      <c r="AX2030" s="15" t="s">
        <v>84</v>
      </c>
      <c r="AY2030" s="227" t="s">
        <v>185</v>
      </c>
    </row>
    <row r="2031" s="2" customFormat="1" ht="24.15" customHeight="1">
      <c r="A2031" s="38"/>
      <c r="B2031" s="180"/>
      <c r="C2031" s="181" t="s">
        <v>2246</v>
      </c>
      <c r="D2031" s="181" t="s">
        <v>187</v>
      </c>
      <c r="E2031" s="182" t="s">
        <v>2247</v>
      </c>
      <c r="F2031" s="183" t="s">
        <v>2248</v>
      </c>
      <c r="G2031" s="184" t="s">
        <v>198</v>
      </c>
      <c r="H2031" s="185">
        <v>13.818</v>
      </c>
      <c r="I2031" s="186"/>
      <c r="J2031" s="187">
        <f>ROUND(I2031*H2031,2)</f>
        <v>0</v>
      </c>
      <c r="K2031" s="183" t="s">
        <v>199</v>
      </c>
      <c r="L2031" s="39"/>
      <c r="M2031" s="188" t="s">
        <v>1</v>
      </c>
      <c r="N2031" s="189" t="s">
        <v>42</v>
      </c>
      <c r="O2031" s="77"/>
      <c r="P2031" s="190">
        <f>O2031*H2031</f>
        <v>0</v>
      </c>
      <c r="Q2031" s="190">
        <v>0.0027200000000000002</v>
      </c>
      <c r="R2031" s="190">
        <f>Q2031*H2031</f>
        <v>0.037584960000000001</v>
      </c>
      <c r="S2031" s="190">
        <v>0</v>
      </c>
      <c r="T2031" s="191">
        <f>S2031*H2031</f>
        <v>0</v>
      </c>
      <c r="U2031" s="38"/>
      <c r="V2031" s="38"/>
      <c r="W2031" s="38"/>
      <c r="X2031" s="38"/>
      <c r="Y2031" s="38"/>
      <c r="Z2031" s="38"/>
      <c r="AA2031" s="38"/>
      <c r="AB2031" s="38"/>
      <c r="AC2031" s="38"/>
      <c r="AD2031" s="38"/>
      <c r="AE2031" s="38"/>
      <c r="AR2031" s="192" t="s">
        <v>301</v>
      </c>
      <c r="AT2031" s="192" t="s">
        <v>187</v>
      </c>
      <c r="AU2031" s="192" t="s">
        <v>92</v>
      </c>
      <c r="AY2031" s="19" t="s">
        <v>185</v>
      </c>
      <c r="BE2031" s="193">
        <f>IF(N2031="základní",J2031,0)</f>
        <v>0</v>
      </c>
      <c r="BF2031" s="193">
        <f>IF(N2031="snížená",J2031,0)</f>
        <v>0</v>
      </c>
      <c r="BG2031" s="193">
        <f>IF(N2031="zákl. přenesená",J2031,0)</f>
        <v>0</v>
      </c>
      <c r="BH2031" s="193">
        <f>IF(N2031="sníž. přenesená",J2031,0)</f>
        <v>0</v>
      </c>
      <c r="BI2031" s="193">
        <f>IF(N2031="nulová",J2031,0)</f>
        <v>0</v>
      </c>
      <c r="BJ2031" s="19" t="s">
        <v>92</v>
      </c>
      <c r="BK2031" s="193">
        <f>ROUND(I2031*H2031,2)</f>
        <v>0</v>
      </c>
      <c r="BL2031" s="19" t="s">
        <v>301</v>
      </c>
      <c r="BM2031" s="192" t="s">
        <v>2249</v>
      </c>
    </row>
    <row r="2032" s="2" customFormat="1">
      <c r="A2032" s="38"/>
      <c r="B2032" s="39"/>
      <c r="C2032" s="38"/>
      <c r="D2032" s="194" t="s">
        <v>193</v>
      </c>
      <c r="E2032" s="38"/>
      <c r="F2032" s="195" t="s">
        <v>2248</v>
      </c>
      <c r="G2032" s="38"/>
      <c r="H2032" s="38"/>
      <c r="I2032" s="196"/>
      <c r="J2032" s="38"/>
      <c r="K2032" s="38"/>
      <c r="L2032" s="39"/>
      <c r="M2032" s="197"/>
      <c r="N2032" s="198"/>
      <c r="O2032" s="77"/>
      <c r="P2032" s="77"/>
      <c r="Q2032" s="77"/>
      <c r="R2032" s="77"/>
      <c r="S2032" s="77"/>
      <c r="T2032" s="78"/>
      <c r="U2032" s="38"/>
      <c r="V2032" s="38"/>
      <c r="W2032" s="38"/>
      <c r="X2032" s="38"/>
      <c r="Y2032" s="38"/>
      <c r="Z2032" s="38"/>
      <c r="AA2032" s="38"/>
      <c r="AB2032" s="38"/>
      <c r="AC2032" s="38"/>
      <c r="AD2032" s="38"/>
      <c r="AE2032" s="38"/>
      <c r="AT2032" s="19" t="s">
        <v>193</v>
      </c>
      <c r="AU2032" s="19" t="s">
        <v>92</v>
      </c>
    </row>
    <row r="2033" s="2" customFormat="1">
      <c r="A2033" s="38"/>
      <c r="B2033" s="39"/>
      <c r="C2033" s="38"/>
      <c r="D2033" s="207" t="s">
        <v>201</v>
      </c>
      <c r="E2033" s="38"/>
      <c r="F2033" s="208" t="s">
        <v>2250</v>
      </c>
      <c r="G2033" s="38"/>
      <c r="H2033" s="38"/>
      <c r="I2033" s="196"/>
      <c r="J2033" s="38"/>
      <c r="K2033" s="38"/>
      <c r="L2033" s="39"/>
      <c r="M2033" s="197"/>
      <c r="N2033" s="198"/>
      <c r="O2033" s="77"/>
      <c r="P2033" s="77"/>
      <c r="Q2033" s="77"/>
      <c r="R2033" s="77"/>
      <c r="S2033" s="77"/>
      <c r="T2033" s="78"/>
      <c r="U2033" s="38"/>
      <c r="V2033" s="38"/>
      <c r="W2033" s="38"/>
      <c r="X2033" s="38"/>
      <c r="Y2033" s="38"/>
      <c r="Z2033" s="38"/>
      <c r="AA2033" s="38"/>
      <c r="AB2033" s="38"/>
      <c r="AC2033" s="38"/>
      <c r="AD2033" s="38"/>
      <c r="AE2033" s="38"/>
      <c r="AT2033" s="19" t="s">
        <v>201</v>
      </c>
      <c r="AU2033" s="19" t="s">
        <v>92</v>
      </c>
    </row>
    <row r="2034" s="14" customFormat="1">
      <c r="A2034" s="14"/>
      <c r="B2034" s="219"/>
      <c r="C2034" s="14"/>
      <c r="D2034" s="194" t="s">
        <v>194</v>
      </c>
      <c r="E2034" s="220" t="s">
        <v>1</v>
      </c>
      <c r="F2034" s="221" t="s">
        <v>2251</v>
      </c>
      <c r="G2034" s="14"/>
      <c r="H2034" s="220" t="s">
        <v>1</v>
      </c>
      <c r="I2034" s="222"/>
      <c r="J2034" s="14"/>
      <c r="K2034" s="14"/>
      <c r="L2034" s="219"/>
      <c r="M2034" s="223"/>
      <c r="N2034" s="224"/>
      <c r="O2034" s="224"/>
      <c r="P2034" s="224"/>
      <c r="Q2034" s="224"/>
      <c r="R2034" s="224"/>
      <c r="S2034" s="224"/>
      <c r="T2034" s="225"/>
      <c r="U2034" s="14"/>
      <c r="V2034" s="14"/>
      <c r="W2034" s="14"/>
      <c r="X2034" s="14"/>
      <c r="Y2034" s="14"/>
      <c r="Z2034" s="14"/>
      <c r="AA2034" s="14"/>
      <c r="AB2034" s="14"/>
      <c r="AC2034" s="14"/>
      <c r="AD2034" s="14"/>
      <c r="AE2034" s="14"/>
      <c r="AT2034" s="220" t="s">
        <v>194</v>
      </c>
      <c r="AU2034" s="220" t="s">
        <v>92</v>
      </c>
      <c r="AV2034" s="14" t="s">
        <v>84</v>
      </c>
      <c r="AW2034" s="14" t="s">
        <v>32</v>
      </c>
      <c r="AX2034" s="14" t="s">
        <v>76</v>
      </c>
      <c r="AY2034" s="220" t="s">
        <v>185</v>
      </c>
    </row>
    <row r="2035" s="13" customFormat="1">
      <c r="A2035" s="13"/>
      <c r="B2035" s="199"/>
      <c r="C2035" s="13"/>
      <c r="D2035" s="194" t="s">
        <v>194</v>
      </c>
      <c r="E2035" s="200" t="s">
        <v>1</v>
      </c>
      <c r="F2035" s="201" t="s">
        <v>2252</v>
      </c>
      <c r="G2035" s="13"/>
      <c r="H2035" s="202">
        <v>1.6040000000000001</v>
      </c>
      <c r="I2035" s="203"/>
      <c r="J2035" s="13"/>
      <c r="K2035" s="13"/>
      <c r="L2035" s="199"/>
      <c r="M2035" s="204"/>
      <c r="N2035" s="205"/>
      <c r="O2035" s="205"/>
      <c r="P2035" s="205"/>
      <c r="Q2035" s="205"/>
      <c r="R2035" s="205"/>
      <c r="S2035" s="205"/>
      <c r="T2035" s="206"/>
      <c r="U2035" s="13"/>
      <c r="V2035" s="13"/>
      <c r="W2035" s="13"/>
      <c r="X2035" s="13"/>
      <c r="Y2035" s="13"/>
      <c r="Z2035" s="13"/>
      <c r="AA2035" s="13"/>
      <c r="AB2035" s="13"/>
      <c r="AC2035" s="13"/>
      <c r="AD2035" s="13"/>
      <c r="AE2035" s="13"/>
      <c r="AT2035" s="200" t="s">
        <v>194</v>
      </c>
      <c r="AU2035" s="200" t="s">
        <v>92</v>
      </c>
      <c r="AV2035" s="13" t="s">
        <v>92</v>
      </c>
      <c r="AW2035" s="13" t="s">
        <v>32</v>
      </c>
      <c r="AX2035" s="13" t="s">
        <v>76</v>
      </c>
      <c r="AY2035" s="200" t="s">
        <v>185</v>
      </c>
    </row>
    <row r="2036" s="14" customFormat="1">
      <c r="A2036" s="14"/>
      <c r="B2036" s="219"/>
      <c r="C2036" s="14"/>
      <c r="D2036" s="194" t="s">
        <v>194</v>
      </c>
      <c r="E2036" s="220" t="s">
        <v>1</v>
      </c>
      <c r="F2036" s="221" t="s">
        <v>2226</v>
      </c>
      <c r="G2036" s="14"/>
      <c r="H2036" s="220" t="s">
        <v>1</v>
      </c>
      <c r="I2036" s="222"/>
      <c r="J2036" s="14"/>
      <c r="K2036" s="14"/>
      <c r="L2036" s="219"/>
      <c r="M2036" s="223"/>
      <c r="N2036" s="224"/>
      <c r="O2036" s="224"/>
      <c r="P2036" s="224"/>
      <c r="Q2036" s="224"/>
      <c r="R2036" s="224"/>
      <c r="S2036" s="224"/>
      <c r="T2036" s="225"/>
      <c r="U2036" s="14"/>
      <c r="V2036" s="14"/>
      <c r="W2036" s="14"/>
      <c r="X2036" s="14"/>
      <c r="Y2036" s="14"/>
      <c r="Z2036" s="14"/>
      <c r="AA2036" s="14"/>
      <c r="AB2036" s="14"/>
      <c r="AC2036" s="14"/>
      <c r="AD2036" s="14"/>
      <c r="AE2036" s="14"/>
      <c r="AT2036" s="220" t="s">
        <v>194</v>
      </c>
      <c r="AU2036" s="220" t="s">
        <v>92</v>
      </c>
      <c r="AV2036" s="14" t="s">
        <v>84</v>
      </c>
      <c r="AW2036" s="14" t="s">
        <v>32</v>
      </c>
      <c r="AX2036" s="14" t="s">
        <v>76</v>
      </c>
      <c r="AY2036" s="220" t="s">
        <v>185</v>
      </c>
    </row>
    <row r="2037" s="13" customFormat="1">
      <c r="A2037" s="13"/>
      <c r="B2037" s="199"/>
      <c r="C2037" s="13"/>
      <c r="D2037" s="194" t="s">
        <v>194</v>
      </c>
      <c r="E2037" s="200" t="s">
        <v>1</v>
      </c>
      <c r="F2037" s="201" t="s">
        <v>2253</v>
      </c>
      <c r="G2037" s="13"/>
      <c r="H2037" s="202">
        <v>1.4410000000000001</v>
      </c>
      <c r="I2037" s="203"/>
      <c r="J2037" s="13"/>
      <c r="K2037" s="13"/>
      <c r="L2037" s="199"/>
      <c r="M2037" s="204"/>
      <c r="N2037" s="205"/>
      <c r="O2037" s="205"/>
      <c r="P2037" s="205"/>
      <c r="Q2037" s="205"/>
      <c r="R2037" s="205"/>
      <c r="S2037" s="205"/>
      <c r="T2037" s="206"/>
      <c r="U2037" s="13"/>
      <c r="V2037" s="13"/>
      <c r="W2037" s="13"/>
      <c r="X2037" s="13"/>
      <c r="Y2037" s="13"/>
      <c r="Z2037" s="13"/>
      <c r="AA2037" s="13"/>
      <c r="AB2037" s="13"/>
      <c r="AC2037" s="13"/>
      <c r="AD2037" s="13"/>
      <c r="AE2037" s="13"/>
      <c r="AT2037" s="200" t="s">
        <v>194</v>
      </c>
      <c r="AU2037" s="200" t="s">
        <v>92</v>
      </c>
      <c r="AV2037" s="13" t="s">
        <v>92</v>
      </c>
      <c r="AW2037" s="13" t="s">
        <v>32</v>
      </c>
      <c r="AX2037" s="13" t="s">
        <v>76</v>
      </c>
      <c r="AY2037" s="200" t="s">
        <v>185</v>
      </c>
    </row>
    <row r="2038" s="13" customFormat="1">
      <c r="A2038" s="13"/>
      <c r="B2038" s="199"/>
      <c r="C2038" s="13"/>
      <c r="D2038" s="194" t="s">
        <v>194</v>
      </c>
      <c r="E2038" s="200" t="s">
        <v>1</v>
      </c>
      <c r="F2038" s="201" t="s">
        <v>2254</v>
      </c>
      <c r="G2038" s="13"/>
      <c r="H2038" s="202">
        <v>2.8980000000000001</v>
      </c>
      <c r="I2038" s="203"/>
      <c r="J2038" s="13"/>
      <c r="K2038" s="13"/>
      <c r="L2038" s="199"/>
      <c r="M2038" s="204"/>
      <c r="N2038" s="205"/>
      <c r="O2038" s="205"/>
      <c r="P2038" s="205"/>
      <c r="Q2038" s="205"/>
      <c r="R2038" s="205"/>
      <c r="S2038" s="205"/>
      <c r="T2038" s="206"/>
      <c r="U2038" s="13"/>
      <c r="V2038" s="13"/>
      <c r="W2038" s="13"/>
      <c r="X2038" s="13"/>
      <c r="Y2038" s="13"/>
      <c r="Z2038" s="13"/>
      <c r="AA2038" s="13"/>
      <c r="AB2038" s="13"/>
      <c r="AC2038" s="13"/>
      <c r="AD2038" s="13"/>
      <c r="AE2038" s="13"/>
      <c r="AT2038" s="200" t="s">
        <v>194</v>
      </c>
      <c r="AU2038" s="200" t="s">
        <v>92</v>
      </c>
      <c r="AV2038" s="13" t="s">
        <v>92</v>
      </c>
      <c r="AW2038" s="13" t="s">
        <v>32</v>
      </c>
      <c r="AX2038" s="13" t="s">
        <v>76</v>
      </c>
      <c r="AY2038" s="200" t="s">
        <v>185</v>
      </c>
    </row>
    <row r="2039" s="13" customFormat="1">
      <c r="A2039" s="13"/>
      <c r="B2039" s="199"/>
      <c r="C2039" s="13"/>
      <c r="D2039" s="194" t="s">
        <v>194</v>
      </c>
      <c r="E2039" s="200" t="s">
        <v>1</v>
      </c>
      <c r="F2039" s="201" t="s">
        <v>2255</v>
      </c>
      <c r="G2039" s="13"/>
      <c r="H2039" s="202">
        <v>0.29999999999999999</v>
      </c>
      <c r="I2039" s="203"/>
      <c r="J2039" s="13"/>
      <c r="K2039" s="13"/>
      <c r="L2039" s="199"/>
      <c r="M2039" s="204"/>
      <c r="N2039" s="205"/>
      <c r="O2039" s="205"/>
      <c r="P2039" s="205"/>
      <c r="Q2039" s="205"/>
      <c r="R2039" s="205"/>
      <c r="S2039" s="205"/>
      <c r="T2039" s="206"/>
      <c r="U2039" s="13"/>
      <c r="V2039" s="13"/>
      <c r="W2039" s="13"/>
      <c r="X2039" s="13"/>
      <c r="Y2039" s="13"/>
      <c r="Z2039" s="13"/>
      <c r="AA2039" s="13"/>
      <c r="AB2039" s="13"/>
      <c r="AC2039" s="13"/>
      <c r="AD2039" s="13"/>
      <c r="AE2039" s="13"/>
      <c r="AT2039" s="200" t="s">
        <v>194</v>
      </c>
      <c r="AU2039" s="200" t="s">
        <v>92</v>
      </c>
      <c r="AV2039" s="13" t="s">
        <v>92</v>
      </c>
      <c r="AW2039" s="13" t="s">
        <v>32</v>
      </c>
      <c r="AX2039" s="13" t="s">
        <v>76</v>
      </c>
      <c r="AY2039" s="200" t="s">
        <v>185</v>
      </c>
    </row>
    <row r="2040" s="13" customFormat="1">
      <c r="A2040" s="13"/>
      <c r="B2040" s="199"/>
      <c r="C2040" s="13"/>
      <c r="D2040" s="194" t="s">
        <v>194</v>
      </c>
      <c r="E2040" s="200" t="s">
        <v>1</v>
      </c>
      <c r="F2040" s="201" t="s">
        <v>2256</v>
      </c>
      <c r="G2040" s="13"/>
      <c r="H2040" s="202">
        <v>1.8939999999999999</v>
      </c>
      <c r="I2040" s="203"/>
      <c r="J2040" s="13"/>
      <c r="K2040" s="13"/>
      <c r="L2040" s="199"/>
      <c r="M2040" s="204"/>
      <c r="N2040" s="205"/>
      <c r="O2040" s="205"/>
      <c r="P2040" s="205"/>
      <c r="Q2040" s="205"/>
      <c r="R2040" s="205"/>
      <c r="S2040" s="205"/>
      <c r="T2040" s="206"/>
      <c r="U2040" s="13"/>
      <c r="V2040" s="13"/>
      <c r="W2040" s="13"/>
      <c r="X2040" s="13"/>
      <c r="Y2040" s="13"/>
      <c r="Z2040" s="13"/>
      <c r="AA2040" s="13"/>
      <c r="AB2040" s="13"/>
      <c r="AC2040" s="13"/>
      <c r="AD2040" s="13"/>
      <c r="AE2040" s="13"/>
      <c r="AT2040" s="200" t="s">
        <v>194</v>
      </c>
      <c r="AU2040" s="200" t="s">
        <v>92</v>
      </c>
      <c r="AV2040" s="13" t="s">
        <v>92</v>
      </c>
      <c r="AW2040" s="13" t="s">
        <v>32</v>
      </c>
      <c r="AX2040" s="13" t="s">
        <v>76</v>
      </c>
      <c r="AY2040" s="200" t="s">
        <v>185</v>
      </c>
    </row>
    <row r="2041" s="14" customFormat="1">
      <c r="A2041" s="14"/>
      <c r="B2041" s="219"/>
      <c r="C2041" s="14"/>
      <c r="D2041" s="194" t="s">
        <v>194</v>
      </c>
      <c r="E2041" s="220" t="s">
        <v>1</v>
      </c>
      <c r="F2041" s="221" t="s">
        <v>2257</v>
      </c>
      <c r="G2041" s="14"/>
      <c r="H2041" s="220" t="s">
        <v>1</v>
      </c>
      <c r="I2041" s="222"/>
      <c r="J2041" s="14"/>
      <c r="K2041" s="14"/>
      <c r="L2041" s="219"/>
      <c r="M2041" s="223"/>
      <c r="N2041" s="224"/>
      <c r="O2041" s="224"/>
      <c r="P2041" s="224"/>
      <c r="Q2041" s="224"/>
      <c r="R2041" s="224"/>
      <c r="S2041" s="224"/>
      <c r="T2041" s="225"/>
      <c r="U2041" s="14"/>
      <c r="V2041" s="14"/>
      <c r="W2041" s="14"/>
      <c r="X2041" s="14"/>
      <c r="Y2041" s="14"/>
      <c r="Z2041" s="14"/>
      <c r="AA2041" s="14"/>
      <c r="AB2041" s="14"/>
      <c r="AC2041" s="14"/>
      <c r="AD2041" s="14"/>
      <c r="AE2041" s="14"/>
      <c r="AT2041" s="220" t="s">
        <v>194</v>
      </c>
      <c r="AU2041" s="220" t="s">
        <v>92</v>
      </c>
      <c r="AV2041" s="14" t="s">
        <v>84</v>
      </c>
      <c r="AW2041" s="14" t="s">
        <v>32</v>
      </c>
      <c r="AX2041" s="14" t="s">
        <v>76</v>
      </c>
      <c r="AY2041" s="220" t="s">
        <v>185</v>
      </c>
    </row>
    <row r="2042" s="13" customFormat="1">
      <c r="A2042" s="13"/>
      <c r="B2042" s="199"/>
      <c r="C2042" s="13"/>
      <c r="D2042" s="194" t="s">
        <v>194</v>
      </c>
      <c r="E2042" s="200" t="s">
        <v>1</v>
      </c>
      <c r="F2042" s="201" t="s">
        <v>2258</v>
      </c>
      <c r="G2042" s="13"/>
      <c r="H2042" s="202">
        <v>5.681</v>
      </c>
      <c r="I2042" s="203"/>
      <c r="J2042" s="13"/>
      <c r="K2042" s="13"/>
      <c r="L2042" s="199"/>
      <c r="M2042" s="204"/>
      <c r="N2042" s="205"/>
      <c r="O2042" s="205"/>
      <c r="P2042" s="205"/>
      <c r="Q2042" s="205"/>
      <c r="R2042" s="205"/>
      <c r="S2042" s="205"/>
      <c r="T2042" s="206"/>
      <c r="U2042" s="13"/>
      <c r="V2042" s="13"/>
      <c r="W2042" s="13"/>
      <c r="X2042" s="13"/>
      <c r="Y2042" s="13"/>
      <c r="Z2042" s="13"/>
      <c r="AA2042" s="13"/>
      <c r="AB2042" s="13"/>
      <c r="AC2042" s="13"/>
      <c r="AD2042" s="13"/>
      <c r="AE2042" s="13"/>
      <c r="AT2042" s="200" t="s">
        <v>194</v>
      </c>
      <c r="AU2042" s="200" t="s">
        <v>92</v>
      </c>
      <c r="AV2042" s="13" t="s">
        <v>92</v>
      </c>
      <c r="AW2042" s="13" t="s">
        <v>32</v>
      </c>
      <c r="AX2042" s="13" t="s">
        <v>76</v>
      </c>
      <c r="AY2042" s="200" t="s">
        <v>185</v>
      </c>
    </row>
    <row r="2043" s="15" customFormat="1">
      <c r="A2043" s="15"/>
      <c r="B2043" s="226"/>
      <c r="C2043" s="15"/>
      <c r="D2043" s="194" t="s">
        <v>194</v>
      </c>
      <c r="E2043" s="227" t="s">
        <v>1</v>
      </c>
      <c r="F2043" s="228" t="s">
        <v>276</v>
      </c>
      <c r="G2043" s="15"/>
      <c r="H2043" s="229">
        <v>13.817999999999998</v>
      </c>
      <c r="I2043" s="230"/>
      <c r="J2043" s="15"/>
      <c r="K2043" s="15"/>
      <c r="L2043" s="226"/>
      <c r="M2043" s="231"/>
      <c r="N2043" s="232"/>
      <c r="O2043" s="232"/>
      <c r="P2043" s="232"/>
      <c r="Q2043" s="232"/>
      <c r="R2043" s="232"/>
      <c r="S2043" s="232"/>
      <c r="T2043" s="233"/>
      <c r="U2043" s="15"/>
      <c r="V2043" s="15"/>
      <c r="W2043" s="15"/>
      <c r="X2043" s="15"/>
      <c r="Y2043" s="15"/>
      <c r="Z2043" s="15"/>
      <c r="AA2043" s="15"/>
      <c r="AB2043" s="15"/>
      <c r="AC2043" s="15"/>
      <c r="AD2043" s="15"/>
      <c r="AE2043" s="15"/>
      <c r="AT2043" s="227" t="s">
        <v>194</v>
      </c>
      <c r="AU2043" s="227" t="s">
        <v>92</v>
      </c>
      <c r="AV2043" s="15" t="s">
        <v>191</v>
      </c>
      <c r="AW2043" s="15" t="s">
        <v>32</v>
      </c>
      <c r="AX2043" s="15" t="s">
        <v>84</v>
      </c>
      <c r="AY2043" s="227" t="s">
        <v>185</v>
      </c>
    </row>
    <row r="2044" s="2" customFormat="1" ht="24.15" customHeight="1">
      <c r="A2044" s="38"/>
      <c r="B2044" s="180"/>
      <c r="C2044" s="181" t="s">
        <v>2259</v>
      </c>
      <c r="D2044" s="181" t="s">
        <v>187</v>
      </c>
      <c r="E2044" s="182" t="s">
        <v>2260</v>
      </c>
      <c r="F2044" s="183" t="s">
        <v>2261</v>
      </c>
      <c r="G2044" s="184" t="s">
        <v>1412</v>
      </c>
      <c r="H2044" s="185">
        <v>1</v>
      </c>
      <c r="I2044" s="186"/>
      <c r="J2044" s="187">
        <f>ROUND(I2044*H2044,2)</f>
        <v>0</v>
      </c>
      <c r="K2044" s="183" t="s">
        <v>1</v>
      </c>
      <c r="L2044" s="39"/>
      <c r="M2044" s="188" t="s">
        <v>1</v>
      </c>
      <c r="N2044" s="189" t="s">
        <v>42</v>
      </c>
      <c r="O2044" s="77"/>
      <c r="P2044" s="190">
        <f>O2044*H2044</f>
        <v>0</v>
      </c>
      <c r="Q2044" s="190">
        <v>0.01115</v>
      </c>
      <c r="R2044" s="190">
        <f>Q2044*H2044</f>
        <v>0.01115</v>
      </c>
      <c r="S2044" s="190">
        <v>0</v>
      </c>
      <c r="T2044" s="191">
        <f>S2044*H2044</f>
        <v>0</v>
      </c>
      <c r="U2044" s="38"/>
      <c r="V2044" s="38"/>
      <c r="W2044" s="38"/>
      <c r="X2044" s="38"/>
      <c r="Y2044" s="38"/>
      <c r="Z2044" s="38"/>
      <c r="AA2044" s="38"/>
      <c r="AB2044" s="38"/>
      <c r="AC2044" s="38"/>
      <c r="AD2044" s="38"/>
      <c r="AE2044" s="38"/>
      <c r="AR2044" s="192" t="s">
        <v>301</v>
      </c>
      <c r="AT2044" s="192" t="s">
        <v>187</v>
      </c>
      <c r="AU2044" s="192" t="s">
        <v>92</v>
      </c>
      <c r="AY2044" s="19" t="s">
        <v>185</v>
      </c>
      <c r="BE2044" s="193">
        <f>IF(N2044="základní",J2044,0)</f>
        <v>0</v>
      </c>
      <c r="BF2044" s="193">
        <f>IF(N2044="snížená",J2044,0)</f>
        <v>0</v>
      </c>
      <c r="BG2044" s="193">
        <f>IF(N2044="zákl. přenesená",J2044,0)</f>
        <v>0</v>
      </c>
      <c r="BH2044" s="193">
        <f>IF(N2044="sníž. přenesená",J2044,0)</f>
        <v>0</v>
      </c>
      <c r="BI2044" s="193">
        <f>IF(N2044="nulová",J2044,0)</f>
        <v>0</v>
      </c>
      <c r="BJ2044" s="19" t="s">
        <v>92</v>
      </c>
      <c r="BK2044" s="193">
        <f>ROUND(I2044*H2044,2)</f>
        <v>0</v>
      </c>
      <c r="BL2044" s="19" t="s">
        <v>301</v>
      </c>
      <c r="BM2044" s="192" t="s">
        <v>2262</v>
      </c>
    </row>
    <row r="2045" s="2" customFormat="1">
      <c r="A2045" s="38"/>
      <c r="B2045" s="39"/>
      <c r="C2045" s="38"/>
      <c r="D2045" s="194" t="s">
        <v>193</v>
      </c>
      <c r="E2045" s="38"/>
      <c r="F2045" s="195" t="s">
        <v>2261</v>
      </c>
      <c r="G2045" s="38"/>
      <c r="H2045" s="38"/>
      <c r="I2045" s="196"/>
      <c r="J2045" s="38"/>
      <c r="K2045" s="38"/>
      <c r="L2045" s="39"/>
      <c r="M2045" s="197"/>
      <c r="N2045" s="198"/>
      <c r="O2045" s="77"/>
      <c r="P2045" s="77"/>
      <c r="Q2045" s="77"/>
      <c r="R2045" s="77"/>
      <c r="S2045" s="77"/>
      <c r="T2045" s="78"/>
      <c r="U2045" s="38"/>
      <c r="V2045" s="38"/>
      <c r="W2045" s="38"/>
      <c r="X2045" s="38"/>
      <c r="Y2045" s="38"/>
      <c r="Z2045" s="38"/>
      <c r="AA2045" s="38"/>
      <c r="AB2045" s="38"/>
      <c r="AC2045" s="38"/>
      <c r="AD2045" s="38"/>
      <c r="AE2045" s="38"/>
      <c r="AT2045" s="19" t="s">
        <v>193</v>
      </c>
      <c r="AU2045" s="19" t="s">
        <v>92</v>
      </c>
    </row>
    <row r="2046" s="2" customFormat="1" ht="24.15" customHeight="1">
      <c r="A2046" s="38"/>
      <c r="B2046" s="180"/>
      <c r="C2046" s="181" t="s">
        <v>2263</v>
      </c>
      <c r="D2046" s="181" t="s">
        <v>187</v>
      </c>
      <c r="E2046" s="182" t="s">
        <v>2264</v>
      </c>
      <c r="F2046" s="183" t="s">
        <v>2265</v>
      </c>
      <c r="G2046" s="184" t="s">
        <v>1809</v>
      </c>
      <c r="H2046" s="242"/>
      <c r="I2046" s="186"/>
      <c r="J2046" s="187">
        <f>ROUND(I2046*H2046,2)</f>
        <v>0</v>
      </c>
      <c r="K2046" s="183" t="s">
        <v>199</v>
      </c>
      <c r="L2046" s="39"/>
      <c r="M2046" s="188" t="s">
        <v>1</v>
      </c>
      <c r="N2046" s="189" t="s">
        <v>42</v>
      </c>
      <c r="O2046" s="77"/>
      <c r="P2046" s="190">
        <f>O2046*H2046</f>
        <v>0</v>
      </c>
      <c r="Q2046" s="190">
        <v>0</v>
      </c>
      <c r="R2046" s="190">
        <f>Q2046*H2046</f>
        <v>0</v>
      </c>
      <c r="S2046" s="190">
        <v>0</v>
      </c>
      <c r="T2046" s="191">
        <f>S2046*H2046</f>
        <v>0</v>
      </c>
      <c r="U2046" s="38"/>
      <c r="V2046" s="38"/>
      <c r="W2046" s="38"/>
      <c r="X2046" s="38"/>
      <c r="Y2046" s="38"/>
      <c r="Z2046" s="38"/>
      <c r="AA2046" s="38"/>
      <c r="AB2046" s="38"/>
      <c r="AC2046" s="38"/>
      <c r="AD2046" s="38"/>
      <c r="AE2046" s="38"/>
      <c r="AR2046" s="192" t="s">
        <v>301</v>
      </c>
      <c r="AT2046" s="192" t="s">
        <v>187</v>
      </c>
      <c r="AU2046" s="192" t="s">
        <v>92</v>
      </c>
      <c r="AY2046" s="19" t="s">
        <v>185</v>
      </c>
      <c r="BE2046" s="193">
        <f>IF(N2046="základní",J2046,0)</f>
        <v>0</v>
      </c>
      <c r="BF2046" s="193">
        <f>IF(N2046="snížená",J2046,0)</f>
        <v>0</v>
      </c>
      <c r="BG2046" s="193">
        <f>IF(N2046="zákl. přenesená",J2046,0)</f>
        <v>0</v>
      </c>
      <c r="BH2046" s="193">
        <f>IF(N2046="sníž. přenesená",J2046,0)</f>
        <v>0</v>
      </c>
      <c r="BI2046" s="193">
        <f>IF(N2046="nulová",J2046,0)</f>
        <v>0</v>
      </c>
      <c r="BJ2046" s="19" t="s">
        <v>92</v>
      </c>
      <c r="BK2046" s="193">
        <f>ROUND(I2046*H2046,2)</f>
        <v>0</v>
      </c>
      <c r="BL2046" s="19" t="s">
        <v>301</v>
      </c>
      <c r="BM2046" s="192" t="s">
        <v>2266</v>
      </c>
    </row>
    <row r="2047" s="2" customFormat="1">
      <c r="A2047" s="38"/>
      <c r="B2047" s="39"/>
      <c r="C2047" s="38"/>
      <c r="D2047" s="194" t="s">
        <v>193</v>
      </c>
      <c r="E2047" s="38"/>
      <c r="F2047" s="195" t="s">
        <v>2265</v>
      </c>
      <c r="G2047" s="38"/>
      <c r="H2047" s="38"/>
      <c r="I2047" s="196"/>
      <c r="J2047" s="38"/>
      <c r="K2047" s="38"/>
      <c r="L2047" s="39"/>
      <c r="M2047" s="197"/>
      <c r="N2047" s="198"/>
      <c r="O2047" s="77"/>
      <c r="P2047" s="77"/>
      <c r="Q2047" s="77"/>
      <c r="R2047" s="77"/>
      <c r="S2047" s="77"/>
      <c r="T2047" s="78"/>
      <c r="U2047" s="38"/>
      <c r="V2047" s="38"/>
      <c r="W2047" s="38"/>
      <c r="X2047" s="38"/>
      <c r="Y2047" s="38"/>
      <c r="Z2047" s="38"/>
      <c r="AA2047" s="38"/>
      <c r="AB2047" s="38"/>
      <c r="AC2047" s="38"/>
      <c r="AD2047" s="38"/>
      <c r="AE2047" s="38"/>
      <c r="AT2047" s="19" t="s">
        <v>193</v>
      </c>
      <c r="AU2047" s="19" t="s">
        <v>92</v>
      </c>
    </row>
    <row r="2048" s="2" customFormat="1">
      <c r="A2048" s="38"/>
      <c r="B2048" s="39"/>
      <c r="C2048" s="38"/>
      <c r="D2048" s="207" t="s">
        <v>201</v>
      </c>
      <c r="E2048" s="38"/>
      <c r="F2048" s="208" t="s">
        <v>2267</v>
      </c>
      <c r="G2048" s="38"/>
      <c r="H2048" s="38"/>
      <c r="I2048" s="196"/>
      <c r="J2048" s="38"/>
      <c r="K2048" s="38"/>
      <c r="L2048" s="39"/>
      <c r="M2048" s="197"/>
      <c r="N2048" s="198"/>
      <c r="O2048" s="77"/>
      <c r="P2048" s="77"/>
      <c r="Q2048" s="77"/>
      <c r="R2048" s="77"/>
      <c r="S2048" s="77"/>
      <c r="T2048" s="78"/>
      <c r="U2048" s="38"/>
      <c r="V2048" s="38"/>
      <c r="W2048" s="38"/>
      <c r="X2048" s="38"/>
      <c r="Y2048" s="38"/>
      <c r="Z2048" s="38"/>
      <c r="AA2048" s="38"/>
      <c r="AB2048" s="38"/>
      <c r="AC2048" s="38"/>
      <c r="AD2048" s="38"/>
      <c r="AE2048" s="38"/>
      <c r="AT2048" s="19" t="s">
        <v>201</v>
      </c>
      <c r="AU2048" s="19" t="s">
        <v>92</v>
      </c>
    </row>
    <row r="2049" s="12" customFormat="1" ht="22.8" customHeight="1">
      <c r="A2049" s="12"/>
      <c r="B2049" s="167"/>
      <c r="C2049" s="12"/>
      <c r="D2049" s="168" t="s">
        <v>75</v>
      </c>
      <c r="E2049" s="178" t="s">
        <v>2268</v>
      </c>
      <c r="F2049" s="178" t="s">
        <v>2269</v>
      </c>
      <c r="G2049" s="12"/>
      <c r="H2049" s="12"/>
      <c r="I2049" s="170"/>
      <c r="J2049" s="179">
        <f>BK2049</f>
        <v>0</v>
      </c>
      <c r="K2049" s="12"/>
      <c r="L2049" s="167"/>
      <c r="M2049" s="172"/>
      <c r="N2049" s="173"/>
      <c r="O2049" s="173"/>
      <c r="P2049" s="174">
        <f>SUM(P2050:P2280)</f>
        <v>0</v>
      </c>
      <c r="Q2049" s="173"/>
      <c r="R2049" s="174">
        <f>SUM(R2050:R2280)</f>
        <v>128.98484459000002</v>
      </c>
      <c r="S2049" s="173"/>
      <c r="T2049" s="175">
        <f>SUM(T2050:T2280)</f>
        <v>0</v>
      </c>
      <c r="U2049" s="12"/>
      <c r="V2049" s="12"/>
      <c r="W2049" s="12"/>
      <c r="X2049" s="12"/>
      <c r="Y2049" s="12"/>
      <c r="Z2049" s="12"/>
      <c r="AA2049" s="12"/>
      <c r="AB2049" s="12"/>
      <c r="AC2049" s="12"/>
      <c r="AD2049" s="12"/>
      <c r="AE2049" s="12"/>
      <c r="AR2049" s="168" t="s">
        <v>92</v>
      </c>
      <c r="AT2049" s="176" t="s">
        <v>75</v>
      </c>
      <c r="AU2049" s="176" t="s">
        <v>84</v>
      </c>
      <c r="AY2049" s="168" t="s">
        <v>185</v>
      </c>
      <c r="BK2049" s="177">
        <f>SUM(BK2050:BK2280)</f>
        <v>0</v>
      </c>
    </row>
    <row r="2050" s="2" customFormat="1" ht="24.15" customHeight="1">
      <c r="A2050" s="38"/>
      <c r="B2050" s="180"/>
      <c r="C2050" s="181" t="s">
        <v>2270</v>
      </c>
      <c r="D2050" s="181" t="s">
        <v>187</v>
      </c>
      <c r="E2050" s="182" t="s">
        <v>2271</v>
      </c>
      <c r="F2050" s="183" t="s">
        <v>2272</v>
      </c>
      <c r="G2050" s="184" t="s">
        <v>190</v>
      </c>
      <c r="H2050" s="185">
        <v>497.49400000000003</v>
      </c>
      <c r="I2050" s="186"/>
      <c r="J2050" s="187">
        <f>ROUND(I2050*H2050,2)</f>
        <v>0</v>
      </c>
      <c r="K2050" s="183" t="s">
        <v>199</v>
      </c>
      <c r="L2050" s="39"/>
      <c r="M2050" s="188" t="s">
        <v>1</v>
      </c>
      <c r="N2050" s="189" t="s">
        <v>42</v>
      </c>
      <c r="O2050" s="77"/>
      <c r="P2050" s="190">
        <f>O2050*H2050</f>
        <v>0</v>
      </c>
      <c r="Q2050" s="190">
        <v>0.045030000000000001</v>
      </c>
      <c r="R2050" s="190">
        <f>Q2050*H2050</f>
        <v>22.40215482</v>
      </c>
      <c r="S2050" s="190">
        <v>0</v>
      </c>
      <c r="T2050" s="191">
        <f>S2050*H2050</f>
        <v>0</v>
      </c>
      <c r="U2050" s="38"/>
      <c r="V2050" s="38"/>
      <c r="W2050" s="38"/>
      <c r="X2050" s="38"/>
      <c r="Y2050" s="38"/>
      <c r="Z2050" s="38"/>
      <c r="AA2050" s="38"/>
      <c r="AB2050" s="38"/>
      <c r="AC2050" s="38"/>
      <c r="AD2050" s="38"/>
      <c r="AE2050" s="38"/>
      <c r="AR2050" s="192" t="s">
        <v>301</v>
      </c>
      <c r="AT2050" s="192" t="s">
        <v>187</v>
      </c>
      <c r="AU2050" s="192" t="s">
        <v>92</v>
      </c>
      <c r="AY2050" s="19" t="s">
        <v>185</v>
      </c>
      <c r="BE2050" s="193">
        <f>IF(N2050="základní",J2050,0)</f>
        <v>0</v>
      </c>
      <c r="BF2050" s="193">
        <f>IF(N2050="snížená",J2050,0)</f>
        <v>0</v>
      </c>
      <c r="BG2050" s="193">
        <f>IF(N2050="zákl. přenesená",J2050,0)</f>
        <v>0</v>
      </c>
      <c r="BH2050" s="193">
        <f>IF(N2050="sníž. přenesená",J2050,0)</f>
        <v>0</v>
      </c>
      <c r="BI2050" s="193">
        <f>IF(N2050="nulová",J2050,0)</f>
        <v>0</v>
      </c>
      <c r="BJ2050" s="19" t="s">
        <v>92</v>
      </c>
      <c r="BK2050" s="193">
        <f>ROUND(I2050*H2050,2)</f>
        <v>0</v>
      </c>
      <c r="BL2050" s="19" t="s">
        <v>301</v>
      </c>
      <c r="BM2050" s="192" t="s">
        <v>2273</v>
      </c>
    </row>
    <row r="2051" s="2" customFormat="1">
      <c r="A2051" s="38"/>
      <c r="B2051" s="39"/>
      <c r="C2051" s="38"/>
      <c r="D2051" s="194" t="s">
        <v>193</v>
      </c>
      <c r="E2051" s="38"/>
      <c r="F2051" s="195" t="s">
        <v>2272</v>
      </c>
      <c r="G2051" s="38"/>
      <c r="H2051" s="38"/>
      <c r="I2051" s="196"/>
      <c r="J2051" s="38"/>
      <c r="K2051" s="38"/>
      <c r="L2051" s="39"/>
      <c r="M2051" s="197"/>
      <c r="N2051" s="198"/>
      <c r="O2051" s="77"/>
      <c r="P2051" s="77"/>
      <c r="Q2051" s="77"/>
      <c r="R2051" s="77"/>
      <c r="S2051" s="77"/>
      <c r="T2051" s="78"/>
      <c r="U2051" s="38"/>
      <c r="V2051" s="38"/>
      <c r="W2051" s="38"/>
      <c r="X2051" s="38"/>
      <c r="Y2051" s="38"/>
      <c r="Z2051" s="38"/>
      <c r="AA2051" s="38"/>
      <c r="AB2051" s="38"/>
      <c r="AC2051" s="38"/>
      <c r="AD2051" s="38"/>
      <c r="AE2051" s="38"/>
      <c r="AT2051" s="19" t="s">
        <v>193</v>
      </c>
      <c r="AU2051" s="19" t="s">
        <v>92</v>
      </c>
    </row>
    <row r="2052" s="2" customFormat="1">
      <c r="A2052" s="38"/>
      <c r="B2052" s="39"/>
      <c r="C2052" s="38"/>
      <c r="D2052" s="207" t="s">
        <v>201</v>
      </c>
      <c r="E2052" s="38"/>
      <c r="F2052" s="208" t="s">
        <v>2274</v>
      </c>
      <c r="G2052" s="38"/>
      <c r="H2052" s="38"/>
      <c r="I2052" s="196"/>
      <c r="J2052" s="38"/>
      <c r="K2052" s="38"/>
      <c r="L2052" s="39"/>
      <c r="M2052" s="197"/>
      <c r="N2052" s="198"/>
      <c r="O2052" s="77"/>
      <c r="P2052" s="77"/>
      <c r="Q2052" s="77"/>
      <c r="R2052" s="77"/>
      <c r="S2052" s="77"/>
      <c r="T2052" s="78"/>
      <c r="U2052" s="38"/>
      <c r="V2052" s="38"/>
      <c r="W2052" s="38"/>
      <c r="X2052" s="38"/>
      <c r="Y2052" s="38"/>
      <c r="Z2052" s="38"/>
      <c r="AA2052" s="38"/>
      <c r="AB2052" s="38"/>
      <c r="AC2052" s="38"/>
      <c r="AD2052" s="38"/>
      <c r="AE2052" s="38"/>
      <c r="AT2052" s="19" t="s">
        <v>201</v>
      </c>
      <c r="AU2052" s="19" t="s">
        <v>92</v>
      </c>
    </row>
    <row r="2053" s="14" customFormat="1">
      <c r="A2053" s="14"/>
      <c r="B2053" s="219"/>
      <c r="C2053" s="14"/>
      <c r="D2053" s="194" t="s">
        <v>194</v>
      </c>
      <c r="E2053" s="220" t="s">
        <v>1</v>
      </c>
      <c r="F2053" s="221" t="s">
        <v>2275</v>
      </c>
      <c r="G2053" s="14"/>
      <c r="H2053" s="220" t="s">
        <v>1</v>
      </c>
      <c r="I2053" s="222"/>
      <c r="J2053" s="14"/>
      <c r="K2053" s="14"/>
      <c r="L2053" s="219"/>
      <c r="M2053" s="223"/>
      <c r="N2053" s="224"/>
      <c r="O2053" s="224"/>
      <c r="P2053" s="224"/>
      <c r="Q2053" s="224"/>
      <c r="R2053" s="224"/>
      <c r="S2053" s="224"/>
      <c r="T2053" s="225"/>
      <c r="U2053" s="14"/>
      <c r="V2053" s="14"/>
      <c r="W2053" s="14"/>
      <c r="X2053" s="14"/>
      <c r="Y2053" s="14"/>
      <c r="Z2053" s="14"/>
      <c r="AA2053" s="14"/>
      <c r="AB2053" s="14"/>
      <c r="AC2053" s="14"/>
      <c r="AD2053" s="14"/>
      <c r="AE2053" s="14"/>
      <c r="AT2053" s="220" t="s">
        <v>194</v>
      </c>
      <c r="AU2053" s="220" t="s">
        <v>92</v>
      </c>
      <c r="AV2053" s="14" t="s">
        <v>84</v>
      </c>
      <c r="AW2053" s="14" t="s">
        <v>32</v>
      </c>
      <c r="AX2053" s="14" t="s">
        <v>76</v>
      </c>
      <c r="AY2053" s="220" t="s">
        <v>185</v>
      </c>
    </row>
    <row r="2054" s="14" customFormat="1">
      <c r="A2054" s="14"/>
      <c r="B2054" s="219"/>
      <c r="C2054" s="14"/>
      <c r="D2054" s="194" t="s">
        <v>194</v>
      </c>
      <c r="E2054" s="220" t="s">
        <v>1</v>
      </c>
      <c r="F2054" s="221" t="s">
        <v>403</v>
      </c>
      <c r="G2054" s="14"/>
      <c r="H2054" s="220" t="s">
        <v>1</v>
      </c>
      <c r="I2054" s="222"/>
      <c r="J2054" s="14"/>
      <c r="K2054" s="14"/>
      <c r="L2054" s="219"/>
      <c r="M2054" s="223"/>
      <c r="N2054" s="224"/>
      <c r="O2054" s="224"/>
      <c r="P2054" s="224"/>
      <c r="Q2054" s="224"/>
      <c r="R2054" s="224"/>
      <c r="S2054" s="224"/>
      <c r="T2054" s="225"/>
      <c r="U2054" s="14"/>
      <c r="V2054" s="14"/>
      <c r="W2054" s="14"/>
      <c r="X2054" s="14"/>
      <c r="Y2054" s="14"/>
      <c r="Z2054" s="14"/>
      <c r="AA2054" s="14"/>
      <c r="AB2054" s="14"/>
      <c r="AC2054" s="14"/>
      <c r="AD2054" s="14"/>
      <c r="AE2054" s="14"/>
      <c r="AT2054" s="220" t="s">
        <v>194</v>
      </c>
      <c r="AU2054" s="220" t="s">
        <v>92</v>
      </c>
      <c r="AV2054" s="14" t="s">
        <v>84</v>
      </c>
      <c r="AW2054" s="14" t="s">
        <v>32</v>
      </c>
      <c r="AX2054" s="14" t="s">
        <v>76</v>
      </c>
      <c r="AY2054" s="220" t="s">
        <v>185</v>
      </c>
    </row>
    <row r="2055" s="13" customFormat="1">
      <c r="A2055" s="13"/>
      <c r="B2055" s="199"/>
      <c r="C2055" s="13"/>
      <c r="D2055" s="194" t="s">
        <v>194</v>
      </c>
      <c r="E2055" s="200" t="s">
        <v>1</v>
      </c>
      <c r="F2055" s="201" t="s">
        <v>2276</v>
      </c>
      <c r="G2055" s="13"/>
      <c r="H2055" s="202">
        <v>141.06999999999999</v>
      </c>
      <c r="I2055" s="203"/>
      <c r="J2055" s="13"/>
      <c r="K2055" s="13"/>
      <c r="L2055" s="199"/>
      <c r="M2055" s="204"/>
      <c r="N2055" s="205"/>
      <c r="O2055" s="205"/>
      <c r="P2055" s="205"/>
      <c r="Q2055" s="205"/>
      <c r="R2055" s="205"/>
      <c r="S2055" s="205"/>
      <c r="T2055" s="206"/>
      <c r="U2055" s="13"/>
      <c r="V2055" s="13"/>
      <c r="W2055" s="13"/>
      <c r="X2055" s="13"/>
      <c r="Y2055" s="13"/>
      <c r="Z2055" s="13"/>
      <c r="AA2055" s="13"/>
      <c r="AB2055" s="13"/>
      <c r="AC2055" s="13"/>
      <c r="AD2055" s="13"/>
      <c r="AE2055" s="13"/>
      <c r="AT2055" s="200" t="s">
        <v>194</v>
      </c>
      <c r="AU2055" s="200" t="s">
        <v>92</v>
      </c>
      <c r="AV2055" s="13" t="s">
        <v>92</v>
      </c>
      <c r="AW2055" s="13" t="s">
        <v>32</v>
      </c>
      <c r="AX2055" s="13" t="s">
        <v>76</v>
      </c>
      <c r="AY2055" s="200" t="s">
        <v>185</v>
      </c>
    </row>
    <row r="2056" s="13" customFormat="1">
      <c r="A2056" s="13"/>
      <c r="B2056" s="199"/>
      <c r="C2056" s="13"/>
      <c r="D2056" s="194" t="s">
        <v>194</v>
      </c>
      <c r="E2056" s="200" t="s">
        <v>1</v>
      </c>
      <c r="F2056" s="201" t="s">
        <v>2277</v>
      </c>
      <c r="G2056" s="13"/>
      <c r="H2056" s="202">
        <v>72.036000000000001</v>
      </c>
      <c r="I2056" s="203"/>
      <c r="J2056" s="13"/>
      <c r="K2056" s="13"/>
      <c r="L2056" s="199"/>
      <c r="M2056" s="204"/>
      <c r="N2056" s="205"/>
      <c r="O2056" s="205"/>
      <c r="P2056" s="205"/>
      <c r="Q2056" s="205"/>
      <c r="R2056" s="205"/>
      <c r="S2056" s="205"/>
      <c r="T2056" s="206"/>
      <c r="U2056" s="13"/>
      <c r="V2056" s="13"/>
      <c r="W2056" s="13"/>
      <c r="X2056" s="13"/>
      <c r="Y2056" s="13"/>
      <c r="Z2056" s="13"/>
      <c r="AA2056" s="13"/>
      <c r="AB2056" s="13"/>
      <c r="AC2056" s="13"/>
      <c r="AD2056" s="13"/>
      <c r="AE2056" s="13"/>
      <c r="AT2056" s="200" t="s">
        <v>194</v>
      </c>
      <c r="AU2056" s="200" t="s">
        <v>92</v>
      </c>
      <c r="AV2056" s="13" t="s">
        <v>92</v>
      </c>
      <c r="AW2056" s="13" t="s">
        <v>32</v>
      </c>
      <c r="AX2056" s="13" t="s">
        <v>76</v>
      </c>
      <c r="AY2056" s="200" t="s">
        <v>185</v>
      </c>
    </row>
    <row r="2057" s="14" customFormat="1">
      <c r="A2057" s="14"/>
      <c r="B2057" s="219"/>
      <c r="C2057" s="14"/>
      <c r="D2057" s="194" t="s">
        <v>194</v>
      </c>
      <c r="E2057" s="220" t="s">
        <v>1</v>
      </c>
      <c r="F2057" s="221" t="s">
        <v>405</v>
      </c>
      <c r="G2057" s="14"/>
      <c r="H2057" s="220" t="s">
        <v>1</v>
      </c>
      <c r="I2057" s="222"/>
      <c r="J2057" s="14"/>
      <c r="K2057" s="14"/>
      <c r="L2057" s="219"/>
      <c r="M2057" s="223"/>
      <c r="N2057" s="224"/>
      <c r="O2057" s="224"/>
      <c r="P2057" s="224"/>
      <c r="Q2057" s="224"/>
      <c r="R2057" s="224"/>
      <c r="S2057" s="224"/>
      <c r="T2057" s="225"/>
      <c r="U2057" s="14"/>
      <c r="V2057" s="14"/>
      <c r="W2057" s="14"/>
      <c r="X2057" s="14"/>
      <c r="Y2057" s="14"/>
      <c r="Z2057" s="14"/>
      <c r="AA2057" s="14"/>
      <c r="AB2057" s="14"/>
      <c r="AC2057" s="14"/>
      <c r="AD2057" s="14"/>
      <c r="AE2057" s="14"/>
      <c r="AT2057" s="220" t="s">
        <v>194</v>
      </c>
      <c r="AU2057" s="220" t="s">
        <v>92</v>
      </c>
      <c r="AV2057" s="14" t="s">
        <v>84</v>
      </c>
      <c r="AW2057" s="14" t="s">
        <v>32</v>
      </c>
      <c r="AX2057" s="14" t="s">
        <v>76</v>
      </c>
      <c r="AY2057" s="220" t="s">
        <v>185</v>
      </c>
    </row>
    <row r="2058" s="13" customFormat="1">
      <c r="A2058" s="13"/>
      <c r="B2058" s="199"/>
      <c r="C2058" s="13"/>
      <c r="D2058" s="194" t="s">
        <v>194</v>
      </c>
      <c r="E2058" s="200" t="s">
        <v>1</v>
      </c>
      <c r="F2058" s="201" t="s">
        <v>2278</v>
      </c>
      <c r="G2058" s="13"/>
      <c r="H2058" s="202">
        <v>140.35900000000001</v>
      </c>
      <c r="I2058" s="203"/>
      <c r="J2058" s="13"/>
      <c r="K2058" s="13"/>
      <c r="L2058" s="199"/>
      <c r="M2058" s="204"/>
      <c r="N2058" s="205"/>
      <c r="O2058" s="205"/>
      <c r="P2058" s="205"/>
      <c r="Q2058" s="205"/>
      <c r="R2058" s="205"/>
      <c r="S2058" s="205"/>
      <c r="T2058" s="206"/>
      <c r="U2058" s="13"/>
      <c r="V2058" s="13"/>
      <c r="W2058" s="13"/>
      <c r="X2058" s="13"/>
      <c r="Y2058" s="13"/>
      <c r="Z2058" s="13"/>
      <c r="AA2058" s="13"/>
      <c r="AB2058" s="13"/>
      <c r="AC2058" s="13"/>
      <c r="AD2058" s="13"/>
      <c r="AE2058" s="13"/>
      <c r="AT2058" s="200" t="s">
        <v>194</v>
      </c>
      <c r="AU2058" s="200" t="s">
        <v>92</v>
      </c>
      <c r="AV2058" s="13" t="s">
        <v>92</v>
      </c>
      <c r="AW2058" s="13" t="s">
        <v>32</v>
      </c>
      <c r="AX2058" s="13" t="s">
        <v>76</v>
      </c>
      <c r="AY2058" s="200" t="s">
        <v>185</v>
      </c>
    </row>
    <row r="2059" s="13" customFormat="1">
      <c r="A2059" s="13"/>
      <c r="B2059" s="199"/>
      <c r="C2059" s="13"/>
      <c r="D2059" s="194" t="s">
        <v>194</v>
      </c>
      <c r="E2059" s="200" t="s">
        <v>1</v>
      </c>
      <c r="F2059" s="201" t="s">
        <v>2279</v>
      </c>
      <c r="G2059" s="13"/>
      <c r="H2059" s="202">
        <v>71.673000000000002</v>
      </c>
      <c r="I2059" s="203"/>
      <c r="J2059" s="13"/>
      <c r="K2059" s="13"/>
      <c r="L2059" s="199"/>
      <c r="M2059" s="204"/>
      <c r="N2059" s="205"/>
      <c r="O2059" s="205"/>
      <c r="P2059" s="205"/>
      <c r="Q2059" s="205"/>
      <c r="R2059" s="205"/>
      <c r="S2059" s="205"/>
      <c r="T2059" s="206"/>
      <c r="U2059" s="13"/>
      <c r="V2059" s="13"/>
      <c r="W2059" s="13"/>
      <c r="X2059" s="13"/>
      <c r="Y2059" s="13"/>
      <c r="Z2059" s="13"/>
      <c r="AA2059" s="13"/>
      <c r="AB2059" s="13"/>
      <c r="AC2059" s="13"/>
      <c r="AD2059" s="13"/>
      <c r="AE2059" s="13"/>
      <c r="AT2059" s="200" t="s">
        <v>194</v>
      </c>
      <c r="AU2059" s="200" t="s">
        <v>92</v>
      </c>
      <c r="AV2059" s="13" t="s">
        <v>92</v>
      </c>
      <c r="AW2059" s="13" t="s">
        <v>32</v>
      </c>
      <c r="AX2059" s="13" t="s">
        <v>76</v>
      </c>
      <c r="AY2059" s="200" t="s">
        <v>185</v>
      </c>
    </row>
    <row r="2060" s="14" customFormat="1">
      <c r="A2060" s="14"/>
      <c r="B2060" s="219"/>
      <c r="C2060" s="14"/>
      <c r="D2060" s="194" t="s">
        <v>194</v>
      </c>
      <c r="E2060" s="220" t="s">
        <v>1</v>
      </c>
      <c r="F2060" s="221" t="s">
        <v>447</v>
      </c>
      <c r="G2060" s="14"/>
      <c r="H2060" s="220" t="s">
        <v>1</v>
      </c>
      <c r="I2060" s="222"/>
      <c r="J2060" s="14"/>
      <c r="K2060" s="14"/>
      <c r="L2060" s="219"/>
      <c r="M2060" s="223"/>
      <c r="N2060" s="224"/>
      <c r="O2060" s="224"/>
      <c r="P2060" s="224"/>
      <c r="Q2060" s="224"/>
      <c r="R2060" s="224"/>
      <c r="S2060" s="224"/>
      <c r="T2060" s="225"/>
      <c r="U2060" s="14"/>
      <c r="V2060" s="14"/>
      <c r="W2060" s="14"/>
      <c r="X2060" s="14"/>
      <c r="Y2060" s="14"/>
      <c r="Z2060" s="14"/>
      <c r="AA2060" s="14"/>
      <c r="AB2060" s="14"/>
      <c r="AC2060" s="14"/>
      <c r="AD2060" s="14"/>
      <c r="AE2060" s="14"/>
      <c r="AT2060" s="220" t="s">
        <v>194</v>
      </c>
      <c r="AU2060" s="220" t="s">
        <v>92</v>
      </c>
      <c r="AV2060" s="14" t="s">
        <v>84</v>
      </c>
      <c r="AW2060" s="14" t="s">
        <v>32</v>
      </c>
      <c r="AX2060" s="14" t="s">
        <v>76</v>
      </c>
      <c r="AY2060" s="220" t="s">
        <v>185</v>
      </c>
    </row>
    <row r="2061" s="13" customFormat="1">
      <c r="A2061" s="13"/>
      <c r="B2061" s="199"/>
      <c r="C2061" s="13"/>
      <c r="D2061" s="194" t="s">
        <v>194</v>
      </c>
      <c r="E2061" s="200" t="s">
        <v>1</v>
      </c>
      <c r="F2061" s="201" t="s">
        <v>2280</v>
      </c>
      <c r="G2061" s="13"/>
      <c r="H2061" s="202">
        <v>20.989999999999998</v>
      </c>
      <c r="I2061" s="203"/>
      <c r="J2061" s="13"/>
      <c r="K2061" s="13"/>
      <c r="L2061" s="199"/>
      <c r="M2061" s="204"/>
      <c r="N2061" s="205"/>
      <c r="O2061" s="205"/>
      <c r="P2061" s="205"/>
      <c r="Q2061" s="205"/>
      <c r="R2061" s="205"/>
      <c r="S2061" s="205"/>
      <c r="T2061" s="206"/>
      <c r="U2061" s="13"/>
      <c r="V2061" s="13"/>
      <c r="W2061" s="13"/>
      <c r="X2061" s="13"/>
      <c r="Y2061" s="13"/>
      <c r="Z2061" s="13"/>
      <c r="AA2061" s="13"/>
      <c r="AB2061" s="13"/>
      <c r="AC2061" s="13"/>
      <c r="AD2061" s="13"/>
      <c r="AE2061" s="13"/>
      <c r="AT2061" s="200" t="s">
        <v>194</v>
      </c>
      <c r="AU2061" s="200" t="s">
        <v>92</v>
      </c>
      <c r="AV2061" s="13" t="s">
        <v>92</v>
      </c>
      <c r="AW2061" s="13" t="s">
        <v>32</v>
      </c>
      <c r="AX2061" s="13" t="s">
        <v>76</v>
      </c>
      <c r="AY2061" s="200" t="s">
        <v>185</v>
      </c>
    </row>
    <row r="2062" s="13" customFormat="1">
      <c r="A2062" s="13"/>
      <c r="B2062" s="199"/>
      <c r="C2062" s="13"/>
      <c r="D2062" s="194" t="s">
        <v>194</v>
      </c>
      <c r="E2062" s="200" t="s">
        <v>1</v>
      </c>
      <c r="F2062" s="201" t="s">
        <v>2281</v>
      </c>
      <c r="G2062" s="13"/>
      <c r="H2062" s="202">
        <v>21.981000000000002</v>
      </c>
      <c r="I2062" s="203"/>
      <c r="J2062" s="13"/>
      <c r="K2062" s="13"/>
      <c r="L2062" s="199"/>
      <c r="M2062" s="204"/>
      <c r="N2062" s="205"/>
      <c r="O2062" s="205"/>
      <c r="P2062" s="205"/>
      <c r="Q2062" s="205"/>
      <c r="R2062" s="205"/>
      <c r="S2062" s="205"/>
      <c r="T2062" s="206"/>
      <c r="U2062" s="13"/>
      <c r="V2062" s="13"/>
      <c r="W2062" s="13"/>
      <c r="X2062" s="13"/>
      <c r="Y2062" s="13"/>
      <c r="Z2062" s="13"/>
      <c r="AA2062" s="13"/>
      <c r="AB2062" s="13"/>
      <c r="AC2062" s="13"/>
      <c r="AD2062" s="13"/>
      <c r="AE2062" s="13"/>
      <c r="AT2062" s="200" t="s">
        <v>194</v>
      </c>
      <c r="AU2062" s="200" t="s">
        <v>92</v>
      </c>
      <c r="AV2062" s="13" t="s">
        <v>92</v>
      </c>
      <c r="AW2062" s="13" t="s">
        <v>32</v>
      </c>
      <c r="AX2062" s="13" t="s">
        <v>76</v>
      </c>
      <c r="AY2062" s="200" t="s">
        <v>185</v>
      </c>
    </row>
    <row r="2063" s="13" customFormat="1">
      <c r="A2063" s="13"/>
      <c r="B2063" s="199"/>
      <c r="C2063" s="13"/>
      <c r="D2063" s="194" t="s">
        <v>194</v>
      </c>
      <c r="E2063" s="200" t="s">
        <v>1</v>
      </c>
      <c r="F2063" s="201" t="s">
        <v>2282</v>
      </c>
      <c r="G2063" s="13"/>
      <c r="H2063" s="202">
        <v>21.565000000000001</v>
      </c>
      <c r="I2063" s="203"/>
      <c r="J2063" s="13"/>
      <c r="K2063" s="13"/>
      <c r="L2063" s="199"/>
      <c r="M2063" s="204"/>
      <c r="N2063" s="205"/>
      <c r="O2063" s="205"/>
      <c r="P2063" s="205"/>
      <c r="Q2063" s="205"/>
      <c r="R2063" s="205"/>
      <c r="S2063" s="205"/>
      <c r="T2063" s="206"/>
      <c r="U2063" s="13"/>
      <c r="V2063" s="13"/>
      <c r="W2063" s="13"/>
      <c r="X2063" s="13"/>
      <c r="Y2063" s="13"/>
      <c r="Z2063" s="13"/>
      <c r="AA2063" s="13"/>
      <c r="AB2063" s="13"/>
      <c r="AC2063" s="13"/>
      <c r="AD2063" s="13"/>
      <c r="AE2063" s="13"/>
      <c r="AT2063" s="200" t="s">
        <v>194</v>
      </c>
      <c r="AU2063" s="200" t="s">
        <v>92</v>
      </c>
      <c r="AV2063" s="13" t="s">
        <v>92</v>
      </c>
      <c r="AW2063" s="13" t="s">
        <v>32</v>
      </c>
      <c r="AX2063" s="13" t="s">
        <v>76</v>
      </c>
      <c r="AY2063" s="200" t="s">
        <v>185</v>
      </c>
    </row>
    <row r="2064" s="13" customFormat="1">
      <c r="A2064" s="13"/>
      <c r="B2064" s="199"/>
      <c r="C2064" s="13"/>
      <c r="D2064" s="194" t="s">
        <v>194</v>
      </c>
      <c r="E2064" s="200" t="s">
        <v>1</v>
      </c>
      <c r="F2064" s="201" t="s">
        <v>2283</v>
      </c>
      <c r="G2064" s="13"/>
      <c r="H2064" s="202">
        <v>7.8200000000000003</v>
      </c>
      <c r="I2064" s="203"/>
      <c r="J2064" s="13"/>
      <c r="K2064" s="13"/>
      <c r="L2064" s="199"/>
      <c r="M2064" s="204"/>
      <c r="N2064" s="205"/>
      <c r="O2064" s="205"/>
      <c r="P2064" s="205"/>
      <c r="Q2064" s="205"/>
      <c r="R2064" s="205"/>
      <c r="S2064" s="205"/>
      <c r="T2064" s="206"/>
      <c r="U2064" s="13"/>
      <c r="V2064" s="13"/>
      <c r="W2064" s="13"/>
      <c r="X2064" s="13"/>
      <c r="Y2064" s="13"/>
      <c r="Z2064" s="13"/>
      <c r="AA2064" s="13"/>
      <c r="AB2064" s="13"/>
      <c r="AC2064" s="13"/>
      <c r="AD2064" s="13"/>
      <c r="AE2064" s="13"/>
      <c r="AT2064" s="200" t="s">
        <v>194</v>
      </c>
      <c r="AU2064" s="200" t="s">
        <v>92</v>
      </c>
      <c r="AV2064" s="13" t="s">
        <v>92</v>
      </c>
      <c r="AW2064" s="13" t="s">
        <v>32</v>
      </c>
      <c r="AX2064" s="13" t="s">
        <v>76</v>
      </c>
      <c r="AY2064" s="200" t="s">
        <v>185</v>
      </c>
    </row>
    <row r="2065" s="15" customFormat="1">
      <c r="A2065" s="15"/>
      <c r="B2065" s="226"/>
      <c r="C2065" s="15"/>
      <c r="D2065" s="194" t="s">
        <v>194</v>
      </c>
      <c r="E2065" s="227" t="s">
        <v>1</v>
      </c>
      <c r="F2065" s="228" t="s">
        <v>276</v>
      </c>
      <c r="G2065" s="15"/>
      <c r="H2065" s="229">
        <v>497.49400000000003</v>
      </c>
      <c r="I2065" s="230"/>
      <c r="J2065" s="15"/>
      <c r="K2065" s="15"/>
      <c r="L2065" s="226"/>
      <c r="M2065" s="231"/>
      <c r="N2065" s="232"/>
      <c r="O2065" s="232"/>
      <c r="P2065" s="232"/>
      <c r="Q2065" s="232"/>
      <c r="R2065" s="232"/>
      <c r="S2065" s="232"/>
      <c r="T2065" s="233"/>
      <c r="U2065" s="15"/>
      <c r="V2065" s="15"/>
      <c r="W2065" s="15"/>
      <c r="X2065" s="15"/>
      <c r="Y2065" s="15"/>
      <c r="Z2065" s="15"/>
      <c r="AA2065" s="15"/>
      <c r="AB2065" s="15"/>
      <c r="AC2065" s="15"/>
      <c r="AD2065" s="15"/>
      <c r="AE2065" s="15"/>
      <c r="AT2065" s="227" t="s">
        <v>194</v>
      </c>
      <c r="AU2065" s="227" t="s">
        <v>92</v>
      </c>
      <c r="AV2065" s="15" t="s">
        <v>191</v>
      </c>
      <c r="AW2065" s="15" t="s">
        <v>32</v>
      </c>
      <c r="AX2065" s="15" t="s">
        <v>84</v>
      </c>
      <c r="AY2065" s="227" t="s">
        <v>185</v>
      </c>
    </row>
    <row r="2066" s="2" customFormat="1" ht="33" customHeight="1">
      <c r="A2066" s="38"/>
      <c r="B2066" s="180"/>
      <c r="C2066" s="181" t="s">
        <v>2284</v>
      </c>
      <c r="D2066" s="181" t="s">
        <v>187</v>
      </c>
      <c r="E2066" s="182" t="s">
        <v>2285</v>
      </c>
      <c r="F2066" s="183" t="s">
        <v>2286</v>
      </c>
      <c r="G2066" s="184" t="s">
        <v>190</v>
      </c>
      <c r="H2066" s="185">
        <v>13.452999999999999</v>
      </c>
      <c r="I2066" s="186"/>
      <c r="J2066" s="187">
        <f>ROUND(I2066*H2066,2)</f>
        <v>0</v>
      </c>
      <c r="K2066" s="183" t="s">
        <v>199</v>
      </c>
      <c r="L2066" s="39"/>
      <c r="M2066" s="188" t="s">
        <v>1</v>
      </c>
      <c r="N2066" s="189" t="s">
        <v>42</v>
      </c>
      <c r="O2066" s="77"/>
      <c r="P2066" s="190">
        <f>O2066*H2066</f>
        <v>0</v>
      </c>
      <c r="Q2066" s="190">
        <v>0.045710000000000001</v>
      </c>
      <c r="R2066" s="190">
        <f>Q2066*H2066</f>
        <v>0.61493662999999998</v>
      </c>
      <c r="S2066" s="190">
        <v>0</v>
      </c>
      <c r="T2066" s="191">
        <f>S2066*H2066</f>
        <v>0</v>
      </c>
      <c r="U2066" s="38"/>
      <c r="V2066" s="38"/>
      <c r="W2066" s="38"/>
      <c r="X2066" s="38"/>
      <c r="Y2066" s="38"/>
      <c r="Z2066" s="38"/>
      <c r="AA2066" s="38"/>
      <c r="AB2066" s="38"/>
      <c r="AC2066" s="38"/>
      <c r="AD2066" s="38"/>
      <c r="AE2066" s="38"/>
      <c r="AR2066" s="192" t="s">
        <v>301</v>
      </c>
      <c r="AT2066" s="192" t="s">
        <v>187</v>
      </c>
      <c r="AU2066" s="192" t="s">
        <v>92</v>
      </c>
      <c r="AY2066" s="19" t="s">
        <v>185</v>
      </c>
      <c r="BE2066" s="193">
        <f>IF(N2066="základní",J2066,0)</f>
        <v>0</v>
      </c>
      <c r="BF2066" s="193">
        <f>IF(N2066="snížená",J2066,0)</f>
        <v>0</v>
      </c>
      <c r="BG2066" s="193">
        <f>IF(N2066="zákl. přenesená",J2066,0)</f>
        <v>0</v>
      </c>
      <c r="BH2066" s="193">
        <f>IF(N2066="sníž. přenesená",J2066,0)</f>
        <v>0</v>
      </c>
      <c r="BI2066" s="193">
        <f>IF(N2066="nulová",J2066,0)</f>
        <v>0</v>
      </c>
      <c r="BJ2066" s="19" t="s">
        <v>92</v>
      </c>
      <c r="BK2066" s="193">
        <f>ROUND(I2066*H2066,2)</f>
        <v>0</v>
      </c>
      <c r="BL2066" s="19" t="s">
        <v>301</v>
      </c>
      <c r="BM2066" s="192" t="s">
        <v>2287</v>
      </c>
    </row>
    <row r="2067" s="2" customFormat="1">
      <c r="A2067" s="38"/>
      <c r="B2067" s="39"/>
      <c r="C2067" s="38"/>
      <c r="D2067" s="194" t="s">
        <v>193</v>
      </c>
      <c r="E2067" s="38"/>
      <c r="F2067" s="195" t="s">
        <v>2286</v>
      </c>
      <c r="G2067" s="38"/>
      <c r="H2067" s="38"/>
      <c r="I2067" s="196"/>
      <c r="J2067" s="38"/>
      <c r="K2067" s="38"/>
      <c r="L2067" s="39"/>
      <c r="M2067" s="197"/>
      <c r="N2067" s="198"/>
      <c r="O2067" s="77"/>
      <c r="P2067" s="77"/>
      <c r="Q2067" s="77"/>
      <c r="R2067" s="77"/>
      <c r="S2067" s="77"/>
      <c r="T2067" s="78"/>
      <c r="U2067" s="38"/>
      <c r="V2067" s="38"/>
      <c r="W2067" s="38"/>
      <c r="X2067" s="38"/>
      <c r="Y2067" s="38"/>
      <c r="Z2067" s="38"/>
      <c r="AA2067" s="38"/>
      <c r="AB2067" s="38"/>
      <c r="AC2067" s="38"/>
      <c r="AD2067" s="38"/>
      <c r="AE2067" s="38"/>
      <c r="AT2067" s="19" t="s">
        <v>193</v>
      </c>
      <c r="AU2067" s="19" t="s">
        <v>92</v>
      </c>
    </row>
    <row r="2068" s="2" customFormat="1">
      <c r="A2068" s="38"/>
      <c r="B2068" s="39"/>
      <c r="C2068" s="38"/>
      <c r="D2068" s="207" t="s">
        <v>201</v>
      </c>
      <c r="E2068" s="38"/>
      <c r="F2068" s="208" t="s">
        <v>2288</v>
      </c>
      <c r="G2068" s="38"/>
      <c r="H2068" s="38"/>
      <c r="I2068" s="196"/>
      <c r="J2068" s="38"/>
      <c r="K2068" s="38"/>
      <c r="L2068" s="39"/>
      <c r="M2068" s="197"/>
      <c r="N2068" s="198"/>
      <c r="O2068" s="77"/>
      <c r="P2068" s="77"/>
      <c r="Q2068" s="77"/>
      <c r="R2068" s="77"/>
      <c r="S2068" s="77"/>
      <c r="T2068" s="78"/>
      <c r="U2068" s="38"/>
      <c r="V2068" s="38"/>
      <c r="W2068" s="38"/>
      <c r="X2068" s="38"/>
      <c r="Y2068" s="38"/>
      <c r="Z2068" s="38"/>
      <c r="AA2068" s="38"/>
      <c r="AB2068" s="38"/>
      <c r="AC2068" s="38"/>
      <c r="AD2068" s="38"/>
      <c r="AE2068" s="38"/>
      <c r="AT2068" s="19" t="s">
        <v>201</v>
      </c>
      <c r="AU2068" s="19" t="s">
        <v>92</v>
      </c>
    </row>
    <row r="2069" s="14" customFormat="1">
      <c r="A2069" s="14"/>
      <c r="B2069" s="219"/>
      <c r="C2069" s="14"/>
      <c r="D2069" s="194" t="s">
        <v>194</v>
      </c>
      <c r="E2069" s="220" t="s">
        <v>1</v>
      </c>
      <c r="F2069" s="221" t="s">
        <v>447</v>
      </c>
      <c r="G2069" s="14"/>
      <c r="H2069" s="220" t="s">
        <v>1</v>
      </c>
      <c r="I2069" s="222"/>
      <c r="J2069" s="14"/>
      <c r="K2069" s="14"/>
      <c r="L2069" s="219"/>
      <c r="M2069" s="223"/>
      <c r="N2069" s="224"/>
      <c r="O2069" s="224"/>
      <c r="P2069" s="224"/>
      <c r="Q2069" s="224"/>
      <c r="R2069" s="224"/>
      <c r="S2069" s="224"/>
      <c r="T2069" s="225"/>
      <c r="U2069" s="14"/>
      <c r="V2069" s="14"/>
      <c r="W2069" s="14"/>
      <c r="X2069" s="14"/>
      <c r="Y2069" s="14"/>
      <c r="Z2069" s="14"/>
      <c r="AA2069" s="14"/>
      <c r="AB2069" s="14"/>
      <c r="AC2069" s="14"/>
      <c r="AD2069" s="14"/>
      <c r="AE2069" s="14"/>
      <c r="AT2069" s="220" t="s">
        <v>194</v>
      </c>
      <c r="AU2069" s="220" t="s">
        <v>92</v>
      </c>
      <c r="AV2069" s="14" t="s">
        <v>84</v>
      </c>
      <c r="AW2069" s="14" t="s">
        <v>32</v>
      </c>
      <c r="AX2069" s="14" t="s">
        <v>76</v>
      </c>
      <c r="AY2069" s="220" t="s">
        <v>185</v>
      </c>
    </row>
    <row r="2070" s="13" customFormat="1">
      <c r="A2070" s="13"/>
      <c r="B2070" s="199"/>
      <c r="C2070" s="13"/>
      <c r="D2070" s="194" t="s">
        <v>194</v>
      </c>
      <c r="E2070" s="200" t="s">
        <v>1</v>
      </c>
      <c r="F2070" s="201" t="s">
        <v>2289</v>
      </c>
      <c r="G2070" s="13"/>
      <c r="H2070" s="202">
        <v>13.452999999999999</v>
      </c>
      <c r="I2070" s="203"/>
      <c r="J2070" s="13"/>
      <c r="K2070" s="13"/>
      <c r="L2070" s="199"/>
      <c r="M2070" s="204"/>
      <c r="N2070" s="205"/>
      <c r="O2070" s="205"/>
      <c r="P2070" s="205"/>
      <c r="Q2070" s="205"/>
      <c r="R2070" s="205"/>
      <c r="S2070" s="205"/>
      <c r="T2070" s="206"/>
      <c r="U2070" s="13"/>
      <c r="V2070" s="13"/>
      <c r="W2070" s="13"/>
      <c r="X2070" s="13"/>
      <c r="Y2070" s="13"/>
      <c r="Z2070" s="13"/>
      <c r="AA2070" s="13"/>
      <c r="AB2070" s="13"/>
      <c r="AC2070" s="13"/>
      <c r="AD2070" s="13"/>
      <c r="AE2070" s="13"/>
      <c r="AT2070" s="200" t="s">
        <v>194</v>
      </c>
      <c r="AU2070" s="200" t="s">
        <v>92</v>
      </c>
      <c r="AV2070" s="13" t="s">
        <v>92</v>
      </c>
      <c r="AW2070" s="13" t="s">
        <v>32</v>
      </c>
      <c r="AX2070" s="13" t="s">
        <v>84</v>
      </c>
      <c r="AY2070" s="200" t="s">
        <v>185</v>
      </c>
    </row>
    <row r="2071" s="2" customFormat="1" ht="44.25" customHeight="1">
      <c r="A2071" s="38"/>
      <c r="B2071" s="180"/>
      <c r="C2071" s="181" t="s">
        <v>2290</v>
      </c>
      <c r="D2071" s="181" t="s">
        <v>187</v>
      </c>
      <c r="E2071" s="182" t="s">
        <v>2291</v>
      </c>
      <c r="F2071" s="183" t="s">
        <v>2292</v>
      </c>
      <c r="G2071" s="184" t="s">
        <v>190</v>
      </c>
      <c r="H2071" s="185">
        <v>108.36</v>
      </c>
      <c r="I2071" s="186"/>
      <c r="J2071" s="187">
        <f>ROUND(I2071*H2071,2)</f>
        <v>0</v>
      </c>
      <c r="K2071" s="183" t="s">
        <v>1</v>
      </c>
      <c r="L2071" s="39"/>
      <c r="M2071" s="188" t="s">
        <v>1</v>
      </c>
      <c r="N2071" s="189" t="s">
        <v>42</v>
      </c>
      <c r="O2071" s="77"/>
      <c r="P2071" s="190">
        <f>O2071*H2071</f>
        <v>0</v>
      </c>
      <c r="Q2071" s="190">
        <v>0.045710000000000001</v>
      </c>
      <c r="R2071" s="190">
        <f>Q2071*H2071</f>
        <v>4.9531356000000004</v>
      </c>
      <c r="S2071" s="190">
        <v>0</v>
      </c>
      <c r="T2071" s="191">
        <f>S2071*H2071</f>
        <v>0</v>
      </c>
      <c r="U2071" s="38"/>
      <c r="V2071" s="38"/>
      <c r="W2071" s="38"/>
      <c r="X2071" s="38"/>
      <c r="Y2071" s="38"/>
      <c r="Z2071" s="38"/>
      <c r="AA2071" s="38"/>
      <c r="AB2071" s="38"/>
      <c r="AC2071" s="38"/>
      <c r="AD2071" s="38"/>
      <c r="AE2071" s="38"/>
      <c r="AR2071" s="192" t="s">
        <v>301</v>
      </c>
      <c r="AT2071" s="192" t="s">
        <v>187</v>
      </c>
      <c r="AU2071" s="192" t="s">
        <v>92</v>
      </c>
      <c r="AY2071" s="19" t="s">
        <v>185</v>
      </c>
      <c r="BE2071" s="193">
        <f>IF(N2071="základní",J2071,0)</f>
        <v>0</v>
      </c>
      <c r="BF2071" s="193">
        <f>IF(N2071="snížená",J2071,0)</f>
        <v>0</v>
      </c>
      <c r="BG2071" s="193">
        <f>IF(N2071="zákl. přenesená",J2071,0)</f>
        <v>0</v>
      </c>
      <c r="BH2071" s="193">
        <f>IF(N2071="sníž. přenesená",J2071,0)</f>
        <v>0</v>
      </c>
      <c r="BI2071" s="193">
        <f>IF(N2071="nulová",J2071,0)</f>
        <v>0</v>
      </c>
      <c r="BJ2071" s="19" t="s">
        <v>92</v>
      </c>
      <c r="BK2071" s="193">
        <f>ROUND(I2071*H2071,2)</f>
        <v>0</v>
      </c>
      <c r="BL2071" s="19" t="s">
        <v>301</v>
      </c>
      <c r="BM2071" s="192" t="s">
        <v>2293</v>
      </c>
    </row>
    <row r="2072" s="2" customFormat="1">
      <c r="A2072" s="38"/>
      <c r="B2072" s="39"/>
      <c r="C2072" s="38"/>
      <c r="D2072" s="194" t="s">
        <v>193</v>
      </c>
      <c r="E2072" s="38"/>
      <c r="F2072" s="195" t="s">
        <v>2292</v>
      </c>
      <c r="G2072" s="38"/>
      <c r="H2072" s="38"/>
      <c r="I2072" s="196"/>
      <c r="J2072" s="38"/>
      <c r="K2072" s="38"/>
      <c r="L2072" s="39"/>
      <c r="M2072" s="197"/>
      <c r="N2072" s="198"/>
      <c r="O2072" s="77"/>
      <c r="P2072" s="77"/>
      <c r="Q2072" s="77"/>
      <c r="R2072" s="77"/>
      <c r="S2072" s="77"/>
      <c r="T2072" s="78"/>
      <c r="U2072" s="38"/>
      <c r="V2072" s="38"/>
      <c r="W2072" s="38"/>
      <c r="X2072" s="38"/>
      <c r="Y2072" s="38"/>
      <c r="Z2072" s="38"/>
      <c r="AA2072" s="38"/>
      <c r="AB2072" s="38"/>
      <c r="AC2072" s="38"/>
      <c r="AD2072" s="38"/>
      <c r="AE2072" s="38"/>
      <c r="AT2072" s="19" t="s">
        <v>193</v>
      </c>
      <c r="AU2072" s="19" t="s">
        <v>92</v>
      </c>
    </row>
    <row r="2073" s="14" customFormat="1">
      <c r="A2073" s="14"/>
      <c r="B2073" s="219"/>
      <c r="C2073" s="14"/>
      <c r="D2073" s="194" t="s">
        <v>194</v>
      </c>
      <c r="E2073" s="220" t="s">
        <v>1</v>
      </c>
      <c r="F2073" s="221" t="s">
        <v>2294</v>
      </c>
      <c r="G2073" s="14"/>
      <c r="H2073" s="220" t="s">
        <v>1</v>
      </c>
      <c r="I2073" s="222"/>
      <c r="J2073" s="14"/>
      <c r="K2073" s="14"/>
      <c r="L2073" s="219"/>
      <c r="M2073" s="223"/>
      <c r="N2073" s="224"/>
      <c r="O2073" s="224"/>
      <c r="P2073" s="224"/>
      <c r="Q2073" s="224"/>
      <c r="R2073" s="224"/>
      <c r="S2073" s="224"/>
      <c r="T2073" s="225"/>
      <c r="U2073" s="14"/>
      <c r="V2073" s="14"/>
      <c r="W2073" s="14"/>
      <c r="X2073" s="14"/>
      <c r="Y2073" s="14"/>
      <c r="Z2073" s="14"/>
      <c r="AA2073" s="14"/>
      <c r="AB2073" s="14"/>
      <c r="AC2073" s="14"/>
      <c r="AD2073" s="14"/>
      <c r="AE2073" s="14"/>
      <c r="AT2073" s="220" t="s">
        <v>194</v>
      </c>
      <c r="AU2073" s="220" t="s">
        <v>92</v>
      </c>
      <c r="AV2073" s="14" t="s">
        <v>84</v>
      </c>
      <c r="AW2073" s="14" t="s">
        <v>32</v>
      </c>
      <c r="AX2073" s="14" t="s">
        <v>76</v>
      </c>
      <c r="AY2073" s="220" t="s">
        <v>185</v>
      </c>
    </row>
    <row r="2074" s="14" customFormat="1">
      <c r="A2074" s="14"/>
      <c r="B2074" s="219"/>
      <c r="C2074" s="14"/>
      <c r="D2074" s="194" t="s">
        <v>194</v>
      </c>
      <c r="E2074" s="220" t="s">
        <v>1</v>
      </c>
      <c r="F2074" s="221" t="s">
        <v>403</v>
      </c>
      <c r="G2074" s="14"/>
      <c r="H2074" s="220" t="s">
        <v>1</v>
      </c>
      <c r="I2074" s="222"/>
      <c r="J2074" s="14"/>
      <c r="K2074" s="14"/>
      <c r="L2074" s="219"/>
      <c r="M2074" s="223"/>
      <c r="N2074" s="224"/>
      <c r="O2074" s="224"/>
      <c r="P2074" s="224"/>
      <c r="Q2074" s="224"/>
      <c r="R2074" s="224"/>
      <c r="S2074" s="224"/>
      <c r="T2074" s="225"/>
      <c r="U2074" s="14"/>
      <c r="V2074" s="14"/>
      <c r="W2074" s="14"/>
      <c r="X2074" s="14"/>
      <c r="Y2074" s="14"/>
      <c r="Z2074" s="14"/>
      <c r="AA2074" s="14"/>
      <c r="AB2074" s="14"/>
      <c r="AC2074" s="14"/>
      <c r="AD2074" s="14"/>
      <c r="AE2074" s="14"/>
      <c r="AT2074" s="220" t="s">
        <v>194</v>
      </c>
      <c r="AU2074" s="220" t="s">
        <v>92</v>
      </c>
      <c r="AV2074" s="14" t="s">
        <v>84</v>
      </c>
      <c r="AW2074" s="14" t="s">
        <v>32</v>
      </c>
      <c r="AX2074" s="14" t="s">
        <v>76</v>
      </c>
      <c r="AY2074" s="220" t="s">
        <v>185</v>
      </c>
    </row>
    <row r="2075" s="13" customFormat="1">
      <c r="A2075" s="13"/>
      <c r="B2075" s="199"/>
      <c r="C2075" s="13"/>
      <c r="D2075" s="194" t="s">
        <v>194</v>
      </c>
      <c r="E2075" s="200" t="s">
        <v>1</v>
      </c>
      <c r="F2075" s="201" t="s">
        <v>2295</v>
      </c>
      <c r="G2075" s="13"/>
      <c r="H2075" s="202">
        <v>35.777999999999999</v>
      </c>
      <c r="I2075" s="203"/>
      <c r="J2075" s="13"/>
      <c r="K2075" s="13"/>
      <c r="L2075" s="199"/>
      <c r="M2075" s="204"/>
      <c r="N2075" s="205"/>
      <c r="O2075" s="205"/>
      <c r="P2075" s="205"/>
      <c r="Q2075" s="205"/>
      <c r="R2075" s="205"/>
      <c r="S2075" s="205"/>
      <c r="T2075" s="206"/>
      <c r="U2075" s="13"/>
      <c r="V2075" s="13"/>
      <c r="W2075" s="13"/>
      <c r="X2075" s="13"/>
      <c r="Y2075" s="13"/>
      <c r="Z2075" s="13"/>
      <c r="AA2075" s="13"/>
      <c r="AB2075" s="13"/>
      <c r="AC2075" s="13"/>
      <c r="AD2075" s="13"/>
      <c r="AE2075" s="13"/>
      <c r="AT2075" s="200" t="s">
        <v>194</v>
      </c>
      <c r="AU2075" s="200" t="s">
        <v>92</v>
      </c>
      <c r="AV2075" s="13" t="s">
        <v>92</v>
      </c>
      <c r="AW2075" s="13" t="s">
        <v>32</v>
      </c>
      <c r="AX2075" s="13" t="s">
        <v>76</v>
      </c>
      <c r="AY2075" s="200" t="s">
        <v>185</v>
      </c>
    </row>
    <row r="2076" s="14" customFormat="1">
      <c r="A2076" s="14"/>
      <c r="B2076" s="219"/>
      <c r="C2076" s="14"/>
      <c r="D2076" s="194" t="s">
        <v>194</v>
      </c>
      <c r="E2076" s="220" t="s">
        <v>1</v>
      </c>
      <c r="F2076" s="221" t="s">
        <v>405</v>
      </c>
      <c r="G2076" s="14"/>
      <c r="H2076" s="220" t="s">
        <v>1</v>
      </c>
      <c r="I2076" s="222"/>
      <c r="J2076" s="14"/>
      <c r="K2076" s="14"/>
      <c r="L2076" s="219"/>
      <c r="M2076" s="223"/>
      <c r="N2076" s="224"/>
      <c r="O2076" s="224"/>
      <c r="P2076" s="224"/>
      <c r="Q2076" s="224"/>
      <c r="R2076" s="224"/>
      <c r="S2076" s="224"/>
      <c r="T2076" s="225"/>
      <c r="U2076" s="14"/>
      <c r="V2076" s="14"/>
      <c r="W2076" s="14"/>
      <c r="X2076" s="14"/>
      <c r="Y2076" s="14"/>
      <c r="Z2076" s="14"/>
      <c r="AA2076" s="14"/>
      <c r="AB2076" s="14"/>
      <c r="AC2076" s="14"/>
      <c r="AD2076" s="14"/>
      <c r="AE2076" s="14"/>
      <c r="AT2076" s="220" t="s">
        <v>194</v>
      </c>
      <c r="AU2076" s="220" t="s">
        <v>92</v>
      </c>
      <c r="AV2076" s="14" t="s">
        <v>84</v>
      </c>
      <c r="AW2076" s="14" t="s">
        <v>32</v>
      </c>
      <c r="AX2076" s="14" t="s">
        <v>76</v>
      </c>
      <c r="AY2076" s="220" t="s">
        <v>185</v>
      </c>
    </row>
    <row r="2077" s="13" customFormat="1">
      <c r="A2077" s="13"/>
      <c r="B2077" s="199"/>
      <c r="C2077" s="13"/>
      <c r="D2077" s="194" t="s">
        <v>194</v>
      </c>
      <c r="E2077" s="200" t="s">
        <v>1</v>
      </c>
      <c r="F2077" s="201" t="s">
        <v>2296</v>
      </c>
      <c r="G2077" s="13"/>
      <c r="H2077" s="202">
        <v>35.593000000000004</v>
      </c>
      <c r="I2077" s="203"/>
      <c r="J2077" s="13"/>
      <c r="K2077" s="13"/>
      <c r="L2077" s="199"/>
      <c r="M2077" s="204"/>
      <c r="N2077" s="205"/>
      <c r="O2077" s="205"/>
      <c r="P2077" s="205"/>
      <c r="Q2077" s="205"/>
      <c r="R2077" s="205"/>
      <c r="S2077" s="205"/>
      <c r="T2077" s="206"/>
      <c r="U2077" s="13"/>
      <c r="V2077" s="13"/>
      <c r="W2077" s="13"/>
      <c r="X2077" s="13"/>
      <c r="Y2077" s="13"/>
      <c r="Z2077" s="13"/>
      <c r="AA2077" s="13"/>
      <c r="AB2077" s="13"/>
      <c r="AC2077" s="13"/>
      <c r="AD2077" s="13"/>
      <c r="AE2077" s="13"/>
      <c r="AT2077" s="200" t="s">
        <v>194</v>
      </c>
      <c r="AU2077" s="200" t="s">
        <v>92</v>
      </c>
      <c r="AV2077" s="13" t="s">
        <v>92</v>
      </c>
      <c r="AW2077" s="13" t="s">
        <v>32</v>
      </c>
      <c r="AX2077" s="13" t="s">
        <v>76</v>
      </c>
      <c r="AY2077" s="200" t="s">
        <v>185</v>
      </c>
    </row>
    <row r="2078" s="14" customFormat="1">
      <c r="A2078" s="14"/>
      <c r="B2078" s="219"/>
      <c r="C2078" s="14"/>
      <c r="D2078" s="194" t="s">
        <v>194</v>
      </c>
      <c r="E2078" s="220" t="s">
        <v>1</v>
      </c>
      <c r="F2078" s="221" t="s">
        <v>447</v>
      </c>
      <c r="G2078" s="14"/>
      <c r="H2078" s="220" t="s">
        <v>1</v>
      </c>
      <c r="I2078" s="222"/>
      <c r="J2078" s="14"/>
      <c r="K2078" s="14"/>
      <c r="L2078" s="219"/>
      <c r="M2078" s="223"/>
      <c r="N2078" s="224"/>
      <c r="O2078" s="224"/>
      <c r="P2078" s="224"/>
      <c r="Q2078" s="224"/>
      <c r="R2078" s="224"/>
      <c r="S2078" s="224"/>
      <c r="T2078" s="225"/>
      <c r="U2078" s="14"/>
      <c r="V2078" s="14"/>
      <c r="W2078" s="14"/>
      <c r="X2078" s="14"/>
      <c r="Y2078" s="14"/>
      <c r="Z2078" s="14"/>
      <c r="AA2078" s="14"/>
      <c r="AB2078" s="14"/>
      <c r="AC2078" s="14"/>
      <c r="AD2078" s="14"/>
      <c r="AE2078" s="14"/>
      <c r="AT2078" s="220" t="s">
        <v>194</v>
      </c>
      <c r="AU2078" s="220" t="s">
        <v>92</v>
      </c>
      <c r="AV2078" s="14" t="s">
        <v>84</v>
      </c>
      <c r="AW2078" s="14" t="s">
        <v>32</v>
      </c>
      <c r="AX2078" s="14" t="s">
        <v>76</v>
      </c>
      <c r="AY2078" s="220" t="s">
        <v>185</v>
      </c>
    </row>
    <row r="2079" s="13" customFormat="1">
      <c r="A2079" s="13"/>
      <c r="B2079" s="199"/>
      <c r="C2079" s="13"/>
      <c r="D2079" s="194" t="s">
        <v>194</v>
      </c>
      <c r="E2079" s="200" t="s">
        <v>1</v>
      </c>
      <c r="F2079" s="201" t="s">
        <v>2297</v>
      </c>
      <c r="G2079" s="13"/>
      <c r="H2079" s="202">
        <v>36.988999999999997</v>
      </c>
      <c r="I2079" s="203"/>
      <c r="J2079" s="13"/>
      <c r="K2079" s="13"/>
      <c r="L2079" s="199"/>
      <c r="M2079" s="204"/>
      <c r="N2079" s="205"/>
      <c r="O2079" s="205"/>
      <c r="P2079" s="205"/>
      <c r="Q2079" s="205"/>
      <c r="R2079" s="205"/>
      <c r="S2079" s="205"/>
      <c r="T2079" s="206"/>
      <c r="U2079" s="13"/>
      <c r="V2079" s="13"/>
      <c r="W2079" s="13"/>
      <c r="X2079" s="13"/>
      <c r="Y2079" s="13"/>
      <c r="Z2079" s="13"/>
      <c r="AA2079" s="13"/>
      <c r="AB2079" s="13"/>
      <c r="AC2079" s="13"/>
      <c r="AD2079" s="13"/>
      <c r="AE2079" s="13"/>
      <c r="AT2079" s="200" t="s">
        <v>194</v>
      </c>
      <c r="AU2079" s="200" t="s">
        <v>92</v>
      </c>
      <c r="AV2079" s="13" t="s">
        <v>92</v>
      </c>
      <c r="AW2079" s="13" t="s">
        <v>32</v>
      </c>
      <c r="AX2079" s="13" t="s">
        <v>76</v>
      </c>
      <c r="AY2079" s="200" t="s">
        <v>185</v>
      </c>
    </row>
    <row r="2080" s="15" customFormat="1">
      <c r="A2080" s="15"/>
      <c r="B2080" s="226"/>
      <c r="C2080" s="15"/>
      <c r="D2080" s="194" t="s">
        <v>194</v>
      </c>
      <c r="E2080" s="227" t="s">
        <v>1</v>
      </c>
      <c r="F2080" s="228" t="s">
        <v>276</v>
      </c>
      <c r="G2080" s="15"/>
      <c r="H2080" s="229">
        <v>108.36000000000001</v>
      </c>
      <c r="I2080" s="230"/>
      <c r="J2080" s="15"/>
      <c r="K2080" s="15"/>
      <c r="L2080" s="226"/>
      <c r="M2080" s="231"/>
      <c r="N2080" s="232"/>
      <c r="O2080" s="232"/>
      <c r="P2080" s="232"/>
      <c r="Q2080" s="232"/>
      <c r="R2080" s="232"/>
      <c r="S2080" s="232"/>
      <c r="T2080" s="233"/>
      <c r="U2080" s="15"/>
      <c r="V2080" s="15"/>
      <c r="W2080" s="15"/>
      <c r="X2080" s="15"/>
      <c r="Y2080" s="15"/>
      <c r="Z2080" s="15"/>
      <c r="AA2080" s="15"/>
      <c r="AB2080" s="15"/>
      <c r="AC2080" s="15"/>
      <c r="AD2080" s="15"/>
      <c r="AE2080" s="15"/>
      <c r="AT2080" s="227" t="s">
        <v>194</v>
      </c>
      <c r="AU2080" s="227" t="s">
        <v>92</v>
      </c>
      <c r="AV2080" s="15" t="s">
        <v>191</v>
      </c>
      <c r="AW2080" s="15" t="s">
        <v>32</v>
      </c>
      <c r="AX2080" s="15" t="s">
        <v>84</v>
      </c>
      <c r="AY2080" s="227" t="s">
        <v>185</v>
      </c>
    </row>
    <row r="2081" s="2" customFormat="1" ht="44.25" customHeight="1">
      <c r="A2081" s="38"/>
      <c r="B2081" s="180"/>
      <c r="C2081" s="181" t="s">
        <v>2298</v>
      </c>
      <c r="D2081" s="181" t="s">
        <v>187</v>
      </c>
      <c r="E2081" s="182" t="s">
        <v>2299</v>
      </c>
      <c r="F2081" s="183" t="s">
        <v>2300</v>
      </c>
      <c r="G2081" s="184" t="s">
        <v>190</v>
      </c>
      <c r="H2081" s="185">
        <v>151.83799999999999</v>
      </c>
      <c r="I2081" s="186"/>
      <c r="J2081" s="187">
        <f>ROUND(I2081*H2081,2)</f>
        <v>0</v>
      </c>
      <c r="K2081" s="183" t="s">
        <v>1</v>
      </c>
      <c r="L2081" s="39"/>
      <c r="M2081" s="188" t="s">
        <v>1</v>
      </c>
      <c r="N2081" s="189" t="s">
        <v>42</v>
      </c>
      <c r="O2081" s="77"/>
      <c r="P2081" s="190">
        <f>O2081*H2081</f>
        <v>0</v>
      </c>
      <c r="Q2081" s="190">
        <v>0.045030000000000001</v>
      </c>
      <c r="R2081" s="190">
        <f>Q2081*H2081</f>
        <v>6.8372651399999995</v>
      </c>
      <c r="S2081" s="190">
        <v>0</v>
      </c>
      <c r="T2081" s="191">
        <f>S2081*H2081</f>
        <v>0</v>
      </c>
      <c r="U2081" s="38"/>
      <c r="V2081" s="38"/>
      <c r="W2081" s="38"/>
      <c r="X2081" s="38"/>
      <c r="Y2081" s="38"/>
      <c r="Z2081" s="38"/>
      <c r="AA2081" s="38"/>
      <c r="AB2081" s="38"/>
      <c r="AC2081" s="38"/>
      <c r="AD2081" s="38"/>
      <c r="AE2081" s="38"/>
      <c r="AR2081" s="192" t="s">
        <v>301</v>
      </c>
      <c r="AT2081" s="192" t="s">
        <v>187</v>
      </c>
      <c r="AU2081" s="192" t="s">
        <v>92</v>
      </c>
      <c r="AY2081" s="19" t="s">
        <v>185</v>
      </c>
      <c r="BE2081" s="193">
        <f>IF(N2081="základní",J2081,0)</f>
        <v>0</v>
      </c>
      <c r="BF2081" s="193">
        <f>IF(N2081="snížená",J2081,0)</f>
        <v>0</v>
      </c>
      <c r="BG2081" s="193">
        <f>IF(N2081="zákl. přenesená",J2081,0)</f>
        <v>0</v>
      </c>
      <c r="BH2081" s="193">
        <f>IF(N2081="sníž. přenesená",J2081,0)</f>
        <v>0</v>
      </c>
      <c r="BI2081" s="193">
        <f>IF(N2081="nulová",J2081,0)</f>
        <v>0</v>
      </c>
      <c r="BJ2081" s="19" t="s">
        <v>92</v>
      </c>
      <c r="BK2081" s="193">
        <f>ROUND(I2081*H2081,2)</f>
        <v>0</v>
      </c>
      <c r="BL2081" s="19" t="s">
        <v>301</v>
      </c>
      <c r="BM2081" s="192" t="s">
        <v>2301</v>
      </c>
    </row>
    <row r="2082" s="2" customFormat="1">
      <c r="A2082" s="38"/>
      <c r="B2082" s="39"/>
      <c r="C2082" s="38"/>
      <c r="D2082" s="194" t="s">
        <v>193</v>
      </c>
      <c r="E2082" s="38"/>
      <c r="F2082" s="195" t="s">
        <v>2300</v>
      </c>
      <c r="G2082" s="38"/>
      <c r="H2082" s="38"/>
      <c r="I2082" s="196"/>
      <c r="J2082" s="38"/>
      <c r="K2082" s="38"/>
      <c r="L2082" s="39"/>
      <c r="M2082" s="197"/>
      <c r="N2082" s="198"/>
      <c r="O2082" s="77"/>
      <c r="P2082" s="77"/>
      <c r="Q2082" s="77"/>
      <c r="R2082" s="77"/>
      <c r="S2082" s="77"/>
      <c r="T2082" s="78"/>
      <c r="U2082" s="38"/>
      <c r="V2082" s="38"/>
      <c r="W2082" s="38"/>
      <c r="X2082" s="38"/>
      <c r="Y2082" s="38"/>
      <c r="Z2082" s="38"/>
      <c r="AA2082" s="38"/>
      <c r="AB2082" s="38"/>
      <c r="AC2082" s="38"/>
      <c r="AD2082" s="38"/>
      <c r="AE2082" s="38"/>
      <c r="AT2082" s="19" t="s">
        <v>193</v>
      </c>
      <c r="AU2082" s="19" t="s">
        <v>92</v>
      </c>
    </row>
    <row r="2083" s="14" customFormat="1">
      <c r="A2083" s="14"/>
      <c r="B2083" s="219"/>
      <c r="C2083" s="14"/>
      <c r="D2083" s="194" t="s">
        <v>194</v>
      </c>
      <c r="E2083" s="220" t="s">
        <v>1</v>
      </c>
      <c r="F2083" s="221" t="s">
        <v>403</v>
      </c>
      <c r="G2083" s="14"/>
      <c r="H2083" s="220" t="s">
        <v>1</v>
      </c>
      <c r="I2083" s="222"/>
      <c r="J2083" s="14"/>
      <c r="K2083" s="14"/>
      <c r="L2083" s="219"/>
      <c r="M2083" s="223"/>
      <c r="N2083" s="224"/>
      <c r="O2083" s="224"/>
      <c r="P2083" s="224"/>
      <c r="Q2083" s="224"/>
      <c r="R2083" s="224"/>
      <c r="S2083" s="224"/>
      <c r="T2083" s="225"/>
      <c r="U2083" s="14"/>
      <c r="V2083" s="14"/>
      <c r="W2083" s="14"/>
      <c r="X2083" s="14"/>
      <c r="Y2083" s="14"/>
      <c r="Z2083" s="14"/>
      <c r="AA2083" s="14"/>
      <c r="AB2083" s="14"/>
      <c r="AC2083" s="14"/>
      <c r="AD2083" s="14"/>
      <c r="AE2083" s="14"/>
      <c r="AT2083" s="220" t="s">
        <v>194</v>
      </c>
      <c r="AU2083" s="220" t="s">
        <v>92</v>
      </c>
      <c r="AV2083" s="14" t="s">
        <v>84</v>
      </c>
      <c r="AW2083" s="14" t="s">
        <v>32</v>
      </c>
      <c r="AX2083" s="14" t="s">
        <v>76</v>
      </c>
      <c r="AY2083" s="220" t="s">
        <v>185</v>
      </c>
    </row>
    <row r="2084" s="13" customFormat="1">
      <c r="A2084" s="13"/>
      <c r="B2084" s="199"/>
      <c r="C2084" s="13"/>
      <c r="D2084" s="194" t="s">
        <v>194</v>
      </c>
      <c r="E2084" s="200" t="s">
        <v>1</v>
      </c>
      <c r="F2084" s="201" t="s">
        <v>2302</v>
      </c>
      <c r="G2084" s="13"/>
      <c r="H2084" s="202">
        <v>52.165999999999997</v>
      </c>
      <c r="I2084" s="203"/>
      <c r="J2084" s="13"/>
      <c r="K2084" s="13"/>
      <c r="L2084" s="199"/>
      <c r="M2084" s="204"/>
      <c r="N2084" s="205"/>
      <c r="O2084" s="205"/>
      <c r="P2084" s="205"/>
      <c r="Q2084" s="205"/>
      <c r="R2084" s="205"/>
      <c r="S2084" s="205"/>
      <c r="T2084" s="206"/>
      <c r="U2084" s="13"/>
      <c r="V2084" s="13"/>
      <c r="W2084" s="13"/>
      <c r="X2084" s="13"/>
      <c r="Y2084" s="13"/>
      <c r="Z2084" s="13"/>
      <c r="AA2084" s="13"/>
      <c r="AB2084" s="13"/>
      <c r="AC2084" s="13"/>
      <c r="AD2084" s="13"/>
      <c r="AE2084" s="13"/>
      <c r="AT2084" s="200" t="s">
        <v>194</v>
      </c>
      <c r="AU2084" s="200" t="s">
        <v>92</v>
      </c>
      <c r="AV2084" s="13" t="s">
        <v>92</v>
      </c>
      <c r="AW2084" s="13" t="s">
        <v>32</v>
      </c>
      <c r="AX2084" s="13" t="s">
        <v>76</v>
      </c>
      <c r="AY2084" s="200" t="s">
        <v>185</v>
      </c>
    </row>
    <row r="2085" s="14" customFormat="1">
      <c r="A2085" s="14"/>
      <c r="B2085" s="219"/>
      <c r="C2085" s="14"/>
      <c r="D2085" s="194" t="s">
        <v>194</v>
      </c>
      <c r="E2085" s="220" t="s">
        <v>1</v>
      </c>
      <c r="F2085" s="221" t="s">
        <v>405</v>
      </c>
      <c r="G2085" s="14"/>
      <c r="H2085" s="220" t="s">
        <v>1</v>
      </c>
      <c r="I2085" s="222"/>
      <c r="J2085" s="14"/>
      <c r="K2085" s="14"/>
      <c r="L2085" s="219"/>
      <c r="M2085" s="223"/>
      <c r="N2085" s="224"/>
      <c r="O2085" s="224"/>
      <c r="P2085" s="224"/>
      <c r="Q2085" s="224"/>
      <c r="R2085" s="224"/>
      <c r="S2085" s="224"/>
      <c r="T2085" s="225"/>
      <c r="U2085" s="14"/>
      <c r="V2085" s="14"/>
      <c r="W2085" s="14"/>
      <c r="X2085" s="14"/>
      <c r="Y2085" s="14"/>
      <c r="Z2085" s="14"/>
      <c r="AA2085" s="14"/>
      <c r="AB2085" s="14"/>
      <c r="AC2085" s="14"/>
      <c r="AD2085" s="14"/>
      <c r="AE2085" s="14"/>
      <c r="AT2085" s="220" t="s">
        <v>194</v>
      </c>
      <c r="AU2085" s="220" t="s">
        <v>92</v>
      </c>
      <c r="AV2085" s="14" t="s">
        <v>84</v>
      </c>
      <c r="AW2085" s="14" t="s">
        <v>32</v>
      </c>
      <c r="AX2085" s="14" t="s">
        <v>76</v>
      </c>
      <c r="AY2085" s="220" t="s">
        <v>185</v>
      </c>
    </row>
    <row r="2086" s="13" customFormat="1">
      <c r="A2086" s="13"/>
      <c r="B2086" s="199"/>
      <c r="C2086" s="13"/>
      <c r="D2086" s="194" t="s">
        <v>194</v>
      </c>
      <c r="E2086" s="200" t="s">
        <v>1</v>
      </c>
      <c r="F2086" s="201" t="s">
        <v>2303</v>
      </c>
      <c r="G2086" s="13"/>
      <c r="H2086" s="202">
        <v>51.902999999999999</v>
      </c>
      <c r="I2086" s="203"/>
      <c r="J2086" s="13"/>
      <c r="K2086" s="13"/>
      <c r="L2086" s="199"/>
      <c r="M2086" s="204"/>
      <c r="N2086" s="205"/>
      <c r="O2086" s="205"/>
      <c r="P2086" s="205"/>
      <c r="Q2086" s="205"/>
      <c r="R2086" s="205"/>
      <c r="S2086" s="205"/>
      <c r="T2086" s="206"/>
      <c r="U2086" s="13"/>
      <c r="V2086" s="13"/>
      <c r="W2086" s="13"/>
      <c r="X2086" s="13"/>
      <c r="Y2086" s="13"/>
      <c r="Z2086" s="13"/>
      <c r="AA2086" s="13"/>
      <c r="AB2086" s="13"/>
      <c r="AC2086" s="13"/>
      <c r="AD2086" s="13"/>
      <c r="AE2086" s="13"/>
      <c r="AT2086" s="200" t="s">
        <v>194</v>
      </c>
      <c r="AU2086" s="200" t="s">
        <v>92</v>
      </c>
      <c r="AV2086" s="13" t="s">
        <v>92</v>
      </c>
      <c r="AW2086" s="13" t="s">
        <v>32</v>
      </c>
      <c r="AX2086" s="13" t="s">
        <v>76</v>
      </c>
      <c r="AY2086" s="200" t="s">
        <v>185</v>
      </c>
    </row>
    <row r="2087" s="14" customFormat="1">
      <c r="A2087" s="14"/>
      <c r="B2087" s="219"/>
      <c r="C2087" s="14"/>
      <c r="D2087" s="194" t="s">
        <v>194</v>
      </c>
      <c r="E2087" s="220" t="s">
        <v>1</v>
      </c>
      <c r="F2087" s="221" t="s">
        <v>447</v>
      </c>
      <c r="G2087" s="14"/>
      <c r="H2087" s="220" t="s">
        <v>1</v>
      </c>
      <c r="I2087" s="222"/>
      <c r="J2087" s="14"/>
      <c r="K2087" s="14"/>
      <c r="L2087" s="219"/>
      <c r="M2087" s="223"/>
      <c r="N2087" s="224"/>
      <c r="O2087" s="224"/>
      <c r="P2087" s="224"/>
      <c r="Q2087" s="224"/>
      <c r="R2087" s="224"/>
      <c r="S2087" s="224"/>
      <c r="T2087" s="225"/>
      <c r="U2087" s="14"/>
      <c r="V2087" s="14"/>
      <c r="W2087" s="14"/>
      <c r="X2087" s="14"/>
      <c r="Y2087" s="14"/>
      <c r="Z2087" s="14"/>
      <c r="AA2087" s="14"/>
      <c r="AB2087" s="14"/>
      <c r="AC2087" s="14"/>
      <c r="AD2087" s="14"/>
      <c r="AE2087" s="14"/>
      <c r="AT2087" s="220" t="s">
        <v>194</v>
      </c>
      <c r="AU2087" s="220" t="s">
        <v>92</v>
      </c>
      <c r="AV2087" s="14" t="s">
        <v>84</v>
      </c>
      <c r="AW2087" s="14" t="s">
        <v>32</v>
      </c>
      <c r="AX2087" s="14" t="s">
        <v>76</v>
      </c>
      <c r="AY2087" s="220" t="s">
        <v>185</v>
      </c>
    </row>
    <row r="2088" s="13" customFormat="1">
      <c r="A2088" s="13"/>
      <c r="B2088" s="199"/>
      <c r="C2088" s="13"/>
      <c r="D2088" s="194" t="s">
        <v>194</v>
      </c>
      <c r="E2088" s="200" t="s">
        <v>1</v>
      </c>
      <c r="F2088" s="201" t="s">
        <v>2304</v>
      </c>
      <c r="G2088" s="13"/>
      <c r="H2088" s="202">
        <v>23.423999999999999</v>
      </c>
      <c r="I2088" s="203"/>
      <c r="J2088" s="13"/>
      <c r="K2088" s="13"/>
      <c r="L2088" s="199"/>
      <c r="M2088" s="204"/>
      <c r="N2088" s="205"/>
      <c r="O2088" s="205"/>
      <c r="P2088" s="205"/>
      <c r="Q2088" s="205"/>
      <c r="R2088" s="205"/>
      <c r="S2088" s="205"/>
      <c r="T2088" s="206"/>
      <c r="U2088" s="13"/>
      <c r="V2088" s="13"/>
      <c r="W2088" s="13"/>
      <c r="X2088" s="13"/>
      <c r="Y2088" s="13"/>
      <c r="Z2088" s="13"/>
      <c r="AA2088" s="13"/>
      <c r="AB2088" s="13"/>
      <c r="AC2088" s="13"/>
      <c r="AD2088" s="13"/>
      <c r="AE2088" s="13"/>
      <c r="AT2088" s="200" t="s">
        <v>194</v>
      </c>
      <c r="AU2088" s="200" t="s">
        <v>92</v>
      </c>
      <c r="AV2088" s="13" t="s">
        <v>92</v>
      </c>
      <c r="AW2088" s="13" t="s">
        <v>32</v>
      </c>
      <c r="AX2088" s="13" t="s">
        <v>76</v>
      </c>
      <c r="AY2088" s="200" t="s">
        <v>185</v>
      </c>
    </row>
    <row r="2089" s="13" customFormat="1">
      <c r="A2089" s="13"/>
      <c r="B2089" s="199"/>
      <c r="C2089" s="13"/>
      <c r="D2089" s="194" t="s">
        <v>194</v>
      </c>
      <c r="E2089" s="200" t="s">
        <v>1</v>
      </c>
      <c r="F2089" s="201" t="s">
        <v>2305</v>
      </c>
      <c r="G2089" s="13"/>
      <c r="H2089" s="202">
        <v>3.6600000000000001</v>
      </c>
      <c r="I2089" s="203"/>
      <c r="J2089" s="13"/>
      <c r="K2089" s="13"/>
      <c r="L2089" s="199"/>
      <c r="M2089" s="204"/>
      <c r="N2089" s="205"/>
      <c r="O2089" s="205"/>
      <c r="P2089" s="205"/>
      <c r="Q2089" s="205"/>
      <c r="R2089" s="205"/>
      <c r="S2089" s="205"/>
      <c r="T2089" s="206"/>
      <c r="U2089" s="13"/>
      <c r="V2089" s="13"/>
      <c r="W2089" s="13"/>
      <c r="X2089" s="13"/>
      <c r="Y2089" s="13"/>
      <c r="Z2089" s="13"/>
      <c r="AA2089" s="13"/>
      <c r="AB2089" s="13"/>
      <c r="AC2089" s="13"/>
      <c r="AD2089" s="13"/>
      <c r="AE2089" s="13"/>
      <c r="AT2089" s="200" t="s">
        <v>194</v>
      </c>
      <c r="AU2089" s="200" t="s">
        <v>92</v>
      </c>
      <c r="AV2089" s="13" t="s">
        <v>92</v>
      </c>
      <c r="AW2089" s="13" t="s">
        <v>32</v>
      </c>
      <c r="AX2089" s="13" t="s">
        <v>76</v>
      </c>
      <c r="AY2089" s="200" t="s">
        <v>185</v>
      </c>
    </row>
    <row r="2090" s="13" customFormat="1">
      <c r="A2090" s="13"/>
      <c r="B2090" s="199"/>
      <c r="C2090" s="13"/>
      <c r="D2090" s="194" t="s">
        <v>194</v>
      </c>
      <c r="E2090" s="200" t="s">
        <v>1</v>
      </c>
      <c r="F2090" s="201" t="s">
        <v>2306</v>
      </c>
      <c r="G2090" s="13"/>
      <c r="H2090" s="202">
        <v>20.684999999999999</v>
      </c>
      <c r="I2090" s="203"/>
      <c r="J2090" s="13"/>
      <c r="K2090" s="13"/>
      <c r="L2090" s="199"/>
      <c r="M2090" s="204"/>
      <c r="N2090" s="205"/>
      <c r="O2090" s="205"/>
      <c r="P2090" s="205"/>
      <c r="Q2090" s="205"/>
      <c r="R2090" s="205"/>
      <c r="S2090" s="205"/>
      <c r="T2090" s="206"/>
      <c r="U2090" s="13"/>
      <c r="V2090" s="13"/>
      <c r="W2090" s="13"/>
      <c r="X2090" s="13"/>
      <c r="Y2090" s="13"/>
      <c r="Z2090" s="13"/>
      <c r="AA2090" s="13"/>
      <c r="AB2090" s="13"/>
      <c r="AC2090" s="13"/>
      <c r="AD2090" s="13"/>
      <c r="AE2090" s="13"/>
      <c r="AT2090" s="200" t="s">
        <v>194</v>
      </c>
      <c r="AU2090" s="200" t="s">
        <v>92</v>
      </c>
      <c r="AV2090" s="13" t="s">
        <v>92</v>
      </c>
      <c r="AW2090" s="13" t="s">
        <v>32</v>
      </c>
      <c r="AX2090" s="13" t="s">
        <v>76</v>
      </c>
      <c r="AY2090" s="200" t="s">
        <v>185</v>
      </c>
    </row>
    <row r="2091" s="15" customFormat="1">
      <c r="A2091" s="15"/>
      <c r="B2091" s="226"/>
      <c r="C2091" s="15"/>
      <c r="D2091" s="194" t="s">
        <v>194</v>
      </c>
      <c r="E2091" s="227" t="s">
        <v>1</v>
      </c>
      <c r="F2091" s="228" t="s">
        <v>276</v>
      </c>
      <c r="G2091" s="15"/>
      <c r="H2091" s="229">
        <v>151.83799999999999</v>
      </c>
      <c r="I2091" s="230"/>
      <c r="J2091" s="15"/>
      <c r="K2091" s="15"/>
      <c r="L2091" s="226"/>
      <c r="M2091" s="231"/>
      <c r="N2091" s="232"/>
      <c r="O2091" s="232"/>
      <c r="P2091" s="232"/>
      <c r="Q2091" s="232"/>
      <c r="R2091" s="232"/>
      <c r="S2091" s="232"/>
      <c r="T2091" s="233"/>
      <c r="U2091" s="15"/>
      <c r="V2091" s="15"/>
      <c r="W2091" s="15"/>
      <c r="X2091" s="15"/>
      <c r="Y2091" s="15"/>
      <c r="Z2091" s="15"/>
      <c r="AA2091" s="15"/>
      <c r="AB2091" s="15"/>
      <c r="AC2091" s="15"/>
      <c r="AD2091" s="15"/>
      <c r="AE2091" s="15"/>
      <c r="AT2091" s="227" t="s">
        <v>194</v>
      </c>
      <c r="AU2091" s="227" t="s">
        <v>92</v>
      </c>
      <c r="AV2091" s="15" t="s">
        <v>191</v>
      </c>
      <c r="AW2091" s="15" t="s">
        <v>32</v>
      </c>
      <c r="AX2091" s="15" t="s">
        <v>84</v>
      </c>
      <c r="AY2091" s="227" t="s">
        <v>185</v>
      </c>
    </row>
    <row r="2092" s="2" customFormat="1" ht="37.8" customHeight="1">
      <c r="A2092" s="38"/>
      <c r="B2092" s="180"/>
      <c r="C2092" s="181" t="s">
        <v>2307</v>
      </c>
      <c r="D2092" s="181" t="s">
        <v>187</v>
      </c>
      <c r="E2092" s="182" t="s">
        <v>2308</v>
      </c>
      <c r="F2092" s="183" t="s">
        <v>2309</v>
      </c>
      <c r="G2092" s="184" t="s">
        <v>190</v>
      </c>
      <c r="H2092" s="185">
        <v>65.340999999999994</v>
      </c>
      <c r="I2092" s="186"/>
      <c r="J2092" s="187">
        <f>ROUND(I2092*H2092,2)</f>
        <v>0</v>
      </c>
      <c r="K2092" s="183" t="s">
        <v>199</v>
      </c>
      <c r="L2092" s="39"/>
      <c r="M2092" s="188" t="s">
        <v>1</v>
      </c>
      <c r="N2092" s="189" t="s">
        <v>42</v>
      </c>
      <c r="O2092" s="77"/>
      <c r="P2092" s="190">
        <f>O2092*H2092</f>
        <v>0</v>
      </c>
      <c r="Q2092" s="190">
        <v>0.053760000000000002</v>
      </c>
      <c r="R2092" s="190">
        <f>Q2092*H2092</f>
        <v>3.5127321599999997</v>
      </c>
      <c r="S2092" s="190">
        <v>0</v>
      </c>
      <c r="T2092" s="191">
        <f>S2092*H2092</f>
        <v>0</v>
      </c>
      <c r="U2092" s="38"/>
      <c r="V2092" s="38"/>
      <c r="W2092" s="38"/>
      <c r="X2092" s="38"/>
      <c r="Y2092" s="38"/>
      <c r="Z2092" s="38"/>
      <c r="AA2092" s="38"/>
      <c r="AB2092" s="38"/>
      <c r="AC2092" s="38"/>
      <c r="AD2092" s="38"/>
      <c r="AE2092" s="38"/>
      <c r="AR2092" s="192" t="s">
        <v>301</v>
      </c>
      <c r="AT2092" s="192" t="s">
        <v>187</v>
      </c>
      <c r="AU2092" s="192" t="s">
        <v>92</v>
      </c>
      <c r="AY2092" s="19" t="s">
        <v>185</v>
      </c>
      <c r="BE2092" s="193">
        <f>IF(N2092="základní",J2092,0)</f>
        <v>0</v>
      </c>
      <c r="BF2092" s="193">
        <f>IF(N2092="snížená",J2092,0)</f>
        <v>0</v>
      </c>
      <c r="BG2092" s="193">
        <f>IF(N2092="zákl. přenesená",J2092,0)</f>
        <v>0</v>
      </c>
      <c r="BH2092" s="193">
        <f>IF(N2092="sníž. přenesená",J2092,0)</f>
        <v>0</v>
      </c>
      <c r="BI2092" s="193">
        <f>IF(N2092="nulová",J2092,0)</f>
        <v>0</v>
      </c>
      <c r="BJ2092" s="19" t="s">
        <v>92</v>
      </c>
      <c r="BK2092" s="193">
        <f>ROUND(I2092*H2092,2)</f>
        <v>0</v>
      </c>
      <c r="BL2092" s="19" t="s">
        <v>301</v>
      </c>
      <c r="BM2092" s="192" t="s">
        <v>2310</v>
      </c>
    </row>
    <row r="2093" s="2" customFormat="1">
      <c r="A2093" s="38"/>
      <c r="B2093" s="39"/>
      <c r="C2093" s="38"/>
      <c r="D2093" s="194" t="s">
        <v>193</v>
      </c>
      <c r="E2093" s="38"/>
      <c r="F2093" s="195" t="s">
        <v>2309</v>
      </c>
      <c r="G2093" s="38"/>
      <c r="H2093" s="38"/>
      <c r="I2093" s="196"/>
      <c r="J2093" s="38"/>
      <c r="K2093" s="38"/>
      <c r="L2093" s="39"/>
      <c r="M2093" s="197"/>
      <c r="N2093" s="198"/>
      <c r="O2093" s="77"/>
      <c r="P2093" s="77"/>
      <c r="Q2093" s="77"/>
      <c r="R2093" s="77"/>
      <c r="S2093" s="77"/>
      <c r="T2093" s="78"/>
      <c r="U2093" s="38"/>
      <c r="V2093" s="38"/>
      <c r="W2093" s="38"/>
      <c r="X2093" s="38"/>
      <c r="Y2093" s="38"/>
      <c r="Z2093" s="38"/>
      <c r="AA2093" s="38"/>
      <c r="AB2093" s="38"/>
      <c r="AC2093" s="38"/>
      <c r="AD2093" s="38"/>
      <c r="AE2093" s="38"/>
      <c r="AT2093" s="19" t="s">
        <v>193</v>
      </c>
      <c r="AU2093" s="19" t="s">
        <v>92</v>
      </c>
    </row>
    <row r="2094" s="2" customFormat="1">
      <c r="A2094" s="38"/>
      <c r="B2094" s="39"/>
      <c r="C2094" s="38"/>
      <c r="D2094" s="207" t="s">
        <v>201</v>
      </c>
      <c r="E2094" s="38"/>
      <c r="F2094" s="208" t="s">
        <v>2311</v>
      </c>
      <c r="G2094" s="38"/>
      <c r="H2094" s="38"/>
      <c r="I2094" s="196"/>
      <c r="J2094" s="38"/>
      <c r="K2094" s="38"/>
      <c r="L2094" s="39"/>
      <c r="M2094" s="197"/>
      <c r="N2094" s="198"/>
      <c r="O2094" s="77"/>
      <c r="P2094" s="77"/>
      <c r="Q2094" s="77"/>
      <c r="R2094" s="77"/>
      <c r="S2094" s="77"/>
      <c r="T2094" s="78"/>
      <c r="U2094" s="38"/>
      <c r="V2094" s="38"/>
      <c r="W2094" s="38"/>
      <c r="X2094" s="38"/>
      <c r="Y2094" s="38"/>
      <c r="Z2094" s="38"/>
      <c r="AA2094" s="38"/>
      <c r="AB2094" s="38"/>
      <c r="AC2094" s="38"/>
      <c r="AD2094" s="38"/>
      <c r="AE2094" s="38"/>
      <c r="AT2094" s="19" t="s">
        <v>201</v>
      </c>
      <c r="AU2094" s="19" t="s">
        <v>92</v>
      </c>
    </row>
    <row r="2095" s="14" customFormat="1">
      <c r="A2095" s="14"/>
      <c r="B2095" s="219"/>
      <c r="C2095" s="14"/>
      <c r="D2095" s="194" t="s">
        <v>194</v>
      </c>
      <c r="E2095" s="220" t="s">
        <v>1</v>
      </c>
      <c r="F2095" s="221" t="s">
        <v>403</v>
      </c>
      <c r="G2095" s="14"/>
      <c r="H2095" s="220" t="s">
        <v>1</v>
      </c>
      <c r="I2095" s="222"/>
      <c r="J2095" s="14"/>
      <c r="K2095" s="14"/>
      <c r="L2095" s="219"/>
      <c r="M2095" s="223"/>
      <c r="N2095" s="224"/>
      <c r="O2095" s="224"/>
      <c r="P2095" s="224"/>
      <c r="Q2095" s="224"/>
      <c r="R2095" s="224"/>
      <c r="S2095" s="224"/>
      <c r="T2095" s="225"/>
      <c r="U2095" s="14"/>
      <c r="V2095" s="14"/>
      <c r="W2095" s="14"/>
      <c r="X2095" s="14"/>
      <c r="Y2095" s="14"/>
      <c r="Z2095" s="14"/>
      <c r="AA2095" s="14"/>
      <c r="AB2095" s="14"/>
      <c r="AC2095" s="14"/>
      <c r="AD2095" s="14"/>
      <c r="AE2095" s="14"/>
      <c r="AT2095" s="220" t="s">
        <v>194</v>
      </c>
      <c r="AU2095" s="220" t="s">
        <v>92</v>
      </c>
      <c r="AV2095" s="14" t="s">
        <v>84</v>
      </c>
      <c r="AW2095" s="14" t="s">
        <v>32</v>
      </c>
      <c r="AX2095" s="14" t="s">
        <v>76</v>
      </c>
      <c r="AY2095" s="220" t="s">
        <v>185</v>
      </c>
    </row>
    <row r="2096" s="13" customFormat="1">
      <c r="A2096" s="13"/>
      <c r="B2096" s="199"/>
      <c r="C2096" s="13"/>
      <c r="D2096" s="194" t="s">
        <v>194</v>
      </c>
      <c r="E2096" s="200" t="s">
        <v>1</v>
      </c>
      <c r="F2096" s="201" t="s">
        <v>2312</v>
      </c>
      <c r="G2096" s="13"/>
      <c r="H2096" s="202">
        <v>32.753</v>
      </c>
      <c r="I2096" s="203"/>
      <c r="J2096" s="13"/>
      <c r="K2096" s="13"/>
      <c r="L2096" s="199"/>
      <c r="M2096" s="204"/>
      <c r="N2096" s="205"/>
      <c r="O2096" s="205"/>
      <c r="P2096" s="205"/>
      <c r="Q2096" s="205"/>
      <c r="R2096" s="205"/>
      <c r="S2096" s="205"/>
      <c r="T2096" s="206"/>
      <c r="U2096" s="13"/>
      <c r="V2096" s="13"/>
      <c r="W2096" s="13"/>
      <c r="X2096" s="13"/>
      <c r="Y2096" s="13"/>
      <c r="Z2096" s="13"/>
      <c r="AA2096" s="13"/>
      <c r="AB2096" s="13"/>
      <c r="AC2096" s="13"/>
      <c r="AD2096" s="13"/>
      <c r="AE2096" s="13"/>
      <c r="AT2096" s="200" t="s">
        <v>194</v>
      </c>
      <c r="AU2096" s="200" t="s">
        <v>92</v>
      </c>
      <c r="AV2096" s="13" t="s">
        <v>92</v>
      </c>
      <c r="AW2096" s="13" t="s">
        <v>32</v>
      </c>
      <c r="AX2096" s="13" t="s">
        <v>76</v>
      </c>
      <c r="AY2096" s="200" t="s">
        <v>185</v>
      </c>
    </row>
    <row r="2097" s="14" customFormat="1">
      <c r="A2097" s="14"/>
      <c r="B2097" s="219"/>
      <c r="C2097" s="14"/>
      <c r="D2097" s="194" t="s">
        <v>194</v>
      </c>
      <c r="E2097" s="220" t="s">
        <v>1</v>
      </c>
      <c r="F2097" s="221" t="s">
        <v>405</v>
      </c>
      <c r="G2097" s="14"/>
      <c r="H2097" s="220" t="s">
        <v>1</v>
      </c>
      <c r="I2097" s="222"/>
      <c r="J2097" s="14"/>
      <c r="K2097" s="14"/>
      <c r="L2097" s="219"/>
      <c r="M2097" s="223"/>
      <c r="N2097" s="224"/>
      <c r="O2097" s="224"/>
      <c r="P2097" s="224"/>
      <c r="Q2097" s="224"/>
      <c r="R2097" s="224"/>
      <c r="S2097" s="224"/>
      <c r="T2097" s="225"/>
      <c r="U2097" s="14"/>
      <c r="V2097" s="14"/>
      <c r="W2097" s="14"/>
      <c r="X2097" s="14"/>
      <c r="Y2097" s="14"/>
      <c r="Z2097" s="14"/>
      <c r="AA2097" s="14"/>
      <c r="AB2097" s="14"/>
      <c r="AC2097" s="14"/>
      <c r="AD2097" s="14"/>
      <c r="AE2097" s="14"/>
      <c r="AT2097" s="220" t="s">
        <v>194</v>
      </c>
      <c r="AU2097" s="220" t="s">
        <v>92</v>
      </c>
      <c r="AV2097" s="14" t="s">
        <v>84</v>
      </c>
      <c r="AW2097" s="14" t="s">
        <v>32</v>
      </c>
      <c r="AX2097" s="14" t="s">
        <v>76</v>
      </c>
      <c r="AY2097" s="220" t="s">
        <v>185</v>
      </c>
    </row>
    <row r="2098" s="13" customFormat="1">
      <c r="A2098" s="13"/>
      <c r="B2098" s="199"/>
      <c r="C2098" s="13"/>
      <c r="D2098" s="194" t="s">
        <v>194</v>
      </c>
      <c r="E2098" s="200" t="s">
        <v>1</v>
      </c>
      <c r="F2098" s="201" t="s">
        <v>2313</v>
      </c>
      <c r="G2098" s="13"/>
      <c r="H2098" s="202">
        <v>32.588000000000001</v>
      </c>
      <c r="I2098" s="203"/>
      <c r="J2098" s="13"/>
      <c r="K2098" s="13"/>
      <c r="L2098" s="199"/>
      <c r="M2098" s="204"/>
      <c r="N2098" s="205"/>
      <c r="O2098" s="205"/>
      <c r="P2098" s="205"/>
      <c r="Q2098" s="205"/>
      <c r="R2098" s="205"/>
      <c r="S2098" s="205"/>
      <c r="T2098" s="206"/>
      <c r="U2098" s="13"/>
      <c r="V2098" s="13"/>
      <c r="W2098" s="13"/>
      <c r="X2098" s="13"/>
      <c r="Y2098" s="13"/>
      <c r="Z2098" s="13"/>
      <c r="AA2098" s="13"/>
      <c r="AB2098" s="13"/>
      <c r="AC2098" s="13"/>
      <c r="AD2098" s="13"/>
      <c r="AE2098" s="13"/>
      <c r="AT2098" s="200" t="s">
        <v>194</v>
      </c>
      <c r="AU2098" s="200" t="s">
        <v>92</v>
      </c>
      <c r="AV2098" s="13" t="s">
        <v>92</v>
      </c>
      <c r="AW2098" s="13" t="s">
        <v>32</v>
      </c>
      <c r="AX2098" s="13" t="s">
        <v>76</v>
      </c>
      <c r="AY2098" s="200" t="s">
        <v>185</v>
      </c>
    </row>
    <row r="2099" s="15" customFormat="1">
      <c r="A2099" s="15"/>
      <c r="B2099" s="226"/>
      <c r="C2099" s="15"/>
      <c r="D2099" s="194" t="s">
        <v>194</v>
      </c>
      <c r="E2099" s="227" t="s">
        <v>1</v>
      </c>
      <c r="F2099" s="228" t="s">
        <v>276</v>
      </c>
      <c r="G2099" s="15"/>
      <c r="H2099" s="229">
        <v>65.341000000000008</v>
      </c>
      <c r="I2099" s="230"/>
      <c r="J2099" s="15"/>
      <c r="K2099" s="15"/>
      <c r="L2099" s="226"/>
      <c r="M2099" s="231"/>
      <c r="N2099" s="232"/>
      <c r="O2099" s="232"/>
      <c r="P2099" s="232"/>
      <c r="Q2099" s="232"/>
      <c r="R2099" s="232"/>
      <c r="S2099" s="232"/>
      <c r="T2099" s="233"/>
      <c r="U2099" s="15"/>
      <c r="V2099" s="15"/>
      <c r="W2099" s="15"/>
      <c r="X2099" s="15"/>
      <c r="Y2099" s="15"/>
      <c r="Z2099" s="15"/>
      <c r="AA2099" s="15"/>
      <c r="AB2099" s="15"/>
      <c r="AC2099" s="15"/>
      <c r="AD2099" s="15"/>
      <c r="AE2099" s="15"/>
      <c r="AT2099" s="227" t="s">
        <v>194</v>
      </c>
      <c r="AU2099" s="227" t="s">
        <v>92</v>
      </c>
      <c r="AV2099" s="15" t="s">
        <v>191</v>
      </c>
      <c r="AW2099" s="15" t="s">
        <v>32</v>
      </c>
      <c r="AX2099" s="15" t="s">
        <v>84</v>
      </c>
      <c r="AY2099" s="227" t="s">
        <v>185</v>
      </c>
    </row>
    <row r="2100" s="2" customFormat="1" ht="21.75" customHeight="1">
      <c r="A2100" s="38"/>
      <c r="B2100" s="180"/>
      <c r="C2100" s="181" t="s">
        <v>2314</v>
      </c>
      <c r="D2100" s="181" t="s">
        <v>187</v>
      </c>
      <c r="E2100" s="182" t="s">
        <v>2315</v>
      </c>
      <c r="F2100" s="183" t="s">
        <v>2316</v>
      </c>
      <c r="G2100" s="184" t="s">
        <v>190</v>
      </c>
      <c r="H2100" s="185">
        <v>1133.2090000000001</v>
      </c>
      <c r="I2100" s="186"/>
      <c r="J2100" s="187">
        <f>ROUND(I2100*H2100,2)</f>
        <v>0</v>
      </c>
      <c r="K2100" s="183" t="s">
        <v>199</v>
      </c>
      <c r="L2100" s="39"/>
      <c r="M2100" s="188" t="s">
        <v>1</v>
      </c>
      <c r="N2100" s="189" t="s">
        <v>42</v>
      </c>
      <c r="O2100" s="77"/>
      <c r="P2100" s="190">
        <f>O2100*H2100</f>
        <v>0</v>
      </c>
      <c r="Q2100" s="190">
        <v>0.00020000000000000001</v>
      </c>
      <c r="R2100" s="190">
        <f>Q2100*H2100</f>
        <v>0.22664180000000003</v>
      </c>
      <c r="S2100" s="190">
        <v>0</v>
      </c>
      <c r="T2100" s="191">
        <f>S2100*H2100</f>
        <v>0</v>
      </c>
      <c r="U2100" s="38"/>
      <c r="V2100" s="38"/>
      <c r="W2100" s="38"/>
      <c r="X2100" s="38"/>
      <c r="Y2100" s="38"/>
      <c r="Z2100" s="38"/>
      <c r="AA2100" s="38"/>
      <c r="AB2100" s="38"/>
      <c r="AC2100" s="38"/>
      <c r="AD2100" s="38"/>
      <c r="AE2100" s="38"/>
      <c r="AR2100" s="192" t="s">
        <v>301</v>
      </c>
      <c r="AT2100" s="192" t="s">
        <v>187</v>
      </c>
      <c r="AU2100" s="192" t="s">
        <v>92</v>
      </c>
      <c r="AY2100" s="19" t="s">
        <v>185</v>
      </c>
      <c r="BE2100" s="193">
        <f>IF(N2100="základní",J2100,0)</f>
        <v>0</v>
      </c>
      <c r="BF2100" s="193">
        <f>IF(N2100="snížená",J2100,0)</f>
        <v>0</v>
      </c>
      <c r="BG2100" s="193">
        <f>IF(N2100="zákl. přenesená",J2100,0)</f>
        <v>0</v>
      </c>
      <c r="BH2100" s="193">
        <f>IF(N2100="sníž. přenesená",J2100,0)</f>
        <v>0</v>
      </c>
      <c r="BI2100" s="193">
        <f>IF(N2100="nulová",J2100,0)</f>
        <v>0</v>
      </c>
      <c r="BJ2100" s="19" t="s">
        <v>92</v>
      </c>
      <c r="BK2100" s="193">
        <f>ROUND(I2100*H2100,2)</f>
        <v>0</v>
      </c>
      <c r="BL2100" s="19" t="s">
        <v>301</v>
      </c>
      <c r="BM2100" s="192" t="s">
        <v>2317</v>
      </c>
    </row>
    <row r="2101" s="2" customFormat="1">
      <c r="A2101" s="38"/>
      <c r="B2101" s="39"/>
      <c r="C2101" s="38"/>
      <c r="D2101" s="194" t="s">
        <v>193</v>
      </c>
      <c r="E2101" s="38"/>
      <c r="F2101" s="195" t="s">
        <v>2316</v>
      </c>
      <c r="G2101" s="38"/>
      <c r="H2101" s="38"/>
      <c r="I2101" s="196"/>
      <c r="J2101" s="38"/>
      <c r="K2101" s="38"/>
      <c r="L2101" s="39"/>
      <c r="M2101" s="197"/>
      <c r="N2101" s="198"/>
      <c r="O2101" s="77"/>
      <c r="P2101" s="77"/>
      <c r="Q2101" s="77"/>
      <c r="R2101" s="77"/>
      <c r="S2101" s="77"/>
      <c r="T2101" s="78"/>
      <c r="U2101" s="38"/>
      <c r="V2101" s="38"/>
      <c r="W2101" s="38"/>
      <c r="X2101" s="38"/>
      <c r="Y2101" s="38"/>
      <c r="Z2101" s="38"/>
      <c r="AA2101" s="38"/>
      <c r="AB2101" s="38"/>
      <c r="AC2101" s="38"/>
      <c r="AD2101" s="38"/>
      <c r="AE2101" s="38"/>
      <c r="AT2101" s="19" t="s">
        <v>193</v>
      </c>
      <c r="AU2101" s="19" t="s">
        <v>92</v>
      </c>
    </row>
    <row r="2102" s="2" customFormat="1">
      <c r="A2102" s="38"/>
      <c r="B2102" s="39"/>
      <c r="C2102" s="38"/>
      <c r="D2102" s="207" t="s">
        <v>201</v>
      </c>
      <c r="E2102" s="38"/>
      <c r="F2102" s="208" t="s">
        <v>2318</v>
      </c>
      <c r="G2102" s="38"/>
      <c r="H2102" s="38"/>
      <c r="I2102" s="196"/>
      <c r="J2102" s="38"/>
      <c r="K2102" s="38"/>
      <c r="L2102" s="39"/>
      <c r="M2102" s="197"/>
      <c r="N2102" s="198"/>
      <c r="O2102" s="77"/>
      <c r="P2102" s="77"/>
      <c r="Q2102" s="77"/>
      <c r="R2102" s="77"/>
      <c r="S2102" s="77"/>
      <c r="T2102" s="78"/>
      <c r="U2102" s="38"/>
      <c r="V2102" s="38"/>
      <c r="W2102" s="38"/>
      <c r="X2102" s="38"/>
      <c r="Y2102" s="38"/>
      <c r="Z2102" s="38"/>
      <c r="AA2102" s="38"/>
      <c r="AB2102" s="38"/>
      <c r="AC2102" s="38"/>
      <c r="AD2102" s="38"/>
      <c r="AE2102" s="38"/>
      <c r="AT2102" s="19" t="s">
        <v>201</v>
      </c>
      <c r="AU2102" s="19" t="s">
        <v>92</v>
      </c>
    </row>
    <row r="2103" s="13" customFormat="1">
      <c r="A2103" s="13"/>
      <c r="B2103" s="199"/>
      <c r="C2103" s="13"/>
      <c r="D2103" s="194" t="s">
        <v>194</v>
      </c>
      <c r="E2103" s="200" t="s">
        <v>1</v>
      </c>
      <c r="F2103" s="201" t="s">
        <v>2319</v>
      </c>
      <c r="G2103" s="13"/>
      <c r="H2103" s="202">
        <v>1133.2090000000001</v>
      </c>
      <c r="I2103" s="203"/>
      <c r="J2103" s="13"/>
      <c r="K2103" s="13"/>
      <c r="L2103" s="199"/>
      <c r="M2103" s="204"/>
      <c r="N2103" s="205"/>
      <c r="O2103" s="205"/>
      <c r="P2103" s="205"/>
      <c r="Q2103" s="205"/>
      <c r="R2103" s="205"/>
      <c r="S2103" s="205"/>
      <c r="T2103" s="206"/>
      <c r="U2103" s="13"/>
      <c r="V2103" s="13"/>
      <c r="W2103" s="13"/>
      <c r="X2103" s="13"/>
      <c r="Y2103" s="13"/>
      <c r="Z2103" s="13"/>
      <c r="AA2103" s="13"/>
      <c r="AB2103" s="13"/>
      <c r="AC2103" s="13"/>
      <c r="AD2103" s="13"/>
      <c r="AE2103" s="13"/>
      <c r="AT2103" s="200" t="s">
        <v>194</v>
      </c>
      <c r="AU2103" s="200" t="s">
        <v>92</v>
      </c>
      <c r="AV2103" s="13" t="s">
        <v>92</v>
      </c>
      <c r="AW2103" s="13" t="s">
        <v>32</v>
      </c>
      <c r="AX2103" s="13" t="s">
        <v>84</v>
      </c>
      <c r="AY2103" s="200" t="s">
        <v>185</v>
      </c>
    </row>
    <row r="2104" s="2" customFormat="1" ht="37.8" customHeight="1">
      <c r="A2104" s="38"/>
      <c r="B2104" s="180"/>
      <c r="C2104" s="181" t="s">
        <v>2320</v>
      </c>
      <c r="D2104" s="181" t="s">
        <v>187</v>
      </c>
      <c r="E2104" s="182" t="s">
        <v>2321</v>
      </c>
      <c r="F2104" s="183" t="s">
        <v>2322</v>
      </c>
      <c r="G2104" s="184" t="s">
        <v>190</v>
      </c>
      <c r="H2104" s="185">
        <v>32.947000000000003</v>
      </c>
      <c r="I2104" s="186"/>
      <c r="J2104" s="187">
        <f>ROUND(I2104*H2104,2)</f>
        <v>0</v>
      </c>
      <c r="K2104" s="183" t="s">
        <v>199</v>
      </c>
      <c r="L2104" s="39"/>
      <c r="M2104" s="188" t="s">
        <v>1</v>
      </c>
      <c r="N2104" s="189" t="s">
        <v>42</v>
      </c>
      <c r="O2104" s="77"/>
      <c r="P2104" s="190">
        <f>O2104*H2104</f>
        <v>0</v>
      </c>
      <c r="Q2104" s="190">
        <v>0.050160000000000003</v>
      </c>
      <c r="R2104" s="190">
        <f>Q2104*H2104</f>
        <v>1.6526215200000003</v>
      </c>
      <c r="S2104" s="190">
        <v>0</v>
      </c>
      <c r="T2104" s="191">
        <f>S2104*H2104</f>
        <v>0</v>
      </c>
      <c r="U2104" s="38"/>
      <c r="V2104" s="38"/>
      <c r="W2104" s="38"/>
      <c r="X2104" s="38"/>
      <c r="Y2104" s="38"/>
      <c r="Z2104" s="38"/>
      <c r="AA2104" s="38"/>
      <c r="AB2104" s="38"/>
      <c r="AC2104" s="38"/>
      <c r="AD2104" s="38"/>
      <c r="AE2104" s="38"/>
      <c r="AR2104" s="192" t="s">
        <v>301</v>
      </c>
      <c r="AT2104" s="192" t="s">
        <v>187</v>
      </c>
      <c r="AU2104" s="192" t="s">
        <v>92</v>
      </c>
      <c r="AY2104" s="19" t="s">
        <v>185</v>
      </c>
      <c r="BE2104" s="193">
        <f>IF(N2104="základní",J2104,0)</f>
        <v>0</v>
      </c>
      <c r="BF2104" s="193">
        <f>IF(N2104="snížená",J2104,0)</f>
        <v>0</v>
      </c>
      <c r="BG2104" s="193">
        <f>IF(N2104="zákl. přenesená",J2104,0)</f>
        <v>0</v>
      </c>
      <c r="BH2104" s="193">
        <f>IF(N2104="sníž. přenesená",J2104,0)</f>
        <v>0</v>
      </c>
      <c r="BI2104" s="193">
        <f>IF(N2104="nulová",J2104,0)</f>
        <v>0</v>
      </c>
      <c r="BJ2104" s="19" t="s">
        <v>92</v>
      </c>
      <c r="BK2104" s="193">
        <f>ROUND(I2104*H2104,2)</f>
        <v>0</v>
      </c>
      <c r="BL2104" s="19" t="s">
        <v>301</v>
      </c>
      <c r="BM2104" s="192" t="s">
        <v>2323</v>
      </c>
    </row>
    <row r="2105" s="2" customFormat="1">
      <c r="A2105" s="38"/>
      <c r="B2105" s="39"/>
      <c r="C2105" s="38"/>
      <c r="D2105" s="194" t="s">
        <v>193</v>
      </c>
      <c r="E2105" s="38"/>
      <c r="F2105" s="195" t="s">
        <v>2322</v>
      </c>
      <c r="G2105" s="38"/>
      <c r="H2105" s="38"/>
      <c r="I2105" s="196"/>
      <c r="J2105" s="38"/>
      <c r="K2105" s="38"/>
      <c r="L2105" s="39"/>
      <c r="M2105" s="197"/>
      <c r="N2105" s="198"/>
      <c r="O2105" s="77"/>
      <c r="P2105" s="77"/>
      <c r="Q2105" s="77"/>
      <c r="R2105" s="77"/>
      <c r="S2105" s="77"/>
      <c r="T2105" s="78"/>
      <c r="U2105" s="38"/>
      <c r="V2105" s="38"/>
      <c r="W2105" s="38"/>
      <c r="X2105" s="38"/>
      <c r="Y2105" s="38"/>
      <c r="Z2105" s="38"/>
      <c r="AA2105" s="38"/>
      <c r="AB2105" s="38"/>
      <c r="AC2105" s="38"/>
      <c r="AD2105" s="38"/>
      <c r="AE2105" s="38"/>
      <c r="AT2105" s="19" t="s">
        <v>193</v>
      </c>
      <c r="AU2105" s="19" t="s">
        <v>92</v>
      </c>
    </row>
    <row r="2106" s="2" customFormat="1">
      <c r="A2106" s="38"/>
      <c r="B2106" s="39"/>
      <c r="C2106" s="38"/>
      <c r="D2106" s="207" t="s">
        <v>201</v>
      </c>
      <c r="E2106" s="38"/>
      <c r="F2106" s="208" t="s">
        <v>2324</v>
      </c>
      <c r="G2106" s="38"/>
      <c r="H2106" s="38"/>
      <c r="I2106" s="196"/>
      <c r="J2106" s="38"/>
      <c r="K2106" s="38"/>
      <c r="L2106" s="39"/>
      <c r="M2106" s="197"/>
      <c r="N2106" s="198"/>
      <c r="O2106" s="77"/>
      <c r="P2106" s="77"/>
      <c r="Q2106" s="77"/>
      <c r="R2106" s="77"/>
      <c r="S2106" s="77"/>
      <c r="T2106" s="78"/>
      <c r="U2106" s="38"/>
      <c r="V2106" s="38"/>
      <c r="W2106" s="38"/>
      <c r="X2106" s="38"/>
      <c r="Y2106" s="38"/>
      <c r="Z2106" s="38"/>
      <c r="AA2106" s="38"/>
      <c r="AB2106" s="38"/>
      <c r="AC2106" s="38"/>
      <c r="AD2106" s="38"/>
      <c r="AE2106" s="38"/>
      <c r="AT2106" s="19" t="s">
        <v>201</v>
      </c>
      <c r="AU2106" s="19" t="s">
        <v>92</v>
      </c>
    </row>
    <row r="2107" s="14" customFormat="1">
      <c r="A2107" s="14"/>
      <c r="B2107" s="219"/>
      <c r="C2107" s="14"/>
      <c r="D2107" s="194" t="s">
        <v>194</v>
      </c>
      <c r="E2107" s="220" t="s">
        <v>1</v>
      </c>
      <c r="F2107" s="221" t="s">
        <v>2325</v>
      </c>
      <c r="G2107" s="14"/>
      <c r="H2107" s="220" t="s">
        <v>1</v>
      </c>
      <c r="I2107" s="222"/>
      <c r="J2107" s="14"/>
      <c r="K2107" s="14"/>
      <c r="L2107" s="219"/>
      <c r="M2107" s="223"/>
      <c r="N2107" s="224"/>
      <c r="O2107" s="224"/>
      <c r="P2107" s="224"/>
      <c r="Q2107" s="224"/>
      <c r="R2107" s="224"/>
      <c r="S2107" s="224"/>
      <c r="T2107" s="225"/>
      <c r="U2107" s="14"/>
      <c r="V2107" s="14"/>
      <c r="W2107" s="14"/>
      <c r="X2107" s="14"/>
      <c r="Y2107" s="14"/>
      <c r="Z2107" s="14"/>
      <c r="AA2107" s="14"/>
      <c r="AB2107" s="14"/>
      <c r="AC2107" s="14"/>
      <c r="AD2107" s="14"/>
      <c r="AE2107" s="14"/>
      <c r="AT2107" s="220" t="s">
        <v>194</v>
      </c>
      <c r="AU2107" s="220" t="s">
        <v>92</v>
      </c>
      <c r="AV2107" s="14" t="s">
        <v>84</v>
      </c>
      <c r="AW2107" s="14" t="s">
        <v>32</v>
      </c>
      <c r="AX2107" s="14" t="s">
        <v>76</v>
      </c>
      <c r="AY2107" s="220" t="s">
        <v>185</v>
      </c>
    </row>
    <row r="2108" s="14" customFormat="1">
      <c r="A2108" s="14"/>
      <c r="B2108" s="219"/>
      <c r="C2108" s="14"/>
      <c r="D2108" s="194" t="s">
        <v>194</v>
      </c>
      <c r="E2108" s="220" t="s">
        <v>1</v>
      </c>
      <c r="F2108" s="221" t="s">
        <v>447</v>
      </c>
      <c r="G2108" s="14"/>
      <c r="H2108" s="220" t="s">
        <v>1</v>
      </c>
      <c r="I2108" s="222"/>
      <c r="J2108" s="14"/>
      <c r="K2108" s="14"/>
      <c r="L2108" s="219"/>
      <c r="M2108" s="223"/>
      <c r="N2108" s="224"/>
      <c r="O2108" s="224"/>
      <c r="P2108" s="224"/>
      <c r="Q2108" s="224"/>
      <c r="R2108" s="224"/>
      <c r="S2108" s="224"/>
      <c r="T2108" s="225"/>
      <c r="U2108" s="14"/>
      <c r="V2108" s="14"/>
      <c r="W2108" s="14"/>
      <c r="X2108" s="14"/>
      <c r="Y2108" s="14"/>
      <c r="Z2108" s="14"/>
      <c r="AA2108" s="14"/>
      <c r="AB2108" s="14"/>
      <c r="AC2108" s="14"/>
      <c r="AD2108" s="14"/>
      <c r="AE2108" s="14"/>
      <c r="AT2108" s="220" t="s">
        <v>194</v>
      </c>
      <c r="AU2108" s="220" t="s">
        <v>92</v>
      </c>
      <c r="AV2108" s="14" t="s">
        <v>84</v>
      </c>
      <c r="AW2108" s="14" t="s">
        <v>32</v>
      </c>
      <c r="AX2108" s="14" t="s">
        <v>76</v>
      </c>
      <c r="AY2108" s="220" t="s">
        <v>185</v>
      </c>
    </row>
    <row r="2109" s="13" customFormat="1">
      <c r="A2109" s="13"/>
      <c r="B2109" s="199"/>
      <c r="C2109" s="13"/>
      <c r="D2109" s="194" t="s">
        <v>194</v>
      </c>
      <c r="E2109" s="200" t="s">
        <v>1</v>
      </c>
      <c r="F2109" s="201" t="s">
        <v>2326</v>
      </c>
      <c r="G2109" s="13"/>
      <c r="H2109" s="202">
        <v>14.664</v>
      </c>
      <c r="I2109" s="203"/>
      <c r="J2109" s="13"/>
      <c r="K2109" s="13"/>
      <c r="L2109" s="199"/>
      <c r="M2109" s="204"/>
      <c r="N2109" s="205"/>
      <c r="O2109" s="205"/>
      <c r="P2109" s="205"/>
      <c r="Q2109" s="205"/>
      <c r="R2109" s="205"/>
      <c r="S2109" s="205"/>
      <c r="T2109" s="206"/>
      <c r="U2109" s="13"/>
      <c r="V2109" s="13"/>
      <c r="W2109" s="13"/>
      <c r="X2109" s="13"/>
      <c r="Y2109" s="13"/>
      <c r="Z2109" s="13"/>
      <c r="AA2109" s="13"/>
      <c r="AB2109" s="13"/>
      <c r="AC2109" s="13"/>
      <c r="AD2109" s="13"/>
      <c r="AE2109" s="13"/>
      <c r="AT2109" s="200" t="s">
        <v>194</v>
      </c>
      <c r="AU2109" s="200" t="s">
        <v>92</v>
      </c>
      <c r="AV2109" s="13" t="s">
        <v>92</v>
      </c>
      <c r="AW2109" s="13" t="s">
        <v>32</v>
      </c>
      <c r="AX2109" s="13" t="s">
        <v>76</v>
      </c>
      <c r="AY2109" s="200" t="s">
        <v>185</v>
      </c>
    </row>
    <row r="2110" s="13" customFormat="1">
      <c r="A2110" s="13"/>
      <c r="B2110" s="199"/>
      <c r="C2110" s="13"/>
      <c r="D2110" s="194" t="s">
        <v>194</v>
      </c>
      <c r="E2110" s="200" t="s">
        <v>1</v>
      </c>
      <c r="F2110" s="201" t="s">
        <v>2327</v>
      </c>
      <c r="G2110" s="13"/>
      <c r="H2110" s="202">
        <v>2.4900000000000002</v>
      </c>
      <c r="I2110" s="203"/>
      <c r="J2110" s="13"/>
      <c r="K2110" s="13"/>
      <c r="L2110" s="199"/>
      <c r="M2110" s="204"/>
      <c r="N2110" s="205"/>
      <c r="O2110" s="205"/>
      <c r="P2110" s="205"/>
      <c r="Q2110" s="205"/>
      <c r="R2110" s="205"/>
      <c r="S2110" s="205"/>
      <c r="T2110" s="206"/>
      <c r="U2110" s="13"/>
      <c r="V2110" s="13"/>
      <c r="W2110" s="13"/>
      <c r="X2110" s="13"/>
      <c r="Y2110" s="13"/>
      <c r="Z2110" s="13"/>
      <c r="AA2110" s="13"/>
      <c r="AB2110" s="13"/>
      <c r="AC2110" s="13"/>
      <c r="AD2110" s="13"/>
      <c r="AE2110" s="13"/>
      <c r="AT2110" s="200" t="s">
        <v>194</v>
      </c>
      <c r="AU2110" s="200" t="s">
        <v>92</v>
      </c>
      <c r="AV2110" s="13" t="s">
        <v>92</v>
      </c>
      <c r="AW2110" s="13" t="s">
        <v>32</v>
      </c>
      <c r="AX2110" s="13" t="s">
        <v>76</v>
      </c>
      <c r="AY2110" s="200" t="s">
        <v>185</v>
      </c>
    </row>
    <row r="2111" s="13" customFormat="1">
      <c r="A2111" s="13"/>
      <c r="B2111" s="199"/>
      <c r="C2111" s="13"/>
      <c r="D2111" s="194" t="s">
        <v>194</v>
      </c>
      <c r="E2111" s="200" t="s">
        <v>1</v>
      </c>
      <c r="F2111" s="201" t="s">
        <v>2328</v>
      </c>
      <c r="G2111" s="13"/>
      <c r="H2111" s="202">
        <v>15.792999999999999</v>
      </c>
      <c r="I2111" s="203"/>
      <c r="J2111" s="13"/>
      <c r="K2111" s="13"/>
      <c r="L2111" s="199"/>
      <c r="M2111" s="204"/>
      <c r="N2111" s="205"/>
      <c r="O2111" s="205"/>
      <c r="P2111" s="205"/>
      <c r="Q2111" s="205"/>
      <c r="R2111" s="205"/>
      <c r="S2111" s="205"/>
      <c r="T2111" s="206"/>
      <c r="U2111" s="13"/>
      <c r="V2111" s="13"/>
      <c r="W2111" s="13"/>
      <c r="X2111" s="13"/>
      <c r="Y2111" s="13"/>
      <c r="Z2111" s="13"/>
      <c r="AA2111" s="13"/>
      <c r="AB2111" s="13"/>
      <c r="AC2111" s="13"/>
      <c r="AD2111" s="13"/>
      <c r="AE2111" s="13"/>
      <c r="AT2111" s="200" t="s">
        <v>194</v>
      </c>
      <c r="AU2111" s="200" t="s">
        <v>92</v>
      </c>
      <c r="AV2111" s="13" t="s">
        <v>92</v>
      </c>
      <c r="AW2111" s="13" t="s">
        <v>32</v>
      </c>
      <c r="AX2111" s="13" t="s">
        <v>76</v>
      </c>
      <c r="AY2111" s="200" t="s">
        <v>185</v>
      </c>
    </row>
    <row r="2112" s="15" customFormat="1">
      <c r="A2112" s="15"/>
      <c r="B2112" s="226"/>
      <c r="C2112" s="15"/>
      <c r="D2112" s="194" t="s">
        <v>194</v>
      </c>
      <c r="E2112" s="227" t="s">
        <v>1</v>
      </c>
      <c r="F2112" s="228" t="s">
        <v>276</v>
      </c>
      <c r="G2112" s="15"/>
      <c r="H2112" s="229">
        <v>32.947000000000003</v>
      </c>
      <c r="I2112" s="230"/>
      <c r="J2112" s="15"/>
      <c r="K2112" s="15"/>
      <c r="L2112" s="226"/>
      <c r="M2112" s="231"/>
      <c r="N2112" s="232"/>
      <c r="O2112" s="232"/>
      <c r="P2112" s="232"/>
      <c r="Q2112" s="232"/>
      <c r="R2112" s="232"/>
      <c r="S2112" s="232"/>
      <c r="T2112" s="233"/>
      <c r="U2112" s="15"/>
      <c r="V2112" s="15"/>
      <c r="W2112" s="15"/>
      <c r="X2112" s="15"/>
      <c r="Y2112" s="15"/>
      <c r="Z2112" s="15"/>
      <c r="AA2112" s="15"/>
      <c r="AB2112" s="15"/>
      <c r="AC2112" s="15"/>
      <c r="AD2112" s="15"/>
      <c r="AE2112" s="15"/>
      <c r="AT2112" s="227" t="s">
        <v>194</v>
      </c>
      <c r="AU2112" s="227" t="s">
        <v>92</v>
      </c>
      <c r="AV2112" s="15" t="s">
        <v>191</v>
      </c>
      <c r="AW2112" s="15" t="s">
        <v>32</v>
      </c>
      <c r="AX2112" s="15" t="s">
        <v>84</v>
      </c>
      <c r="AY2112" s="227" t="s">
        <v>185</v>
      </c>
    </row>
    <row r="2113" s="2" customFormat="1" ht="44.25" customHeight="1">
      <c r="A2113" s="38"/>
      <c r="B2113" s="180"/>
      <c r="C2113" s="181" t="s">
        <v>2329</v>
      </c>
      <c r="D2113" s="181" t="s">
        <v>187</v>
      </c>
      <c r="E2113" s="182" t="s">
        <v>2330</v>
      </c>
      <c r="F2113" s="183" t="s">
        <v>2331</v>
      </c>
      <c r="G2113" s="184" t="s">
        <v>190</v>
      </c>
      <c r="H2113" s="185">
        <v>155.108</v>
      </c>
      <c r="I2113" s="186"/>
      <c r="J2113" s="187">
        <f>ROUND(I2113*H2113,2)</f>
        <v>0</v>
      </c>
      <c r="K2113" s="183" t="s">
        <v>1</v>
      </c>
      <c r="L2113" s="39"/>
      <c r="M2113" s="188" t="s">
        <v>1</v>
      </c>
      <c r="N2113" s="189" t="s">
        <v>42</v>
      </c>
      <c r="O2113" s="77"/>
      <c r="P2113" s="190">
        <f>O2113*H2113</f>
        <v>0</v>
      </c>
      <c r="Q2113" s="190">
        <v>0.056669999999999998</v>
      </c>
      <c r="R2113" s="190">
        <f>Q2113*H2113</f>
        <v>8.7899703599999999</v>
      </c>
      <c r="S2113" s="190">
        <v>0</v>
      </c>
      <c r="T2113" s="191">
        <f>S2113*H2113</f>
        <v>0</v>
      </c>
      <c r="U2113" s="38"/>
      <c r="V2113" s="38"/>
      <c r="W2113" s="38"/>
      <c r="X2113" s="38"/>
      <c r="Y2113" s="38"/>
      <c r="Z2113" s="38"/>
      <c r="AA2113" s="38"/>
      <c r="AB2113" s="38"/>
      <c r="AC2113" s="38"/>
      <c r="AD2113" s="38"/>
      <c r="AE2113" s="38"/>
      <c r="AR2113" s="192" t="s">
        <v>301</v>
      </c>
      <c r="AT2113" s="192" t="s">
        <v>187</v>
      </c>
      <c r="AU2113" s="192" t="s">
        <v>92</v>
      </c>
      <c r="AY2113" s="19" t="s">
        <v>185</v>
      </c>
      <c r="BE2113" s="193">
        <f>IF(N2113="základní",J2113,0)</f>
        <v>0</v>
      </c>
      <c r="BF2113" s="193">
        <f>IF(N2113="snížená",J2113,0)</f>
        <v>0</v>
      </c>
      <c r="BG2113" s="193">
        <f>IF(N2113="zákl. přenesená",J2113,0)</f>
        <v>0</v>
      </c>
      <c r="BH2113" s="193">
        <f>IF(N2113="sníž. přenesená",J2113,0)</f>
        <v>0</v>
      </c>
      <c r="BI2113" s="193">
        <f>IF(N2113="nulová",J2113,0)</f>
        <v>0</v>
      </c>
      <c r="BJ2113" s="19" t="s">
        <v>92</v>
      </c>
      <c r="BK2113" s="193">
        <f>ROUND(I2113*H2113,2)</f>
        <v>0</v>
      </c>
      <c r="BL2113" s="19" t="s">
        <v>301</v>
      </c>
      <c r="BM2113" s="192" t="s">
        <v>2332</v>
      </c>
    </row>
    <row r="2114" s="2" customFormat="1">
      <c r="A2114" s="38"/>
      <c r="B2114" s="39"/>
      <c r="C2114" s="38"/>
      <c r="D2114" s="194" t="s">
        <v>193</v>
      </c>
      <c r="E2114" s="38"/>
      <c r="F2114" s="195" t="s">
        <v>2331</v>
      </c>
      <c r="G2114" s="38"/>
      <c r="H2114" s="38"/>
      <c r="I2114" s="196"/>
      <c r="J2114" s="38"/>
      <c r="K2114" s="38"/>
      <c r="L2114" s="39"/>
      <c r="M2114" s="197"/>
      <c r="N2114" s="198"/>
      <c r="O2114" s="77"/>
      <c r="P2114" s="77"/>
      <c r="Q2114" s="77"/>
      <c r="R2114" s="77"/>
      <c r="S2114" s="77"/>
      <c r="T2114" s="78"/>
      <c r="U2114" s="38"/>
      <c r="V2114" s="38"/>
      <c r="W2114" s="38"/>
      <c r="X2114" s="38"/>
      <c r="Y2114" s="38"/>
      <c r="Z2114" s="38"/>
      <c r="AA2114" s="38"/>
      <c r="AB2114" s="38"/>
      <c r="AC2114" s="38"/>
      <c r="AD2114" s="38"/>
      <c r="AE2114" s="38"/>
      <c r="AT2114" s="19" t="s">
        <v>193</v>
      </c>
      <c r="AU2114" s="19" t="s">
        <v>92</v>
      </c>
    </row>
    <row r="2115" s="14" customFormat="1">
      <c r="A2115" s="14"/>
      <c r="B2115" s="219"/>
      <c r="C2115" s="14"/>
      <c r="D2115" s="194" t="s">
        <v>194</v>
      </c>
      <c r="E2115" s="220" t="s">
        <v>1</v>
      </c>
      <c r="F2115" s="221" t="s">
        <v>2333</v>
      </c>
      <c r="G2115" s="14"/>
      <c r="H2115" s="220" t="s">
        <v>1</v>
      </c>
      <c r="I2115" s="222"/>
      <c r="J2115" s="14"/>
      <c r="K2115" s="14"/>
      <c r="L2115" s="219"/>
      <c r="M2115" s="223"/>
      <c r="N2115" s="224"/>
      <c r="O2115" s="224"/>
      <c r="P2115" s="224"/>
      <c r="Q2115" s="224"/>
      <c r="R2115" s="224"/>
      <c r="S2115" s="224"/>
      <c r="T2115" s="225"/>
      <c r="U2115" s="14"/>
      <c r="V2115" s="14"/>
      <c r="W2115" s="14"/>
      <c r="X2115" s="14"/>
      <c r="Y2115" s="14"/>
      <c r="Z2115" s="14"/>
      <c r="AA2115" s="14"/>
      <c r="AB2115" s="14"/>
      <c r="AC2115" s="14"/>
      <c r="AD2115" s="14"/>
      <c r="AE2115" s="14"/>
      <c r="AT2115" s="220" t="s">
        <v>194</v>
      </c>
      <c r="AU2115" s="220" t="s">
        <v>92</v>
      </c>
      <c r="AV2115" s="14" t="s">
        <v>84</v>
      </c>
      <c r="AW2115" s="14" t="s">
        <v>32</v>
      </c>
      <c r="AX2115" s="14" t="s">
        <v>76</v>
      </c>
      <c r="AY2115" s="220" t="s">
        <v>185</v>
      </c>
    </row>
    <row r="2116" s="14" customFormat="1">
      <c r="A2116" s="14"/>
      <c r="B2116" s="219"/>
      <c r="C2116" s="14"/>
      <c r="D2116" s="194" t="s">
        <v>194</v>
      </c>
      <c r="E2116" s="220" t="s">
        <v>1</v>
      </c>
      <c r="F2116" s="221" t="s">
        <v>447</v>
      </c>
      <c r="G2116" s="14"/>
      <c r="H2116" s="220" t="s">
        <v>1</v>
      </c>
      <c r="I2116" s="222"/>
      <c r="J2116" s="14"/>
      <c r="K2116" s="14"/>
      <c r="L2116" s="219"/>
      <c r="M2116" s="223"/>
      <c r="N2116" s="224"/>
      <c r="O2116" s="224"/>
      <c r="P2116" s="224"/>
      <c r="Q2116" s="224"/>
      <c r="R2116" s="224"/>
      <c r="S2116" s="224"/>
      <c r="T2116" s="225"/>
      <c r="U2116" s="14"/>
      <c r="V2116" s="14"/>
      <c r="W2116" s="14"/>
      <c r="X2116" s="14"/>
      <c r="Y2116" s="14"/>
      <c r="Z2116" s="14"/>
      <c r="AA2116" s="14"/>
      <c r="AB2116" s="14"/>
      <c r="AC2116" s="14"/>
      <c r="AD2116" s="14"/>
      <c r="AE2116" s="14"/>
      <c r="AT2116" s="220" t="s">
        <v>194</v>
      </c>
      <c r="AU2116" s="220" t="s">
        <v>92</v>
      </c>
      <c r="AV2116" s="14" t="s">
        <v>84</v>
      </c>
      <c r="AW2116" s="14" t="s">
        <v>32</v>
      </c>
      <c r="AX2116" s="14" t="s">
        <v>76</v>
      </c>
      <c r="AY2116" s="220" t="s">
        <v>185</v>
      </c>
    </row>
    <row r="2117" s="13" customFormat="1">
      <c r="A2117" s="13"/>
      <c r="B2117" s="199"/>
      <c r="C2117" s="13"/>
      <c r="D2117" s="194" t="s">
        <v>194</v>
      </c>
      <c r="E2117" s="200" t="s">
        <v>1</v>
      </c>
      <c r="F2117" s="201" t="s">
        <v>2334</v>
      </c>
      <c r="G2117" s="13"/>
      <c r="H2117" s="202">
        <v>32.116999999999997</v>
      </c>
      <c r="I2117" s="203"/>
      <c r="J2117" s="13"/>
      <c r="K2117" s="13"/>
      <c r="L2117" s="199"/>
      <c r="M2117" s="204"/>
      <c r="N2117" s="205"/>
      <c r="O2117" s="205"/>
      <c r="P2117" s="205"/>
      <c r="Q2117" s="205"/>
      <c r="R2117" s="205"/>
      <c r="S2117" s="205"/>
      <c r="T2117" s="206"/>
      <c r="U2117" s="13"/>
      <c r="V2117" s="13"/>
      <c r="W2117" s="13"/>
      <c r="X2117" s="13"/>
      <c r="Y2117" s="13"/>
      <c r="Z2117" s="13"/>
      <c r="AA2117" s="13"/>
      <c r="AB2117" s="13"/>
      <c r="AC2117" s="13"/>
      <c r="AD2117" s="13"/>
      <c r="AE2117" s="13"/>
      <c r="AT2117" s="200" t="s">
        <v>194</v>
      </c>
      <c r="AU2117" s="200" t="s">
        <v>92</v>
      </c>
      <c r="AV2117" s="13" t="s">
        <v>92</v>
      </c>
      <c r="AW2117" s="13" t="s">
        <v>32</v>
      </c>
      <c r="AX2117" s="13" t="s">
        <v>76</v>
      </c>
      <c r="AY2117" s="200" t="s">
        <v>185</v>
      </c>
    </row>
    <row r="2118" s="13" customFormat="1">
      <c r="A2118" s="13"/>
      <c r="B2118" s="199"/>
      <c r="C2118" s="13"/>
      <c r="D2118" s="194" t="s">
        <v>194</v>
      </c>
      <c r="E2118" s="200" t="s">
        <v>1</v>
      </c>
      <c r="F2118" s="201" t="s">
        <v>2335</v>
      </c>
      <c r="G2118" s="13"/>
      <c r="H2118" s="202">
        <v>18.105</v>
      </c>
      <c r="I2118" s="203"/>
      <c r="J2118" s="13"/>
      <c r="K2118" s="13"/>
      <c r="L2118" s="199"/>
      <c r="M2118" s="204"/>
      <c r="N2118" s="205"/>
      <c r="O2118" s="205"/>
      <c r="P2118" s="205"/>
      <c r="Q2118" s="205"/>
      <c r="R2118" s="205"/>
      <c r="S2118" s="205"/>
      <c r="T2118" s="206"/>
      <c r="U2118" s="13"/>
      <c r="V2118" s="13"/>
      <c r="W2118" s="13"/>
      <c r="X2118" s="13"/>
      <c r="Y2118" s="13"/>
      <c r="Z2118" s="13"/>
      <c r="AA2118" s="13"/>
      <c r="AB2118" s="13"/>
      <c r="AC2118" s="13"/>
      <c r="AD2118" s="13"/>
      <c r="AE2118" s="13"/>
      <c r="AT2118" s="200" t="s">
        <v>194</v>
      </c>
      <c r="AU2118" s="200" t="s">
        <v>92</v>
      </c>
      <c r="AV2118" s="13" t="s">
        <v>92</v>
      </c>
      <c r="AW2118" s="13" t="s">
        <v>32</v>
      </c>
      <c r="AX2118" s="13" t="s">
        <v>76</v>
      </c>
      <c r="AY2118" s="200" t="s">
        <v>185</v>
      </c>
    </row>
    <row r="2119" s="13" customFormat="1">
      <c r="A2119" s="13"/>
      <c r="B2119" s="199"/>
      <c r="C2119" s="13"/>
      <c r="D2119" s="194" t="s">
        <v>194</v>
      </c>
      <c r="E2119" s="200" t="s">
        <v>1</v>
      </c>
      <c r="F2119" s="201" t="s">
        <v>2336</v>
      </c>
      <c r="G2119" s="13"/>
      <c r="H2119" s="202">
        <v>37.982999999999997</v>
      </c>
      <c r="I2119" s="203"/>
      <c r="J2119" s="13"/>
      <c r="K2119" s="13"/>
      <c r="L2119" s="199"/>
      <c r="M2119" s="204"/>
      <c r="N2119" s="205"/>
      <c r="O2119" s="205"/>
      <c r="P2119" s="205"/>
      <c r="Q2119" s="205"/>
      <c r="R2119" s="205"/>
      <c r="S2119" s="205"/>
      <c r="T2119" s="206"/>
      <c r="U2119" s="13"/>
      <c r="V2119" s="13"/>
      <c r="W2119" s="13"/>
      <c r="X2119" s="13"/>
      <c r="Y2119" s="13"/>
      <c r="Z2119" s="13"/>
      <c r="AA2119" s="13"/>
      <c r="AB2119" s="13"/>
      <c r="AC2119" s="13"/>
      <c r="AD2119" s="13"/>
      <c r="AE2119" s="13"/>
      <c r="AT2119" s="200" t="s">
        <v>194</v>
      </c>
      <c r="AU2119" s="200" t="s">
        <v>92</v>
      </c>
      <c r="AV2119" s="13" t="s">
        <v>92</v>
      </c>
      <c r="AW2119" s="13" t="s">
        <v>32</v>
      </c>
      <c r="AX2119" s="13" t="s">
        <v>76</v>
      </c>
      <c r="AY2119" s="200" t="s">
        <v>185</v>
      </c>
    </row>
    <row r="2120" s="13" customFormat="1">
      <c r="A2120" s="13"/>
      <c r="B2120" s="199"/>
      <c r="C2120" s="13"/>
      <c r="D2120" s="194" t="s">
        <v>194</v>
      </c>
      <c r="E2120" s="200" t="s">
        <v>1</v>
      </c>
      <c r="F2120" s="201" t="s">
        <v>2337</v>
      </c>
      <c r="G2120" s="13"/>
      <c r="H2120" s="202">
        <v>19.061</v>
      </c>
      <c r="I2120" s="203"/>
      <c r="J2120" s="13"/>
      <c r="K2120" s="13"/>
      <c r="L2120" s="199"/>
      <c r="M2120" s="204"/>
      <c r="N2120" s="205"/>
      <c r="O2120" s="205"/>
      <c r="P2120" s="205"/>
      <c r="Q2120" s="205"/>
      <c r="R2120" s="205"/>
      <c r="S2120" s="205"/>
      <c r="T2120" s="206"/>
      <c r="U2120" s="13"/>
      <c r="V2120" s="13"/>
      <c r="W2120" s="13"/>
      <c r="X2120" s="13"/>
      <c r="Y2120" s="13"/>
      <c r="Z2120" s="13"/>
      <c r="AA2120" s="13"/>
      <c r="AB2120" s="13"/>
      <c r="AC2120" s="13"/>
      <c r="AD2120" s="13"/>
      <c r="AE2120" s="13"/>
      <c r="AT2120" s="200" t="s">
        <v>194</v>
      </c>
      <c r="AU2120" s="200" t="s">
        <v>92</v>
      </c>
      <c r="AV2120" s="13" t="s">
        <v>92</v>
      </c>
      <c r="AW2120" s="13" t="s">
        <v>32</v>
      </c>
      <c r="AX2120" s="13" t="s">
        <v>76</v>
      </c>
      <c r="AY2120" s="200" t="s">
        <v>185</v>
      </c>
    </row>
    <row r="2121" s="13" customFormat="1">
      <c r="A2121" s="13"/>
      <c r="B2121" s="199"/>
      <c r="C2121" s="13"/>
      <c r="D2121" s="194" t="s">
        <v>194</v>
      </c>
      <c r="E2121" s="200" t="s">
        <v>1</v>
      </c>
      <c r="F2121" s="201" t="s">
        <v>2338</v>
      </c>
      <c r="G2121" s="13"/>
      <c r="H2121" s="202">
        <v>33.109999999999999</v>
      </c>
      <c r="I2121" s="203"/>
      <c r="J2121" s="13"/>
      <c r="K2121" s="13"/>
      <c r="L2121" s="199"/>
      <c r="M2121" s="204"/>
      <c r="N2121" s="205"/>
      <c r="O2121" s="205"/>
      <c r="P2121" s="205"/>
      <c r="Q2121" s="205"/>
      <c r="R2121" s="205"/>
      <c r="S2121" s="205"/>
      <c r="T2121" s="206"/>
      <c r="U2121" s="13"/>
      <c r="V2121" s="13"/>
      <c r="W2121" s="13"/>
      <c r="X2121" s="13"/>
      <c r="Y2121" s="13"/>
      <c r="Z2121" s="13"/>
      <c r="AA2121" s="13"/>
      <c r="AB2121" s="13"/>
      <c r="AC2121" s="13"/>
      <c r="AD2121" s="13"/>
      <c r="AE2121" s="13"/>
      <c r="AT2121" s="200" t="s">
        <v>194</v>
      </c>
      <c r="AU2121" s="200" t="s">
        <v>92</v>
      </c>
      <c r="AV2121" s="13" t="s">
        <v>92</v>
      </c>
      <c r="AW2121" s="13" t="s">
        <v>32</v>
      </c>
      <c r="AX2121" s="13" t="s">
        <v>76</v>
      </c>
      <c r="AY2121" s="200" t="s">
        <v>185</v>
      </c>
    </row>
    <row r="2122" s="13" customFormat="1">
      <c r="A2122" s="13"/>
      <c r="B2122" s="199"/>
      <c r="C2122" s="13"/>
      <c r="D2122" s="194" t="s">
        <v>194</v>
      </c>
      <c r="E2122" s="200" t="s">
        <v>1</v>
      </c>
      <c r="F2122" s="201" t="s">
        <v>2339</v>
      </c>
      <c r="G2122" s="13"/>
      <c r="H2122" s="202">
        <v>6.032</v>
      </c>
      <c r="I2122" s="203"/>
      <c r="J2122" s="13"/>
      <c r="K2122" s="13"/>
      <c r="L2122" s="199"/>
      <c r="M2122" s="204"/>
      <c r="N2122" s="205"/>
      <c r="O2122" s="205"/>
      <c r="P2122" s="205"/>
      <c r="Q2122" s="205"/>
      <c r="R2122" s="205"/>
      <c r="S2122" s="205"/>
      <c r="T2122" s="206"/>
      <c r="U2122" s="13"/>
      <c r="V2122" s="13"/>
      <c r="W2122" s="13"/>
      <c r="X2122" s="13"/>
      <c r="Y2122" s="13"/>
      <c r="Z2122" s="13"/>
      <c r="AA2122" s="13"/>
      <c r="AB2122" s="13"/>
      <c r="AC2122" s="13"/>
      <c r="AD2122" s="13"/>
      <c r="AE2122" s="13"/>
      <c r="AT2122" s="200" t="s">
        <v>194</v>
      </c>
      <c r="AU2122" s="200" t="s">
        <v>92</v>
      </c>
      <c r="AV2122" s="13" t="s">
        <v>92</v>
      </c>
      <c r="AW2122" s="13" t="s">
        <v>32</v>
      </c>
      <c r="AX2122" s="13" t="s">
        <v>76</v>
      </c>
      <c r="AY2122" s="200" t="s">
        <v>185</v>
      </c>
    </row>
    <row r="2123" s="13" customFormat="1">
      <c r="A2123" s="13"/>
      <c r="B2123" s="199"/>
      <c r="C2123" s="13"/>
      <c r="D2123" s="194" t="s">
        <v>194</v>
      </c>
      <c r="E2123" s="200" t="s">
        <v>1</v>
      </c>
      <c r="F2123" s="201" t="s">
        <v>2340</v>
      </c>
      <c r="G2123" s="13"/>
      <c r="H2123" s="202">
        <v>8.6999999999999993</v>
      </c>
      <c r="I2123" s="203"/>
      <c r="J2123" s="13"/>
      <c r="K2123" s="13"/>
      <c r="L2123" s="199"/>
      <c r="M2123" s="204"/>
      <c r="N2123" s="205"/>
      <c r="O2123" s="205"/>
      <c r="P2123" s="205"/>
      <c r="Q2123" s="205"/>
      <c r="R2123" s="205"/>
      <c r="S2123" s="205"/>
      <c r="T2123" s="206"/>
      <c r="U2123" s="13"/>
      <c r="V2123" s="13"/>
      <c r="W2123" s="13"/>
      <c r="X2123" s="13"/>
      <c r="Y2123" s="13"/>
      <c r="Z2123" s="13"/>
      <c r="AA2123" s="13"/>
      <c r="AB2123" s="13"/>
      <c r="AC2123" s="13"/>
      <c r="AD2123" s="13"/>
      <c r="AE2123" s="13"/>
      <c r="AT2123" s="200" t="s">
        <v>194</v>
      </c>
      <c r="AU2123" s="200" t="s">
        <v>92</v>
      </c>
      <c r="AV2123" s="13" t="s">
        <v>92</v>
      </c>
      <c r="AW2123" s="13" t="s">
        <v>32</v>
      </c>
      <c r="AX2123" s="13" t="s">
        <v>76</v>
      </c>
      <c r="AY2123" s="200" t="s">
        <v>185</v>
      </c>
    </row>
    <row r="2124" s="15" customFormat="1">
      <c r="A2124" s="15"/>
      <c r="B2124" s="226"/>
      <c r="C2124" s="15"/>
      <c r="D2124" s="194" t="s">
        <v>194</v>
      </c>
      <c r="E2124" s="227" t="s">
        <v>1</v>
      </c>
      <c r="F2124" s="228" t="s">
        <v>276</v>
      </c>
      <c r="G2124" s="15"/>
      <c r="H2124" s="229">
        <v>155.10799999999998</v>
      </c>
      <c r="I2124" s="230"/>
      <c r="J2124" s="15"/>
      <c r="K2124" s="15"/>
      <c r="L2124" s="226"/>
      <c r="M2124" s="231"/>
      <c r="N2124" s="232"/>
      <c r="O2124" s="232"/>
      <c r="P2124" s="232"/>
      <c r="Q2124" s="232"/>
      <c r="R2124" s="232"/>
      <c r="S2124" s="232"/>
      <c r="T2124" s="233"/>
      <c r="U2124" s="15"/>
      <c r="V2124" s="15"/>
      <c r="W2124" s="15"/>
      <c r="X2124" s="15"/>
      <c r="Y2124" s="15"/>
      <c r="Z2124" s="15"/>
      <c r="AA2124" s="15"/>
      <c r="AB2124" s="15"/>
      <c r="AC2124" s="15"/>
      <c r="AD2124" s="15"/>
      <c r="AE2124" s="15"/>
      <c r="AT2124" s="227" t="s">
        <v>194</v>
      </c>
      <c r="AU2124" s="227" t="s">
        <v>92</v>
      </c>
      <c r="AV2124" s="15" t="s">
        <v>191</v>
      </c>
      <c r="AW2124" s="15" t="s">
        <v>32</v>
      </c>
      <c r="AX2124" s="15" t="s">
        <v>84</v>
      </c>
      <c r="AY2124" s="227" t="s">
        <v>185</v>
      </c>
    </row>
    <row r="2125" s="2" customFormat="1" ht="44.25" customHeight="1">
      <c r="A2125" s="38"/>
      <c r="B2125" s="180"/>
      <c r="C2125" s="181" t="s">
        <v>2341</v>
      </c>
      <c r="D2125" s="181" t="s">
        <v>187</v>
      </c>
      <c r="E2125" s="182" t="s">
        <v>2342</v>
      </c>
      <c r="F2125" s="183" t="s">
        <v>2343</v>
      </c>
      <c r="G2125" s="184" t="s">
        <v>190</v>
      </c>
      <c r="H2125" s="185">
        <v>7.9240000000000004</v>
      </c>
      <c r="I2125" s="186"/>
      <c r="J2125" s="187">
        <f>ROUND(I2125*H2125,2)</f>
        <v>0</v>
      </c>
      <c r="K2125" s="183" t="s">
        <v>1</v>
      </c>
      <c r="L2125" s="39"/>
      <c r="M2125" s="188" t="s">
        <v>1</v>
      </c>
      <c r="N2125" s="189" t="s">
        <v>42</v>
      </c>
      <c r="O2125" s="77"/>
      <c r="P2125" s="190">
        <f>O2125*H2125</f>
        <v>0</v>
      </c>
      <c r="Q2125" s="190">
        <v>0.054219999999999997</v>
      </c>
      <c r="R2125" s="190">
        <f>Q2125*H2125</f>
        <v>0.42963928000000001</v>
      </c>
      <c r="S2125" s="190">
        <v>0</v>
      </c>
      <c r="T2125" s="191">
        <f>S2125*H2125</f>
        <v>0</v>
      </c>
      <c r="U2125" s="38"/>
      <c r="V2125" s="38"/>
      <c r="W2125" s="38"/>
      <c r="X2125" s="38"/>
      <c r="Y2125" s="38"/>
      <c r="Z2125" s="38"/>
      <c r="AA2125" s="38"/>
      <c r="AB2125" s="38"/>
      <c r="AC2125" s="38"/>
      <c r="AD2125" s="38"/>
      <c r="AE2125" s="38"/>
      <c r="AR2125" s="192" t="s">
        <v>301</v>
      </c>
      <c r="AT2125" s="192" t="s">
        <v>187</v>
      </c>
      <c r="AU2125" s="192" t="s">
        <v>92</v>
      </c>
      <c r="AY2125" s="19" t="s">
        <v>185</v>
      </c>
      <c r="BE2125" s="193">
        <f>IF(N2125="základní",J2125,0)</f>
        <v>0</v>
      </c>
      <c r="BF2125" s="193">
        <f>IF(N2125="snížená",J2125,0)</f>
        <v>0</v>
      </c>
      <c r="BG2125" s="193">
        <f>IF(N2125="zákl. přenesená",J2125,0)</f>
        <v>0</v>
      </c>
      <c r="BH2125" s="193">
        <f>IF(N2125="sníž. přenesená",J2125,0)</f>
        <v>0</v>
      </c>
      <c r="BI2125" s="193">
        <f>IF(N2125="nulová",J2125,0)</f>
        <v>0</v>
      </c>
      <c r="BJ2125" s="19" t="s">
        <v>92</v>
      </c>
      <c r="BK2125" s="193">
        <f>ROUND(I2125*H2125,2)</f>
        <v>0</v>
      </c>
      <c r="BL2125" s="19" t="s">
        <v>301</v>
      </c>
      <c r="BM2125" s="192" t="s">
        <v>2344</v>
      </c>
    </row>
    <row r="2126" s="2" customFormat="1">
      <c r="A2126" s="38"/>
      <c r="B2126" s="39"/>
      <c r="C2126" s="38"/>
      <c r="D2126" s="194" t="s">
        <v>193</v>
      </c>
      <c r="E2126" s="38"/>
      <c r="F2126" s="195" t="s">
        <v>2343</v>
      </c>
      <c r="G2126" s="38"/>
      <c r="H2126" s="38"/>
      <c r="I2126" s="196"/>
      <c r="J2126" s="38"/>
      <c r="K2126" s="38"/>
      <c r="L2126" s="39"/>
      <c r="M2126" s="197"/>
      <c r="N2126" s="198"/>
      <c r="O2126" s="77"/>
      <c r="P2126" s="77"/>
      <c r="Q2126" s="77"/>
      <c r="R2126" s="77"/>
      <c r="S2126" s="77"/>
      <c r="T2126" s="78"/>
      <c r="U2126" s="38"/>
      <c r="V2126" s="38"/>
      <c r="W2126" s="38"/>
      <c r="X2126" s="38"/>
      <c r="Y2126" s="38"/>
      <c r="Z2126" s="38"/>
      <c r="AA2126" s="38"/>
      <c r="AB2126" s="38"/>
      <c r="AC2126" s="38"/>
      <c r="AD2126" s="38"/>
      <c r="AE2126" s="38"/>
      <c r="AT2126" s="19" t="s">
        <v>193</v>
      </c>
      <c r="AU2126" s="19" t="s">
        <v>92</v>
      </c>
    </row>
    <row r="2127" s="14" customFormat="1">
      <c r="A2127" s="14"/>
      <c r="B2127" s="219"/>
      <c r="C2127" s="14"/>
      <c r="D2127" s="194" t="s">
        <v>194</v>
      </c>
      <c r="E2127" s="220" t="s">
        <v>1</v>
      </c>
      <c r="F2127" s="221" t="s">
        <v>2345</v>
      </c>
      <c r="G2127" s="14"/>
      <c r="H2127" s="220" t="s">
        <v>1</v>
      </c>
      <c r="I2127" s="222"/>
      <c r="J2127" s="14"/>
      <c r="K2127" s="14"/>
      <c r="L2127" s="219"/>
      <c r="M2127" s="223"/>
      <c r="N2127" s="224"/>
      <c r="O2127" s="224"/>
      <c r="P2127" s="224"/>
      <c r="Q2127" s="224"/>
      <c r="R2127" s="224"/>
      <c r="S2127" s="224"/>
      <c r="T2127" s="225"/>
      <c r="U2127" s="14"/>
      <c r="V2127" s="14"/>
      <c r="W2127" s="14"/>
      <c r="X2127" s="14"/>
      <c r="Y2127" s="14"/>
      <c r="Z2127" s="14"/>
      <c r="AA2127" s="14"/>
      <c r="AB2127" s="14"/>
      <c r="AC2127" s="14"/>
      <c r="AD2127" s="14"/>
      <c r="AE2127" s="14"/>
      <c r="AT2127" s="220" t="s">
        <v>194</v>
      </c>
      <c r="AU2127" s="220" t="s">
        <v>92</v>
      </c>
      <c r="AV2127" s="14" t="s">
        <v>84</v>
      </c>
      <c r="AW2127" s="14" t="s">
        <v>32</v>
      </c>
      <c r="AX2127" s="14" t="s">
        <v>76</v>
      </c>
      <c r="AY2127" s="220" t="s">
        <v>185</v>
      </c>
    </row>
    <row r="2128" s="14" customFormat="1">
      <c r="A2128" s="14"/>
      <c r="B2128" s="219"/>
      <c r="C2128" s="14"/>
      <c r="D2128" s="194" t="s">
        <v>194</v>
      </c>
      <c r="E2128" s="220" t="s">
        <v>1</v>
      </c>
      <c r="F2128" s="221" t="s">
        <v>447</v>
      </c>
      <c r="G2128" s="14"/>
      <c r="H2128" s="220" t="s">
        <v>1</v>
      </c>
      <c r="I2128" s="222"/>
      <c r="J2128" s="14"/>
      <c r="K2128" s="14"/>
      <c r="L2128" s="219"/>
      <c r="M2128" s="223"/>
      <c r="N2128" s="224"/>
      <c r="O2128" s="224"/>
      <c r="P2128" s="224"/>
      <c r="Q2128" s="224"/>
      <c r="R2128" s="224"/>
      <c r="S2128" s="224"/>
      <c r="T2128" s="225"/>
      <c r="U2128" s="14"/>
      <c r="V2128" s="14"/>
      <c r="W2128" s="14"/>
      <c r="X2128" s="14"/>
      <c r="Y2128" s="14"/>
      <c r="Z2128" s="14"/>
      <c r="AA2128" s="14"/>
      <c r="AB2128" s="14"/>
      <c r="AC2128" s="14"/>
      <c r="AD2128" s="14"/>
      <c r="AE2128" s="14"/>
      <c r="AT2128" s="220" t="s">
        <v>194</v>
      </c>
      <c r="AU2128" s="220" t="s">
        <v>92</v>
      </c>
      <c r="AV2128" s="14" t="s">
        <v>84</v>
      </c>
      <c r="AW2128" s="14" t="s">
        <v>32</v>
      </c>
      <c r="AX2128" s="14" t="s">
        <v>76</v>
      </c>
      <c r="AY2128" s="220" t="s">
        <v>185</v>
      </c>
    </row>
    <row r="2129" s="13" customFormat="1">
      <c r="A2129" s="13"/>
      <c r="B2129" s="199"/>
      <c r="C2129" s="13"/>
      <c r="D2129" s="194" t="s">
        <v>194</v>
      </c>
      <c r="E2129" s="200" t="s">
        <v>1</v>
      </c>
      <c r="F2129" s="201" t="s">
        <v>2346</v>
      </c>
      <c r="G2129" s="13"/>
      <c r="H2129" s="202">
        <v>7.9240000000000004</v>
      </c>
      <c r="I2129" s="203"/>
      <c r="J2129" s="13"/>
      <c r="K2129" s="13"/>
      <c r="L2129" s="199"/>
      <c r="M2129" s="204"/>
      <c r="N2129" s="205"/>
      <c r="O2129" s="205"/>
      <c r="P2129" s="205"/>
      <c r="Q2129" s="205"/>
      <c r="R2129" s="205"/>
      <c r="S2129" s="205"/>
      <c r="T2129" s="206"/>
      <c r="U2129" s="13"/>
      <c r="V2129" s="13"/>
      <c r="W2129" s="13"/>
      <c r="X2129" s="13"/>
      <c r="Y2129" s="13"/>
      <c r="Z2129" s="13"/>
      <c r="AA2129" s="13"/>
      <c r="AB2129" s="13"/>
      <c r="AC2129" s="13"/>
      <c r="AD2129" s="13"/>
      <c r="AE2129" s="13"/>
      <c r="AT2129" s="200" t="s">
        <v>194</v>
      </c>
      <c r="AU2129" s="200" t="s">
        <v>92</v>
      </c>
      <c r="AV2129" s="13" t="s">
        <v>92</v>
      </c>
      <c r="AW2129" s="13" t="s">
        <v>32</v>
      </c>
      <c r="AX2129" s="13" t="s">
        <v>84</v>
      </c>
      <c r="AY2129" s="200" t="s">
        <v>185</v>
      </c>
    </row>
    <row r="2130" s="2" customFormat="1" ht="33" customHeight="1">
      <c r="A2130" s="38"/>
      <c r="B2130" s="180"/>
      <c r="C2130" s="181" t="s">
        <v>2347</v>
      </c>
      <c r="D2130" s="181" t="s">
        <v>187</v>
      </c>
      <c r="E2130" s="182" t="s">
        <v>2348</v>
      </c>
      <c r="F2130" s="183" t="s">
        <v>2349</v>
      </c>
      <c r="G2130" s="184" t="s">
        <v>190</v>
      </c>
      <c r="H2130" s="185">
        <v>6.165</v>
      </c>
      <c r="I2130" s="186"/>
      <c r="J2130" s="187">
        <f>ROUND(I2130*H2130,2)</f>
        <v>0</v>
      </c>
      <c r="K2130" s="183" t="s">
        <v>199</v>
      </c>
      <c r="L2130" s="39"/>
      <c r="M2130" s="188" t="s">
        <v>1</v>
      </c>
      <c r="N2130" s="189" t="s">
        <v>42</v>
      </c>
      <c r="O2130" s="77"/>
      <c r="P2130" s="190">
        <f>O2130*H2130</f>
        <v>0</v>
      </c>
      <c r="Q2130" s="190">
        <v>0.028549999999999999</v>
      </c>
      <c r="R2130" s="190">
        <f>Q2130*H2130</f>
        <v>0.17601074999999999</v>
      </c>
      <c r="S2130" s="190">
        <v>0</v>
      </c>
      <c r="T2130" s="191">
        <f>S2130*H2130</f>
        <v>0</v>
      </c>
      <c r="U2130" s="38"/>
      <c r="V2130" s="38"/>
      <c r="W2130" s="38"/>
      <c r="X2130" s="38"/>
      <c r="Y2130" s="38"/>
      <c r="Z2130" s="38"/>
      <c r="AA2130" s="38"/>
      <c r="AB2130" s="38"/>
      <c r="AC2130" s="38"/>
      <c r="AD2130" s="38"/>
      <c r="AE2130" s="38"/>
      <c r="AR2130" s="192" t="s">
        <v>301</v>
      </c>
      <c r="AT2130" s="192" t="s">
        <v>187</v>
      </c>
      <c r="AU2130" s="192" t="s">
        <v>92</v>
      </c>
      <c r="AY2130" s="19" t="s">
        <v>185</v>
      </c>
      <c r="BE2130" s="193">
        <f>IF(N2130="základní",J2130,0)</f>
        <v>0</v>
      </c>
      <c r="BF2130" s="193">
        <f>IF(N2130="snížená",J2130,0)</f>
        <v>0</v>
      </c>
      <c r="BG2130" s="193">
        <f>IF(N2130="zákl. přenesená",J2130,0)</f>
        <v>0</v>
      </c>
      <c r="BH2130" s="193">
        <f>IF(N2130="sníž. přenesená",J2130,0)</f>
        <v>0</v>
      </c>
      <c r="BI2130" s="193">
        <f>IF(N2130="nulová",J2130,0)</f>
        <v>0</v>
      </c>
      <c r="BJ2130" s="19" t="s">
        <v>92</v>
      </c>
      <c r="BK2130" s="193">
        <f>ROUND(I2130*H2130,2)</f>
        <v>0</v>
      </c>
      <c r="BL2130" s="19" t="s">
        <v>301</v>
      </c>
      <c r="BM2130" s="192" t="s">
        <v>2350</v>
      </c>
    </row>
    <row r="2131" s="2" customFormat="1">
      <c r="A2131" s="38"/>
      <c r="B2131" s="39"/>
      <c r="C2131" s="38"/>
      <c r="D2131" s="194" t="s">
        <v>193</v>
      </c>
      <c r="E2131" s="38"/>
      <c r="F2131" s="195" t="s">
        <v>2349</v>
      </c>
      <c r="G2131" s="38"/>
      <c r="H2131" s="38"/>
      <c r="I2131" s="196"/>
      <c r="J2131" s="38"/>
      <c r="K2131" s="38"/>
      <c r="L2131" s="39"/>
      <c r="M2131" s="197"/>
      <c r="N2131" s="198"/>
      <c r="O2131" s="77"/>
      <c r="P2131" s="77"/>
      <c r="Q2131" s="77"/>
      <c r="R2131" s="77"/>
      <c r="S2131" s="77"/>
      <c r="T2131" s="78"/>
      <c r="U2131" s="38"/>
      <c r="V2131" s="38"/>
      <c r="W2131" s="38"/>
      <c r="X2131" s="38"/>
      <c r="Y2131" s="38"/>
      <c r="Z2131" s="38"/>
      <c r="AA2131" s="38"/>
      <c r="AB2131" s="38"/>
      <c r="AC2131" s="38"/>
      <c r="AD2131" s="38"/>
      <c r="AE2131" s="38"/>
      <c r="AT2131" s="19" t="s">
        <v>193</v>
      </c>
      <c r="AU2131" s="19" t="s">
        <v>92</v>
      </c>
    </row>
    <row r="2132" s="2" customFormat="1">
      <c r="A2132" s="38"/>
      <c r="B2132" s="39"/>
      <c r="C2132" s="38"/>
      <c r="D2132" s="207" t="s">
        <v>201</v>
      </c>
      <c r="E2132" s="38"/>
      <c r="F2132" s="208" t="s">
        <v>2351</v>
      </c>
      <c r="G2132" s="38"/>
      <c r="H2132" s="38"/>
      <c r="I2132" s="196"/>
      <c r="J2132" s="38"/>
      <c r="K2132" s="38"/>
      <c r="L2132" s="39"/>
      <c r="M2132" s="197"/>
      <c r="N2132" s="198"/>
      <c r="O2132" s="77"/>
      <c r="P2132" s="77"/>
      <c r="Q2132" s="77"/>
      <c r="R2132" s="77"/>
      <c r="S2132" s="77"/>
      <c r="T2132" s="78"/>
      <c r="U2132" s="38"/>
      <c r="V2132" s="38"/>
      <c r="W2132" s="38"/>
      <c r="X2132" s="38"/>
      <c r="Y2132" s="38"/>
      <c r="Z2132" s="38"/>
      <c r="AA2132" s="38"/>
      <c r="AB2132" s="38"/>
      <c r="AC2132" s="38"/>
      <c r="AD2132" s="38"/>
      <c r="AE2132" s="38"/>
      <c r="AT2132" s="19" t="s">
        <v>201</v>
      </c>
      <c r="AU2132" s="19" t="s">
        <v>92</v>
      </c>
    </row>
    <row r="2133" s="14" customFormat="1">
      <c r="A2133" s="14"/>
      <c r="B2133" s="219"/>
      <c r="C2133" s="14"/>
      <c r="D2133" s="194" t="s">
        <v>194</v>
      </c>
      <c r="E2133" s="220" t="s">
        <v>1</v>
      </c>
      <c r="F2133" s="221" t="s">
        <v>2352</v>
      </c>
      <c r="G2133" s="14"/>
      <c r="H2133" s="220" t="s">
        <v>1</v>
      </c>
      <c r="I2133" s="222"/>
      <c r="J2133" s="14"/>
      <c r="K2133" s="14"/>
      <c r="L2133" s="219"/>
      <c r="M2133" s="223"/>
      <c r="N2133" s="224"/>
      <c r="O2133" s="224"/>
      <c r="P2133" s="224"/>
      <c r="Q2133" s="224"/>
      <c r="R2133" s="224"/>
      <c r="S2133" s="224"/>
      <c r="T2133" s="225"/>
      <c r="U2133" s="14"/>
      <c r="V2133" s="14"/>
      <c r="W2133" s="14"/>
      <c r="X2133" s="14"/>
      <c r="Y2133" s="14"/>
      <c r="Z2133" s="14"/>
      <c r="AA2133" s="14"/>
      <c r="AB2133" s="14"/>
      <c r="AC2133" s="14"/>
      <c r="AD2133" s="14"/>
      <c r="AE2133" s="14"/>
      <c r="AT2133" s="220" t="s">
        <v>194</v>
      </c>
      <c r="AU2133" s="220" t="s">
        <v>92</v>
      </c>
      <c r="AV2133" s="14" t="s">
        <v>84</v>
      </c>
      <c r="AW2133" s="14" t="s">
        <v>32</v>
      </c>
      <c r="AX2133" s="14" t="s">
        <v>76</v>
      </c>
      <c r="AY2133" s="220" t="s">
        <v>185</v>
      </c>
    </row>
    <row r="2134" s="14" customFormat="1">
      <c r="A2134" s="14"/>
      <c r="B2134" s="219"/>
      <c r="C2134" s="14"/>
      <c r="D2134" s="194" t="s">
        <v>194</v>
      </c>
      <c r="E2134" s="220" t="s">
        <v>1</v>
      </c>
      <c r="F2134" s="221" t="s">
        <v>447</v>
      </c>
      <c r="G2134" s="14"/>
      <c r="H2134" s="220" t="s">
        <v>1</v>
      </c>
      <c r="I2134" s="222"/>
      <c r="J2134" s="14"/>
      <c r="K2134" s="14"/>
      <c r="L2134" s="219"/>
      <c r="M2134" s="223"/>
      <c r="N2134" s="224"/>
      <c r="O2134" s="224"/>
      <c r="P2134" s="224"/>
      <c r="Q2134" s="224"/>
      <c r="R2134" s="224"/>
      <c r="S2134" s="224"/>
      <c r="T2134" s="225"/>
      <c r="U2134" s="14"/>
      <c r="V2134" s="14"/>
      <c r="W2134" s="14"/>
      <c r="X2134" s="14"/>
      <c r="Y2134" s="14"/>
      <c r="Z2134" s="14"/>
      <c r="AA2134" s="14"/>
      <c r="AB2134" s="14"/>
      <c r="AC2134" s="14"/>
      <c r="AD2134" s="14"/>
      <c r="AE2134" s="14"/>
      <c r="AT2134" s="220" t="s">
        <v>194</v>
      </c>
      <c r="AU2134" s="220" t="s">
        <v>92</v>
      </c>
      <c r="AV2134" s="14" t="s">
        <v>84</v>
      </c>
      <c r="AW2134" s="14" t="s">
        <v>32</v>
      </c>
      <c r="AX2134" s="14" t="s">
        <v>76</v>
      </c>
      <c r="AY2134" s="220" t="s">
        <v>185</v>
      </c>
    </row>
    <row r="2135" s="13" customFormat="1">
      <c r="A2135" s="13"/>
      <c r="B2135" s="199"/>
      <c r="C2135" s="13"/>
      <c r="D2135" s="194" t="s">
        <v>194</v>
      </c>
      <c r="E2135" s="200" t="s">
        <v>1</v>
      </c>
      <c r="F2135" s="201" t="s">
        <v>2353</v>
      </c>
      <c r="G2135" s="13"/>
      <c r="H2135" s="202">
        <v>6.165</v>
      </c>
      <c r="I2135" s="203"/>
      <c r="J2135" s="13"/>
      <c r="K2135" s="13"/>
      <c r="L2135" s="199"/>
      <c r="M2135" s="204"/>
      <c r="N2135" s="205"/>
      <c r="O2135" s="205"/>
      <c r="P2135" s="205"/>
      <c r="Q2135" s="205"/>
      <c r="R2135" s="205"/>
      <c r="S2135" s="205"/>
      <c r="T2135" s="206"/>
      <c r="U2135" s="13"/>
      <c r="V2135" s="13"/>
      <c r="W2135" s="13"/>
      <c r="X2135" s="13"/>
      <c r="Y2135" s="13"/>
      <c r="Z2135" s="13"/>
      <c r="AA2135" s="13"/>
      <c r="AB2135" s="13"/>
      <c r="AC2135" s="13"/>
      <c r="AD2135" s="13"/>
      <c r="AE2135" s="13"/>
      <c r="AT2135" s="200" t="s">
        <v>194</v>
      </c>
      <c r="AU2135" s="200" t="s">
        <v>92</v>
      </c>
      <c r="AV2135" s="13" t="s">
        <v>92</v>
      </c>
      <c r="AW2135" s="13" t="s">
        <v>32</v>
      </c>
      <c r="AX2135" s="13" t="s">
        <v>84</v>
      </c>
      <c r="AY2135" s="200" t="s">
        <v>185</v>
      </c>
    </row>
    <row r="2136" s="2" customFormat="1" ht="16.5" customHeight="1">
      <c r="A2136" s="38"/>
      <c r="B2136" s="180"/>
      <c r="C2136" s="181" t="s">
        <v>2354</v>
      </c>
      <c r="D2136" s="181" t="s">
        <v>187</v>
      </c>
      <c r="E2136" s="182" t="s">
        <v>2355</v>
      </c>
      <c r="F2136" s="183" t="s">
        <v>2356</v>
      </c>
      <c r="G2136" s="184" t="s">
        <v>190</v>
      </c>
      <c r="H2136" s="185">
        <v>279.69799999999998</v>
      </c>
      <c r="I2136" s="186"/>
      <c r="J2136" s="187">
        <f>ROUND(I2136*H2136,2)</f>
        <v>0</v>
      </c>
      <c r="K2136" s="183" t="s">
        <v>199</v>
      </c>
      <c r="L2136" s="39"/>
      <c r="M2136" s="188" t="s">
        <v>1</v>
      </c>
      <c r="N2136" s="189" t="s">
        <v>42</v>
      </c>
      <c r="O2136" s="77"/>
      <c r="P2136" s="190">
        <f>O2136*H2136</f>
        <v>0</v>
      </c>
      <c r="Q2136" s="190">
        <v>0.00010000000000000001</v>
      </c>
      <c r="R2136" s="190">
        <f>Q2136*H2136</f>
        <v>0.0279698</v>
      </c>
      <c r="S2136" s="190">
        <v>0</v>
      </c>
      <c r="T2136" s="191">
        <f>S2136*H2136</f>
        <v>0</v>
      </c>
      <c r="U2136" s="38"/>
      <c r="V2136" s="38"/>
      <c r="W2136" s="38"/>
      <c r="X2136" s="38"/>
      <c r="Y2136" s="38"/>
      <c r="Z2136" s="38"/>
      <c r="AA2136" s="38"/>
      <c r="AB2136" s="38"/>
      <c r="AC2136" s="38"/>
      <c r="AD2136" s="38"/>
      <c r="AE2136" s="38"/>
      <c r="AR2136" s="192" t="s">
        <v>301</v>
      </c>
      <c r="AT2136" s="192" t="s">
        <v>187</v>
      </c>
      <c r="AU2136" s="192" t="s">
        <v>92</v>
      </c>
      <c r="AY2136" s="19" t="s">
        <v>185</v>
      </c>
      <c r="BE2136" s="193">
        <f>IF(N2136="základní",J2136,0)</f>
        <v>0</v>
      </c>
      <c r="BF2136" s="193">
        <f>IF(N2136="snížená",J2136,0)</f>
        <v>0</v>
      </c>
      <c r="BG2136" s="193">
        <f>IF(N2136="zákl. přenesená",J2136,0)</f>
        <v>0</v>
      </c>
      <c r="BH2136" s="193">
        <f>IF(N2136="sníž. přenesená",J2136,0)</f>
        <v>0</v>
      </c>
      <c r="BI2136" s="193">
        <f>IF(N2136="nulová",J2136,0)</f>
        <v>0</v>
      </c>
      <c r="BJ2136" s="19" t="s">
        <v>92</v>
      </c>
      <c r="BK2136" s="193">
        <f>ROUND(I2136*H2136,2)</f>
        <v>0</v>
      </c>
      <c r="BL2136" s="19" t="s">
        <v>301</v>
      </c>
      <c r="BM2136" s="192" t="s">
        <v>2357</v>
      </c>
    </row>
    <row r="2137" s="2" customFormat="1">
      <c r="A2137" s="38"/>
      <c r="B2137" s="39"/>
      <c r="C2137" s="38"/>
      <c r="D2137" s="194" t="s">
        <v>193</v>
      </c>
      <c r="E2137" s="38"/>
      <c r="F2137" s="195" t="s">
        <v>2356</v>
      </c>
      <c r="G2137" s="38"/>
      <c r="H2137" s="38"/>
      <c r="I2137" s="196"/>
      <c r="J2137" s="38"/>
      <c r="K2137" s="38"/>
      <c r="L2137" s="39"/>
      <c r="M2137" s="197"/>
      <c r="N2137" s="198"/>
      <c r="O2137" s="77"/>
      <c r="P2137" s="77"/>
      <c r="Q2137" s="77"/>
      <c r="R2137" s="77"/>
      <c r="S2137" s="77"/>
      <c r="T2137" s="78"/>
      <c r="U2137" s="38"/>
      <c r="V2137" s="38"/>
      <c r="W2137" s="38"/>
      <c r="X2137" s="38"/>
      <c r="Y2137" s="38"/>
      <c r="Z2137" s="38"/>
      <c r="AA2137" s="38"/>
      <c r="AB2137" s="38"/>
      <c r="AC2137" s="38"/>
      <c r="AD2137" s="38"/>
      <c r="AE2137" s="38"/>
      <c r="AT2137" s="19" t="s">
        <v>193</v>
      </c>
      <c r="AU2137" s="19" t="s">
        <v>92</v>
      </c>
    </row>
    <row r="2138" s="2" customFormat="1">
      <c r="A2138" s="38"/>
      <c r="B2138" s="39"/>
      <c r="C2138" s="38"/>
      <c r="D2138" s="207" t="s">
        <v>201</v>
      </c>
      <c r="E2138" s="38"/>
      <c r="F2138" s="208" t="s">
        <v>2358</v>
      </c>
      <c r="G2138" s="38"/>
      <c r="H2138" s="38"/>
      <c r="I2138" s="196"/>
      <c r="J2138" s="38"/>
      <c r="K2138" s="38"/>
      <c r="L2138" s="39"/>
      <c r="M2138" s="197"/>
      <c r="N2138" s="198"/>
      <c r="O2138" s="77"/>
      <c r="P2138" s="77"/>
      <c r="Q2138" s="77"/>
      <c r="R2138" s="77"/>
      <c r="S2138" s="77"/>
      <c r="T2138" s="78"/>
      <c r="U2138" s="38"/>
      <c r="V2138" s="38"/>
      <c r="W2138" s="38"/>
      <c r="X2138" s="38"/>
      <c r="Y2138" s="38"/>
      <c r="Z2138" s="38"/>
      <c r="AA2138" s="38"/>
      <c r="AB2138" s="38"/>
      <c r="AC2138" s="38"/>
      <c r="AD2138" s="38"/>
      <c r="AE2138" s="38"/>
      <c r="AT2138" s="19" t="s">
        <v>201</v>
      </c>
      <c r="AU2138" s="19" t="s">
        <v>92</v>
      </c>
    </row>
    <row r="2139" s="13" customFormat="1">
      <c r="A2139" s="13"/>
      <c r="B2139" s="199"/>
      <c r="C2139" s="13"/>
      <c r="D2139" s="194" t="s">
        <v>194</v>
      </c>
      <c r="E2139" s="200" t="s">
        <v>1</v>
      </c>
      <c r="F2139" s="201" t="s">
        <v>2359</v>
      </c>
      <c r="G2139" s="13"/>
      <c r="H2139" s="202">
        <v>279.69799999999998</v>
      </c>
      <c r="I2139" s="203"/>
      <c r="J2139" s="13"/>
      <c r="K2139" s="13"/>
      <c r="L2139" s="199"/>
      <c r="M2139" s="204"/>
      <c r="N2139" s="205"/>
      <c r="O2139" s="205"/>
      <c r="P2139" s="205"/>
      <c r="Q2139" s="205"/>
      <c r="R2139" s="205"/>
      <c r="S2139" s="205"/>
      <c r="T2139" s="206"/>
      <c r="U2139" s="13"/>
      <c r="V2139" s="13"/>
      <c r="W2139" s="13"/>
      <c r="X2139" s="13"/>
      <c r="Y2139" s="13"/>
      <c r="Z2139" s="13"/>
      <c r="AA2139" s="13"/>
      <c r="AB2139" s="13"/>
      <c r="AC2139" s="13"/>
      <c r="AD2139" s="13"/>
      <c r="AE2139" s="13"/>
      <c r="AT2139" s="200" t="s">
        <v>194</v>
      </c>
      <c r="AU2139" s="200" t="s">
        <v>92</v>
      </c>
      <c r="AV2139" s="13" t="s">
        <v>92</v>
      </c>
      <c r="AW2139" s="13" t="s">
        <v>32</v>
      </c>
      <c r="AX2139" s="13" t="s">
        <v>84</v>
      </c>
      <c r="AY2139" s="200" t="s">
        <v>185</v>
      </c>
    </row>
    <row r="2140" s="2" customFormat="1" ht="33" customHeight="1">
      <c r="A2140" s="38"/>
      <c r="B2140" s="180"/>
      <c r="C2140" s="181" t="s">
        <v>2360</v>
      </c>
      <c r="D2140" s="181" t="s">
        <v>187</v>
      </c>
      <c r="E2140" s="182" t="s">
        <v>2361</v>
      </c>
      <c r="F2140" s="183" t="s">
        <v>2362</v>
      </c>
      <c r="G2140" s="184" t="s">
        <v>190</v>
      </c>
      <c r="H2140" s="185">
        <v>273.53300000000002</v>
      </c>
      <c r="I2140" s="186"/>
      <c r="J2140" s="187">
        <f>ROUND(I2140*H2140,2)</f>
        <v>0</v>
      </c>
      <c r="K2140" s="183" t="s">
        <v>1</v>
      </c>
      <c r="L2140" s="39"/>
      <c r="M2140" s="188" t="s">
        <v>1</v>
      </c>
      <c r="N2140" s="189" t="s">
        <v>42</v>
      </c>
      <c r="O2140" s="77"/>
      <c r="P2140" s="190">
        <f>O2140*H2140</f>
        <v>0</v>
      </c>
      <c r="Q2140" s="190">
        <v>0.032300000000000002</v>
      </c>
      <c r="R2140" s="190">
        <f>Q2140*H2140</f>
        <v>8.8351159000000017</v>
      </c>
      <c r="S2140" s="190">
        <v>0</v>
      </c>
      <c r="T2140" s="191">
        <f>S2140*H2140</f>
        <v>0</v>
      </c>
      <c r="U2140" s="38"/>
      <c r="V2140" s="38"/>
      <c r="W2140" s="38"/>
      <c r="X2140" s="38"/>
      <c r="Y2140" s="38"/>
      <c r="Z2140" s="38"/>
      <c r="AA2140" s="38"/>
      <c r="AB2140" s="38"/>
      <c r="AC2140" s="38"/>
      <c r="AD2140" s="38"/>
      <c r="AE2140" s="38"/>
      <c r="AR2140" s="192" t="s">
        <v>301</v>
      </c>
      <c r="AT2140" s="192" t="s">
        <v>187</v>
      </c>
      <c r="AU2140" s="192" t="s">
        <v>92</v>
      </c>
      <c r="AY2140" s="19" t="s">
        <v>185</v>
      </c>
      <c r="BE2140" s="193">
        <f>IF(N2140="základní",J2140,0)</f>
        <v>0</v>
      </c>
      <c r="BF2140" s="193">
        <f>IF(N2140="snížená",J2140,0)</f>
        <v>0</v>
      </c>
      <c r="BG2140" s="193">
        <f>IF(N2140="zákl. přenesená",J2140,0)</f>
        <v>0</v>
      </c>
      <c r="BH2140" s="193">
        <f>IF(N2140="sníž. přenesená",J2140,0)</f>
        <v>0</v>
      </c>
      <c r="BI2140" s="193">
        <f>IF(N2140="nulová",J2140,0)</f>
        <v>0</v>
      </c>
      <c r="BJ2140" s="19" t="s">
        <v>92</v>
      </c>
      <c r="BK2140" s="193">
        <f>ROUND(I2140*H2140,2)</f>
        <v>0</v>
      </c>
      <c r="BL2140" s="19" t="s">
        <v>301</v>
      </c>
      <c r="BM2140" s="192" t="s">
        <v>2363</v>
      </c>
    </row>
    <row r="2141" s="2" customFormat="1">
      <c r="A2141" s="38"/>
      <c r="B2141" s="39"/>
      <c r="C2141" s="38"/>
      <c r="D2141" s="194" t="s">
        <v>193</v>
      </c>
      <c r="E2141" s="38"/>
      <c r="F2141" s="195" t="s">
        <v>2362</v>
      </c>
      <c r="G2141" s="38"/>
      <c r="H2141" s="38"/>
      <c r="I2141" s="196"/>
      <c r="J2141" s="38"/>
      <c r="K2141" s="38"/>
      <c r="L2141" s="39"/>
      <c r="M2141" s="197"/>
      <c r="N2141" s="198"/>
      <c r="O2141" s="77"/>
      <c r="P2141" s="77"/>
      <c r="Q2141" s="77"/>
      <c r="R2141" s="77"/>
      <c r="S2141" s="77"/>
      <c r="T2141" s="78"/>
      <c r="U2141" s="38"/>
      <c r="V2141" s="38"/>
      <c r="W2141" s="38"/>
      <c r="X2141" s="38"/>
      <c r="Y2141" s="38"/>
      <c r="Z2141" s="38"/>
      <c r="AA2141" s="38"/>
      <c r="AB2141" s="38"/>
      <c r="AC2141" s="38"/>
      <c r="AD2141" s="38"/>
      <c r="AE2141" s="38"/>
      <c r="AT2141" s="19" t="s">
        <v>193</v>
      </c>
      <c r="AU2141" s="19" t="s">
        <v>92</v>
      </c>
    </row>
    <row r="2142" s="14" customFormat="1">
      <c r="A2142" s="14"/>
      <c r="B2142" s="219"/>
      <c r="C2142" s="14"/>
      <c r="D2142" s="194" t="s">
        <v>194</v>
      </c>
      <c r="E2142" s="220" t="s">
        <v>1</v>
      </c>
      <c r="F2142" s="221" t="s">
        <v>323</v>
      </c>
      <c r="G2142" s="14"/>
      <c r="H2142" s="220" t="s">
        <v>1</v>
      </c>
      <c r="I2142" s="222"/>
      <c r="J2142" s="14"/>
      <c r="K2142" s="14"/>
      <c r="L2142" s="219"/>
      <c r="M2142" s="223"/>
      <c r="N2142" s="224"/>
      <c r="O2142" s="224"/>
      <c r="P2142" s="224"/>
      <c r="Q2142" s="224"/>
      <c r="R2142" s="224"/>
      <c r="S2142" s="224"/>
      <c r="T2142" s="225"/>
      <c r="U2142" s="14"/>
      <c r="V2142" s="14"/>
      <c r="W2142" s="14"/>
      <c r="X2142" s="14"/>
      <c r="Y2142" s="14"/>
      <c r="Z2142" s="14"/>
      <c r="AA2142" s="14"/>
      <c r="AB2142" s="14"/>
      <c r="AC2142" s="14"/>
      <c r="AD2142" s="14"/>
      <c r="AE2142" s="14"/>
      <c r="AT2142" s="220" t="s">
        <v>194</v>
      </c>
      <c r="AU2142" s="220" t="s">
        <v>92</v>
      </c>
      <c r="AV2142" s="14" t="s">
        <v>84</v>
      </c>
      <c r="AW2142" s="14" t="s">
        <v>32</v>
      </c>
      <c r="AX2142" s="14" t="s">
        <v>76</v>
      </c>
      <c r="AY2142" s="220" t="s">
        <v>185</v>
      </c>
    </row>
    <row r="2143" s="13" customFormat="1">
      <c r="A2143" s="13"/>
      <c r="B2143" s="199"/>
      <c r="C2143" s="13"/>
      <c r="D2143" s="194" t="s">
        <v>194</v>
      </c>
      <c r="E2143" s="200" t="s">
        <v>1</v>
      </c>
      <c r="F2143" s="201" t="s">
        <v>2364</v>
      </c>
      <c r="G2143" s="13"/>
      <c r="H2143" s="202">
        <v>24.745999999999999</v>
      </c>
      <c r="I2143" s="203"/>
      <c r="J2143" s="13"/>
      <c r="K2143" s="13"/>
      <c r="L2143" s="199"/>
      <c r="M2143" s="204"/>
      <c r="N2143" s="205"/>
      <c r="O2143" s="205"/>
      <c r="P2143" s="205"/>
      <c r="Q2143" s="205"/>
      <c r="R2143" s="205"/>
      <c r="S2143" s="205"/>
      <c r="T2143" s="206"/>
      <c r="U2143" s="13"/>
      <c r="V2143" s="13"/>
      <c r="W2143" s="13"/>
      <c r="X2143" s="13"/>
      <c r="Y2143" s="13"/>
      <c r="Z2143" s="13"/>
      <c r="AA2143" s="13"/>
      <c r="AB2143" s="13"/>
      <c r="AC2143" s="13"/>
      <c r="AD2143" s="13"/>
      <c r="AE2143" s="13"/>
      <c r="AT2143" s="200" t="s">
        <v>194</v>
      </c>
      <c r="AU2143" s="200" t="s">
        <v>92</v>
      </c>
      <c r="AV2143" s="13" t="s">
        <v>92</v>
      </c>
      <c r="AW2143" s="13" t="s">
        <v>32</v>
      </c>
      <c r="AX2143" s="13" t="s">
        <v>76</v>
      </c>
      <c r="AY2143" s="200" t="s">
        <v>185</v>
      </c>
    </row>
    <row r="2144" s="14" customFormat="1">
      <c r="A2144" s="14"/>
      <c r="B2144" s="219"/>
      <c r="C2144" s="14"/>
      <c r="D2144" s="194" t="s">
        <v>194</v>
      </c>
      <c r="E2144" s="220" t="s">
        <v>1</v>
      </c>
      <c r="F2144" s="221" t="s">
        <v>403</v>
      </c>
      <c r="G2144" s="14"/>
      <c r="H2144" s="220" t="s">
        <v>1</v>
      </c>
      <c r="I2144" s="222"/>
      <c r="J2144" s="14"/>
      <c r="K2144" s="14"/>
      <c r="L2144" s="219"/>
      <c r="M2144" s="223"/>
      <c r="N2144" s="224"/>
      <c r="O2144" s="224"/>
      <c r="P2144" s="224"/>
      <c r="Q2144" s="224"/>
      <c r="R2144" s="224"/>
      <c r="S2144" s="224"/>
      <c r="T2144" s="225"/>
      <c r="U2144" s="14"/>
      <c r="V2144" s="14"/>
      <c r="W2144" s="14"/>
      <c r="X2144" s="14"/>
      <c r="Y2144" s="14"/>
      <c r="Z2144" s="14"/>
      <c r="AA2144" s="14"/>
      <c r="AB2144" s="14"/>
      <c r="AC2144" s="14"/>
      <c r="AD2144" s="14"/>
      <c r="AE2144" s="14"/>
      <c r="AT2144" s="220" t="s">
        <v>194</v>
      </c>
      <c r="AU2144" s="220" t="s">
        <v>92</v>
      </c>
      <c r="AV2144" s="14" t="s">
        <v>84</v>
      </c>
      <c r="AW2144" s="14" t="s">
        <v>32</v>
      </c>
      <c r="AX2144" s="14" t="s">
        <v>76</v>
      </c>
      <c r="AY2144" s="220" t="s">
        <v>185</v>
      </c>
    </row>
    <row r="2145" s="13" customFormat="1">
      <c r="A2145" s="13"/>
      <c r="B2145" s="199"/>
      <c r="C2145" s="13"/>
      <c r="D2145" s="194" t="s">
        <v>194</v>
      </c>
      <c r="E2145" s="200" t="s">
        <v>1</v>
      </c>
      <c r="F2145" s="201" t="s">
        <v>2365</v>
      </c>
      <c r="G2145" s="13"/>
      <c r="H2145" s="202">
        <v>9.766</v>
      </c>
      <c r="I2145" s="203"/>
      <c r="J2145" s="13"/>
      <c r="K2145" s="13"/>
      <c r="L2145" s="199"/>
      <c r="M2145" s="204"/>
      <c r="N2145" s="205"/>
      <c r="O2145" s="205"/>
      <c r="P2145" s="205"/>
      <c r="Q2145" s="205"/>
      <c r="R2145" s="205"/>
      <c r="S2145" s="205"/>
      <c r="T2145" s="206"/>
      <c r="U2145" s="13"/>
      <c r="V2145" s="13"/>
      <c r="W2145" s="13"/>
      <c r="X2145" s="13"/>
      <c r="Y2145" s="13"/>
      <c r="Z2145" s="13"/>
      <c r="AA2145" s="13"/>
      <c r="AB2145" s="13"/>
      <c r="AC2145" s="13"/>
      <c r="AD2145" s="13"/>
      <c r="AE2145" s="13"/>
      <c r="AT2145" s="200" t="s">
        <v>194</v>
      </c>
      <c r="AU2145" s="200" t="s">
        <v>92</v>
      </c>
      <c r="AV2145" s="13" t="s">
        <v>92</v>
      </c>
      <c r="AW2145" s="13" t="s">
        <v>32</v>
      </c>
      <c r="AX2145" s="13" t="s">
        <v>76</v>
      </c>
      <c r="AY2145" s="200" t="s">
        <v>185</v>
      </c>
    </row>
    <row r="2146" s="13" customFormat="1">
      <c r="A2146" s="13"/>
      <c r="B2146" s="199"/>
      <c r="C2146" s="13"/>
      <c r="D2146" s="194" t="s">
        <v>194</v>
      </c>
      <c r="E2146" s="200" t="s">
        <v>1</v>
      </c>
      <c r="F2146" s="201" t="s">
        <v>2366</v>
      </c>
      <c r="G2146" s="13"/>
      <c r="H2146" s="202">
        <v>98.138000000000005</v>
      </c>
      <c r="I2146" s="203"/>
      <c r="J2146" s="13"/>
      <c r="K2146" s="13"/>
      <c r="L2146" s="199"/>
      <c r="M2146" s="204"/>
      <c r="N2146" s="205"/>
      <c r="O2146" s="205"/>
      <c r="P2146" s="205"/>
      <c r="Q2146" s="205"/>
      <c r="R2146" s="205"/>
      <c r="S2146" s="205"/>
      <c r="T2146" s="206"/>
      <c r="U2146" s="13"/>
      <c r="V2146" s="13"/>
      <c r="W2146" s="13"/>
      <c r="X2146" s="13"/>
      <c r="Y2146" s="13"/>
      <c r="Z2146" s="13"/>
      <c r="AA2146" s="13"/>
      <c r="AB2146" s="13"/>
      <c r="AC2146" s="13"/>
      <c r="AD2146" s="13"/>
      <c r="AE2146" s="13"/>
      <c r="AT2146" s="200" t="s">
        <v>194</v>
      </c>
      <c r="AU2146" s="200" t="s">
        <v>92</v>
      </c>
      <c r="AV2146" s="13" t="s">
        <v>92</v>
      </c>
      <c r="AW2146" s="13" t="s">
        <v>32</v>
      </c>
      <c r="AX2146" s="13" t="s">
        <v>76</v>
      </c>
      <c r="AY2146" s="200" t="s">
        <v>185</v>
      </c>
    </row>
    <row r="2147" s="14" customFormat="1">
      <c r="A2147" s="14"/>
      <c r="B2147" s="219"/>
      <c r="C2147" s="14"/>
      <c r="D2147" s="194" t="s">
        <v>194</v>
      </c>
      <c r="E2147" s="220" t="s">
        <v>1</v>
      </c>
      <c r="F2147" s="221" t="s">
        <v>405</v>
      </c>
      <c r="G2147" s="14"/>
      <c r="H2147" s="220" t="s">
        <v>1</v>
      </c>
      <c r="I2147" s="222"/>
      <c r="J2147" s="14"/>
      <c r="K2147" s="14"/>
      <c r="L2147" s="219"/>
      <c r="M2147" s="223"/>
      <c r="N2147" s="224"/>
      <c r="O2147" s="224"/>
      <c r="P2147" s="224"/>
      <c r="Q2147" s="224"/>
      <c r="R2147" s="224"/>
      <c r="S2147" s="224"/>
      <c r="T2147" s="225"/>
      <c r="U2147" s="14"/>
      <c r="V2147" s="14"/>
      <c r="W2147" s="14"/>
      <c r="X2147" s="14"/>
      <c r="Y2147" s="14"/>
      <c r="Z2147" s="14"/>
      <c r="AA2147" s="14"/>
      <c r="AB2147" s="14"/>
      <c r="AC2147" s="14"/>
      <c r="AD2147" s="14"/>
      <c r="AE2147" s="14"/>
      <c r="AT2147" s="220" t="s">
        <v>194</v>
      </c>
      <c r="AU2147" s="220" t="s">
        <v>92</v>
      </c>
      <c r="AV2147" s="14" t="s">
        <v>84</v>
      </c>
      <c r="AW2147" s="14" t="s">
        <v>32</v>
      </c>
      <c r="AX2147" s="14" t="s">
        <v>76</v>
      </c>
      <c r="AY2147" s="220" t="s">
        <v>185</v>
      </c>
    </row>
    <row r="2148" s="13" customFormat="1">
      <c r="A2148" s="13"/>
      <c r="B2148" s="199"/>
      <c r="C2148" s="13"/>
      <c r="D2148" s="194" t="s">
        <v>194</v>
      </c>
      <c r="E2148" s="200" t="s">
        <v>1</v>
      </c>
      <c r="F2148" s="201" t="s">
        <v>2367</v>
      </c>
      <c r="G2148" s="13"/>
      <c r="H2148" s="202">
        <v>9.7420000000000009</v>
      </c>
      <c r="I2148" s="203"/>
      <c r="J2148" s="13"/>
      <c r="K2148" s="13"/>
      <c r="L2148" s="199"/>
      <c r="M2148" s="204"/>
      <c r="N2148" s="205"/>
      <c r="O2148" s="205"/>
      <c r="P2148" s="205"/>
      <c r="Q2148" s="205"/>
      <c r="R2148" s="205"/>
      <c r="S2148" s="205"/>
      <c r="T2148" s="206"/>
      <c r="U2148" s="13"/>
      <c r="V2148" s="13"/>
      <c r="W2148" s="13"/>
      <c r="X2148" s="13"/>
      <c r="Y2148" s="13"/>
      <c r="Z2148" s="13"/>
      <c r="AA2148" s="13"/>
      <c r="AB2148" s="13"/>
      <c r="AC2148" s="13"/>
      <c r="AD2148" s="13"/>
      <c r="AE2148" s="13"/>
      <c r="AT2148" s="200" t="s">
        <v>194</v>
      </c>
      <c r="AU2148" s="200" t="s">
        <v>92</v>
      </c>
      <c r="AV2148" s="13" t="s">
        <v>92</v>
      </c>
      <c r="AW2148" s="13" t="s">
        <v>32</v>
      </c>
      <c r="AX2148" s="13" t="s">
        <v>76</v>
      </c>
      <c r="AY2148" s="200" t="s">
        <v>185</v>
      </c>
    </row>
    <row r="2149" s="13" customFormat="1">
      <c r="A2149" s="13"/>
      <c r="B2149" s="199"/>
      <c r="C2149" s="13"/>
      <c r="D2149" s="194" t="s">
        <v>194</v>
      </c>
      <c r="E2149" s="200" t="s">
        <v>1</v>
      </c>
      <c r="F2149" s="201" t="s">
        <v>2368</v>
      </c>
      <c r="G2149" s="13"/>
      <c r="H2149" s="202">
        <v>97.891000000000005</v>
      </c>
      <c r="I2149" s="203"/>
      <c r="J2149" s="13"/>
      <c r="K2149" s="13"/>
      <c r="L2149" s="199"/>
      <c r="M2149" s="204"/>
      <c r="N2149" s="205"/>
      <c r="O2149" s="205"/>
      <c r="P2149" s="205"/>
      <c r="Q2149" s="205"/>
      <c r="R2149" s="205"/>
      <c r="S2149" s="205"/>
      <c r="T2149" s="206"/>
      <c r="U2149" s="13"/>
      <c r="V2149" s="13"/>
      <c r="W2149" s="13"/>
      <c r="X2149" s="13"/>
      <c r="Y2149" s="13"/>
      <c r="Z2149" s="13"/>
      <c r="AA2149" s="13"/>
      <c r="AB2149" s="13"/>
      <c r="AC2149" s="13"/>
      <c r="AD2149" s="13"/>
      <c r="AE2149" s="13"/>
      <c r="AT2149" s="200" t="s">
        <v>194</v>
      </c>
      <c r="AU2149" s="200" t="s">
        <v>92</v>
      </c>
      <c r="AV2149" s="13" t="s">
        <v>92</v>
      </c>
      <c r="AW2149" s="13" t="s">
        <v>32</v>
      </c>
      <c r="AX2149" s="13" t="s">
        <v>76</v>
      </c>
      <c r="AY2149" s="200" t="s">
        <v>185</v>
      </c>
    </row>
    <row r="2150" s="14" customFormat="1">
      <c r="A2150" s="14"/>
      <c r="B2150" s="219"/>
      <c r="C2150" s="14"/>
      <c r="D2150" s="194" t="s">
        <v>194</v>
      </c>
      <c r="E2150" s="220" t="s">
        <v>1</v>
      </c>
      <c r="F2150" s="221" t="s">
        <v>447</v>
      </c>
      <c r="G2150" s="14"/>
      <c r="H2150" s="220" t="s">
        <v>1</v>
      </c>
      <c r="I2150" s="222"/>
      <c r="J2150" s="14"/>
      <c r="K2150" s="14"/>
      <c r="L2150" s="219"/>
      <c r="M2150" s="223"/>
      <c r="N2150" s="224"/>
      <c r="O2150" s="224"/>
      <c r="P2150" s="224"/>
      <c r="Q2150" s="224"/>
      <c r="R2150" s="224"/>
      <c r="S2150" s="224"/>
      <c r="T2150" s="225"/>
      <c r="U2150" s="14"/>
      <c r="V2150" s="14"/>
      <c r="W2150" s="14"/>
      <c r="X2150" s="14"/>
      <c r="Y2150" s="14"/>
      <c r="Z2150" s="14"/>
      <c r="AA2150" s="14"/>
      <c r="AB2150" s="14"/>
      <c r="AC2150" s="14"/>
      <c r="AD2150" s="14"/>
      <c r="AE2150" s="14"/>
      <c r="AT2150" s="220" t="s">
        <v>194</v>
      </c>
      <c r="AU2150" s="220" t="s">
        <v>92</v>
      </c>
      <c r="AV2150" s="14" t="s">
        <v>84</v>
      </c>
      <c r="AW2150" s="14" t="s">
        <v>32</v>
      </c>
      <c r="AX2150" s="14" t="s">
        <v>76</v>
      </c>
      <c r="AY2150" s="220" t="s">
        <v>185</v>
      </c>
    </row>
    <row r="2151" s="13" customFormat="1">
      <c r="A2151" s="13"/>
      <c r="B2151" s="199"/>
      <c r="C2151" s="13"/>
      <c r="D2151" s="194" t="s">
        <v>194</v>
      </c>
      <c r="E2151" s="200" t="s">
        <v>1</v>
      </c>
      <c r="F2151" s="201" t="s">
        <v>2369</v>
      </c>
      <c r="G2151" s="13"/>
      <c r="H2151" s="202">
        <v>33.25</v>
      </c>
      <c r="I2151" s="203"/>
      <c r="J2151" s="13"/>
      <c r="K2151" s="13"/>
      <c r="L2151" s="199"/>
      <c r="M2151" s="204"/>
      <c r="N2151" s="205"/>
      <c r="O2151" s="205"/>
      <c r="P2151" s="205"/>
      <c r="Q2151" s="205"/>
      <c r="R2151" s="205"/>
      <c r="S2151" s="205"/>
      <c r="T2151" s="206"/>
      <c r="U2151" s="13"/>
      <c r="V2151" s="13"/>
      <c r="W2151" s="13"/>
      <c r="X2151" s="13"/>
      <c r="Y2151" s="13"/>
      <c r="Z2151" s="13"/>
      <c r="AA2151" s="13"/>
      <c r="AB2151" s="13"/>
      <c r="AC2151" s="13"/>
      <c r="AD2151" s="13"/>
      <c r="AE2151" s="13"/>
      <c r="AT2151" s="200" t="s">
        <v>194</v>
      </c>
      <c r="AU2151" s="200" t="s">
        <v>92</v>
      </c>
      <c r="AV2151" s="13" t="s">
        <v>92</v>
      </c>
      <c r="AW2151" s="13" t="s">
        <v>32</v>
      </c>
      <c r="AX2151" s="13" t="s">
        <v>76</v>
      </c>
      <c r="AY2151" s="200" t="s">
        <v>185</v>
      </c>
    </row>
    <row r="2152" s="15" customFormat="1">
      <c r="A2152" s="15"/>
      <c r="B2152" s="226"/>
      <c r="C2152" s="15"/>
      <c r="D2152" s="194" t="s">
        <v>194</v>
      </c>
      <c r="E2152" s="227" t="s">
        <v>1</v>
      </c>
      <c r="F2152" s="228" t="s">
        <v>276</v>
      </c>
      <c r="G2152" s="15"/>
      <c r="H2152" s="229">
        <v>273.53300000000002</v>
      </c>
      <c r="I2152" s="230"/>
      <c r="J2152" s="15"/>
      <c r="K2152" s="15"/>
      <c r="L2152" s="226"/>
      <c r="M2152" s="231"/>
      <c r="N2152" s="232"/>
      <c r="O2152" s="232"/>
      <c r="P2152" s="232"/>
      <c r="Q2152" s="232"/>
      <c r="R2152" s="232"/>
      <c r="S2152" s="232"/>
      <c r="T2152" s="233"/>
      <c r="U2152" s="15"/>
      <c r="V2152" s="15"/>
      <c r="W2152" s="15"/>
      <c r="X2152" s="15"/>
      <c r="Y2152" s="15"/>
      <c r="Z2152" s="15"/>
      <c r="AA2152" s="15"/>
      <c r="AB2152" s="15"/>
      <c r="AC2152" s="15"/>
      <c r="AD2152" s="15"/>
      <c r="AE2152" s="15"/>
      <c r="AT2152" s="227" t="s">
        <v>194</v>
      </c>
      <c r="AU2152" s="227" t="s">
        <v>92</v>
      </c>
      <c r="AV2152" s="15" t="s">
        <v>191</v>
      </c>
      <c r="AW2152" s="15" t="s">
        <v>32</v>
      </c>
      <c r="AX2152" s="15" t="s">
        <v>84</v>
      </c>
      <c r="AY2152" s="227" t="s">
        <v>185</v>
      </c>
    </row>
    <row r="2153" s="2" customFormat="1" ht="37.8" customHeight="1">
      <c r="A2153" s="38"/>
      <c r="B2153" s="180"/>
      <c r="C2153" s="181" t="s">
        <v>2370</v>
      </c>
      <c r="D2153" s="181" t="s">
        <v>187</v>
      </c>
      <c r="E2153" s="182" t="s">
        <v>2371</v>
      </c>
      <c r="F2153" s="183" t="s">
        <v>2372</v>
      </c>
      <c r="G2153" s="184" t="s">
        <v>190</v>
      </c>
      <c r="H2153" s="185">
        <v>100.744</v>
      </c>
      <c r="I2153" s="186"/>
      <c r="J2153" s="187">
        <f>ROUND(I2153*H2153,2)</f>
        <v>0</v>
      </c>
      <c r="K2153" s="183" t="s">
        <v>1</v>
      </c>
      <c r="L2153" s="39"/>
      <c r="M2153" s="188" t="s">
        <v>1</v>
      </c>
      <c r="N2153" s="189" t="s">
        <v>42</v>
      </c>
      <c r="O2153" s="77"/>
      <c r="P2153" s="190">
        <f>O2153*H2153</f>
        <v>0</v>
      </c>
      <c r="Q2153" s="190">
        <v>0.029610000000000001</v>
      </c>
      <c r="R2153" s="190">
        <f>Q2153*H2153</f>
        <v>2.9830298399999999</v>
      </c>
      <c r="S2153" s="190">
        <v>0</v>
      </c>
      <c r="T2153" s="191">
        <f>S2153*H2153</f>
        <v>0</v>
      </c>
      <c r="U2153" s="38"/>
      <c r="V2153" s="38"/>
      <c r="W2153" s="38"/>
      <c r="X2153" s="38"/>
      <c r="Y2153" s="38"/>
      <c r="Z2153" s="38"/>
      <c r="AA2153" s="38"/>
      <c r="AB2153" s="38"/>
      <c r="AC2153" s="38"/>
      <c r="AD2153" s="38"/>
      <c r="AE2153" s="38"/>
      <c r="AR2153" s="192" t="s">
        <v>301</v>
      </c>
      <c r="AT2153" s="192" t="s">
        <v>187</v>
      </c>
      <c r="AU2153" s="192" t="s">
        <v>92</v>
      </c>
      <c r="AY2153" s="19" t="s">
        <v>185</v>
      </c>
      <c r="BE2153" s="193">
        <f>IF(N2153="základní",J2153,0)</f>
        <v>0</v>
      </c>
      <c r="BF2153" s="193">
        <f>IF(N2153="snížená",J2153,0)</f>
        <v>0</v>
      </c>
      <c r="BG2153" s="193">
        <f>IF(N2153="zákl. přenesená",J2153,0)</f>
        <v>0</v>
      </c>
      <c r="BH2153" s="193">
        <f>IF(N2153="sníž. přenesená",J2153,0)</f>
        <v>0</v>
      </c>
      <c r="BI2153" s="193">
        <f>IF(N2153="nulová",J2153,0)</f>
        <v>0</v>
      </c>
      <c r="BJ2153" s="19" t="s">
        <v>92</v>
      </c>
      <c r="BK2153" s="193">
        <f>ROUND(I2153*H2153,2)</f>
        <v>0</v>
      </c>
      <c r="BL2153" s="19" t="s">
        <v>301</v>
      </c>
      <c r="BM2153" s="192" t="s">
        <v>2373</v>
      </c>
    </row>
    <row r="2154" s="2" customFormat="1">
      <c r="A2154" s="38"/>
      <c r="B2154" s="39"/>
      <c r="C2154" s="38"/>
      <c r="D2154" s="194" t="s">
        <v>193</v>
      </c>
      <c r="E2154" s="38"/>
      <c r="F2154" s="195" t="s">
        <v>2372</v>
      </c>
      <c r="G2154" s="38"/>
      <c r="H2154" s="38"/>
      <c r="I2154" s="196"/>
      <c r="J2154" s="38"/>
      <c r="K2154" s="38"/>
      <c r="L2154" s="39"/>
      <c r="M2154" s="197"/>
      <c r="N2154" s="198"/>
      <c r="O2154" s="77"/>
      <c r="P2154" s="77"/>
      <c r="Q2154" s="77"/>
      <c r="R2154" s="77"/>
      <c r="S2154" s="77"/>
      <c r="T2154" s="78"/>
      <c r="U2154" s="38"/>
      <c r="V2154" s="38"/>
      <c r="W2154" s="38"/>
      <c r="X2154" s="38"/>
      <c r="Y2154" s="38"/>
      <c r="Z2154" s="38"/>
      <c r="AA2154" s="38"/>
      <c r="AB2154" s="38"/>
      <c r="AC2154" s="38"/>
      <c r="AD2154" s="38"/>
      <c r="AE2154" s="38"/>
      <c r="AT2154" s="19" t="s">
        <v>193</v>
      </c>
      <c r="AU2154" s="19" t="s">
        <v>92</v>
      </c>
    </row>
    <row r="2155" s="14" customFormat="1">
      <c r="A2155" s="14"/>
      <c r="B2155" s="219"/>
      <c r="C2155" s="14"/>
      <c r="D2155" s="194" t="s">
        <v>194</v>
      </c>
      <c r="E2155" s="220" t="s">
        <v>1</v>
      </c>
      <c r="F2155" s="221" t="s">
        <v>403</v>
      </c>
      <c r="G2155" s="14"/>
      <c r="H2155" s="220" t="s">
        <v>1</v>
      </c>
      <c r="I2155" s="222"/>
      <c r="J2155" s="14"/>
      <c r="K2155" s="14"/>
      <c r="L2155" s="219"/>
      <c r="M2155" s="223"/>
      <c r="N2155" s="224"/>
      <c r="O2155" s="224"/>
      <c r="P2155" s="224"/>
      <c r="Q2155" s="224"/>
      <c r="R2155" s="224"/>
      <c r="S2155" s="224"/>
      <c r="T2155" s="225"/>
      <c r="U2155" s="14"/>
      <c r="V2155" s="14"/>
      <c r="W2155" s="14"/>
      <c r="X2155" s="14"/>
      <c r="Y2155" s="14"/>
      <c r="Z2155" s="14"/>
      <c r="AA2155" s="14"/>
      <c r="AB2155" s="14"/>
      <c r="AC2155" s="14"/>
      <c r="AD2155" s="14"/>
      <c r="AE2155" s="14"/>
      <c r="AT2155" s="220" t="s">
        <v>194</v>
      </c>
      <c r="AU2155" s="220" t="s">
        <v>92</v>
      </c>
      <c r="AV2155" s="14" t="s">
        <v>84</v>
      </c>
      <c r="AW2155" s="14" t="s">
        <v>32</v>
      </c>
      <c r="AX2155" s="14" t="s">
        <v>76</v>
      </c>
      <c r="AY2155" s="220" t="s">
        <v>185</v>
      </c>
    </row>
    <row r="2156" s="13" customFormat="1">
      <c r="A2156" s="13"/>
      <c r="B2156" s="199"/>
      <c r="C2156" s="13"/>
      <c r="D2156" s="194" t="s">
        <v>194</v>
      </c>
      <c r="E2156" s="200" t="s">
        <v>1</v>
      </c>
      <c r="F2156" s="201" t="s">
        <v>2374</v>
      </c>
      <c r="G2156" s="13"/>
      <c r="H2156" s="202">
        <v>22.669</v>
      </c>
      <c r="I2156" s="203"/>
      <c r="J2156" s="13"/>
      <c r="K2156" s="13"/>
      <c r="L2156" s="199"/>
      <c r="M2156" s="204"/>
      <c r="N2156" s="205"/>
      <c r="O2156" s="205"/>
      <c r="P2156" s="205"/>
      <c r="Q2156" s="205"/>
      <c r="R2156" s="205"/>
      <c r="S2156" s="205"/>
      <c r="T2156" s="206"/>
      <c r="U2156" s="13"/>
      <c r="V2156" s="13"/>
      <c r="W2156" s="13"/>
      <c r="X2156" s="13"/>
      <c r="Y2156" s="13"/>
      <c r="Z2156" s="13"/>
      <c r="AA2156" s="13"/>
      <c r="AB2156" s="13"/>
      <c r="AC2156" s="13"/>
      <c r="AD2156" s="13"/>
      <c r="AE2156" s="13"/>
      <c r="AT2156" s="200" t="s">
        <v>194</v>
      </c>
      <c r="AU2156" s="200" t="s">
        <v>92</v>
      </c>
      <c r="AV2156" s="13" t="s">
        <v>92</v>
      </c>
      <c r="AW2156" s="13" t="s">
        <v>32</v>
      </c>
      <c r="AX2156" s="13" t="s">
        <v>76</v>
      </c>
      <c r="AY2156" s="200" t="s">
        <v>185</v>
      </c>
    </row>
    <row r="2157" s="14" customFormat="1">
      <c r="A2157" s="14"/>
      <c r="B2157" s="219"/>
      <c r="C2157" s="14"/>
      <c r="D2157" s="194" t="s">
        <v>194</v>
      </c>
      <c r="E2157" s="220" t="s">
        <v>1</v>
      </c>
      <c r="F2157" s="221" t="s">
        <v>405</v>
      </c>
      <c r="G2157" s="14"/>
      <c r="H2157" s="220" t="s">
        <v>1</v>
      </c>
      <c r="I2157" s="222"/>
      <c r="J2157" s="14"/>
      <c r="K2157" s="14"/>
      <c r="L2157" s="219"/>
      <c r="M2157" s="223"/>
      <c r="N2157" s="224"/>
      <c r="O2157" s="224"/>
      <c r="P2157" s="224"/>
      <c r="Q2157" s="224"/>
      <c r="R2157" s="224"/>
      <c r="S2157" s="224"/>
      <c r="T2157" s="225"/>
      <c r="U2157" s="14"/>
      <c r="V2157" s="14"/>
      <c r="W2157" s="14"/>
      <c r="X2157" s="14"/>
      <c r="Y2157" s="14"/>
      <c r="Z2157" s="14"/>
      <c r="AA2157" s="14"/>
      <c r="AB2157" s="14"/>
      <c r="AC2157" s="14"/>
      <c r="AD2157" s="14"/>
      <c r="AE2157" s="14"/>
      <c r="AT2157" s="220" t="s">
        <v>194</v>
      </c>
      <c r="AU2157" s="220" t="s">
        <v>92</v>
      </c>
      <c r="AV2157" s="14" t="s">
        <v>84</v>
      </c>
      <c r="AW2157" s="14" t="s">
        <v>32</v>
      </c>
      <c r="AX2157" s="14" t="s">
        <v>76</v>
      </c>
      <c r="AY2157" s="220" t="s">
        <v>185</v>
      </c>
    </row>
    <row r="2158" s="13" customFormat="1">
      <c r="A2158" s="13"/>
      <c r="B2158" s="199"/>
      <c r="C2158" s="13"/>
      <c r="D2158" s="194" t="s">
        <v>194</v>
      </c>
      <c r="E2158" s="200" t="s">
        <v>1</v>
      </c>
      <c r="F2158" s="201" t="s">
        <v>2375</v>
      </c>
      <c r="G2158" s="13"/>
      <c r="H2158" s="202">
        <v>22.555</v>
      </c>
      <c r="I2158" s="203"/>
      <c r="J2158" s="13"/>
      <c r="K2158" s="13"/>
      <c r="L2158" s="199"/>
      <c r="M2158" s="204"/>
      <c r="N2158" s="205"/>
      <c r="O2158" s="205"/>
      <c r="P2158" s="205"/>
      <c r="Q2158" s="205"/>
      <c r="R2158" s="205"/>
      <c r="S2158" s="205"/>
      <c r="T2158" s="206"/>
      <c r="U2158" s="13"/>
      <c r="V2158" s="13"/>
      <c r="W2158" s="13"/>
      <c r="X2158" s="13"/>
      <c r="Y2158" s="13"/>
      <c r="Z2158" s="13"/>
      <c r="AA2158" s="13"/>
      <c r="AB2158" s="13"/>
      <c r="AC2158" s="13"/>
      <c r="AD2158" s="13"/>
      <c r="AE2158" s="13"/>
      <c r="AT2158" s="200" t="s">
        <v>194</v>
      </c>
      <c r="AU2158" s="200" t="s">
        <v>92</v>
      </c>
      <c r="AV2158" s="13" t="s">
        <v>92</v>
      </c>
      <c r="AW2158" s="13" t="s">
        <v>32</v>
      </c>
      <c r="AX2158" s="13" t="s">
        <v>76</v>
      </c>
      <c r="AY2158" s="200" t="s">
        <v>185</v>
      </c>
    </row>
    <row r="2159" s="14" customFormat="1">
      <c r="A2159" s="14"/>
      <c r="B2159" s="219"/>
      <c r="C2159" s="14"/>
      <c r="D2159" s="194" t="s">
        <v>194</v>
      </c>
      <c r="E2159" s="220" t="s">
        <v>1</v>
      </c>
      <c r="F2159" s="221" t="s">
        <v>447</v>
      </c>
      <c r="G2159" s="14"/>
      <c r="H2159" s="220" t="s">
        <v>1</v>
      </c>
      <c r="I2159" s="222"/>
      <c r="J2159" s="14"/>
      <c r="K2159" s="14"/>
      <c r="L2159" s="219"/>
      <c r="M2159" s="223"/>
      <c r="N2159" s="224"/>
      <c r="O2159" s="224"/>
      <c r="P2159" s="224"/>
      <c r="Q2159" s="224"/>
      <c r="R2159" s="224"/>
      <c r="S2159" s="224"/>
      <c r="T2159" s="225"/>
      <c r="U2159" s="14"/>
      <c r="V2159" s="14"/>
      <c r="W2159" s="14"/>
      <c r="X2159" s="14"/>
      <c r="Y2159" s="14"/>
      <c r="Z2159" s="14"/>
      <c r="AA2159" s="14"/>
      <c r="AB2159" s="14"/>
      <c r="AC2159" s="14"/>
      <c r="AD2159" s="14"/>
      <c r="AE2159" s="14"/>
      <c r="AT2159" s="220" t="s">
        <v>194</v>
      </c>
      <c r="AU2159" s="220" t="s">
        <v>92</v>
      </c>
      <c r="AV2159" s="14" t="s">
        <v>84</v>
      </c>
      <c r="AW2159" s="14" t="s">
        <v>32</v>
      </c>
      <c r="AX2159" s="14" t="s">
        <v>76</v>
      </c>
      <c r="AY2159" s="220" t="s">
        <v>185</v>
      </c>
    </row>
    <row r="2160" s="13" customFormat="1">
      <c r="A2160" s="13"/>
      <c r="B2160" s="199"/>
      <c r="C2160" s="13"/>
      <c r="D2160" s="194" t="s">
        <v>194</v>
      </c>
      <c r="E2160" s="200" t="s">
        <v>1</v>
      </c>
      <c r="F2160" s="201" t="s">
        <v>2376</v>
      </c>
      <c r="G2160" s="13"/>
      <c r="H2160" s="202">
        <v>22.521999999999998</v>
      </c>
      <c r="I2160" s="203"/>
      <c r="J2160" s="13"/>
      <c r="K2160" s="13"/>
      <c r="L2160" s="199"/>
      <c r="M2160" s="204"/>
      <c r="N2160" s="205"/>
      <c r="O2160" s="205"/>
      <c r="P2160" s="205"/>
      <c r="Q2160" s="205"/>
      <c r="R2160" s="205"/>
      <c r="S2160" s="205"/>
      <c r="T2160" s="206"/>
      <c r="U2160" s="13"/>
      <c r="V2160" s="13"/>
      <c r="W2160" s="13"/>
      <c r="X2160" s="13"/>
      <c r="Y2160" s="13"/>
      <c r="Z2160" s="13"/>
      <c r="AA2160" s="13"/>
      <c r="AB2160" s="13"/>
      <c r="AC2160" s="13"/>
      <c r="AD2160" s="13"/>
      <c r="AE2160" s="13"/>
      <c r="AT2160" s="200" t="s">
        <v>194</v>
      </c>
      <c r="AU2160" s="200" t="s">
        <v>92</v>
      </c>
      <c r="AV2160" s="13" t="s">
        <v>92</v>
      </c>
      <c r="AW2160" s="13" t="s">
        <v>32</v>
      </c>
      <c r="AX2160" s="13" t="s">
        <v>76</v>
      </c>
      <c r="AY2160" s="200" t="s">
        <v>185</v>
      </c>
    </row>
    <row r="2161" s="13" customFormat="1">
      <c r="A2161" s="13"/>
      <c r="B2161" s="199"/>
      <c r="C2161" s="13"/>
      <c r="D2161" s="194" t="s">
        <v>194</v>
      </c>
      <c r="E2161" s="200" t="s">
        <v>1</v>
      </c>
      <c r="F2161" s="201" t="s">
        <v>2377</v>
      </c>
      <c r="G2161" s="13"/>
      <c r="H2161" s="202">
        <v>19.706</v>
      </c>
      <c r="I2161" s="203"/>
      <c r="J2161" s="13"/>
      <c r="K2161" s="13"/>
      <c r="L2161" s="199"/>
      <c r="M2161" s="204"/>
      <c r="N2161" s="205"/>
      <c r="O2161" s="205"/>
      <c r="P2161" s="205"/>
      <c r="Q2161" s="205"/>
      <c r="R2161" s="205"/>
      <c r="S2161" s="205"/>
      <c r="T2161" s="206"/>
      <c r="U2161" s="13"/>
      <c r="V2161" s="13"/>
      <c r="W2161" s="13"/>
      <c r="X2161" s="13"/>
      <c r="Y2161" s="13"/>
      <c r="Z2161" s="13"/>
      <c r="AA2161" s="13"/>
      <c r="AB2161" s="13"/>
      <c r="AC2161" s="13"/>
      <c r="AD2161" s="13"/>
      <c r="AE2161" s="13"/>
      <c r="AT2161" s="200" t="s">
        <v>194</v>
      </c>
      <c r="AU2161" s="200" t="s">
        <v>92</v>
      </c>
      <c r="AV2161" s="13" t="s">
        <v>92</v>
      </c>
      <c r="AW2161" s="13" t="s">
        <v>32</v>
      </c>
      <c r="AX2161" s="13" t="s">
        <v>76</v>
      </c>
      <c r="AY2161" s="200" t="s">
        <v>185</v>
      </c>
    </row>
    <row r="2162" s="13" customFormat="1">
      <c r="A2162" s="13"/>
      <c r="B2162" s="199"/>
      <c r="C2162" s="13"/>
      <c r="D2162" s="194" t="s">
        <v>194</v>
      </c>
      <c r="E2162" s="200" t="s">
        <v>1</v>
      </c>
      <c r="F2162" s="201" t="s">
        <v>2378</v>
      </c>
      <c r="G2162" s="13"/>
      <c r="H2162" s="202">
        <v>13.292</v>
      </c>
      <c r="I2162" s="203"/>
      <c r="J2162" s="13"/>
      <c r="K2162" s="13"/>
      <c r="L2162" s="199"/>
      <c r="M2162" s="204"/>
      <c r="N2162" s="205"/>
      <c r="O2162" s="205"/>
      <c r="P2162" s="205"/>
      <c r="Q2162" s="205"/>
      <c r="R2162" s="205"/>
      <c r="S2162" s="205"/>
      <c r="T2162" s="206"/>
      <c r="U2162" s="13"/>
      <c r="V2162" s="13"/>
      <c r="W2162" s="13"/>
      <c r="X2162" s="13"/>
      <c r="Y2162" s="13"/>
      <c r="Z2162" s="13"/>
      <c r="AA2162" s="13"/>
      <c r="AB2162" s="13"/>
      <c r="AC2162" s="13"/>
      <c r="AD2162" s="13"/>
      <c r="AE2162" s="13"/>
      <c r="AT2162" s="200" t="s">
        <v>194</v>
      </c>
      <c r="AU2162" s="200" t="s">
        <v>92</v>
      </c>
      <c r="AV2162" s="13" t="s">
        <v>92</v>
      </c>
      <c r="AW2162" s="13" t="s">
        <v>32</v>
      </c>
      <c r="AX2162" s="13" t="s">
        <v>76</v>
      </c>
      <c r="AY2162" s="200" t="s">
        <v>185</v>
      </c>
    </row>
    <row r="2163" s="15" customFormat="1">
      <c r="A2163" s="15"/>
      <c r="B2163" s="226"/>
      <c r="C2163" s="15"/>
      <c r="D2163" s="194" t="s">
        <v>194</v>
      </c>
      <c r="E2163" s="227" t="s">
        <v>1</v>
      </c>
      <c r="F2163" s="228" t="s">
        <v>276</v>
      </c>
      <c r="G2163" s="15"/>
      <c r="H2163" s="229">
        <v>100.74400000000001</v>
      </c>
      <c r="I2163" s="230"/>
      <c r="J2163" s="15"/>
      <c r="K2163" s="15"/>
      <c r="L2163" s="226"/>
      <c r="M2163" s="231"/>
      <c r="N2163" s="232"/>
      <c r="O2163" s="232"/>
      <c r="P2163" s="232"/>
      <c r="Q2163" s="232"/>
      <c r="R2163" s="232"/>
      <c r="S2163" s="232"/>
      <c r="T2163" s="233"/>
      <c r="U2163" s="15"/>
      <c r="V2163" s="15"/>
      <c r="W2163" s="15"/>
      <c r="X2163" s="15"/>
      <c r="Y2163" s="15"/>
      <c r="Z2163" s="15"/>
      <c r="AA2163" s="15"/>
      <c r="AB2163" s="15"/>
      <c r="AC2163" s="15"/>
      <c r="AD2163" s="15"/>
      <c r="AE2163" s="15"/>
      <c r="AT2163" s="227" t="s">
        <v>194</v>
      </c>
      <c r="AU2163" s="227" t="s">
        <v>92</v>
      </c>
      <c r="AV2163" s="15" t="s">
        <v>191</v>
      </c>
      <c r="AW2163" s="15" t="s">
        <v>32</v>
      </c>
      <c r="AX2163" s="15" t="s">
        <v>84</v>
      </c>
      <c r="AY2163" s="227" t="s">
        <v>185</v>
      </c>
    </row>
    <row r="2164" s="2" customFormat="1" ht="24.15" customHeight="1">
      <c r="A2164" s="38"/>
      <c r="B2164" s="180"/>
      <c r="C2164" s="181" t="s">
        <v>2379</v>
      </c>
      <c r="D2164" s="181" t="s">
        <v>187</v>
      </c>
      <c r="E2164" s="182" t="s">
        <v>2380</v>
      </c>
      <c r="F2164" s="183" t="s">
        <v>2381</v>
      </c>
      <c r="G2164" s="184" t="s">
        <v>190</v>
      </c>
      <c r="H2164" s="185">
        <v>361.97500000000002</v>
      </c>
      <c r="I2164" s="186"/>
      <c r="J2164" s="187">
        <f>ROUND(I2164*H2164,2)</f>
        <v>0</v>
      </c>
      <c r="K2164" s="183" t="s">
        <v>199</v>
      </c>
      <c r="L2164" s="39"/>
      <c r="M2164" s="188" t="s">
        <v>1</v>
      </c>
      <c r="N2164" s="189" t="s">
        <v>42</v>
      </c>
      <c r="O2164" s="77"/>
      <c r="P2164" s="190">
        <f>O2164*H2164</f>
        <v>0</v>
      </c>
      <c r="Q2164" s="190">
        <v>0.02189</v>
      </c>
      <c r="R2164" s="190">
        <f>Q2164*H2164</f>
        <v>7.9236327500000003</v>
      </c>
      <c r="S2164" s="190">
        <v>0</v>
      </c>
      <c r="T2164" s="191">
        <f>S2164*H2164</f>
        <v>0</v>
      </c>
      <c r="U2164" s="38"/>
      <c r="V2164" s="38"/>
      <c r="W2164" s="38"/>
      <c r="X2164" s="38"/>
      <c r="Y2164" s="38"/>
      <c r="Z2164" s="38"/>
      <c r="AA2164" s="38"/>
      <c r="AB2164" s="38"/>
      <c r="AC2164" s="38"/>
      <c r="AD2164" s="38"/>
      <c r="AE2164" s="38"/>
      <c r="AR2164" s="192" t="s">
        <v>301</v>
      </c>
      <c r="AT2164" s="192" t="s">
        <v>187</v>
      </c>
      <c r="AU2164" s="192" t="s">
        <v>92</v>
      </c>
      <c r="AY2164" s="19" t="s">
        <v>185</v>
      </c>
      <c r="BE2164" s="193">
        <f>IF(N2164="základní",J2164,0)</f>
        <v>0</v>
      </c>
      <c r="BF2164" s="193">
        <f>IF(N2164="snížená",J2164,0)</f>
        <v>0</v>
      </c>
      <c r="BG2164" s="193">
        <f>IF(N2164="zákl. přenesená",J2164,0)</f>
        <v>0</v>
      </c>
      <c r="BH2164" s="193">
        <f>IF(N2164="sníž. přenesená",J2164,0)</f>
        <v>0</v>
      </c>
      <c r="BI2164" s="193">
        <f>IF(N2164="nulová",J2164,0)</f>
        <v>0</v>
      </c>
      <c r="BJ2164" s="19" t="s">
        <v>92</v>
      </c>
      <c r="BK2164" s="193">
        <f>ROUND(I2164*H2164,2)</f>
        <v>0</v>
      </c>
      <c r="BL2164" s="19" t="s">
        <v>301</v>
      </c>
      <c r="BM2164" s="192" t="s">
        <v>2382</v>
      </c>
    </row>
    <row r="2165" s="2" customFormat="1">
      <c r="A2165" s="38"/>
      <c r="B2165" s="39"/>
      <c r="C2165" s="38"/>
      <c r="D2165" s="194" t="s">
        <v>193</v>
      </c>
      <c r="E2165" s="38"/>
      <c r="F2165" s="195" t="s">
        <v>2381</v>
      </c>
      <c r="G2165" s="38"/>
      <c r="H2165" s="38"/>
      <c r="I2165" s="196"/>
      <c r="J2165" s="38"/>
      <c r="K2165" s="38"/>
      <c r="L2165" s="39"/>
      <c r="M2165" s="197"/>
      <c r="N2165" s="198"/>
      <c r="O2165" s="77"/>
      <c r="P2165" s="77"/>
      <c r="Q2165" s="77"/>
      <c r="R2165" s="77"/>
      <c r="S2165" s="77"/>
      <c r="T2165" s="78"/>
      <c r="U2165" s="38"/>
      <c r="V2165" s="38"/>
      <c r="W2165" s="38"/>
      <c r="X2165" s="38"/>
      <c r="Y2165" s="38"/>
      <c r="Z2165" s="38"/>
      <c r="AA2165" s="38"/>
      <c r="AB2165" s="38"/>
      <c r="AC2165" s="38"/>
      <c r="AD2165" s="38"/>
      <c r="AE2165" s="38"/>
      <c r="AT2165" s="19" t="s">
        <v>193</v>
      </c>
      <c r="AU2165" s="19" t="s">
        <v>92</v>
      </c>
    </row>
    <row r="2166" s="2" customFormat="1">
      <c r="A2166" s="38"/>
      <c r="B2166" s="39"/>
      <c r="C2166" s="38"/>
      <c r="D2166" s="207" t="s">
        <v>201</v>
      </c>
      <c r="E2166" s="38"/>
      <c r="F2166" s="208" t="s">
        <v>2383</v>
      </c>
      <c r="G2166" s="38"/>
      <c r="H2166" s="38"/>
      <c r="I2166" s="196"/>
      <c r="J2166" s="38"/>
      <c r="K2166" s="38"/>
      <c r="L2166" s="39"/>
      <c r="M2166" s="197"/>
      <c r="N2166" s="198"/>
      <c r="O2166" s="77"/>
      <c r="P2166" s="77"/>
      <c r="Q2166" s="77"/>
      <c r="R2166" s="77"/>
      <c r="S2166" s="77"/>
      <c r="T2166" s="78"/>
      <c r="U2166" s="38"/>
      <c r="V2166" s="38"/>
      <c r="W2166" s="38"/>
      <c r="X2166" s="38"/>
      <c r="Y2166" s="38"/>
      <c r="Z2166" s="38"/>
      <c r="AA2166" s="38"/>
      <c r="AB2166" s="38"/>
      <c r="AC2166" s="38"/>
      <c r="AD2166" s="38"/>
      <c r="AE2166" s="38"/>
      <c r="AT2166" s="19" t="s">
        <v>201</v>
      </c>
      <c r="AU2166" s="19" t="s">
        <v>92</v>
      </c>
    </row>
    <row r="2167" s="14" customFormat="1">
      <c r="A2167" s="14"/>
      <c r="B2167" s="219"/>
      <c r="C2167" s="14"/>
      <c r="D2167" s="194" t="s">
        <v>194</v>
      </c>
      <c r="E2167" s="220" t="s">
        <v>1</v>
      </c>
      <c r="F2167" s="221" t="s">
        <v>690</v>
      </c>
      <c r="G2167" s="14"/>
      <c r="H2167" s="220" t="s">
        <v>1</v>
      </c>
      <c r="I2167" s="222"/>
      <c r="J2167" s="14"/>
      <c r="K2167" s="14"/>
      <c r="L2167" s="219"/>
      <c r="M2167" s="223"/>
      <c r="N2167" s="224"/>
      <c r="O2167" s="224"/>
      <c r="P2167" s="224"/>
      <c r="Q2167" s="224"/>
      <c r="R2167" s="224"/>
      <c r="S2167" s="224"/>
      <c r="T2167" s="225"/>
      <c r="U2167" s="14"/>
      <c r="V2167" s="14"/>
      <c r="W2167" s="14"/>
      <c r="X2167" s="14"/>
      <c r="Y2167" s="14"/>
      <c r="Z2167" s="14"/>
      <c r="AA2167" s="14"/>
      <c r="AB2167" s="14"/>
      <c r="AC2167" s="14"/>
      <c r="AD2167" s="14"/>
      <c r="AE2167" s="14"/>
      <c r="AT2167" s="220" t="s">
        <v>194</v>
      </c>
      <c r="AU2167" s="220" t="s">
        <v>92</v>
      </c>
      <c r="AV2167" s="14" t="s">
        <v>84</v>
      </c>
      <c r="AW2167" s="14" t="s">
        <v>32</v>
      </c>
      <c r="AX2167" s="14" t="s">
        <v>76</v>
      </c>
      <c r="AY2167" s="220" t="s">
        <v>185</v>
      </c>
    </row>
    <row r="2168" s="13" customFormat="1">
      <c r="A2168" s="13"/>
      <c r="B2168" s="199"/>
      <c r="C2168" s="13"/>
      <c r="D2168" s="194" t="s">
        <v>194</v>
      </c>
      <c r="E2168" s="200" t="s">
        <v>1</v>
      </c>
      <c r="F2168" s="201" t="s">
        <v>715</v>
      </c>
      <c r="G2168" s="13"/>
      <c r="H2168" s="202">
        <v>284.30000000000001</v>
      </c>
      <c r="I2168" s="203"/>
      <c r="J2168" s="13"/>
      <c r="K2168" s="13"/>
      <c r="L2168" s="199"/>
      <c r="M2168" s="204"/>
      <c r="N2168" s="205"/>
      <c r="O2168" s="205"/>
      <c r="P2168" s="205"/>
      <c r="Q2168" s="205"/>
      <c r="R2168" s="205"/>
      <c r="S2168" s="205"/>
      <c r="T2168" s="206"/>
      <c r="U2168" s="13"/>
      <c r="V2168" s="13"/>
      <c r="W2168" s="13"/>
      <c r="X2168" s="13"/>
      <c r="Y2168" s="13"/>
      <c r="Z2168" s="13"/>
      <c r="AA2168" s="13"/>
      <c r="AB2168" s="13"/>
      <c r="AC2168" s="13"/>
      <c r="AD2168" s="13"/>
      <c r="AE2168" s="13"/>
      <c r="AT2168" s="200" t="s">
        <v>194</v>
      </c>
      <c r="AU2168" s="200" t="s">
        <v>92</v>
      </c>
      <c r="AV2168" s="13" t="s">
        <v>92</v>
      </c>
      <c r="AW2168" s="13" t="s">
        <v>32</v>
      </c>
      <c r="AX2168" s="13" t="s">
        <v>76</v>
      </c>
      <c r="AY2168" s="200" t="s">
        <v>185</v>
      </c>
    </row>
    <row r="2169" s="16" customFormat="1">
      <c r="A2169" s="16"/>
      <c r="B2169" s="234"/>
      <c r="C2169" s="16"/>
      <c r="D2169" s="194" t="s">
        <v>194</v>
      </c>
      <c r="E2169" s="235" t="s">
        <v>1</v>
      </c>
      <c r="F2169" s="236" t="s">
        <v>293</v>
      </c>
      <c r="G2169" s="16"/>
      <c r="H2169" s="237">
        <v>284.30000000000001</v>
      </c>
      <c r="I2169" s="238"/>
      <c r="J2169" s="16"/>
      <c r="K2169" s="16"/>
      <c r="L2169" s="234"/>
      <c r="M2169" s="239"/>
      <c r="N2169" s="240"/>
      <c r="O2169" s="240"/>
      <c r="P2169" s="240"/>
      <c r="Q2169" s="240"/>
      <c r="R2169" s="240"/>
      <c r="S2169" s="240"/>
      <c r="T2169" s="241"/>
      <c r="U2169" s="16"/>
      <c r="V2169" s="16"/>
      <c r="W2169" s="16"/>
      <c r="X2169" s="16"/>
      <c r="Y2169" s="16"/>
      <c r="Z2169" s="16"/>
      <c r="AA2169" s="16"/>
      <c r="AB2169" s="16"/>
      <c r="AC2169" s="16"/>
      <c r="AD2169" s="16"/>
      <c r="AE2169" s="16"/>
      <c r="AT2169" s="235" t="s">
        <v>194</v>
      </c>
      <c r="AU2169" s="235" t="s">
        <v>92</v>
      </c>
      <c r="AV2169" s="16" t="s">
        <v>111</v>
      </c>
      <c r="AW2169" s="16" t="s">
        <v>32</v>
      </c>
      <c r="AX2169" s="16" t="s">
        <v>76</v>
      </c>
      <c r="AY2169" s="235" t="s">
        <v>185</v>
      </c>
    </row>
    <row r="2170" s="14" customFormat="1">
      <c r="A2170" s="14"/>
      <c r="B2170" s="219"/>
      <c r="C2170" s="14"/>
      <c r="D2170" s="194" t="s">
        <v>194</v>
      </c>
      <c r="E2170" s="220" t="s">
        <v>1</v>
      </c>
      <c r="F2170" s="221" t="s">
        <v>2384</v>
      </c>
      <c r="G2170" s="14"/>
      <c r="H2170" s="220" t="s">
        <v>1</v>
      </c>
      <c r="I2170" s="222"/>
      <c r="J2170" s="14"/>
      <c r="K2170" s="14"/>
      <c r="L2170" s="219"/>
      <c r="M2170" s="223"/>
      <c r="N2170" s="224"/>
      <c r="O2170" s="224"/>
      <c r="P2170" s="224"/>
      <c r="Q2170" s="224"/>
      <c r="R2170" s="224"/>
      <c r="S2170" s="224"/>
      <c r="T2170" s="225"/>
      <c r="U2170" s="14"/>
      <c r="V2170" s="14"/>
      <c r="W2170" s="14"/>
      <c r="X2170" s="14"/>
      <c r="Y2170" s="14"/>
      <c r="Z2170" s="14"/>
      <c r="AA2170" s="14"/>
      <c r="AB2170" s="14"/>
      <c r="AC2170" s="14"/>
      <c r="AD2170" s="14"/>
      <c r="AE2170" s="14"/>
      <c r="AT2170" s="220" t="s">
        <v>194</v>
      </c>
      <c r="AU2170" s="220" t="s">
        <v>92</v>
      </c>
      <c r="AV2170" s="14" t="s">
        <v>84</v>
      </c>
      <c r="AW2170" s="14" t="s">
        <v>32</v>
      </c>
      <c r="AX2170" s="14" t="s">
        <v>76</v>
      </c>
      <c r="AY2170" s="220" t="s">
        <v>185</v>
      </c>
    </row>
    <row r="2171" s="13" customFormat="1">
      <c r="A2171" s="13"/>
      <c r="B2171" s="199"/>
      <c r="C2171" s="13"/>
      <c r="D2171" s="194" t="s">
        <v>194</v>
      </c>
      <c r="E2171" s="200" t="s">
        <v>1</v>
      </c>
      <c r="F2171" s="201" t="s">
        <v>2385</v>
      </c>
      <c r="G2171" s="13"/>
      <c r="H2171" s="202">
        <v>2.5</v>
      </c>
      <c r="I2171" s="203"/>
      <c r="J2171" s="13"/>
      <c r="K2171" s="13"/>
      <c r="L2171" s="199"/>
      <c r="M2171" s="204"/>
      <c r="N2171" s="205"/>
      <c r="O2171" s="205"/>
      <c r="P2171" s="205"/>
      <c r="Q2171" s="205"/>
      <c r="R2171" s="205"/>
      <c r="S2171" s="205"/>
      <c r="T2171" s="206"/>
      <c r="U2171" s="13"/>
      <c r="V2171" s="13"/>
      <c r="W2171" s="13"/>
      <c r="X2171" s="13"/>
      <c r="Y2171" s="13"/>
      <c r="Z2171" s="13"/>
      <c r="AA2171" s="13"/>
      <c r="AB2171" s="13"/>
      <c r="AC2171" s="13"/>
      <c r="AD2171" s="13"/>
      <c r="AE2171" s="13"/>
      <c r="AT2171" s="200" t="s">
        <v>194</v>
      </c>
      <c r="AU2171" s="200" t="s">
        <v>92</v>
      </c>
      <c r="AV2171" s="13" t="s">
        <v>92</v>
      </c>
      <c r="AW2171" s="13" t="s">
        <v>32</v>
      </c>
      <c r="AX2171" s="13" t="s">
        <v>76</v>
      </c>
      <c r="AY2171" s="200" t="s">
        <v>185</v>
      </c>
    </row>
    <row r="2172" s="13" customFormat="1">
      <c r="A2172" s="13"/>
      <c r="B2172" s="199"/>
      <c r="C2172" s="13"/>
      <c r="D2172" s="194" t="s">
        <v>194</v>
      </c>
      <c r="E2172" s="200" t="s">
        <v>1</v>
      </c>
      <c r="F2172" s="201" t="s">
        <v>2386</v>
      </c>
      <c r="G2172" s="13"/>
      <c r="H2172" s="202">
        <v>2.7999999999999998</v>
      </c>
      <c r="I2172" s="203"/>
      <c r="J2172" s="13"/>
      <c r="K2172" s="13"/>
      <c r="L2172" s="199"/>
      <c r="M2172" s="204"/>
      <c r="N2172" s="205"/>
      <c r="O2172" s="205"/>
      <c r="P2172" s="205"/>
      <c r="Q2172" s="205"/>
      <c r="R2172" s="205"/>
      <c r="S2172" s="205"/>
      <c r="T2172" s="206"/>
      <c r="U2172" s="13"/>
      <c r="V2172" s="13"/>
      <c r="W2172" s="13"/>
      <c r="X2172" s="13"/>
      <c r="Y2172" s="13"/>
      <c r="Z2172" s="13"/>
      <c r="AA2172" s="13"/>
      <c r="AB2172" s="13"/>
      <c r="AC2172" s="13"/>
      <c r="AD2172" s="13"/>
      <c r="AE2172" s="13"/>
      <c r="AT2172" s="200" t="s">
        <v>194</v>
      </c>
      <c r="AU2172" s="200" t="s">
        <v>92</v>
      </c>
      <c r="AV2172" s="13" t="s">
        <v>92</v>
      </c>
      <c r="AW2172" s="13" t="s">
        <v>32</v>
      </c>
      <c r="AX2172" s="13" t="s">
        <v>76</v>
      </c>
      <c r="AY2172" s="200" t="s">
        <v>185</v>
      </c>
    </row>
    <row r="2173" s="13" customFormat="1">
      <c r="A2173" s="13"/>
      <c r="B2173" s="199"/>
      <c r="C2173" s="13"/>
      <c r="D2173" s="194" t="s">
        <v>194</v>
      </c>
      <c r="E2173" s="200" t="s">
        <v>1</v>
      </c>
      <c r="F2173" s="201" t="s">
        <v>2387</v>
      </c>
      <c r="G2173" s="13"/>
      <c r="H2173" s="202">
        <v>47.200000000000003</v>
      </c>
      <c r="I2173" s="203"/>
      <c r="J2173" s="13"/>
      <c r="K2173" s="13"/>
      <c r="L2173" s="199"/>
      <c r="M2173" s="204"/>
      <c r="N2173" s="205"/>
      <c r="O2173" s="205"/>
      <c r="P2173" s="205"/>
      <c r="Q2173" s="205"/>
      <c r="R2173" s="205"/>
      <c r="S2173" s="205"/>
      <c r="T2173" s="206"/>
      <c r="U2173" s="13"/>
      <c r="V2173" s="13"/>
      <c r="W2173" s="13"/>
      <c r="X2173" s="13"/>
      <c r="Y2173" s="13"/>
      <c r="Z2173" s="13"/>
      <c r="AA2173" s="13"/>
      <c r="AB2173" s="13"/>
      <c r="AC2173" s="13"/>
      <c r="AD2173" s="13"/>
      <c r="AE2173" s="13"/>
      <c r="AT2173" s="200" t="s">
        <v>194</v>
      </c>
      <c r="AU2173" s="200" t="s">
        <v>92</v>
      </c>
      <c r="AV2173" s="13" t="s">
        <v>92</v>
      </c>
      <c r="AW2173" s="13" t="s">
        <v>32</v>
      </c>
      <c r="AX2173" s="13" t="s">
        <v>76</v>
      </c>
      <c r="AY2173" s="200" t="s">
        <v>185</v>
      </c>
    </row>
    <row r="2174" s="13" customFormat="1">
      <c r="A2174" s="13"/>
      <c r="B2174" s="199"/>
      <c r="C2174" s="13"/>
      <c r="D2174" s="194" t="s">
        <v>194</v>
      </c>
      <c r="E2174" s="200" t="s">
        <v>1</v>
      </c>
      <c r="F2174" s="201" t="s">
        <v>2388</v>
      </c>
      <c r="G2174" s="13"/>
      <c r="H2174" s="202">
        <v>25.175000000000001</v>
      </c>
      <c r="I2174" s="203"/>
      <c r="J2174" s="13"/>
      <c r="K2174" s="13"/>
      <c r="L2174" s="199"/>
      <c r="M2174" s="204"/>
      <c r="N2174" s="205"/>
      <c r="O2174" s="205"/>
      <c r="P2174" s="205"/>
      <c r="Q2174" s="205"/>
      <c r="R2174" s="205"/>
      <c r="S2174" s="205"/>
      <c r="T2174" s="206"/>
      <c r="U2174" s="13"/>
      <c r="V2174" s="13"/>
      <c r="W2174" s="13"/>
      <c r="X2174" s="13"/>
      <c r="Y2174" s="13"/>
      <c r="Z2174" s="13"/>
      <c r="AA2174" s="13"/>
      <c r="AB2174" s="13"/>
      <c r="AC2174" s="13"/>
      <c r="AD2174" s="13"/>
      <c r="AE2174" s="13"/>
      <c r="AT2174" s="200" t="s">
        <v>194</v>
      </c>
      <c r="AU2174" s="200" t="s">
        <v>92</v>
      </c>
      <c r="AV2174" s="13" t="s">
        <v>92</v>
      </c>
      <c r="AW2174" s="13" t="s">
        <v>32</v>
      </c>
      <c r="AX2174" s="13" t="s">
        <v>76</v>
      </c>
      <c r="AY2174" s="200" t="s">
        <v>185</v>
      </c>
    </row>
    <row r="2175" s="16" customFormat="1">
      <c r="A2175" s="16"/>
      <c r="B2175" s="234"/>
      <c r="C2175" s="16"/>
      <c r="D2175" s="194" t="s">
        <v>194</v>
      </c>
      <c r="E2175" s="235" t="s">
        <v>1</v>
      </c>
      <c r="F2175" s="236" t="s">
        <v>293</v>
      </c>
      <c r="G2175" s="16"/>
      <c r="H2175" s="237">
        <v>77.674999999999997</v>
      </c>
      <c r="I2175" s="238"/>
      <c r="J2175" s="16"/>
      <c r="K2175" s="16"/>
      <c r="L2175" s="234"/>
      <c r="M2175" s="239"/>
      <c r="N2175" s="240"/>
      <c r="O2175" s="240"/>
      <c r="P2175" s="240"/>
      <c r="Q2175" s="240"/>
      <c r="R2175" s="240"/>
      <c r="S2175" s="240"/>
      <c r="T2175" s="241"/>
      <c r="U2175" s="16"/>
      <c r="V2175" s="16"/>
      <c r="W2175" s="16"/>
      <c r="X2175" s="16"/>
      <c r="Y2175" s="16"/>
      <c r="Z2175" s="16"/>
      <c r="AA2175" s="16"/>
      <c r="AB2175" s="16"/>
      <c r="AC2175" s="16"/>
      <c r="AD2175" s="16"/>
      <c r="AE2175" s="16"/>
      <c r="AT2175" s="235" t="s">
        <v>194</v>
      </c>
      <c r="AU2175" s="235" t="s">
        <v>92</v>
      </c>
      <c r="AV2175" s="16" t="s">
        <v>111</v>
      </c>
      <c r="AW2175" s="16" t="s">
        <v>32</v>
      </c>
      <c r="AX2175" s="16" t="s">
        <v>76</v>
      </c>
      <c r="AY2175" s="235" t="s">
        <v>185</v>
      </c>
    </row>
    <row r="2176" s="15" customFormat="1">
      <c r="A2176" s="15"/>
      <c r="B2176" s="226"/>
      <c r="C2176" s="15"/>
      <c r="D2176" s="194" t="s">
        <v>194</v>
      </c>
      <c r="E2176" s="227" t="s">
        <v>1</v>
      </c>
      <c r="F2176" s="228" t="s">
        <v>276</v>
      </c>
      <c r="G2176" s="15"/>
      <c r="H2176" s="229">
        <v>361.97500000000002</v>
      </c>
      <c r="I2176" s="230"/>
      <c r="J2176" s="15"/>
      <c r="K2176" s="15"/>
      <c r="L2176" s="226"/>
      <c r="M2176" s="231"/>
      <c r="N2176" s="232"/>
      <c r="O2176" s="232"/>
      <c r="P2176" s="232"/>
      <c r="Q2176" s="232"/>
      <c r="R2176" s="232"/>
      <c r="S2176" s="232"/>
      <c r="T2176" s="233"/>
      <c r="U2176" s="15"/>
      <c r="V2176" s="15"/>
      <c r="W2176" s="15"/>
      <c r="X2176" s="15"/>
      <c r="Y2176" s="15"/>
      <c r="Z2176" s="15"/>
      <c r="AA2176" s="15"/>
      <c r="AB2176" s="15"/>
      <c r="AC2176" s="15"/>
      <c r="AD2176" s="15"/>
      <c r="AE2176" s="15"/>
      <c r="AT2176" s="227" t="s">
        <v>194</v>
      </c>
      <c r="AU2176" s="227" t="s">
        <v>92</v>
      </c>
      <c r="AV2176" s="15" t="s">
        <v>191</v>
      </c>
      <c r="AW2176" s="15" t="s">
        <v>32</v>
      </c>
      <c r="AX2176" s="15" t="s">
        <v>84</v>
      </c>
      <c r="AY2176" s="227" t="s">
        <v>185</v>
      </c>
    </row>
    <row r="2177" s="2" customFormat="1" ht="24.15" customHeight="1">
      <c r="A2177" s="38"/>
      <c r="B2177" s="180"/>
      <c r="C2177" s="181" t="s">
        <v>2389</v>
      </c>
      <c r="D2177" s="181" t="s">
        <v>187</v>
      </c>
      <c r="E2177" s="182" t="s">
        <v>2390</v>
      </c>
      <c r="F2177" s="183" t="s">
        <v>2391</v>
      </c>
      <c r="G2177" s="184" t="s">
        <v>190</v>
      </c>
      <c r="H2177" s="185">
        <v>55</v>
      </c>
      <c r="I2177" s="186"/>
      <c r="J2177" s="187">
        <f>ROUND(I2177*H2177,2)</f>
        <v>0</v>
      </c>
      <c r="K2177" s="183" t="s">
        <v>199</v>
      </c>
      <c r="L2177" s="39"/>
      <c r="M2177" s="188" t="s">
        <v>1</v>
      </c>
      <c r="N2177" s="189" t="s">
        <v>42</v>
      </c>
      <c r="O2177" s="77"/>
      <c r="P2177" s="190">
        <f>O2177*H2177</f>
        <v>0</v>
      </c>
      <c r="Q2177" s="190">
        <v>0.022540000000000001</v>
      </c>
      <c r="R2177" s="190">
        <f>Q2177*H2177</f>
        <v>1.2397</v>
      </c>
      <c r="S2177" s="190">
        <v>0</v>
      </c>
      <c r="T2177" s="191">
        <f>S2177*H2177</f>
        <v>0</v>
      </c>
      <c r="U2177" s="38"/>
      <c r="V2177" s="38"/>
      <c r="W2177" s="38"/>
      <c r="X2177" s="38"/>
      <c r="Y2177" s="38"/>
      <c r="Z2177" s="38"/>
      <c r="AA2177" s="38"/>
      <c r="AB2177" s="38"/>
      <c r="AC2177" s="38"/>
      <c r="AD2177" s="38"/>
      <c r="AE2177" s="38"/>
      <c r="AR2177" s="192" t="s">
        <v>301</v>
      </c>
      <c r="AT2177" s="192" t="s">
        <v>187</v>
      </c>
      <c r="AU2177" s="192" t="s">
        <v>92</v>
      </c>
      <c r="AY2177" s="19" t="s">
        <v>185</v>
      </c>
      <c r="BE2177" s="193">
        <f>IF(N2177="základní",J2177,0)</f>
        <v>0</v>
      </c>
      <c r="BF2177" s="193">
        <f>IF(N2177="snížená",J2177,0)</f>
        <v>0</v>
      </c>
      <c r="BG2177" s="193">
        <f>IF(N2177="zákl. přenesená",J2177,0)</f>
        <v>0</v>
      </c>
      <c r="BH2177" s="193">
        <f>IF(N2177="sníž. přenesená",J2177,0)</f>
        <v>0</v>
      </c>
      <c r="BI2177" s="193">
        <f>IF(N2177="nulová",J2177,0)</f>
        <v>0</v>
      </c>
      <c r="BJ2177" s="19" t="s">
        <v>92</v>
      </c>
      <c r="BK2177" s="193">
        <f>ROUND(I2177*H2177,2)</f>
        <v>0</v>
      </c>
      <c r="BL2177" s="19" t="s">
        <v>301</v>
      </c>
      <c r="BM2177" s="192" t="s">
        <v>2392</v>
      </c>
    </row>
    <row r="2178" s="2" customFormat="1">
      <c r="A2178" s="38"/>
      <c r="B2178" s="39"/>
      <c r="C2178" s="38"/>
      <c r="D2178" s="194" t="s">
        <v>193</v>
      </c>
      <c r="E2178" s="38"/>
      <c r="F2178" s="195" t="s">
        <v>2391</v>
      </c>
      <c r="G2178" s="38"/>
      <c r="H2178" s="38"/>
      <c r="I2178" s="196"/>
      <c r="J2178" s="38"/>
      <c r="K2178" s="38"/>
      <c r="L2178" s="39"/>
      <c r="M2178" s="197"/>
      <c r="N2178" s="198"/>
      <c r="O2178" s="77"/>
      <c r="P2178" s="77"/>
      <c r="Q2178" s="77"/>
      <c r="R2178" s="77"/>
      <c r="S2178" s="77"/>
      <c r="T2178" s="78"/>
      <c r="U2178" s="38"/>
      <c r="V2178" s="38"/>
      <c r="W2178" s="38"/>
      <c r="X2178" s="38"/>
      <c r="Y2178" s="38"/>
      <c r="Z2178" s="38"/>
      <c r="AA2178" s="38"/>
      <c r="AB2178" s="38"/>
      <c r="AC2178" s="38"/>
      <c r="AD2178" s="38"/>
      <c r="AE2178" s="38"/>
      <c r="AT2178" s="19" t="s">
        <v>193</v>
      </c>
      <c r="AU2178" s="19" t="s">
        <v>92</v>
      </c>
    </row>
    <row r="2179" s="2" customFormat="1">
      <c r="A2179" s="38"/>
      <c r="B2179" s="39"/>
      <c r="C2179" s="38"/>
      <c r="D2179" s="207" t="s">
        <v>201</v>
      </c>
      <c r="E2179" s="38"/>
      <c r="F2179" s="208" t="s">
        <v>2393</v>
      </c>
      <c r="G2179" s="38"/>
      <c r="H2179" s="38"/>
      <c r="I2179" s="196"/>
      <c r="J2179" s="38"/>
      <c r="K2179" s="38"/>
      <c r="L2179" s="39"/>
      <c r="M2179" s="197"/>
      <c r="N2179" s="198"/>
      <c r="O2179" s="77"/>
      <c r="P2179" s="77"/>
      <c r="Q2179" s="77"/>
      <c r="R2179" s="77"/>
      <c r="S2179" s="77"/>
      <c r="T2179" s="78"/>
      <c r="U2179" s="38"/>
      <c r="V2179" s="38"/>
      <c r="W2179" s="38"/>
      <c r="X2179" s="38"/>
      <c r="Y2179" s="38"/>
      <c r="Z2179" s="38"/>
      <c r="AA2179" s="38"/>
      <c r="AB2179" s="38"/>
      <c r="AC2179" s="38"/>
      <c r="AD2179" s="38"/>
      <c r="AE2179" s="38"/>
      <c r="AT2179" s="19" t="s">
        <v>201</v>
      </c>
      <c r="AU2179" s="19" t="s">
        <v>92</v>
      </c>
    </row>
    <row r="2180" s="14" customFormat="1">
      <c r="A2180" s="14"/>
      <c r="B2180" s="219"/>
      <c r="C2180" s="14"/>
      <c r="D2180" s="194" t="s">
        <v>194</v>
      </c>
      <c r="E2180" s="220" t="s">
        <v>1</v>
      </c>
      <c r="F2180" s="221" t="s">
        <v>2394</v>
      </c>
      <c r="G2180" s="14"/>
      <c r="H2180" s="220" t="s">
        <v>1</v>
      </c>
      <c r="I2180" s="222"/>
      <c r="J2180" s="14"/>
      <c r="K2180" s="14"/>
      <c r="L2180" s="219"/>
      <c r="M2180" s="223"/>
      <c r="N2180" s="224"/>
      <c r="O2180" s="224"/>
      <c r="P2180" s="224"/>
      <c r="Q2180" s="224"/>
      <c r="R2180" s="224"/>
      <c r="S2180" s="224"/>
      <c r="T2180" s="225"/>
      <c r="U2180" s="14"/>
      <c r="V2180" s="14"/>
      <c r="W2180" s="14"/>
      <c r="X2180" s="14"/>
      <c r="Y2180" s="14"/>
      <c r="Z2180" s="14"/>
      <c r="AA2180" s="14"/>
      <c r="AB2180" s="14"/>
      <c r="AC2180" s="14"/>
      <c r="AD2180" s="14"/>
      <c r="AE2180" s="14"/>
      <c r="AT2180" s="220" t="s">
        <v>194</v>
      </c>
      <c r="AU2180" s="220" t="s">
        <v>92</v>
      </c>
      <c r="AV2180" s="14" t="s">
        <v>84</v>
      </c>
      <c r="AW2180" s="14" t="s">
        <v>32</v>
      </c>
      <c r="AX2180" s="14" t="s">
        <v>76</v>
      </c>
      <c r="AY2180" s="220" t="s">
        <v>185</v>
      </c>
    </row>
    <row r="2181" s="13" customFormat="1">
      <c r="A2181" s="13"/>
      <c r="B2181" s="199"/>
      <c r="C2181" s="13"/>
      <c r="D2181" s="194" t="s">
        <v>194</v>
      </c>
      <c r="E2181" s="200" t="s">
        <v>1</v>
      </c>
      <c r="F2181" s="201" t="s">
        <v>263</v>
      </c>
      <c r="G2181" s="13"/>
      <c r="H2181" s="202">
        <v>4.4000000000000004</v>
      </c>
      <c r="I2181" s="203"/>
      <c r="J2181" s="13"/>
      <c r="K2181" s="13"/>
      <c r="L2181" s="199"/>
      <c r="M2181" s="204"/>
      <c r="N2181" s="205"/>
      <c r="O2181" s="205"/>
      <c r="P2181" s="205"/>
      <c r="Q2181" s="205"/>
      <c r="R2181" s="205"/>
      <c r="S2181" s="205"/>
      <c r="T2181" s="206"/>
      <c r="U2181" s="13"/>
      <c r="V2181" s="13"/>
      <c r="W2181" s="13"/>
      <c r="X2181" s="13"/>
      <c r="Y2181" s="13"/>
      <c r="Z2181" s="13"/>
      <c r="AA2181" s="13"/>
      <c r="AB2181" s="13"/>
      <c r="AC2181" s="13"/>
      <c r="AD2181" s="13"/>
      <c r="AE2181" s="13"/>
      <c r="AT2181" s="200" t="s">
        <v>194</v>
      </c>
      <c r="AU2181" s="200" t="s">
        <v>92</v>
      </c>
      <c r="AV2181" s="13" t="s">
        <v>92</v>
      </c>
      <c r="AW2181" s="13" t="s">
        <v>32</v>
      </c>
      <c r="AX2181" s="13" t="s">
        <v>76</v>
      </c>
      <c r="AY2181" s="200" t="s">
        <v>185</v>
      </c>
    </row>
    <row r="2182" s="13" customFormat="1">
      <c r="A2182" s="13"/>
      <c r="B2182" s="199"/>
      <c r="C2182" s="13"/>
      <c r="D2182" s="194" t="s">
        <v>194</v>
      </c>
      <c r="E2182" s="200" t="s">
        <v>1</v>
      </c>
      <c r="F2182" s="201" t="s">
        <v>2395</v>
      </c>
      <c r="G2182" s="13"/>
      <c r="H2182" s="202">
        <v>15.9</v>
      </c>
      <c r="I2182" s="203"/>
      <c r="J2182" s="13"/>
      <c r="K2182" s="13"/>
      <c r="L2182" s="199"/>
      <c r="M2182" s="204"/>
      <c r="N2182" s="205"/>
      <c r="O2182" s="205"/>
      <c r="P2182" s="205"/>
      <c r="Q2182" s="205"/>
      <c r="R2182" s="205"/>
      <c r="S2182" s="205"/>
      <c r="T2182" s="206"/>
      <c r="U2182" s="13"/>
      <c r="V2182" s="13"/>
      <c r="W2182" s="13"/>
      <c r="X2182" s="13"/>
      <c r="Y2182" s="13"/>
      <c r="Z2182" s="13"/>
      <c r="AA2182" s="13"/>
      <c r="AB2182" s="13"/>
      <c r="AC2182" s="13"/>
      <c r="AD2182" s="13"/>
      <c r="AE2182" s="13"/>
      <c r="AT2182" s="200" t="s">
        <v>194</v>
      </c>
      <c r="AU2182" s="200" t="s">
        <v>92</v>
      </c>
      <c r="AV2182" s="13" t="s">
        <v>92</v>
      </c>
      <c r="AW2182" s="13" t="s">
        <v>32</v>
      </c>
      <c r="AX2182" s="13" t="s">
        <v>76</v>
      </c>
      <c r="AY2182" s="200" t="s">
        <v>185</v>
      </c>
    </row>
    <row r="2183" s="13" customFormat="1">
      <c r="A2183" s="13"/>
      <c r="B2183" s="199"/>
      <c r="C2183" s="13"/>
      <c r="D2183" s="194" t="s">
        <v>194</v>
      </c>
      <c r="E2183" s="200" t="s">
        <v>1</v>
      </c>
      <c r="F2183" s="201" t="s">
        <v>2396</v>
      </c>
      <c r="G2183" s="13"/>
      <c r="H2183" s="202">
        <v>16.600000000000001</v>
      </c>
      <c r="I2183" s="203"/>
      <c r="J2183" s="13"/>
      <c r="K2183" s="13"/>
      <c r="L2183" s="199"/>
      <c r="M2183" s="204"/>
      <c r="N2183" s="205"/>
      <c r="O2183" s="205"/>
      <c r="P2183" s="205"/>
      <c r="Q2183" s="205"/>
      <c r="R2183" s="205"/>
      <c r="S2183" s="205"/>
      <c r="T2183" s="206"/>
      <c r="U2183" s="13"/>
      <c r="V2183" s="13"/>
      <c r="W2183" s="13"/>
      <c r="X2183" s="13"/>
      <c r="Y2183" s="13"/>
      <c r="Z2183" s="13"/>
      <c r="AA2183" s="13"/>
      <c r="AB2183" s="13"/>
      <c r="AC2183" s="13"/>
      <c r="AD2183" s="13"/>
      <c r="AE2183" s="13"/>
      <c r="AT2183" s="200" t="s">
        <v>194</v>
      </c>
      <c r="AU2183" s="200" t="s">
        <v>92</v>
      </c>
      <c r="AV2183" s="13" t="s">
        <v>92</v>
      </c>
      <c r="AW2183" s="13" t="s">
        <v>32</v>
      </c>
      <c r="AX2183" s="13" t="s">
        <v>76</v>
      </c>
      <c r="AY2183" s="200" t="s">
        <v>185</v>
      </c>
    </row>
    <row r="2184" s="13" customFormat="1">
      <c r="A2184" s="13"/>
      <c r="B2184" s="199"/>
      <c r="C2184" s="13"/>
      <c r="D2184" s="194" t="s">
        <v>194</v>
      </c>
      <c r="E2184" s="200" t="s">
        <v>1</v>
      </c>
      <c r="F2184" s="201" t="s">
        <v>2397</v>
      </c>
      <c r="G2184" s="13"/>
      <c r="H2184" s="202">
        <v>18.100000000000001</v>
      </c>
      <c r="I2184" s="203"/>
      <c r="J2184" s="13"/>
      <c r="K2184" s="13"/>
      <c r="L2184" s="199"/>
      <c r="M2184" s="204"/>
      <c r="N2184" s="205"/>
      <c r="O2184" s="205"/>
      <c r="P2184" s="205"/>
      <c r="Q2184" s="205"/>
      <c r="R2184" s="205"/>
      <c r="S2184" s="205"/>
      <c r="T2184" s="206"/>
      <c r="U2184" s="13"/>
      <c r="V2184" s="13"/>
      <c r="W2184" s="13"/>
      <c r="X2184" s="13"/>
      <c r="Y2184" s="13"/>
      <c r="Z2184" s="13"/>
      <c r="AA2184" s="13"/>
      <c r="AB2184" s="13"/>
      <c r="AC2184" s="13"/>
      <c r="AD2184" s="13"/>
      <c r="AE2184" s="13"/>
      <c r="AT2184" s="200" t="s">
        <v>194</v>
      </c>
      <c r="AU2184" s="200" t="s">
        <v>92</v>
      </c>
      <c r="AV2184" s="13" t="s">
        <v>92</v>
      </c>
      <c r="AW2184" s="13" t="s">
        <v>32</v>
      </c>
      <c r="AX2184" s="13" t="s">
        <v>76</v>
      </c>
      <c r="AY2184" s="200" t="s">
        <v>185</v>
      </c>
    </row>
    <row r="2185" s="15" customFormat="1">
      <c r="A2185" s="15"/>
      <c r="B2185" s="226"/>
      <c r="C2185" s="15"/>
      <c r="D2185" s="194" t="s">
        <v>194</v>
      </c>
      <c r="E2185" s="227" t="s">
        <v>1</v>
      </c>
      <c r="F2185" s="228" t="s">
        <v>276</v>
      </c>
      <c r="G2185" s="15"/>
      <c r="H2185" s="229">
        <v>55.000000000000007</v>
      </c>
      <c r="I2185" s="230"/>
      <c r="J2185" s="15"/>
      <c r="K2185" s="15"/>
      <c r="L2185" s="226"/>
      <c r="M2185" s="231"/>
      <c r="N2185" s="232"/>
      <c r="O2185" s="232"/>
      <c r="P2185" s="232"/>
      <c r="Q2185" s="232"/>
      <c r="R2185" s="232"/>
      <c r="S2185" s="232"/>
      <c r="T2185" s="233"/>
      <c r="U2185" s="15"/>
      <c r="V2185" s="15"/>
      <c r="W2185" s="15"/>
      <c r="X2185" s="15"/>
      <c r="Y2185" s="15"/>
      <c r="Z2185" s="15"/>
      <c r="AA2185" s="15"/>
      <c r="AB2185" s="15"/>
      <c r="AC2185" s="15"/>
      <c r="AD2185" s="15"/>
      <c r="AE2185" s="15"/>
      <c r="AT2185" s="227" t="s">
        <v>194</v>
      </c>
      <c r="AU2185" s="227" t="s">
        <v>92</v>
      </c>
      <c r="AV2185" s="15" t="s">
        <v>191</v>
      </c>
      <c r="AW2185" s="15" t="s">
        <v>32</v>
      </c>
      <c r="AX2185" s="15" t="s">
        <v>84</v>
      </c>
      <c r="AY2185" s="227" t="s">
        <v>185</v>
      </c>
    </row>
    <row r="2186" s="2" customFormat="1" ht="16.5" customHeight="1">
      <c r="A2186" s="38"/>
      <c r="B2186" s="180"/>
      <c r="C2186" s="181" t="s">
        <v>2398</v>
      </c>
      <c r="D2186" s="181" t="s">
        <v>187</v>
      </c>
      <c r="E2186" s="182" t="s">
        <v>2399</v>
      </c>
      <c r="F2186" s="183" t="s">
        <v>2400</v>
      </c>
      <c r="G2186" s="184" t="s">
        <v>190</v>
      </c>
      <c r="H2186" s="185">
        <v>940.95000000000005</v>
      </c>
      <c r="I2186" s="186"/>
      <c r="J2186" s="187">
        <f>ROUND(I2186*H2186,2)</f>
        <v>0</v>
      </c>
      <c r="K2186" s="183" t="s">
        <v>199</v>
      </c>
      <c r="L2186" s="39"/>
      <c r="M2186" s="188" t="s">
        <v>1</v>
      </c>
      <c r="N2186" s="189" t="s">
        <v>42</v>
      </c>
      <c r="O2186" s="77"/>
      <c r="P2186" s="190">
        <f>O2186*H2186</f>
        <v>0</v>
      </c>
      <c r="Q2186" s="190">
        <v>0.00010000000000000001</v>
      </c>
      <c r="R2186" s="190">
        <f>Q2186*H2186</f>
        <v>0.094095000000000012</v>
      </c>
      <c r="S2186" s="190">
        <v>0</v>
      </c>
      <c r="T2186" s="191">
        <f>S2186*H2186</f>
        <v>0</v>
      </c>
      <c r="U2186" s="38"/>
      <c r="V2186" s="38"/>
      <c r="W2186" s="38"/>
      <c r="X2186" s="38"/>
      <c r="Y2186" s="38"/>
      <c r="Z2186" s="38"/>
      <c r="AA2186" s="38"/>
      <c r="AB2186" s="38"/>
      <c r="AC2186" s="38"/>
      <c r="AD2186" s="38"/>
      <c r="AE2186" s="38"/>
      <c r="AR2186" s="192" t="s">
        <v>301</v>
      </c>
      <c r="AT2186" s="192" t="s">
        <v>187</v>
      </c>
      <c r="AU2186" s="192" t="s">
        <v>92</v>
      </c>
      <c r="AY2186" s="19" t="s">
        <v>185</v>
      </c>
      <c r="BE2186" s="193">
        <f>IF(N2186="základní",J2186,0)</f>
        <v>0</v>
      </c>
      <c r="BF2186" s="193">
        <f>IF(N2186="snížená",J2186,0)</f>
        <v>0</v>
      </c>
      <c r="BG2186" s="193">
        <f>IF(N2186="zákl. přenesená",J2186,0)</f>
        <v>0</v>
      </c>
      <c r="BH2186" s="193">
        <f>IF(N2186="sníž. přenesená",J2186,0)</f>
        <v>0</v>
      </c>
      <c r="BI2186" s="193">
        <f>IF(N2186="nulová",J2186,0)</f>
        <v>0</v>
      </c>
      <c r="BJ2186" s="19" t="s">
        <v>92</v>
      </c>
      <c r="BK2186" s="193">
        <f>ROUND(I2186*H2186,2)</f>
        <v>0</v>
      </c>
      <c r="BL2186" s="19" t="s">
        <v>301</v>
      </c>
      <c r="BM2186" s="192" t="s">
        <v>2401</v>
      </c>
    </row>
    <row r="2187" s="2" customFormat="1">
      <c r="A2187" s="38"/>
      <c r="B2187" s="39"/>
      <c r="C2187" s="38"/>
      <c r="D2187" s="194" t="s">
        <v>193</v>
      </c>
      <c r="E2187" s="38"/>
      <c r="F2187" s="195" t="s">
        <v>2400</v>
      </c>
      <c r="G2187" s="38"/>
      <c r="H2187" s="38"/>
      <c r="I2187" s="196"/>
      <c r="J2187" s="38"/>
      <c r="K2187" s="38"/>
      <c r="L2187" s="39"/>
      <c r="M2187" s="197"/>
      <c r="N2187" s="198"/>
      <c r="O2187" s="77"/>
      <c r="P2187" s="77"/>
      <c r="Q2187" s="77"/>
      <c r="R2187" s="77"/>
      <c r="S2187" s="77"/>
      <c r="T2187" s="78"/>
      <c r="U2187" s="38"/>
      <c r="V2187" s="38"/>
      <c r="W2187" s="38"/>
      <c r="X2187" s="38"/>
      <c r="Y2187" s="38"/>
      <c r="Z2187" s="38"/>
      <c r="AA2187" s="38"/>
      <c r="AB2187" s="38"/>
      <c r="AC2187" s="38"/>
      <c r="AD2187" s="38"/>
      <c r="AE2187" s="38"/>
      <c r="AT2187" s="19" t="s">
        <v>193</v>
      </c>
      <c r="AU2187" s="19" t="s">
        <v>92</v>
      </c>
    </row>
    <row r="2188" s="2" customFormat="1">
      <c r="A2188" s="38"/>
      <c r="B2188" s="39"/>
      <c r="C2188" s="38"/>
      <c r="D2188" s="207" t="s">
        <v>201</v>
      </c>
      <c r="E2188" s="38"/>
      <c r="F2188" s="208" t="s">
        <v>2402</v>
      </c>
      <c r="G2188" s="38"/>
      <c r="H2188" s="38"/>
      <c r="I2188" s="196"/>
      <c r="J2188" s="38"/>
      <c r="K2188" s="38"/>
      <c r="L2188" s="39"/>
      <c r="M2188" s="197"/>
      <c r="N2188" s="198"/>
      <c r="O2188" s="77"/>
      <c r="P2188" s="77"/>
      <c r="Q2188" s="77"/>
      <c r="R2188" s="77"/>
      <c r="S2188" s="77"/>
      <c r="T2188" s="78"/>
      <c r="U2188" s="38"/>
      <c r="V2188" s="38"/>
      <c r="W2188" s="38"/>
      <c r="X2188" s="38"/>
      <c r="Y2188" s="38"/>
      <c r="Z2188" s="38"/>
      <c r="AA2188" s="38"/>
      <c r="AB2188" s="38"/>
      <c r="AC2188" s="38"/>
      <c r="AD2188" s="38"/>
      <c r="AE2188" s="38"/>
      <c r="AT2188" s="19" t="s">
        <v>201</v>
      </c>
      <c r="AU2188" s="19" t="s">
        <v>92</v>
      </c>
    </row>
    <row r="2189" s="13" customFormat="1">
      <c r="A2189" s="13"/>
      <c r="B2189" s="199"/>
      <c r="C2189" s="13"/>
      <c r="D2189" s="194" t="s">
        <v>194</v>
      </c>
      <c r="E2189" s="200" t="s">
        <v>1</v>
      </c>
      <c r="F2189" s="201" t="s">
        <v>2403</v>
      </c>
      <c r="G2189" s="13"/>
      <c r="H2189" s="202">
        <v>910.97299999999996</v>
      </c>
      <c r="I2189" s="203"/>
      <c r="J2189" s="13"/>
      <c r="K2189" s="13"/>
      <c r="L2189" s="199"/>
      <c r="M2189" s="204"/>
      <c r="N2189" s="205"/>
      <c r="O2189" s="205"/>
      <c r="P2189" s="205"/>
      <c r="Q2189" s="205"/>
      <c r="R2189" s="205"/>
      <c r="S2189" s="205"/>
      <c r="T2189" s="206"/>
      <c r="U2189" s="13"/>
      <c r="V2189" s="13"/>
      <c r="W2189" s="13"/>
      <c r="X2189" s="13"/>
      <c r="Y2189" s="13"/>
      <c r="Z2189" s="13"/>
      <c r="AA2189" s="13"/>
      <c r="AB2189" s="13"/>
      <c r="AC2189" s="13"/>
      <c r="AD2189" s="13"/>
      <c r="AE2189" s="13"/>
      <c r="AT2189" s="200" t="s">
        <v>194</v>
      </c>
      <c r="AU2189" s="200" t="s">
        <v>92</v>
      </c>
      <c r="AV2189" s="13" t="s">
        <v>92</v>
      </c>
      <c r="AW2189" s="13" t="s">
        <v>32</v>
      </c>
      <c r="AX2189" s="13" t="s">
        <v>76</v>
      </c>
      <c r="AY2189" s="200" t="s">
        <v>185</v>
      </c>
    </row>
    <row r="2190" s="13" customFormat="1">
      <c r="A2190" s="13"/>
      <c r="B2190" s="199"/>
      <c r="C2190" s="13"/>
      <c r="D2190" s="194" t="s">
        <v>194</v>
      </c>
      <c r="E2190" s="200" t="s">
        <v>1</v>
      </c>
      <c r="F2190" s="201" t="s">
        <v>2404</v>
      </c>
      <c r="G2190" s="13"/>
      <c r="H2190" s="202">
        <v>29.977</v>
      </c>
      <c r="I2190" s="203"/>
      <c r="J2190" s="13"/>
      <c r="K2190" s="13"/>
      <c r="L2190" s="199"/>
      <c r="M2190" s="204"/>
      <c r="N2190" s="205"/>
      <c r="O2190" s="205"/>
      <c r="P2190" s="205"/>
      <c r="Q2190" s="205"/>
      <c r="R2190" s="205"/>
      <c r="S2190" s="205"/>
      <c r="T2190" s="206"/>
      <c r="U2190" s="13"/>
      <c r="V2190" s="13"/>
      <c r="W2190" s="13"/>
      <c r="X2190" s="13"/>
      <c r="Y2190" s="13"/>
      <c r="Z2190" s="13"/>
      <c r="AA2190" s="13"/>
      <c r="AB2190" s="13"/>
      <c r="AC2190" s="13"/>
      <c r="AD2190" s="13"/>
      <c r="AE2190" s="13"/>
      <c r="AT2190" s="200" t="s">
        <v>194</v>
      </c>
      <c r="AU2190" s="200" t="s">
        <v>92</v>
      </c>
      <c r="AV2190" s="13" t="s">
        <v>92</v>
      </c>
      <c r="AW2190" s="13" t="s">
        <v>32</v>
      </c>
      <c r="AX2190" s="13" t="s">
        <v>76</v>
      </c>
      <c r="AY2190" s="200" t="s">
        <v>185</v>
      </c>
    </row>
    <row r="2191" s="15" customFormat="1">
      <c r="A2191" s="15"/>
      <c r="B2191" s="226"/>
      <c r="C2191" s="15"/>
      <c r="D2191" s="194" t="s">
        <v>194</v>
      </c>
      <c r="E2191" s="227" t="s">
        <v>1</v>
      </c>
      <c r="F2191" s="228" t="s">
        <v>276</v>
      </c>
      <c r="G2191" s="15"/>
      <c r="H2191" s="229">
        <v>940.94999999999993</v>
      </c>
      <c r="I2191" s="230"/>
      <c r="J2191" s="15"/>
      <c r="K2191" s="15"/>
      <c r="L2191" s="226"/>
      <c r="M2191" s="231"/>
      <c r="N2191" s="232"/>
      <c r="O2191" s="232"/>
      <c r="P2191" s="232"/>
      <c r="Q2191" s="232"/>
      <c r="R2191" s="232"/>
      <c r="S2191" s="232"/>
      <c r="T2191" s="233"/>
      <c r="U2191" s="15"/>
      <c r="V2191" s="15"/>
      <c r="W2191" s="15"/>
      <c r="X2191" s="15"/>
      <c r="Y2191" s="15"/>
      <c r="Z2191" s="15"/>
      <c r="AA2191" s="15"/>
      <c r="AB2191" s="15"/>
      <c r="AC2191" s="15"/>
      <c r="AD2191" s="15"/>
      <c r="AE2191" s="15"/>
      <c r="AT2191" s="227" t="s">
        <v>194</v>
      </c>
      <c r="AU2191" s="227" t="s">
        <v>92</v>
      </c>
      <c r="AV2191" s="15" t="s">
        <v>191</v>
      </c>
      <c r="AW2191" s="15" t="s">
        <v>32</v>
      </c>
      <c r="AX2191" s="15" t="s">
        <v>84</v>
      </c>
      <c r="AY2191" s="227" t="s">
        <v>185</v>
      </c>
    </row>
    <row r="2192" s="2" customFormat="1" ht="16.5" customHeight="1">
      <c r="A2192" s="38"/>
      <c r="B2192" s="180"/>
      <c r="C2192" s="181" t="s">
        <v>2405</v>
      </c>
      <c r="D2192" s="181" t="s">
        <v>187</v>
      </c>
      <c r="E2192" s="182" t="s">
        <v>2406</v>
      </c>
      <c r="F2192" s="183" t="s">
        <v>2407</v>
      </c>
      <c r="G2192" s="184" t="s">
        <v>190</v>
      </c>
      <c r="H2192" s="185">
        <v>55</v>
      </c>
      <c r="I2192" s="186"/>
      <c r="J2192" s="187">
        <f>ROUND(I2192*H2192,2)</f>
        <v>0</v>
      </c>
      <c r="K2192" s="183" t="s">
        <v>199</v>
      </c>
      <c r="L2192" s="39"/>
      <c r="M2192" s="188" t="s">
        <v>1</v>
      </c>
      <c r="N2192" s="189" t="s">
        <v>42</v>
      </c>
      <c r="O2192" s="77"/>
      <c r="P2192" s="190">
        <f>O2192*H2192</f>
        <v>0</v>
      </c>
      <c r="Q2192" s="190">
        <v>0</v>
      </c>
      <c r="R2192" s="190">
        <f>Q2192*H2192</f>
        <v>0</v>
      </c>
      <c r="S2192" s="190">
        <v>0</v>
      </c>
      <c r="T2192" s="191">
        <f>S2192*H2192</f>
        <v>0</v>
      </c>
      <c r="U2192" s="38"/>
      <c r="V2192" s="38"/>
      <c r="W2192" s="38"/>
      <c r="X2192" s="38"/>
      <c r="Y2192" s="38"/>
      <c r="Z2192" s="38"/>
      <c r="AA2192" s="38"/>
      <c r="AB2192" s="38"/>
      <c r="AC2192" s="38"/>
      <c r="AD2192" s="38"/>
      <c r="AE2192" s="38"/>
      <c r="AR2192" s="192" t="s">
        <v>301</v>
      </c>
      <c r="AT2192" s="192" t="s">
        <v>187</v>
      </c>
      <c r="AU2192" s="192" t="s">
        <v>92</v>
      </c>
      <c r="AY2192" s="19" t="s">
        <v>185</v>
      </c>
      <c r="BE2192" s="193">
        <f>IF(N2192="základní",J2192,0)</f>
        <v>0</v>
      </c>
      <c r="BF2192" s="193">
        <f>IF(N2192="snížená",J2192,0)</f>
        <v>0</v>
      </c>
      <c r="BG2192" s="193">
        <f>IF(N2192="zákl. přenesená",J2192,0)</f>
        <v>0</v>
      </c>
      <c r="BH2192" s="193">
        <f>IF(N2192="sníž. přenesená",J2192,0)</f>
        <v>0</v>
      </c>
      <c r="BI2192" s="193">
        <f>IF(N2192="nulová",J2192,0)</f>
        <v>0</v>
      </c>
      <c r="BJ2192" s="19" t="s">
        <v>92</v>
      </c>
      <c r="BK2192" s="193">
        <f>ROUND(I2192*H2192,2)</f>
        <v>0</v>
      </c>
      <c r="BL2192" s="19" t="s">
        <v>301</v>
      </c>
      <c r="BM2192" s="192" t="s">
        <v>2408</v>
      </c>
    </row>
    <row r="2193" s="2" customFormat="1">
      <c r="A2193" s="38"/>
      <c r="B2193" s="39"/>
      <c r="C2193" s="38"/>
      <c r="D2193" s="194" t="s">
        <v>193</v>
      </c>
      <c r="E2193" s="38"/>
      <c r="F2193" s="195" t="s">
        <v>2407</v>
      </c>
      <c r="G2193" s="38"/>
      <c r="H2193" s="38"/>
      <c r="I2193" s="196"/>
      <c r="J2193" s="38"/>
      <c r="K2193" s="38"/>
      <c r="L2193" s="39"/>
      <c r="M2193" s="197"/>
      <c r="N2193" s="198"/>
      <c r="O2193" s="77"/>
      <c r="P2193" s="77"/>
      <c r="Q2193" s="77"/>
      <c r="R2193" s="77"/>
      <c r="S2193" s="77"/>
      <c r="T2193" s="78"/>
      <c r="U2193" s="38"/>
      <c r="V2193" s="38"/>
      <c r="W2193" s="38"/>
      <c r="X2193" s="38"/>
      <c r="Y2193" s="38"/>
      <c r="Z2193" s="38"/>
      <c r="AA2193" s="38"/>
      <c r="AB2193" s="38"/>
      <c r="AC2193" s="38"/>
      <c r="AD2193" s="38"/>
      <c r="AE2193" s="38"/>
      <c r="AT2193" s="19" t="s">
        <v>193</v>
      </c>
      <c r="AU2193" s="19" t="s">
        <v>92</v>
      </c>
    </row>
    <row r="2194" s="2" customFormat="1">
      <c r="A2194" s="38"/>
      <c r="B2194" s="39"/>
      <c r="C2194" s="38"/>
      <c r="D2194" s="207" t="s">
        <v>201</v>
      </c>
      <c r="E2194" s="38"/>
      <c r="F2194" s="208" t="s">
        <v>2409</v>
      </c>
      <c r="G2194" s="38"/>
      <c r="H2194" s="38"/>
      <c r="I2194" s="196"/>
      <c r="J2194" s="38"/>
      <c r="K2194" s="38"/>
      <c r="L2194" s="39"/>
      <c r="M2194" s="197"/>
      <c r="N2194" s="198"/>
      <c r="O2194" s="77"/>
      <c r="P2194" s="77"/>
      <c r="Q2194" s="77"/>
      <c r="R2194" s="77"/>
      <c r="S2194" s="77"/>
      <c r="T2194" s="78"/>
      <c r="U2194" s="38"/>
      <c r="V2194" s="38"/>
      <c r="W2194" s="38"/>
      <c r="X2194" s="38"/>
      <c r="Y2194" s="38"/>
      <c r="Z2194" s="38"/>
      <c r="AA2194" s="38"/>
      <c r="AB2194" s="38"/>
      <c r="AC2194" s="38"/>
      <c r="AD2194" s="38"/>
      <c r="AE2194" s="38"/>
      <c r="AT2194" s="19" t="s">
        <v>201</v>
      </c>
      <c r="AU2194" s="19" t="s">
        <v>92</v>
      </c>
    </row>
    <row r="2195" s="14" customFormat="1">
      <c r="A2195" s="14"/>
      <c r="B2195" s="219"/>
      <c r="C2195" s="14"/>
      <c r="D2195" s="194" t="s">
        <v>194</v>
      </c>
      <c r="E2195" s="220" t="s">
        <v>1</v>
      </c>
      <c r="F2195" s="221" t="s">
        <v>2394</v>
      </c>
      <c r="G2195" s="14"/>
      <c r="H2195" s="220" t="s">
        <v>1</v>
      </c>
      <c r="I2195" s="222"/>
      <c r="J2195" s="14"/>
      <c r="K2195" s="14"/>
      <c r="L2195" s="219"/>
      <c r="M2195" s="223"/>
      <c r="N2195" s="224"/>
      <c r="O2195" s="224"/>
      <c r="P2195" s="224"/>
      <c r="Q2195" s="224"/>
      <c r="R2195" s="224"/>
      <c r="S2195" s="224"/>
      <c r="T2195" s="225"/>
      <c r="U2195" s="14"/>
      <c r="V2195" s="14"/>
      <c r="W2195" s="14"/>
      <c r="X2195" s="14"/>
      <c r="Y2195" s="14"/>
      <c r="Z2195" s="14"/>
      <c r="AA2195" s="14"/>
      <c r="AB2195" s="14"/>
      <c r="AC2195" s="14"/>
      <c r="AD2195" s="14"/>
      <c r="AE2195" s="14"/>
      <c r="AT2195" s="220" t="s">
        <v>194</v>
      </c>
      <c r="AU2195" s="220" t="s">
        <v>92</v>
      </c>
      <c r="AV2195" s="14" t="s">
        <v>84</v>
      </c>
      <c r="AW2195" s="14" t="s">
        <v>32</v>
      </c>
      <c r="AX2195" s="14" t="s">
        <v>76</v>
      </c>
      <c r="AY2195" s="220" t="s">
        <v>185</v>
      </c>
    </row>
    <row r="2196" s="13" customFormat="1">
      <c r="A2196" s="13"/>
      <c r="B2196" s="199"/>
      <c r="C2196" s="13"/>
      <c r="D2196" s="194" t="s">
        <v>194</v>
      </c>
      <c r="E2196" s="200" t="s">
        <v>1</v>
      </c>
      <c r="F2196" s="201" t="s">
        <v>589</v>
      </c>
      <c r="G2196" s="13"/>
      <c r="H2196" s="202">
        <v>55</v>
      </c>
      <c r="I2196" s="203"/>
      <c r="J2196" s="13"/>
      <c r="K2196" s="13"/>
      <c r="L2196" s="199"/>
      <c r="M2196" s="204"/>
      <c r="N2196" s="205"/>
      <c r="O2196" s="205"/>
      <c r="P2196" s="205"/>
      <c r="Q2196" s="205"/>
      <c r="R2196" s="205"/>
      <c r="S2196" s="205"/>
      <c r="T2196" s="206"/>
      <c r="U2196" s="13"/>
      <c r="V2196" s="13"/>
      <c r="W2196" s="13"/>
      <c r="X2196" s="13"/>
      <c r="Y2196" s="13"/>
      <c r="Z2196" s="13"/>
      <c r="AA2196" s="13"/>
      <c r="AB2196" s="13"/>
      <c r="AC2196" s="13"/>
      <c r="AD2196" s="13"/>
      <c r="AE2196" s="13"/>
      <c r="AT2196" s="200" t="s">
        <v>194</v>
      </c>
      <c r="AU2196" s="200" t="s">
        <v>92</v>
      </c>
      <c r="AV2196" s="13" t="s">
        <v>92</v>
      </c>
      <c r="AW2196" s="13" t="s">
        <v>32</v>
      </c>
      <c r="AX2196" s="13" t="s">
        <v>76</v>
      </c>
      <c r="AY2196" s="200" t="s">
        <v>185</v>
      </c>
    </row>
    <row r="2197" s="15" customFormat="1">
      <c r="A2197" s="15"/>
      <c r="B2197" s="226"/>
      <c r="C2197" s="15"/>
      <c r="D2197" s="194" t="s">
        <v>194</v>
      </c>
      <c r="E2197" s="227" t="s">
        <v>1</v>
      </c>
      <c r="F2197" s="228" t="s">
        <v>276</v>
      </c>
      <c r="G2197" s="15"/>
      <c r="H2197" s="229">
        <v>55</v>
      </c>
      <c r="I2197" s="230"/>
      <c r="J2197" s="15"/>
      <c r="K2197" s="15"/>
      <c r="L2197" s="226"/>
      <c r="M2197" s="231"/>
      <c r="N2197" s="232"/>
      <c r="O2197" s="232"/>
      <c r="P2197" s="232"/>
      <c r="Q2197" s="232"/>
      <c r="R2197" s="232"/>
      <c r="S2197" s="232"/>
      <c r="T2197" s="233"/>
      <c r="U2197" s="15"/>
      <c r="V2197" s="15"/>
      <c r="W2197" s="15"/>
      <c r="X2197" s="15"/>
      <c r="Y2197" s="15"/>
      <c r="Z2197" s="15"/>
      <c r="AA2197" s="15"/>
      <c r="AB2197" s="15"/>
      <c r="AC2197" s="15"/>
      <c r="AD2197" s="15"/>
      <c r="AE2197" s="15"/>
      <c r="AT2197" s="227" t="s">
        <v>194</v>
      </c>
      <c r="AU2197" s="227" t="s">
        <v>92</v>
      </c>
      <c r="AV2197" s="15" t="s">
        <v>191</v>
      </c>
      <c r="AW2197" s="15" t="s">
        <v>32</v>
      </c>
      <c r="AX2197" s="15" t="s">
        <v>84</v>
      </c>
      <c r="AY2197" s="227" t="s">
        <v>185</v>
      </c>
    </row>
    <row r="2198" s="2" customFormat="1" ht="24.15" customHeight="1">
      <c r="A2198" s="38"/>
      <c r="B2198" s="180"/>
      <c r="C2198" s="209" t="s">
        <v>2410</v>
      </c>
      <c r="D2198" s="209" t="s">
        <v>240</v>
      </c>
      <c r="E2198" s="210" t="s">
        <v>2411</v>
      </c>
      <c r="F2198" s="211" t="s">
        <v>2412</v>
      </c>
      <c r="G2198" s="212" t="s">
        <v>190</v>
      </c>
      <c r="H2198" s="213">
        <v>61.792999999999999</v>
      </c>
      <c r="I2198" s="214"/>
      <c r="J2198" s="215">
        <f>ROUND(I2198*H2198,2)</f>
        <v>0</v>
      </c>
      <c r="K2198" s="211" t="s">
        <v>199</v>
      </c>
      <c r="L2198" s="216"/>
      <c r="M2198" s="217" t="s">
        <v>1</v>
      </c>
      <c r="N2198" s="218" t="s">
        <v>42</v>
      </c>
      <c r="O2198" s="77"/>
      <c r="P2198" s="190">
        <f>O2198*H2198</f>
        <v>0</v>
      </c>
      <c r="Q2198" s="190">
        <v>0.00011</v>
      </c>
      <c r="R2198" s="190">
        <f>Q2198*H2198</f>
        <v>0.0067972300000000005</v>
      </c>
      <c r="S2198" s="190">
        <v>0</v>
      </c>
      <c r="T2198" s="191">
        <f>S2198*H2198</f>
        <v>0</v>
      </c>
      <c r="U2198" s="38"/>
      <c r="V2198" s="38"/>
      <c r="W2198" s="38"/>
      <c r="X2198" s="38"/>
      <c r="Y2198" s="38"/>
      <c r="Z2198" s="38"/>
      <c r="AA2198" s="38"/>
      <c r="AB2198" s="38"/>
      <c r="AC2198" s="38"/>
      <c r="AD2198" s="38"/>
      <c r="AE2198" s="38"/>
      <c r="AR2198" s="192" t="s">
        <v>414</v>
      </c>
      <c r="AT2198" s="192" t="s">
        <v>240</v>
      </c>
      <c r="AU2198" s="192" t="s">
        <v>92</v>
      </c>
      <c r="AY2198" s="19" t="s">
        <v>185</v>
      </c>
      <c r="BE2198" s="193">
        <f>IF(N2198="základní",J2198,0)</f>
        <v>0</v>
      </c>
      <c r="BF2198" s="193">
        <f>IF(N2198="snížená",J2198,0)</f>
        <v>0</v>
      </c>
      <c r="BG2198" s="193">
        <f>IF(N2198="zákl. přenesená",J2198,0)</f>
        <v>0</v>
      </c>
      <c r="BH2198" s="193">
        <f>IF(N2198="sníž. přenesená",J2198,0)</f>
        <v>0</v>
      </c>
      <c r="BI2198" s="193">
        <f>IF(N2198="nulová",J2198,0)</f>
        <v>0</v>
      </c>
      <c r="BJ2198" s="19" t="s">
        <v>92</v>
      </c>
      <c r="BK2198" s="193">
        <f>ROUND(I2198*H2198,2)</f>
        <v>0</v>
      </c>
      <c r="BL2198" s="19" t="s">
        <v>301</v>
      </c>
      <c r="BM2198" s="192" t="s">
        <v>2413</v>
      </c>
    </row>
    <row r="2199" s="2" customFormat="1">
      <c r="A2199" s="38"/>
      <c r="B2199" s="39"/>
      <c r="C2199" s="38"/>
      <c r="D2199" s="194" t="s">
        <v>193</v>
      </c>
      <c r="E2199" s="38"/>
      <c r="F2199" s="195" t="s">
        <v>2412</v>
      </c>
      <c r="G2199" s="38"/>
      <c r="H2199" s="38"/>
      <c r="I2199" s="196"/>
      <c r="J2199" s="38"/>
      <c r="K2199" s="38"/>
      <c r="L2199" s="39"/>
      <c r="M2199" s="197"/>
      <c r="N2199" s="198"/>
      <c r="O2199" s="77"/>
      <c r="P2199" s="77"/>
      <c r="Q2199" s="77"/>
      <c r="R2199" s="77"/>
      <c r="S2199" s="77"/>
      <c r="T2199" s="78"/>
      <c r="U2199" s="38"/>
      <c r="V2199" s="38"/>
      <c r="W2199" s="38"/>
      <c r="X2199" s="38"/>
      <c r="Y2199" s="38"/>
      <c r="Z2199" s="38"/>
      <c r="AA2199" s="38"/>
      <c r="AB2199" s="38"/>
      <c r="AC2199" s="38"/>
      <c r="AD2199" s="38"/>
      <c r="AE2199" s="38"/>
      <c r="AT2199" s="19" t="s">
        <v>193</v>
      </c>
      <c r="AU2199" s="19" t="s">
        <v>92</v>
      </c>
    </row>
    <row r="2200" s="13" customFormat="1">
      <c r="A2200" s="13"/>
      <c r="B2200" s="199"/>
      <c r="C2200" s="13"/>
      <c r="D2200" s="194" t="s">
        <v>194</v>
      </c>
      <c r="E2200" s="200" t="s">
        <v>1</v>
      </c>
      <c r="F2200" s="201" t="s">
        <v>2414</v>
      </c>
      <c r="G2200" s="13"/>
      <c r="H2200" s="202">
        <v>61.792999999999999</v>
      </c>
      <c r="I2200" s="203"/>
      <c r="J2200" s="13"/>
      <c r="K2200" s="13"/>
      <c r="L2200" s="199"/>
      <c r="M2200" s="204"/>
      <c r="N2200" s="205"/>
      <c r="O2200" s="205"/>
      <c r="P2200" s="205"/>
      <c r="Q2200" s="205"/>
      <c r="R2200" s="205"/>
      <c r="S2200" s="205"/>
      <c r="T2200" s="206"/>
      <c r="U2200" s="13"/>
      <c r="V2200" s="13"/>
      <c r="W2200" s="13"/>
      <c r="X2200" s="13"/>
      <c r="Y2200" s="13"/>
      <c r="Z2200" s="13"/>
      <c r="AA2200" s="13"/>
      <c r="AB2200" s="13"/>
      <c r="AC2200" s="13"/>
      <c r="AD2200" s="13"/>
      <c r="AE2200" s="13"/>
      <c r="AT2200" s="200" t="s">
        <v>194</v>
      </c>
      <c r="AU2200" s="200" t="s">
        <v>92</v>
      </c>
      <c r="AV2200" s="13" t="s">
        <v>92</v>
      </c>
      <c r="AW2200" s="13" t="s">
        <v>32</v>
      </c>
      <c r="AX2200" s="13" t="s">
        <v>84</v>
      </c>
      <c r="AY2200" s="200" t="s">
        <v>185</v>
      </c>
    </row>
    <row r="2201" s="2" customFormat="1" ht="21.75" customHeight="1">
      <c r="A2201" s="38"/>
      <c r="B2201" s="180"/>
      <c r="C2201" s="181" t="s">
        <v>2415</v>
      </c>
      <c r="D2201" s="181" t="s">
        <v>187</v>
      </c>
      <c r="E2201" s="182" t="s">
        <v>2416</v>
      </c>
      <c r="F2201" s="183" t="s">
        <v>2417</v>
      </c>
      <c r="G2201" s="184" t="s">
        <v>190</v>
      </c>
      <c r="H2201" s="185">
        <v>910.97299999999996</v>
      </c>
      <c r="I2201" s="186"/>
      <c r="J2201" s="187">
        <f>ROUND(I2201*H2201,2)</f>
        <v>0</v>
      </c>
      <c r="K2201" s="183" t="s">
        <v>199</v>
      </c>
      <c r="L2201" s="39"/>
      <c r="M2201" s="188" t="s">
        <v>1</v>
      </c>
      <c r="N2201" s="189" t="s">
        <v>42</v>
      </c>
      <c r="O2201" s="77"/>
      <c r="P2201" s="190">
        <f>O2201*H2201</f>
        <v>0</v>
      </c>
      <c r="Q2201" s="190">
        <v>0</v>
      </c>
      <c r="R2201" s="190">
        <f>Q2201*H2201</f>
        <v>0</v>
      </c>
      <c r="S2201" s="190">
        <v>0</v>
      </c>
      <c r="T2201" s="191">
        <f>S2201*H2201</f>
        <v>0</v>
      </c>
      <c r="U2201" s="38"/>
      <c r="V2201" s="38"/>
      <c r="W2201" s="38"/>
      <c r="X2201" s="38"/>
      <c r="Y2201" s="38"/>
      <c r="Z2201" s="38"/>
      <c r="AA2201" s="38"/>
      <c r="AB2201" s="38"/>
      <c r="AC2201" s="38"/>
      <c r="AD2201" s="38"/>
      <c r="AE2201" s="38"/>
      <c r="AR2201" s="192" t="s">
        <v>301</v>
      </c>
      <c r="AT2201" s="192" t="s">
        <v>187</v>
      </c>
      <c r="AU2201" s="192" t="s">
        <v>92</v>
      </c>
      <c r="AY2201" s="19" t="s">
        <v>185</v>
      </c>
      <c r="BE2201" s="193">
        <f>IF(N2201="základní",J2201,0)</f>
        <v>0</v>
      </c>
      <c r="BF2201" s="193">
        <f>IF(N2201="snížená",J2201,0)</f>
        <v>0</v>
      </c>
      <c r="BG2201" s="193">
        <f>IF(N2201="zákl. přenesená",J2201,0)</f>
        <v>0</v>
      </c>
      <c r="BH2201" s="193">
        <f>IF(N2201="sníž. přenesená",J2201,0)</f>
        <v>0</v>
      </c>
      <c r="BI2201" s="193">
        <f>IF(N2201="nulová",J2201,0)</f>
        <v>0</v>
      </c>
      <c r="BJ2201" s="19" t="s">
        <v>92</v>
      </c>
      <c r="BK2201" s="193">
        <f>ROUND(I2201*H2201,2)</f>
        <v>0</v>
      </c>
      <c r="BL2201" s="19" t="s">
        <v>301</v>
      </c>
      <c r="BM2201" s="192" t="s">
        <v>2418</v>
      </c>
    </row>
    <row r="2202" s="2" customFormat="1">
      <c r="A2202" s="38"/>
      <c r="B2202" s="39"/>
      <c r="C2202" s="38"/>
      <c r="D2202" s="194" t="s">
        <v>193</v>
      </c>
      <c r="E2202" s="38"/>
      <c r="F2202" s="195" t="s">
        <v>2417</v>
      </c>
      <c r="G2202" s="38"/>
      <c r="H2202" s="38"/>
      <c r="I2202" s="196"/>
      <c r="J2202" s="38"/>
      <c r="K2202" s="38"/>
      <c r="L2202" s="39"/>
      <c r="M2202" s="197"/>
      <c r="N2202" s="198"/>
      <c r="O2202" s="77"/>
      <c r="P2202" s="77"/>
      <c r="Q2202" s="77"/>
      <c r="R2202" s="77"/>
      <c r="S2202" s="77"/>
      <c r="T2202" s="78"/>
      <c r="U2202" s="38"/>
      <c r="V2202" s="38"/>
      <c r="W2202" s="38"/>
      <c r="X2202" s="38"/>
      <c r="Y2202" s="38"/>
      <c r="Z2202" s="38"/>
      <c r="AA2202" s="38"/>
      <c r="AB2202" s="38"/>
      <c r="AC2202" s="38"/>
      <c r="AD2202" s="38"/>
      <c r="AE2202" s="38"/>
      <c r="AT2202" s="19" t="s">
        <v>193</v>
      </c>
      <c r="AU2202" s="19" t="s">
        <v>92</v>
      </c>
    </row>
    <row r="2203" s="2" customFormat="1">
      <c r="A2203" s="38"/>
      <c r="B2203" s="39"/>
      <c r="C2203" s="38"/>
      <c r="D2203" s="207" t="s">
        <v>201</v>
      </c>
      <c r="E2203" s="38"/>
      <c r="F2203" s="208" t="s">
        <v>2419</v>
      </c>
      <c r="G2203" s="38"/>
      <c r="H2203" s="38"/>
      <c r="I2203" s="196"/>
      <c r="J2203" s="38"/>
      <c r="K2203" s="38"/>
      <c r="L2203" s="39"/>
      <c r="M2203" s="197"/>
      <c r="N2203" s="198"/>
      <c r="O2203" s="77"/>
      <c r="P2203" s="77"/>
      <c r="Q2203" s="77"/>
      <c r="R2203" s="77"/>
      <c r="S2203" s="77"/>
      <c r="T2203" s="78"/>
      <c r="U2203" s="38"/>
      <c r="V2203" s="38"/>
      <c r="W2203" s="38"/>
      <c r="X2203" s="38"/>
      <c r="Y2203" s="38"/>
      <c r="Z2203" s="38"/>
      <c r="AA2203" s="38"/>
      <c r="AB2203" s="38"/>
      <c r="AC2203" s="38"/>
      <c r="AD2203" s="38"/>
      <c r="AE2203" s="38"/>
      <c r="AT2203" s="19" t="s">
        <v>201</v>
      </c>
      <c r="AU2203" s="19" t="s">
        <v>92</v>
      </c>
    </row>
    <row r="2204" s="14" customFormat="1">
      <c r="A2204" s="14"/>
      <c r="B2204" s="219"/>
      <c r="C2204" s="14"/>
      <c r="D2204" s="194" t="s">
        <v>194</v>
      </c>
      <c r="E2204" s="220" t="s">
        <v>1</v>
      </c>
      <c r="F2204" s="221" t="s">
        <v>690</v>
      </c>
      <c r="G2204" s="14"/>
      <c r="H2204" s="220" t="s">
        <v>1</v>
      </c>
      <c r="I2204" s="222"/>
      <c r="J2204" s="14"/>
      <c r="K2204" s="14"/>
      <c r="L2204" s="219"/>
      <c r="M2204" s="223"/>
      <c r="N2204" s="224"/>
      <c r="O2204" s="224"/>
      <c r="P2204" s="224"/>
      <c r="Q2204" s="224"/>
      <c r="R2204" s="224"/>
      <c r="S2204" s="224"/>
      <c r="T2204" s="225"/>
      <c r="U2204" s="14"/>
      <c r="V2204" s="14"/>
      <c r="W2204" s="14"/>
      <c r="X2204" s="14"/>
      <c r="Y2204" s="14"/>
      <c r="Z2204" s="14"/>
      <c r="AA2204" s="14"/>
      <c r="AB2204" s="14"/>
      <c r="AC2204" s="14"/>
      <c r="AD2204" s="14"/>
      <c r="AE2204" s="14"/>
      <c r="AT2204" s="220" t="s">
        <v>194</v>
      </c>
      <c r="AU2204" s="220" t="s">
        <v>92</v>
      </c>
      <c r="AV2204" s="14" t="s">
        <v>84</v>
      </c>
      <c r="AW2204" s="14" t="s">
        <v>32</v>
      </c>
      <c r="AX2204" s="14" t="s">
        <v>76</v>
      </c>
      <c r="AY2204" s="220" t="s">
        <v>185</v>
      </c>
    </row>
    <row r="2205" s="13" customFormat="1">
      <c r="A2205" s="13"/>
      <c r="B2205" s="199"/>
      <c r="C2205" s="13"/>
      <c r="D2205" s="194" t="s">
        <v>194</v>
      </c>
      <c r="E2205" s="200" t="s">
        <v>1</v>
      </c>
      <c r="F2205" s="201" t="s">
        <v>715</v>
      </c>
      <c r="G2205" s="13"/>
      <c r="H2205" s="202">
        <v>284.30000000000001</v>
      </c>
      <c r="I2205" s="203"/>
      <c r="J2205" s="13"/>
      <c r="K2205" s="13"/>
      <c r="L2205" s="199"/>
      <c r="M2205" s="204"/>
      <c r="N2205" s="205"/>
      <c r="O2205" s="205"/>
      <c r="P2205" s="205"/>
      <c r="Q2205" s="205"/>
      <c r="R2205" s="205"/>
      <c r="S2205" s="205"/>
      <c r="T2205" s="206"/>
      <c r="U2205" s="13"/>
      <c r="V2205" s="13"/>
      <c r="W2205" s="13"/>
      <c r="X2205" s="13"/>
      <c r="Y2205" s="13"/>
      <c r="Z2205" s="13"/>
      <c r="AA2205" s="13"/>
      <c r="AB2205" s="13"/>
      <c r="AC2205" s="13"/>
      <c r="AD2205" s="13"/>
      <c r="AE2205" s="13"/>
      <c r="AT2205" s="200" t="s">
        <v>194</v>
      </c>
      <c r="AU2205" s="200" t="s">
        <v>92</v>
      </c>
      <c r="AV2205" s="13" t="s">
        <v>92</v>
      </c>
      <c r="AW2205" s="13" t="s">
        <v>32</v>
      </c>
      <c r="AX2205" s="13" t="s">
        <v>76</v>
      </c>
      <c r="AY2205" s="200" t="s">
        <v>185</v>
      </c>
    </row>
    <row r="2206" s="14" customFormat="1">
      <c r="A2206" s="14"/>
      <c r="B2206" s="219"/>
      <c r="C2206" s="14"/>
      <c r="D2206" s="194" t="s">
        <v>194</v>
      </c>
      <c r="E2206" s="220" t="s">
        <v>1</v>
      </c>
      <c r="F2206" s="221" t="s">
        <v>2384</v>
      </c>
      <c r="G2206" s="14"/>
      <c r="H2206" s="220" t="s">
        <v>1</v>
      </c>
      <c r="I2206" s="222"/>
      <c r="J2206" s="14"/>
      <c r="K2206" s="14"/>
      <c r="L2206" s="219"/>
      <c r="M2206" s="223"/>
      <c r="N2206" s="224"/>
      <c r="O2206" s="224"/>
      <c r="P2206" s="224"/>
      <c r="Q2206" s="224"/>
      <c r="R2206" s="224"/>
      <c r="S2206" s="224"/>
      <c r="T2206" s="225"/>
      <c r="U2206" s="14"/>
      <c r="V2206" s="14"/>
      <c r="W2206" s="14"/>
      <c r="X2206" s="14"/>
      <c r="Y2206" s="14"/>
      <c r="Z2206" s="14"/>
      <c r="AA2206" s="14"/>
      <c r="AB2206" s="14"/>
      <c r="AC2206" s="14"/>
      <c r="AD2206" s="14"/>
      <c r="AE2206" s="14"/>
      <c r="AT2206" s="220" t="s">
        <v>194</v>
      </c>
      <c r="AU2206" s="220" t="s">
        <v>92</v>
      </c>
      <c r="AV2206" s="14" t="s">
        <v>84</v>
      </c>
      <c r="AW2206" s="14" t="s">
        <v>32</v>
      </c>
      <c r="AX2206" s="14" t="s">
        <v>76</v>
      </c>
      <c r="AY2206" s="220" t="s">
        <v>185</v>
      </c>
    </row>
    <row r="2207" s="13" customFormat="1">
      <c r="A2207" s="13"/>
      <c r="B2207" s="199"/>
      <c r="C2207" s="13"/>
      <c r="D2207" s="194" t="s">
        <v>194</v>
      </c>
      <c r="E2207" s="200" t="s">
        <v>1</v>
      </c>
      <c r="F2207" s="201" t="s">
        <v>2420</v>
      </c>
      <c r="G2207" s="13"/>
      <c r="H2207" s="202">
        <v>77.674999999999997</v>
      </c>
      <c r="I2207" s="203"/>
      <c r="J2207" s="13"/>
      <c r="K2207" s="13"/>
      <c r="L2207" s="199"/>
      <c r="M2207" s="204"/>
      <c r="N2207" s="205"/>
      <c r="O2207" s="205"/>
      <c r="P2207" s="205"/>
      <c r="Q2207" s="205"/>
      <c r="R2207" s="205"/>
      <c r="S2207" s="205"/>
      <c r="T2207" s="206"/>
      <c r="U2207" s="13"/>
      <c r="V2207" s="13"/>
      <c r="W2207" s="13"/>
      <c r="X2207" s="13"/>
      <c r="Y2207" s="13"/>
      <c r="Z2207" s="13"/>
      <c r="AA2207" s="13"/>
      <c r="AB2207" s="13"/>
      <c r="AC2207" s="13"/>
      <c r="AD2207" s="13"/>
      <c r="AE2207" s="13"/>
      <c r="AT2207" s="200" t="s">
        <v>194</v>
      </c>
      <c r="AU2207" s="200" t="s">
        <v>92</v>
      </c>
      <c r="AV2207" s="13" t="s">
        <v>92</v>
      </c>
      <c r="AW2207" s="13" t="s">
        <v>32</v>
      </c>
      <c r="AX2207" s="13" t="s">
        <v>76</v>
      </c>
      <c r="AY2207" s="200" t="s">
        <v>185</v>
      </c>
    </row>
    <row r="2208" s="14" customFormat="1">
      <c r="A2208" s="14"/>
      <c r="B2208" s="219"/>
      <c r="C2208" s="14"/>
      <c r="D2208" s="194" t="s">
        <v>194</v>
      </c>
      <c r="E2208" s="220" t="s">
        <v>1</v>
      </c>
      <c r="F2208" s="221" t="s">
        <v>2394</v>
      </c>
      <c r="G2208" s="14"/>
      <c r="H2208" s="220" t="s">
        <v>1</v>
      </c>
      <c r="I2208" s="222"/>
      <c r="J2208" s="14"/>
      <c r="K2208" s="14"/>
      <c r="L2208" s="219"/>
      <c r="M2208" s="223"/>
      <c r="N2208" s="224"/>
      <c r="O2208" s="224"/>
      <c r="P2208" s="224"/>
      <c r="Q2208" s="224"/>
      <c r="R2208" s="224"/>
      <c r="S2208" s="224"/>
      <c r="T2208" s="225"/>
      <c r="U2208" s="14"/>
      <c r="V2208" s="14"/>
      <c r="W2208" s="14"/>
      <c r="X2208" s="14"/>
      <c r="Y2208" s="14"/>
      <c r="Z2208" s="14"/>
      <c r="AA2208" s="14"/>
      <c r="AB2208" s="14"/>
      <c r="AC2208" s="14"/>
      <c r="AD2208" s="14"/>
      <c r="AE2208" s="14"/>
      <c r="AT2208" s="220" t="s">
        <v>194</v>
      </c>
      <c r="AU2208" s="220" t="s">
        <v>92</v>
      </c>
      <c r="AV2208" s="14" t="s">
        <v>84</v>
      </c>
      <c r="AW2208" s="14" t="s">
        <v>32</v>
      </c>
      <c r="AX2208" s="14" t="s">
        <v>76</v>
      </c>
      <c r="AY2208" s="220" t="s">
        <v>185</v>
      </c>
    </row>
    <row r="2209" s="13" customFormat="1">
      <c r="A2209" s="13"/>
      <c r="B2209" s="199"/>
      <c r="C2209" s="13"/>
      <c r="D2209" s="194" t="s">
        <v>194</v>
      </c>
      <c r="E2209" s="200" t="s">
        <v>1</v>
      </c>
      <c r="F2209" s="201" t="s">
        <v>589</v>
      </c>
      <c r="G2209" s="13"/>
      <c r="H2209" s="202">
        <v>55</v>
      </c>
      <c r="I2209" s="203"/>
      <c r="J2209" s="13"/>
      <c r="K2209" s="13"/>
      <c r="L2209" s="199"/>
      <c r="M2209" s="204"/>
      <c r="N2209" s="205"/>
      <c r="O2209" s="205"/>
      <c r="P2209" s="205"/>
      <c r="Q2209" s="205"/>
      <c r="R2209" s="205"/>
      <c r="S2209" s="205"/>
      <c r="T2209" s="206"/>
      <c r="U2209" s="13"/>
      <c r="V2209" s="13"/>
      <c r="W2209" s="13"/>
      <c r="X2209" s="13"/>
      <c r="Y2209" s="13"/>
      <c r="Z2209" s="13"/>
      <c r="AA2209" s="13"/>
      <c r="AB2209" s="13"/>
      <c r="AC2209" s="13"/>
      <c r="AD2209" s="13"/>
      <c r="AE2209" s="13"/>
      <c r="AT2209" s="200" t="s">
        <v>194</v>
      </c>
      <c r="AU2209" s="200" t="s">
        <v>92</v>
      </c>
      <c r="AV2209" s="13" t="s">
        <v>92</v>
      </c>
      <c r="AW2209" s="13" t="s">
        <v>32</v>
      </c>
      <c r="AX2209" s="13" t="s">
        <v>76</v>
      </c>
      <c r="AY2209" s="200" t="s">
        <v>185</v>
      </c>
    </row>
    <row r="2210" s="16" customFormat="1">
      <c r="A2210" s="16"/>
      <c r="B2210" s="234"/>
      <c r="C2210" s="16"/>
      <c r="D2210" s="194" t="s">
        <v>194</v>
      </c>
      <c r="E2210" s="235" t="s">
        <v>1</v>
      </c>
      <c r="F2210" s="236" t="s">
        <v>293</v>
      </c>
      <c r="G2210" s="16"/>
      <c r="H2210" s="237">
        <v>416.97500000000002</v>
      </c>
      <c r="I2210" s="238"/>
      <c r="J2210" s="16"/>
      <c r="K2210" s="16"/>
      <c r="L2210" s="234"/>
      <c r="M2210" s="239"/>
      <c r="N2210" s="240"/>
      <c r="O2210" s="240"/>
      <c r="P2210" s="240"/>
      <c r="Q2210" s="240"/>
      <c r="R2210" s="240"/>
      <c r="S2210" s="240"/>
      <c r="T2210" s="241"/>
      <c r="U2210" s="16"/>
      <c r="V2210" s="16"/>
      <c r="W2210" s="16"/>
      <c r="X2210" s="16"/>
      <c r="Y2210" s="16"/>
      <c r="Z2210" s="16"/>
      <c r="AA2210" s="16"/>
      <c r="AB2210" s="16"/>
      <c r="AC2210" s="16"/>
      <c r="AD2210" s="16"/>
      <c r="AE2210" s="16"/>
      <c r="AT2210" s="235" t="s">
        <v>194</v>
      </c>
      <c r="AU2210" s="235" t="s">
        <v>92</v>
      </c>
      <c r="AV2210" s="16" t="s">
        <v>111</v>
      </c>
      <c r="AW2210" s="16" t="s">
        <v>32</v>
      </c>
      <c r="AX2210" s="16" t="s">
        <v>76</v>
      </c>
      <c r="AY2210" s="235" t="s">
        <v>185</v>
      </c>
    </row>
    <row r="2211" s="14" customFormat="1">
      <c r="A2211" s="14"/>
      <c r="B2211" s="219"/>
      <c r="C2211" s="14"/>
      <c r="D2211" s="194" t="s">
        <v>194</v>
      </c>
      <c r="E2211" s="220" t="s">
        <v>1</v>
      </c>
      <c r="F2211" s="221" t="s">
        <v>2421</v>
      </c>
      <c r="G2211" s="14"/>
      <c r="H2211" s="220" t="s">
        <v>1</v>
      </c>
      <c r="I2211" s="222"/>
      <c r="J2211" s="14"/>
      <c r="K2211" s="14"/>
      <c r="L2211" s="219"/>
      <c r="M2211" s="223"/>
      <c r="N2211" s="224"/>
      <c r="O2211" s="224"/>
      <c r="P2211" s="224"/>
      <c r="Q2211" s="224"/>
      <c r="R2211" s="224"/>
      <c r="S2211" s="224"/>
      <c r="T2211" s="225"/>
      <c r="U2211" s="14"/>
      <c r="V2211" s="14"/>
      <c r="W2211" s="14"/>
      <c r="X2211" s="14"/>
      <c r="Y2211" s="14"/>
      <c r="Z2211" s="14"/>
      <c r="AA2211" s="14"/>
      <c r="AB2211" s="14"/>
      <c r="AC2211" s="14"/>
      <c r="AD2211" s="14"/>
      <c r="AE2211" s="14"/>
      <c r="AT2211" s="220" t="s">
        <v>194</v>
      </c>
      <c r="AU2211" s="220" t="s">
        <v>92</v>
      </c>
      <c r="AV2211" s="14" t="s">
        <v>84</v>
      </c>
      <c r="AW2211" s="14" t="s">
        <v>32</v>
      </c>
      <c r="AX2211" s="14" t="s">
        <v>76</v>
      </c>
      <c r="AY2211" s="220" t="s">
        <v>185</v>
      </c>
    </row>
    <row r="2212" s="13" customFormat="1">
      <c r="A2212" s="13"/>
      <c r="B2212" s="199"/>
      <c r="C2212" s="13"/>
      <c r="D2212" s="194" t="s">
        <v>194</v>
      </c>
      <c r="E2212" s="200" t="s">
        <v>1</v>
      </c>
      <c r="F2212" s="201" t="s">
        <v>2422</v>
      </c>
      <c r="G2212" s="13"/>
      <c r="H2212" s="202">
        <v>493.99799999999999</v>
      </c>
      <c r="I2212" s="203"/>
      <c r="J2212" s="13"/>
      <c r="K2212" s="13"/>
      <c r="L2212" s="199"/>
      <c r="M2212" s="204"/>
      <c r="N2212" s="205"/>
      <c r="O2212" s="205"/>
      <c r="P2212" s="205"/>
      <c r="Q2212" s="205"/>
      <c r="R2212" s="205"/>
      <c r="S2212" s="205"/>
      <c r="T2212" s="206"/>
      <c r="U2212" s="13"/>
      <c r="V2212" s="13"/>
      <c r="W2212" s="13"/>
      <c r="X2212" s="13"/>
      <c r="Y2212" s="13"/>
      <c r="Z2212" s="13"/>
      <c r="AA2212" s="13"/>
      <c r="AB2212" s="13"/>
      <c r="AC2212" s="13"/>
      <c r="AD2212" s="13"/>
      <c r="AE2212" s="13"/>
      <c r="AT2212" s="200" t="s">
        <v>194</v>
      </c>
      <c r="AU2212" s="200" t="s">
        <v>92</v>
      </c>
      <c r="AV2212" s="13" t="s">
        <v>92</v>
      </c>
      <c r="AW2212" s="13" t="s">
        <v>32</v>
      </c>
      <c r="AX2212" s="13" t="s">
        <v>76</v>
      </c>
      <c r="AY2212" s="200" t="s">
        <v>185</v>
      </c>
    </row>
    <row r="2213" s="15" customFormat="1">
      <c r="A2213" s="15"/>
      <c r="B2213" s="226"/>
      <c r="C2213" s="15"/>
      <c r="D2213" s="194" t="s">
        <v>194</v>
      </c>
      <c r="E2213" s="227" t="s">
        <v>1</v>
      </c>
      <c r="F2213" s="228" t="s">
        <v>276</v>
      </c>
      <c r="G2213" s="15"/>
      <c r="H2213" s="229">
        <v>910.97299999999996</v>
      </c>
      <c r="I2213" s="230"/>
      <c r="J2213" s="15"/>
      <c r="K2213" s="15"/>
      <c r="L2213" s="226"/>
      <c r="M2213" s="231"/>
      <c r="N2213" s="232"/>
      <c r="O2213" s="232"/>
      <c r="P2213" s="232"/>
      <c r="Q2213" s="232"/>
      <c r="R2213" s="232"/>
      <c r="S2213" s="232"/>
      <c r="T2213" s="233"/>
      <c r="U2213" s="15"/>
      <c r="V2213" s="15"/>
      <c r="W2213" s="15"/>
      <c r="X2213" s="15"/>
      <c r="Y2213" s="15"/>
      <c r="Z2213" s="15"/>
      <c r="AA2213" s="15"/>
      <c r="AB2213" s="15"/>
      <c r="AC2213" s="15"/>
      <c r="AD2213" s="15"/>
      <c r="AE2213" s="15"/>
      <c r="AT2213" s="227" t="s">
        <v>194</v>
      </c>
      <c r="AU2213" s="227" t="s">
        <v>92</v>
      </c>
      <c r="AV2213" s="15" t="s">
        <v>191</v>
      </c>
      <c r="AW2213" s="15" t="s">
        <v>32</v>
      </c>
      <c r="AX2213" s="15" t="s">
        <v>84</v>
      </c>
      <c r="AY2213" s="227" t="s">
        <v>185</v>
      </c>
    </row>
    <row r="2214" s="2" customFormat="1" ht="24.15" customHeight="1">
      <c r="A2214" s="38"/>
      <c r="B2214" s="180"/>
      <c r="C2214" s="209" t="s">
        <v>2423</v>
      </c>
      <c r="D2214" s="209" t="s">
        <v>240</v>
      </c>
      <c r="E2214" s="210" t="s">
        <v>2424</v>
      </c>
      <c r="F2214" s="211" t="s">
        <v>2425</v>
      </c>
      <c r="G2214" s="212" t="s">
        <v>190</v>
      </c>
      <c r="H2214" s="213">
        <v>425.315</v>
      </c>
      <c r="I2214" s="214"/>
      <c r="J2214" s="215">
        <f>ROUND(I2214*H2214,2)</f>
        <v>0</v>
      </c>
      <c r="K2214" s="211" t="s">
        <v>199</v>
      </c>
      <c r="L2214" s="216"/>
      <c r="M2214" s="217" t="s">
        <v>1</v>
      </c>
      <c r="N2214" s="218" t="s">
        <v>42</v>
      </c>
      <c r="O2214" s="77"/>
      <c r="P2214" s="190">
        <f>O2214*H2214</f>
        <v>0</v>
      </c>
      <c r="Q2214" s="190">
        <v>0.0030000000000000001</v>
      </c>
      <c r="R2214" s="190">
        <f>Q2214*H2214</f>
        <v>1.2759450000000001</v>
      </c>
      <c r="S2214" s="190">
        <v>0</v>
      </c>
      <c r="T2214" s="191">
        <f>S2214*H2214</f>
        <v>0</v>
      </c>
      <c r="U2214" s="38"/>
      <c r="V2214" s="38"/>
      <c r="W2214" s="38"/>
      <c r="X2214" s="38"/>
      <c r="Y2214" s="38"/>
      <c r="Z2214" s="38"/>
      <c r="AA2214" s="38"/>
      <c r="AB2214" s="38"/>
      <c r="AC2214" s="38"/>
      <c r="AD2214" s="38"/>
      <c r="AE2214" s="38"/>
      <c r="AR2214" s="192" t="s">
        <v>414</v>
      </c>
      <c r="AT2214" s="192" t="s">
        <v>240</v>
      </c>
      <c r="AU2214" s="192" t="s">
        <v>92</v>
      </c>
      <c r="AY2214" s="19" t="s">
        <v>185</v>
      </c>
      <c r="BE2214" s="193">
        <f>IF(N2214="základní",J2214,0)</f>
        <v>0</v>
      </c>
      <c r="BF2214" s="193">
        <f>IF(N2214="snížená",J2214,0)</f>
        <v>0</v>
      </c>
      <c r="BG2214" s="193">
        <f>IF(N2214="zákl. přenesená",J2214,0)</f>
        <v>0</v>
      </c>
      <c r="BH2214" s="193">
        <f>IF(N2214="sníž. přenesená",J2214,0)</f>
        <v>0</v>
      </c>
      <c r="BI2214" s="193">
        <f>IF(N2214="nulová",J2214,0)</f>
        <v>0</v>
      </c>
      <c r="BJ2214" s="19" t="s">
        <v>92</v>
      </c>
      <c r="BK2214" s="193">
        <f>ROUND(I2214*H2214,2)</f>
        <v>0</v>
      </c>
      <c r="BL2214" s="19" t="s">
        <v>301</v>
      </c>
      <c r="BM2214" s="192" t="s">
        <v>2426</v>
      </c>
    </row>
    <row r="2215" s="2" customFormat="1">
      <c r="A2215" s="38"/>
      <c r="B2215" s="39"/>
      <c r="C2215" s="38"/>
      <c r="D2215" s="194" t="s">
        <v>193</v>
      </c>
      <c r="E2215" s="38"/>
      <c r="F2215" s="195" t="s">
        <v>2425</v>
      </c>
      <c r="G2215" s="38"/>
      <c r="H2215" s="38"/>
      <c r="I2215" s="196"/>
      <c r="J2215" s="38"/>
      <c r="K2215" s="38"/>
      <c r="L2215" s="39"/>
      <c r="M2215" s="197"/>
      <c r="N2215" s="198"/>
      <c r="O2215" s="77"/>
      <c r="P2215" s="77"/>
      <c r="Q2215" s="77"/>
      <c r="R2215" s="77"/>
      <c r="S2215" s="77"/>
      <c r="T2215" s="78"/>
      <c r="U2215" s="38"/>
      <c r="V2215" s="38"/>
      <c r="W2215" s="38"/>
      <c r="X2215" s="38"/>
      <c r="Y2215" s="38"/>
      <c r="Z2215" s="38"/>
      <c r="AA2215" s="38"/>
      <c r="AB2215" s="38"/>
      <c r="AC2215" s="38"/>
      <c r="AD2215" s="38"/>
      <c r="AE2215" s="38"/>
      <c r="AT2215" s="19" t="s">
        <v>193</v>
      </c>
      <c r="AU2215" s="19" t="s">
        <v>92</v>
      </c>
    </row>
    <row r="2216" s="13" customFormat="1">
      <c r="A2216" s="13"/>
      <c r="B2216" s="199"/>
      <c r="C2216" s="13"/>
      <c r="D2216" s="194" t="s">
        <v>194</v>
      </c>
      <c r="E2216" s="200" t="s">
        <v>1</v>
      </c>
      <c r="F2216" s="201" t="s">
        <v>2427</v>
      </c>
      <c r="G2216" s="13"/>
      <c r="H2216" s="202">
        <v>425.315</v>
      </c>
      <c r="I2216" s="203"/>
      <c r="J2216" s="13"/>
      <c r="K2216" s="13"/>
      <c r="L2216" s="199"/>
      <c r="M2216" s="204"/>
      <c r="N2216" s="205"/>
      <c r="O2216" s="205"/>
      <c r="P2216" s="205"/>
      <c r="Q2216" s="205"/>
      <c r="R2216" s="205"/>
      <c r="S2216" s="205"/>
      <c r="T2216" s="206"/>
      <c r="U2216" s="13"/>
      <c r="V2216" s="13"/>
      <c r="W2216" s="13"/>
      <c r="X2216" s="13"/>
      <c r="Y2216" s="13"/>
      <c r="Z2216" s="13"/>
      <c r="AA2216" s="13"/>
      <c r="AB2216" s="13"/>
      <c r="AC2216" s="13"/>
      <c r="AD2216" s="13"/>
      <c r="AE2216" s="13"/>
      <c r="AT2216" s="200" t="s">
        <v>194</v>
      </c>
      <c r="AU2216" s="200" t="s">
        <v>92</v>
      </c>
      <c r="AV2216" s="13" t="s">
        <v>92</v>
      </c>
      <c r="AW2216" s="13" t="s">
        <v>32</v>
      </c>
      <c r="AX2216" s="13" t="s">
        <v>84</v>
      </c>
      <c r="AY2216" s="200" t="s">
        <v>185</v>
      </c>
    </row>
    <row r="2217" s="2" customFormat="1" ht="24.15" customHeight="1">
      <c r="A2217" s="38"/>
      <c r="B2217" s="180"/>
      <c r="C2217" s="209" t="s">
        <v>2428</v>
      </c>
      <c r="D2217" s="209" t="s">
        <v>240</v>
      </c>
      <c r="E2217" s="210" t="s">
        <v>2429</v>
      </c>
      <c r="F2217" s="211" t="s">
        <v>2430</v>
      </c>
      <c r="G2217" s="212" t="s">
        <v>190</v>
      </c>
      <c r="H2217" s="213">
        <v>503.87799999999999</v>
      </c>
      <c r="I2217" s="214"/>
      <c r="J2217" s="215">
        <f>ROUND(I2217*H2217,2)</f>
        <v>0</v>
      </c>
      <c r="K2217" s="211" t="s">
        <v>199</v>
      </c>
      <c r="L2217" s="216"/>
      <c r="M2217" s="217" t="s">
        <v>1</v>
      </c>
      <c r="N2217" s="218" t="s">
        <v>42</v>
      </c>
      <c r="O2217" s="77"/>
      <c r="P2217" s="190">
        <f>O2217*H2217</f>
        <v>0</v>
      </c>
      <c r="Q2217" s="190">
        <v>0.00017000000000000001</v>
      </c>
      <c r="R2217" s="190">
        <f>Q2217*H2217</f>
        <v>0.085659260000000001</v>
      </c>
      <c r="S2217" s="190">
        <v>0</v>
      </c>
      <c r="T2217" s="191">
        <f>S2217*H2217</f>
        <v>0</v>
      </c>
      <c r="U2217" s="38"/>
      <c r="V2217" s="38"/>
      <c r="W2217" s="38"/>
      <c r="X2217" s="38"/>
      <c r="Y2217" s="38"/>
      <c r="Z2217" s="38"/>
      <c r="AA2217" s="38"/>
      <c r="AB2217" s="38"/>
      <c r="AC2217" s="38"/>
      <c r="AD2217" s="38"/>
      <c r="AE2217" s="38"/>
      <c r="AR2217" s="192" t="s">
        <v>414</v>
      </c>
      <c r="AT2217" s="192" t="s">
        <v>240</v>
      </c>
      <c r="AU2217" s="192" t="s">
        <v>92</v>
      </c>
      <c r="AY2217" s="19" t="s">
        <v>185</v>
      </c>
      <c r="BE2217" s="193">
        <f>IF(N2217="základní",J2217,0)</f>
        <v>0</v>
      </c>
      <c r="BF2217" s="193">
        <f>IF(N2217="snížená",J2217,0)</f>
        <v>0</v>
      </c>
      <c r="BG2217" s="193">
        <f>IF(N2217="zákl. přenesená",J2217,0)</f>
        <v>0</v>
      </c>
      <c r="BH2217" s="193">
        <f>IF(N2217="sníž. přenesená",J2217,0)</f>
        <v>0</v>
      </c>
      <c r="BI2217" s="193">
        <f>IF(N2217="nulová",J2217,0)</f>
        <v>0</v>
      </c>
      <c r="BJ2217" s="19" t="s">
        <v>92</v>
      </c>
      <c r="BK2217" s="193">
        <f>ROUND(I2217*H2217,2)</f>
        <v>0</v>
      </c>
      <c r="BL2217" s="19" t="s">
        <v>301</v>
      </c>
      <c r="BM2217" s="192" t="s">
        <v>2431</v>
      </c>
    </row>
    <row r="2218" s="2" customFormat="1">
      <c r="A2218" s="38"/>
      <c r="B2218" s="39"/>
      <c r="C2218" s="38"/>
      <c r="D2218" s="194" t="s">
        <v>193</v>
      </c>
      <c r="E2218" s="38"/>
      <c r="F2218" s="195" t="s">
        <v>2430</v>
      </c>
      <c r="G2218" s="38"/>
      <c r="H2218" s="38"/>
      <c r="I2218" s="196"/>
      <c r="J2218" s="38"/>
      <c r="K2218" s="38"/>
      <c r="L2218" s="39"/>
      <c r="M2218" s="197"/>
      <c r="N2218" s="198"/>
      <c r="O2218" s="77"/>
      <c r="P2218" s="77"/>
      <c r="Q2218" s="77"/>
      <c r="R2218" s="77"/>
      <c r="S2218" s="77"/>
      <c r="T2218" s="78"/>
      <c r="U2218" s="38"/>
      <c r="V2218" s="38"/>
      <c r="W2218" s="38"/>
      <c r="X2218" s="38"/>
      <c r="Y2218" s="38"/>
      <c r="Z2218" s="38"/>
      <c r="AA2218" s="38"/>
      <c r="AB2218" s="38"/>
      <c r="AC2218" s="38"/>
      <c r="AD2218" s="38"/>
      <c r="AE2218" s="38"/>
      <c r="AT2218" s="19" t="s">
        <v>193</v>
      </c>
      <c r="AU2218" s="19" t="s">
        <v>92</v>
      </c>
    </row>
    <row r="2219" s="13" customFormat="1">
      <c r="A2219" s="13"/>
      <c r="B2219" s="199"/>
      <c r="C2219" s="13"/>
      <c r="D2219" s="194" t="s">
        <v>194</v>
      </c>
      <c r="E2219" s="200" t="s">
        <v>1</v>
      </c>
      <c r="F2219" s="201" t="s">
        <v>1894</v>
      </c>
      <c r="G2219" s="13"/>
      <c r="H2219" s="202">
        <v>503.87799999999999</v>
      </c>
      <c r="I2219" s="203"/>
      <c r="J2219" s="13"/>
      <c r="K2219" s="13"/>
      <c r="L2219" s="199"/>
      <c r="M2219" s="204"/>
      <c r="N2219" s="205"/>
      <c r="O2219" s="205"/>
      <c r="P2219" s="205"/>
      <c r="Q2219" s="205"/>
      <c r="R2219" s="205"/>
      <c r="S2219" s="205"/>
      <c r="T2219" s="206"/>
      <c r="U2219" s="13"/>
      <c r="V2219" s="13"/>
      <c r="W2219" s="13"/>
      <c r="X2219" s="13"/>
      <c r="Y2219" s="13"/>
      <c r="Z2219" s="13"/>
      <c r="AA2219" s="13"/>
      <c r="AB2219" s="13"/>
      <c r="AC2219" s="13"/>
      <c r="AD2219" s="13"/>
      <c r="AE2219" s="13"/>
      <c r="AT2219" s="200" t="s">
        <v>194</v>
      </c>
      <c r="AU2219" s="200" t="s">
        <v>92</v>
      </c>
      <c r="AV2219" s="13" t="s">
        <v>92</v>
      </c>
      <c r="AW2219" s="13" t="s">
        <v>32</v>
      </c>
      <c r="AX2219" s="13" t="s">
        <v>84</v>
      </c>
      <c r="AY2219" s="200" t="s">
        <v>185</v>
      </c>
    </row>
    <row r="2220" s="2" customFormat="1" ht="33" customHeight="1">
      <c r="A2220" s="38"/>
      <c r="B2220" s="180"/>
      <c r="C2220" s="181" t="s">
        <v>2432</v>
      </c>
      <c r="D2220" s="181" t="s">
        <v>187</v>
      </c>
      <c r="E2220" s="182" t="s">
        <v>2433</v>
      </c>
      <c r="F2220" s="183" t="s">
        <v>2434</v>
      </c>
      <c r="G2220" s="184" t="s">
        <v>190</v>
      </c>
      <c r="H2220" s="185">
        <v>485.798</v>
      </c>
      <c r="I2220" s="186"/>
      <c r="J2220" s="187">
        <f>ROUND(I2220*H2220,2)</f>
        <v>0</v>
      </c>
      <c r="K2220" s="183" t="s">
        <v>199</v>
      </c>
      <c r="L2220" s="39"/>
      <c r="M2220" s="188" t="s">
        <v>1</v>
      </c>
      <c r="N2220" s="189" t="s">
        <v>42</v>
      </c>
      <c r="O2220" s="77"/>
      <c r="P2220" s="190">
        <f>O2220*H2220</f>
        <v>0</v>
      </c>
      <c r="Q2220" s="190">
        <v>0.024510000000000001</v>
      </c>
      <c r="R2220" s="190">
        <f>Q2220*H2220</f>
        <v>11.906908980000001</v>
      </c>
      <c r="S2220" s="190">
        <v>0</v>
      </c>
      <c r="T2220" s="191">
        <f>S2220*H2220</f>
        <v>0</v>
      </c>
      <c r="U2220" s="38"/>
      <c r="V2220" s="38"/>
      <c r="W2220" s="38"/>
      <c r="X2220" s="38"/>
      <c r="Y2220" s="38"/>
      <c r="Z2220" s="38"/>
      <c r="AA2220" s="38"/>
      <c r="AB2220" s="38"/>
      <c r="AC2220" s="38"/>
      <c r="AD2220" s="38"/>
      <c r="AE2220" s="38"/>
      <c r="AR2220" s="192" t="s">
        <v>301</v>
      </c>
      <c r="AT2220" s="192" t="s">
        <v>187</v>
      </c>
      <c r="AU2220" s="192" t="s">
        <v>92</v>
      </c>
      <c r="AY2220" s="19" t="s">
        <v>185</v>
      </c>
      <c r="BE2220" s="193">
        <f>IF(N2220="základní",J2220,0)</f>
        <v>0</v>
      </c>
      <c r="BF2220" s="193">
        <f>IF(N2220="snížená",J2220,0)</f>
        <v>0</v>
      </c>
      <c r="BG2220" s="193">
        <f>IF(N2220="zákl. přenesená",J2220,0)</f>
        <v>0</v>
      </c>
      <c r="BH2220" s="193">
        <f>IF(N2220="sníž. přenesená",J2220,0)</f>
        <v>0</v>
      </c>
      <c r="BI2220" s="193">
        <f>IF(N2220="nulová",J2220,0)</f>
        <v>0</v>
      </c>
      <c r="BJ2220" s="19" t="s">
        <v>92</v>
      </c>
      <c r="BK2220" s="193">
        <f>ROUND(I2220*H2220,2)</f>
        <v>0</v>
      </c>
      <c r="BL2220" s="19" t="s">
        <v>301</v>
      </c>
      <c r="BM2220" s="192" t="s">
        <v>2435</v>
      </c>
    </row>
    <row r="2221" s="2" customFormat="1">
      <c r="A2221" s="38"/>
      <c r="B2221" s="39"/>
      <c r="C2221" s="38"/>
      <c r="D2221" s="194" t="s">
        <v>193</v>
      </c>
      <c r="E2221" s="38"/>
      <c r="F2221" s="195" t="s">
        <v>2434</v>
      </c>
      <c r="G2221" s="38"/>
      <c r="H2221" s="38"/>
      <c r="I2221" s="196"/>
      <c r="J2221" s="38"/>
      <c r="K2221" s="38"/>
      <c r="L2221" s="39"/>
      <c r="M2221" s="197"/>
      <c r="N2221" s="198"/>
      <c r="O2221" s="77"/>
      <c r="P2221" s="77"/>
      <c r="Q2221" s="77"/>
      <c r="R2221" s="77"/>
      <c r="S2221" s="77"/>
      <c r="T2221" s="78"/>
      <c r="U2221" s="38"/>
      <c r="V2221" s="38"/>
      <c r="W2221" s="38"/>
      <c r="X2221" s="38"/>
      <c r="Y2221" s="38"/>
      <c r="Z2221" s="38"/>
      <c r="AA2221" s="38"/>
      <c r="AB2221" s="38"/>
      <c r="AC2221" s="38"/>
      <c r="AD2221" s="38"/>
      <c r="AE2221" s="38"/>
      <c r="AT2221" s="19" t="s">
        <v>193</v>
      </c>
      <c r="AU2221" s="19" t="s">
        <v>92</v>
      </c>
    </row>
    <row r="2222" s="2" customFormat="1">
      <c r="A2222" s="38"/>
      <c r="B2222" s="39"/>
      <c r="C2222" s="38"/>
      <c r="D2222" s="207" t="s">
        <v>201</v>
      </c>
      <c r="E2222" s="38"/>
      <c r="F2222" s="208" t="s">
        <v>2436</v>
      </c>
      <c r="G2222" s="38"/>
      <c r="H2222" s="38"/>
      <c r="I2222" s="196"/>
      <c r="J2222" s="38"/>
      <c r="K2222" s="38"/>
      <c r="L2222" s="39"/>
      <c r="M2222" s="197"/>
      <c r="N2222" s="198"/>
      <c r="O2222" s="77"/>
      <c r="P2222" s="77"/>
      <c r="Q2222" s="77"/>
      <c r="R2222" s="77"/>
      <c r="S2222" s="77"/>
      <c r="T2222" s="78"/>
      <c r="U2222" s="38"/>
      <c r="V2222" s="38"/>
      <c r="W2222" s="38"/>
      <c r="X2222" s="38"/>
      <c r="Y2222" s="38"/>
      <c r="Z2222" s="38"/>
      <c r="AA2222" s="38"/>
      <c r="AB2222" s="38"/>
      <c r="AC2222" s="38"/>
      <c r="AD2222" s="38"/>
      <c r="AE2222" s="38"/>
      <c r="AT2222" s="19" t="s">
        <v>201</v>
      </c>
      <c r="AU2222" s="19" t="s">
        <v>92</v>
      </c>
    </row>
    <row r="2223" s="13" customFormat="1">
      <c r="A2223" s="13"/>
      <c r="B2223" s="199"/>
      <c r="C2223" s="13"/>
      <c r="D2223" s="194" t="s">
        <v>194</v>
      </c>
      <c r="E2223" s="200" t="s">
        <v>1</v>
      </c>
      <c r="F2223" s="201" t="s">
        <v>2437</v>
      </c>
      <c r="G2223" s="13"/>
      <c r="H2223" s="202">
        <v>485.798</v>
      </c>
      <c r="I2223" s="203"/>
      <c r="J2223" s="13"/>
      <c r="K2223" s="13"/>
      <c r="L2223" s="199"/>
      <c r="M2223" s="204"/>
      <c r="N2223" s="205"/>
      <c r="O2223" s="205"/>
      <c r="P2223" s="205"/>
      <c r="Q2223" s="205"/>
      <c r="R2223" s="205"/>
      <c r="S2223" s="205"/>
      <c r="T2223" s="206"/>
      <c r="U2223" s="13"/>
      <c r="V2223" s="13"/>
      <c r="W2223" s="13"/>
      <c r="X2223" s="13"/>
      <c r="Y2223" s="13"/>
      <c r="Z2223" s="13"/>
      <c r="AA2223" s="13"/>
      <c r="AB2223" s="13"/>
      <c r="AC2223" s="13"/>
      <c r="AD2223" s="13"/>
      <c r="AE2223" s="13"/>
      <c r="AT2223" s="200" t="s">
        <v>194</v>
      </c>
      <c r="AU2223" s="200" t="s">
        <v>92</v>
      </c>
      <c r="AV2223" s="13" t="s">
        <v>92</v>
      </c>
      <c r="AW2223" s="13" t="s">
        <v>32</v>
      </c>
      <c r="AX2223" s="13" t="s">
        <v>84</v>
      </c>
      <c r="AY2223" s="200" t="s">
        <v>185</v>
      </c>
    </row>
    <row r="2224" s="2" customFormat="1" ht="33" customHeight="1">
      <c r="A2224" s="38"/>
      <c r="B2224" s="180"/>
      <c r="C2224" s="181" t="s">
        <v>2438</v>
      </c>
      <c r="D2224" s="181" t="s">
        <v>187</v>
      </c>
      <c r="E2224" s="182" t="s">
        <v>2439</v>
      </c>
      <c r="F2224" s="183" t="s">
        <v>2440</v>
      </c>
      <c r="G2224" s="184" t="s">
        <v>190</v>
      </c>
      <c r="H2224" s="185">
        <v>8.1999999999999993</v>
      </c>
      <c r="I2224" s="186"/>
      <c r="J2224" s="187">
        <f>ROUND(I2224*H2224,2)</f>
        <v>0</v>
      </c>
      <c r="K2224" s="183" t="s">
        <v>1</v>
      </c>
      <c r="L2224" s="39"/>
      <c r="M2224" s="188" t="s">
        <v>1</v>
      </c>
      <c r="N2224" s="189" t="s">
        <v>42</v>
      </c>
      <c r="O2224" s="77"/>
      <c r="P2224" s="190">
        <f>O2224*H2224</f>
        <v>0</v>
      </c>
      <c r="Q2224" s="190">
        <v>0.024510000000000001</v>
      </c>
      <c r="R2224" s="190">
        <f>Q2224*H2224</f>
        <v>0.20098199999999999</v>
      </c>
      <c r="S2224" s="190">
        <v>0</v>
      </c>
      <c r="T2224" s="191">
        <f>S2224*H2224</f>
        <v>0</v>
      </c>
      <c r="U2224" s="38"/>
      <c r="V2224" s="38"/>
      <c r="W2224" s="38"/>
      <c r="X2224" s="38"/>
      <c r="Y2224" s="38"/>
      <c r="Z2224" s="38"/>
      <c r="AA2224" s="38"/>
      <c r="AB2224" s="38"/>
      <c r="AC2224" s="38"/>
      <c r="AD2224" s="38"/>
      <c r="AE2224" s="38"/>
      <c r="AR2224" s="192" t="s">
        <v>301</v>
      </c>
      <c r="AT2224" s="192" t="s">
        <v>187</v>
      </c>
      <c r="AU2224" s="192" t="s">
        <v>92</v>
      </c>
      <c r="AY2224" s="19" t="s">
        <v>185</v>
      </c>
      <c r="BE2224" s="193">
        <f>IF(N2224="základní",J2224,0)</f>
        <v>0</v>
      </c>
      <c r="BF2224" s="193">
        <f>IF(N2224="snížená",J2224,0)</f>
        <v>0</v>
      </c>
      <c r="BG2224" s="193">
        <f>IF(N2224="zákl. přenesená",J2224,0)</f>
        <v>0</v>
      </c>
      <c r="BH2224" s="193">
        <f>IF(N2224="sníž. přenesená",J2224,0)</f>
        <v>0</v>
      </c>
      <c r="BI2224" s="193">
        <f>IF(N2224="nulová",J2224,0)</f>
        <v>0</v>
      </c>
      <c r="BJ2224" s="19" t="s">
        <v>92</v>
      </c>
      <c r="BK2224" s="193">
        <f>ROUND(I2224*H2224,2)</f>
        <v>0</v>
      </c>
      <c r="BL2224" s="19" t="s">
        <v>301</v>
      </c>
      <c r="BM2224" s="192" t="s">
        <v>2441</v>
      </c>
    </row>
    <row r="2225" s="2" customFormat="1">
      <c r="A2225" s="38"/>
      <c r="B2225" s="39"/>
      <c r="C2225" s="38"/>
      <c r="D2225" s="194" t="s">
        <v>193</v>
      </c>
      <c r="E2225" s="38"/>
      <c r="F2225" s="195" t="s">
        <v>2440</v>
      </c>
      <c r="G2225" s="38"/>
      <c r="H2225" s="38"/>
      <c r="I2225" s="196"/>
      <c r="J2225" s="38"/>
      <c r="K2225" s="38"/>
      <c r="L2225" s="39"/>
      <c r="M2225" s="197"/>
      <c r="N2225" s="198"/>
      <c r="O2225" s="77"/>
      <c r="P2225" s="77"/>
      <c r="Q2225" s="77"/>
      <c r="R2225" s="77"/>
      <c r="S2225" s="77"/>
      <c r="T2225" s="78"/>
      <c r="U2225" s="38"/>
      <c r="V2225" s="38"/>
      <c r="W2225" s="38"/>
      <c r="X2225" s="38"/>
      <c r="Y2225" s="38"/>
      <c r="Z2225" s="38"/>
      <c r="AA2225" s="38"/>
      <c r="AB2225" s="38"/>
      <c r="AC2225" s="38"/>
      <c r="AD2225" s="38"/>
      <c r="AE2225" s="38"/>
      <c r="AT2225" s="19" t="s">
        <v>193</v>
      </c>
      <c r="AU2225" s="19" t="s">
        <v>92</v>
      </c>
    </row>
    <row r="2226" s="14" customFormat="1">
      <c r="A2226" s="14"/>
      <c r="B2226" s="219"/>
      <c r="C2226" s="14"/>
      <c r="D2226" s="194" t="s">
        <v>194</v>
      </c>
      <c r="E2226" s="220" t="s">
        <v>1</v>
      </c>
      <c r="F2226" s="221" t="s">
        <v>2442</v>
      </c>
      <c r="G2226" s="14"/>
      <c r="H2226" s="220" t="s">
        <v>1</v>
      </c>
      <c r="I2226" s="222"/>
      <c r="J2226" s="14"/>
      <c r="K2226" s="14"/>
      <c r="L2226" s="219"/>
      <c r="M2226" s="223"/>
      <c r="N2226" s="224"/>
      <c r="O2226" s="224"/>
      <c r="P2226" s="224"/>
      <c r="Q2226" s="224"/>
      <c r="R2226" s="224"/>
      <c r="S2226" s="224"/>
      <c r="T2226" s="225"/>
      <c r="U2226" s="14"/>
      <c r="V2226" s="14"/>
      <c r="W2226" s="14"/>
      <c r="X2226" s="14"/>
      <c r="Y2226" s="14"/>
      <c r="Z2226" s="14"/>
      <c r="AA2226" s="14"/>
      <c r="AB2226" s="14"/>
      <c r="AC2226" s="14"/>
      <c r="AD2226" s="14"/>
      <c r="AE2226" s="14"/>
      <c r="AT2226" s="220" t="s">
        <v>194</v>
      </c>
      <c r="AU2226" s="220" t="s">
        <v>92</v>
      </c>
      <c r="AV2226" s="14" t="s">
        <v>84</v>
      </c>
      <c r="AW2226" s="14" t="s">
        <v>32</v>
      </c>
      <c r="AX2226" s="14" t="s">
        <v>76</v>
      </c>
      <c r="AY2226" s="220" t="s">
        <v>185</v>
      </c>
    </row>
    <row r="2227" s="13" customFormat="1">
      <c r="A2227" s="13"/>
      <c r="B2227" s="199"/>
      <c r="C2227" s="13"/>
      <c r="D2227" s="194" t="s">
        <v>194</v>
      </c>
      <c r="E2227" s="200" t="s">
        <v>1</v>
      </c>
      <c r="F2227" s="201" t="s">
        <v>2443</v>
      </c>
      <c r="G2227" s="13"/>
      <c r="H2227" s="202">
        <v>8.1999999999999993</v>
      </c>
      <c r="I2227" s="203"/>
      <c r="J2227" s="13"/>
      <c r="K2227" s="13"/>
      <c r="L2227" s="199"/>
      <c r="M2227" s="204"/>
      <c r="N2227" s="205"/>
      <c r="O2227" s="205"/>
      <c r="P2227" s="205"/>
      <c r="Q2227" s="205"/>
      <c r="R2227" s="205"/>
      <c r="S2227" s="205"/>
      <c r="T2227" s="206"/>
      <c r="U2227" s="13"/>
      <c r="V2227" s="13"/>
      <c r="W2227" s="13"/>
      <c r="X2227" s="13"/>
      <c r="Y2227" s="13"/>
      <c r="Z2227" s="13"/>
      <c r="AA2227" s="13"/>
      <c r="AB2227" s="13"/>
      <c r="AC2227" s="13"/>
      <c r="AD2227" s="13"/>
      <c r="AE2227" s="13"/>
      <c r="AT2227" s="200" t="s">
        <v>194</v>
      </c>
      <c r="AU2227" s="200" t="s">
        <v>92</v>
      </c>
      <c r="AV2227" s="13" t="s">
        <v>92</v>
      </c>
      <c r="AW2227" s="13" t="s">
        <v>32</v>
      </c>
      <c r="AX2227" s="13" t="s">
        <v>84</v>
      </c>
      <c r="AY2227" s="200" t="s">
        <v>185</v>
      </c>
    </row>
    <row r="2228" s="2" customFormat="1" ht="24.15" customHeight="1">
      <c r="A2228" s="38"/>
      <c r="B2228" s="180"/>
      <c r="C2228" s="181" t="s">
        <v>2444</v>
      </c>
      <c r="D2228" s="181" t="s">
        <v>187</v>
      </c>
      <c r="E2228" s="182" t="s">
        <v>2445</v>
      </c>
      <c r="F2228" s="183" t="s">
        <v>2446</v>
      </c>
      <c r="G2228" s="184" t="s">
        <v>190</v>
      </c>
      <c r="H2228" s="185">
        <v>24.516999999999999</v>
      </c>
      <c r="I2228" s="186"/>
      <c r="J2228" s="187">
        <f>ROUND(I2228*H2228,2)</f>
        <v>0</v>
      </c>
      <c r="K2228" s="183" t="s">
        <v>1</v>
      </c>
      <c r="L2228" s="39"/>
      <c r="M2228" s="188" t="s">
        <v>1</v>
      </c>
      <c r="N2228" s="189" t="s">
        <v>42</v>
      </c>
      <c r="O2228" s="77"/>
      <c r="P2228" s="190">
        <f>O2228*H2228</f>
        <v>0</v>
      </c>
      <c r="Q2228" s="190">
        <v>0.01221</v>
      </c>
      <c r="R2228" s="190">
        <f>Q2228*H2228</f>
        <v>0.29935256999999998</v>
      </c>
      <c r="S2228" s="190">
        <v>0</v>
      </c>
      <c r="T2228" s="191">
        <f>S2228*H2228</f>
        <v>0</v>
      </c>
      <c r="U2228" s="38"/>
      <c r="V2228" s="38"/>
      <c r="W2228" s="38"/>
      <c r="X2228" s="38"/>
      <c r="Y2228" s="38"/>
      <c r="Z2228" s="38"/>
      <c r="AA2228" s="38"/>
      <c r="AB2228" s="38"/>
      <c r="AC2228" s="38"/>
      <c r="AD2228" s="38"/>
      <c r="AE2228" s="38"/>
      <c r="AR2228" s="192" t="s">
        <v>301</v>
      </c>
      <c r="AT2228" s="192" t="s">
        <v>187</v>
      </c>
      <c r="AU2228" s="192" t="s">
        <v>92</v>
      </c>
      <c r="AY2228" s="19" t="s">
        <v>185</v>
      </c>
      <c r="BE2228" s="193">
        <f>IF(N2228="základní",J2228,0)</f>
        <v>0</v>
      </c>
      <c r="BF2228" s="193">
        <f>IF(N2228="snížená",J2228,0)</f>
        <v>0</v>
      </c>
      <c r="BG2228" s="193">
        <f>IF(N2228="zákl. přenesená",J2228,0)</f>
        <v>0</v>
      </c>
      <c r="BH2228" s="193">
        <f>IF(N2228="sníž. přenesená",J2228,0)</f>
        <v>0</v>
      </c>
      <c r="BI2228" s="193">
        <f>IF(N2228="nulová",J2228,0)</f>
        <v>0</v>
      </c>
      <c r="BJ2228" s="19" t="s">
        <v>92</v>
      </c>
      <c r="BK2228" s="193">
        <f>ROUND(I2228*H2228,2)</f>
        <v>0</v>
      </c>
      <c r="BL2228" s="19" t="s">
        <v>301</v>
      </c>
      <c r="BM2228" s="192" t="s">
        <v>2447</v>
      </c>
    </row>
    <row r="2229" s="2" customFormat="1">
      <c r="A2229" s="38"/>
      <c r="B2229" s="39"/>
      <c r="C2229" s="38"/>
      <c r="D2229" s="194" t="s">
        <v>193</v>
      </c>
      <c r="E2229" s="38"/>
      <c r="F2229" s="195" t="s">
        <v>2446</v>
      </c>
      <c r="G2229" s="38"/>
      <c r="H2229" s="38"/>
      <c r="I2229" s="196"/>
      <c r="J2229" s="38"/>
      <c r="K2229" s="38"/>
      <c r="L2229" s="39"/>
      <c r="M2229" s="197"/>
      <c r="N2229" s="198"/>
      <c r="O2229" s="77"/>
      <c r="P2229" s="77"/>
      <c r="Q2229" s="77"/>
      <c r="R2229" s="77"/>
      <c r="S2229" s="77"/>
      <c r="T2229" s="78"/>
      <c r="U2229" s="38"/>
      <c r="V2229" s="38"/>
      <c r="W2229" s="38"/>
      <c r="X2229" s="38"/>
      <c r="Y2229" s="38"/>
      <c r="Z2229" s="38"/>
      <c r="AA2229" s="38"/>
      <c r="AB2229" s="38"/>
      <c r="AC2229" s="38"/>
      <c r="AD2229" s="38"/>
      <c r="AE2229" s="38"/>
      <c r="AT2229" s="19" t="s">
        <v>193</v>
      </c>
      <c r="AU2229" s="19" t="s">
        <v>92</v>
      </c>
    </row>
    <row r="2230" s="14" customFormat="1">
      <c r="A2230" s="14"/>
      <c r="B2230" s="219"/>
      <c r="C2230" s="14"/>
      <c r="D2230" s="194" t="s">
        <v>194</v>
      </c>
      <c r="E2230" s="220" t="s">
        <v>1</v>
      </c>
      <c r="F2230" s="221" t="s">
        <v>2384</v>
      </c>
      <c r="G2230" s="14"/>
      <c r="H2230" s="220" t="s">
        <v>1</v>
      </c>
      <c r="I2230" s="222"/>
      <c r="J2230" s="14"/>
      <c r="K2230" s="14"/>
      <c r="L2230" s="219"/>
      <c r="M2230" s="223"/>
      <c r="N2230" s="224"/>
      <c r="O2230" s="224"/>
      <c r="P2230" s="224"/>
      <c r="Q2230" s="224"/>
      <c r="R2230" s="224"/>
      <c r="S2230" s="224"/>
      <c r="T2230" s="225"/>
      <c r="U2230" s="14"/>
      <c r="V2230" s="14"/>
      <c r="W2230" s="14"/>
      <c r="X2230" s="14"/>
      <c r="Y2230" s="14"/>
      <c r="Z2230" s="14"/>
      <c r="AA2230" s="14"/>
      <c r="AB2230" s="14"/>
      <c r="AC2230" s="14"/>
      <c r="AD2230" s="14"/>
      <c r="AE2230" s="14"/>
      <c r="AT2230" s="220" t="s">
        <v>194</v>
      </c>
      <c r="AU2230" s="220" t="s">
        <v>92</v>
      </c>
      <c r="AV2230" s="14" t="s">
        <v>84</v>
      </c>
      <c r="AW2230" s="14" t="s">
        <v>32</v>
      </c>
      <c r="AX2230" s="14" t="s">
        <v>76</v>
      </c>
      <c r="AY2230" s="220" t="s">
        <v>185</v>
      </c>
    </row>
    <row r="2231" s="14" customFormat="1">
      <c r="A2231" s="14"/>
      <c r="B2231" s="219"/>
      <c r="C2231" s="14"/>
      <c r="D2231" s="194" t="s">
        <v>194</v>
      </c>
      <c r="E2231" s="220" t="s">
        <v>1</v>
      </c>
      <c r="F2231" s="221" t="s">
        <v>323</v>
      </c>
      <c r="G2231" s="14"/>
      <c r="H2231" s="220" t="s">
        <v>1</v>
      </c>
      <c r="I2231" s="222"/>
      <c r="J2231" s="14"/>
      <c r="K2231" s="14"/>
      <c r="L2231" s="219"/>
      <c r="M2231" s="223"/>
      <c r="N2231" s="224"/>
      <c r="O2231" s="224"/>
      <c r="P2231" s="224"/>
      <c r="Q2231" s="224"/>
      <c r="R2231" s="224"/>
      <c r="S2231" s="224"/>
      <c r="T2231" s="225"/>
      <c r="U2231" s="14"/>
      <c r="V2231" s="14"/>
      <c r="W2231" s="14"/>
      <c r="X2231" s="14"/>
      <c r="Y2231" s="14"/>
      <c r="Z2231" s="14"/>
      <c r="AA2231" s="14"/>
      <c r="AB2231" s="14"/>
      <c r="AC2231" s="14"/>
      <c r="AD2231" s="14"/>
      <c r="AE2231" s="14"/>
      <c r="AT2231" s="220" t="s">
        <v>194</v>
      </c>
      <c r="AU2231" s="220" t="s">
        <v>92</v>
      </c>
      <c r="AV2231" s="14" t="s">
        <v>84</v>
      </c>
      <c r="AW2231" s="14" t="s">
        <v>32</v>
      </c>
      <c r="AX2231" s="14" t="s">
        <v>76</v>
      </c>
      <c r="AY2231" s="220" t="s">
        <v>185</v>
      </c>
    </row>
    <row r="2232" s="13" customFormat="1">
      <c r="A2232" s="13"/>
      <c r="B2232" s="199"/>
      <c r="C2232" s="13"/>
      <c r="D2232" s="194" t="s">
        <v>194</v>
      </c>
      <c r="E2232" s="200" t="s">
        <v>1</v>
      </c>
      <c r="F2232" s="201" t="s">
        <v>2448</v>
      </c>
      <c r="G2232" s="13"/>
      <c r="H2232" s="202">
        <v>2.0590000000000002</v>
      </c>
      <c r="I2232" s="203"/>
      <c r="J2232" s="13"/>
      <c r="K2232" s="13"/>
      <c r="L2232" s="199"/>
      <c r="M2232" s="204"/>
      <c r="N2232" s="205"/>
      <c r="O2232" s="205"/>
      <c r="P2232" s="205"/>
      <c r="Q2232" s="205"/>
      <c r="R2232" s="205"/>
      <c r="S2232" s="205"/>
      <c r="T2232" s="206"/>
      <c r="U2232" s="13"/>
      <c r="V2232" s="13"/>
      <c r="W2232" s="13"/>
      <c r="X2232" s="13"/>
      <c r="Y2232" s="13"/>
      <c r="Z2232" s="13"/>
      <c r="AA2232" s="13"/>
      <c r="AB2232" s="13"/>
      <c r="AC2232" s="13"/>
      <c r="AD2232" s="13"/>
      <c r="AE2232" s="13"/>
      <c r="AT2232" s="200" t="s">
        <v>194</v>
      </c>
      <c r="AU2232" s="200" t="s">
        <v>92</v>
      </c>
      <c r="AV2232" s="13" t="s">
        <v>92</v>
      </c>
      <c r="AW2232" s="13" t="s">
        <v>32</v>
      </c>
      <c r="AX2232" s="13" t="s">
        <v>76</v>
      </c>
      <c r="AY2232" s="200" t="s">
        <v>185</v>
      </c>
    </row>
    <row r="2233" s="13" customFormat="1">
      <c r="A2233" s="13"/>
      <c r="B2233" s="199"/>
      <c r="C2233" s="13"/>
      <c r="D2233" s="194" t="s">
        <v>194</v>
      </c>
      <c r="E2233" s="200" t="s">
        <v>1</v>
      </c>
      <c r="F2233" s="201" t="s">
        <v>2449</v>
      </c>
      <c r="G2233" s="13"/>
      <c r="H2233" s="202">
        <v>6.6609999999999996</v>
      </c>
      <c r="I2233" s="203"/>
      <c r="J2233" s="13"/>
      <c r="K2233" s="13"/>
      <c r="L2233" s="199"/>
      <c r="M2233" s="204"/>
      <c r="N2233" s="205"/>
      <c r="O2233" s="205"/>
      <c r="P2233" s="205"/>
      <c r="Q2233" s="205"/>
      <c r="R2233" s="205"/>
      <c r="S2233" s="205"/>
      <c r="T2233" s="206"/>
      <c r="U2233" s="13"/>
      <c r="V2233" s="13"/>
      <c r="W2233" s="13"/>
      <c r="X2233" s="13"/>
      <c r="Y2233" s="13"/>
      <c r="Z2233" s="13"/>
      <c r="AA2233" s="13"/>
      <c r="AB2233" s="13"/>
      <c r="AC2233" s="13"/>
      <c r="AD2233" s="13"/>
      <c r="AE2233" s="13"/>
      <c r="AT2233" s="200" t="s">
        <v>194</v>
      </c>
      <c r="AU2233" s="200" t="s">
        <v>92</v>
      </c>
      <c r="AV2233" s="13" t="s">
        <v>92</v>
      </c>
      <c r="AW2233" s="13" t="s">
        <v>32</v>
      </c>
      <c r="AX2233" s="13" t="s">
        <v>76</v>
      </c>
      <c r="AY2233" s="200" t="s">
        <v>185</v>
      </c>
    </row>
    <row r="2234" s="13" customFormat="1">
      <c r="A2234" s="13"/>
      <c r="B2234" s="199"/>
      <c r="C2234" s="13"/>
      <c r="D2234" s="194" t="s">
        <v>194</v>
      </c>
      <c r="E2234" s="200" t="s">
        <v>1</v>
      </c>
      <c r="F2234" s="201" t="s">
        <v>2450</v>
      </c>
      <c r="G2234" s="13"/>
      <c r="H2234" s="202">
        <v>4.5330000000000004</v>
      </c>
      <c r="I2234" s="203"/>
      <c r="J2234" s="13"/>
      <c r="K2234" s="13"/>
      <c r="L2234" s="199"/>
      <c r="M2234" s="204"/>
      <c r="N2234" s="205"/>
      <c r="O2234" s="205"/>
      <c r="P2234" s="205"/>
      <c r="Q2234" s="205"/>
      <c r="R2234" s="205"/>
      <c r="S2234" s="205"/>
      <c r="T2234" s="206"/>
      <c r="U2234" s="13"/>
      <c r="V2234" s="13"/>
      <c r="W2234" s="13"/>
      <c r="X2234" s="13"/>
      <c r="Y2234" s="13"/>
      <c r="Z2234" s="13"/>
      <c r="AA2234" s="13"/>
      <c r="AB2234" s="13"/>
      <c r="AC2234" s="13"/>
      <c r="AD2234" s="13"/>
      <c r="AE2234" s="13"/>
      <c r="AT2234" s="200" t="s">
        <v>194</v>
      </c>
      <c r="AU2234" s="200" t="s">
        <v>92</v>
      </c>
      <c r="AV2234" s="13" t="s">
        <v>92</v>
      </c>
      <c r="AW2234" s="13" t="s">
        <v>32</v>
      </c>
      <c r="AX2234" s="13" t="s">
        <v>76</v>
      </c>
      <c r="AY2234" s="200" t="s">
        <v>185</v>
      </c>
    </row>
    <row r="2235" s="14" customFormat="1">
      <c r="A2235" s="14"/>
      <c r="B2235" s="219"/>
      <c r="C2235" s="14"/>
      <c r="D2235" s="194" t="s">
        <v>194</v>
      </c>
      <c r="E2235" s="220" t="s">
        <v>1</v>
      </c>
      <c r="F2235" s="221" t="s">
        <v>331</v>
      </c>
      <c r="G2235" s="14"/>
      <c r="H2235" s="220" t="s">
        <v>1</v>
      </c>
      <c r="I2235" s="222"/>
      <c r="J2235" s="14"/>
      <c r="K2235" s="14"/>
      <c r="L2235" s="219"/>
      <c r="M2235" s="223"/>
      <c r="N2235" s="224"/>
      <c r="O2235" s="224"/>
      <c r="P2235" s="224"/>
      <c r="Q2235" s="224"/>
      <c r="R2235" s="224"/>
      <c r="S2235" s="224"/>
      <c r="T2235" s="225"/>
      <c r="U2235" s="14"/>
      <c r="V2235" s="14"/>
      <c r="W2235" s="14"/>
      <c r="X2235" s="14"/>
      <c r="Y2235" s="14"/>
      <c r="Z2235" s="14"/>
      <c r="AA2235" s="14"/>
      <c r="AB2235" s="14"/>
      <c r="AC2235" s="14"/>
      <c r="AD2235" s="14"/>
      <c r="AE2235" s="14"/>
      <c r="AT2235" s="220" t="s">
        <v>194</v>
      </c>
      <c r="AU2235" s="220" t="s">
        <v>92</v>
      </c>
      <c r="AV2235" s="14" t="s">
        <v>84</v>
      </c>
      <c r="AW2235" s="14" t="s">
        <v>32</v>
      </c>
      <c r="AX2235" s="14" t="s">
        <v>76</v>
      </c>
      <c r="AY2235" s="220" t="s">
        <v>185</v>
      </c>
    </row>
    <row r="2236" s="13" customFormat="1">
      <c r="A2236" s="13"/>
      <c r="B2236" s="199"/>
      <c r="C2236" s="13"/>
      <c r="D2236" s="194" t="s">
        <v>194</v>
      </c>
      <c r="E2236" s="200" t="s">
        <v>1</v>
      </c>
      <c r="F2236" s="201" t="s">
        <v>2451</v>
      </c>
      <c r="G2236" s="13"/>
      <c r="H2236" s="202">
        <v>11.263999999999999</v>
      </c>
      <c r="I2236" s="203"/>
      <c r="J2236" s="13"/>
      <c r="K2236" s="13"/>
      <c r="L2236" s="199"/>
      <c r="M2236" s="204"/>
      <c r="N2236" s="205"/>
      <c r="O2236" s="205"/>
      <c r="P2236" s="205"/>
      <c r="Q2236" s="205"/>
      <c r="R2236" s="205"/>
      <c r="S2236" s="205"/>
      <c r="T2236" s="206"/>
      <c r="U2236" s="13"/>
      <c r="V2236" s="13"/>
      <c r="W2236" s="13"/>
      <c r="X2236" s="13"/>
      <c r="Y2236" s="13"/>
      <c r="Z2236" s="13"/>
      <c r="AA2236" s="13"/>
      <c r="AB2236" s="13"/>
      <c r="AC2236" s="13"/>
      <c r="AD2236" s="13"/>
      <c r="AE2236" s="13"/>
      <c r="AT2236" s="200" t="s">
        <v>194</v>
      </c>
      <c r="AU2236" s="200" t="s">
        <v>92</v>
      </c>
      <c r="AV2236" s="13" t="s">
        <v>92</v>
      </c>
      <c r="AW2236" s="13" t="s">
        <v>32</v>
      </c>
      <c r="AX2236" s="13" t="s">
        <v>76</v>
      </c>
      <c r="AY2236" s="200" t="s">
        <v>185</v>
      </c>
    </row>
    <row r="2237" s="15" customFormat="1">
      <c r="A2237" s="15"/>
      <c r="B2237" s="226"/>
      <c r="C2237" s="15"/>
      <c r="D2237" s="194" t="s">
        <v>194</v>
      </c>
      <c r="E2237" s="227" t="s">
        <v>1</v>
      </c>
      <c r="F2237" s="228" t="s">
        <v>276</v>
      </c>
      <c r="G2237" s="15"/>
      <c r="H2237" s="229">
        <v>24.516999999999999</v>
      </c>
      <c r="I2237" s="230"/>
      <c r="J2237" s="15"/>
      <c r="K2237" s="15"/>
      <c r="L2237" s="226"/>
      <c r="M2237" s="231"/>
      <c r="N2237" s="232"/>
      <c r="O2237" s="232"/>
      <c r="P2237" s="232"/>
      <c r="Q2237" s="232"/>
      <c r="R2237" s="232"/>
      <c r="S2237" s="232"/>
      <c r="T2237" s="233"/>
      <c r="U2237" s="15"/>
      <c r="V2237" s="15"/>
      <c r="W2237" s="15"/>
      <c r="X2237" s="15"/>
      <c r="Y2237" s="15"/>
      <c r="Z2237" s="15"/>
      <c r="AA2237" s="15"/>
      <c r="AB2237" s="15"/>
      <c r="AC2237" s="15"/>
      <c r="AD2237" s="15"/>
      <c r="AE2237" s="15"/>
      <c r="AT2237" s="227" t="s">
        <v>194</v>
      </c>
      <c r="AU2237" s="227" t="s">
        <v>92</v>
      </c>
      <c r="AV2237" s="15" t="s">
        <v>191</v>
      </c>
      <c r="AW2237" s="15" t="s">
        <v>32</v>
      </c>
      <c r="AX2237" s="15" t="s">
        <v>84</v>
      </c>
      <c r="AY2237" s="227" t="s">
        <v>185</v>
      </c>
    </row>
    <row r="2238" s="2" customFormat="1" ht="24.15" customHeight="1">
      <c r="A2238" s="38"/>
      <c r="B2238" s="180"/>
      <c r="C2238" s="181" t="s">
        <v>2452</v>
      </c>
      <c r="D2238" s="181" t="s">
        <v>187</v>
      </c>
      <c r="E2238" s="182" t="s">
        <v>2453</v>
      </c>
      <c r="F2238" s="183" t="s">
        <v>2454</v>
      </c>
      <c r="G2238" s="184" t="s">
        <v>190</v>
      </c>
      <c r="H2238" s="185">
        <v>5.46</v>
      </c>
      <c r="I2238" s="186"/>
      <c r="J2238" s="187">
        <f>ROUND(I2238*H2238,2)</f>
        <v>0</v>
      </c>
      <c r="K2238" s="183" t="s">
        <v>199</v>
      </c>
      <c r="L2238" s="39"/>
      <c r="M2238" s="188" t="s">
        <v>1</v>
      </c>
      <c r="N2238" s="189" t="s">
        <v>42</v>
      </c>
      <c r="O2238" s="77"/>
      <c r="P2238" s="190">
        <f>O2238*H2238</f>
        <v>0</v>
      </c>
      <c r="Q2238" s="190">
        <v>0.026540000000000001</v>
      </c>
      <c r="R2238" s="190">
        <f>Q2238*H2238</f>
        <v>0.14490839999999999</v>
      </c>
      <c r="S2238" s="190">
        <v>0</v>
      </c>
      <c r="T2238" s="191">
        <f>S2238*H2238</f>
        <v>0</v>
      </c>
      <c r="U2238" s="38"/>
      <c r="V2238" s="38"/>
      <c r="W2238" s="38"/>
      <c r="X2238" s="38"/>
      <c r="Y2238" s="38"/>
      <c r="Z2238" s="38"/>
      <c r="AA2238" s="38"/>
      <c r="AB2238" s="38"/>
      <c r="AC2238" s="38"/>
      <c r="AD2238" s="38"/>
      <c r="AE2238" s="38"/>
      <c r="AR2238" s="192" t="s">
        <v>301</v>
      </c>
      <c r="AT2238" s="192" t="s">
        <v>187</v>
      </c>
      <c r="AU2238" s="192" t="s">
        <v>92</v>
      </c>
      <c r="AY2238" s="19" t="s">
        <v>185</v>
      </c>
      <c r="BE2238" s="193">
        <f>IF(N2238="základní",J2238,0)</f>
        <v>0</v>
      </c>
      <c r="BF2238" s="193">
        <f>IF(N2238="snížená",J2238,0)</f>
        <v>0</v>
      </c>
      <c r="BG2238" s="193">
        <f>IF(N2238="zákl. přenesená",J2238,0)</f>
        <v>0</v>
      </c>
      <c r="BH2238" s="193">
        <f>IF(N2238="sníž. přenesená",J2238,0)</f>
        <v>0</v>
      </c>
      <c r="BI2238" s="193">
        <f>IF(N2238="nulová",J2238,0)</f>
        <v>0</v>
      </c>
      <c r="BJ2238" s="19" t="s">
        <v>92</v>
      </c>
      <c r="BK2238" s="193">
        <f>ROUND(I2238*H2238,2)</f>
        <v>0</v>
      </c>
      <c r="BL2238" s="19" t="s">
        <v>301</v>
      </c>
      <c r="BM2238" s="192" t="s">
        <v>2455</v>
      </c>
    </row>
    <row r="2239" s="2" customFormat="1">
      <c r="A2239" s="38"/>
      <c r="B2239" s="39"/>
      <c r="C2239" s="38"/>
      <c r="D2239" s="194" t="s">
        <v>193</v>
      </c>
      <c r="E2239" s="38"/>
      <c r="F2239" s="195" t="s">
        <v>2454</v>
      </c>
      <c r="G2239" s="38"/>
      <c r="H2239" s="38"/>
      <c r="I2239" s="196"/>
      <c r="J2239" s="38"/>
      <c r="K2239" s="38"/>
      <c r="L2239" s="39"/>
      <c r="M2239" s="197"/>
      <c r="N2239" s="198"/>
      <c r="O2239" s="77"/>
      <c r="P2239" s="77"/>
      <c r="Q2239" s="77"/>
      <c r="R2239" s="77"/>
      <c r="S2239" s="77"/>
      <c r="T2239" s="78"/>
      <c r="U2239" s="38"/>
      <c r="V2239" s="38"/>
      <c r="W2239" s="38"/>
      <c r="X2239" s="38"/>
      <c r="Y2239" s="38"/>
      <c r="Z2239" s="38"/>
      <c r="AA2239" s="38"/>
      <c r="AB2239" s="38"/>
      <c r="AC2239" s="38"/>
      <c r="AD2239" s="38"/>
      <c r="AE2239" s="38"/>
      <c r="AT2239" s="19" t="s">
        <v>193</v>
      </c>
      <c r="AU2239" s="19" t="s">
        <v>92</v>
      </c>
    </row>
    <row r="2240" s="2" customFormat="1">
      <c r="A2240" s="38"/>
      <c r="B2240" s="39"/>
      <c r="C2240" s="38"/>
      <c r="D2240" s="207" t="s">
        <v>201</v>
      </c>
      <c r="E2240" s="38"/>
      <c r="F2240" s="208" t="s">
        <v>2456</v>
      </c>
      <c r="G2240" s="38"/>
      <c r="H2240" s="38"/>
      <c r="I2240" s="196"/>
      <c r="J2240" s="38"/>
      <c r="K2240" s="38"/>
      <c r="L2240" s="39"/>
      <c r="M2240" s="197"/>
      <c r="N2240" s="198"/>
      <c r="O2240" s="77"/>
      <c r="P2240" s="77"/>
      <c r="Q2240" s="77"/>
      <c r="R2240" s="77"/>
      <c r="S2240" s="77"/>
      <c r="T2240" s="78"/>
      <c r="U2240" s="38"/>
      <c r="V2240" s="38"/>
      <c r="W2240" s="38"/>
      <c r="X2240" s="38"/>
      <c r="Y2240" s="38"/>
      <c r="Z2240" s="38"/>
      <c r="AA2240" s="38"/>
      <c r="AB2240" s="38"/>
      <c r="AC2240" s="38"/>
      <c r="AD2240" s="38"/>
      <c r="AE2240" s="38"/>
      <c r="AT2240" s="19" t="s">
        <v>201</v>
      </c>
      <c r="AU2240" s="19" t="s">
        <v>92</v>
      </c>
    </row>
    <row r="2241" s="14" customFormat="1">
      <c r="A2241" s="14"/>
      <c r="B2241" s="219"/>
      <c r="C2241" s="14"/>
      <c r="D2241" s="194" t="s">
        <v>194</v>
      </c>
      <c r="E2241" s="220" t="s">
        <v>1</v>
      </c>
      <c r="F2241" s="221" t="s">
        <v>323</v>
      </c>
      <c r="G2241" s="14"/>
      <c r="H2241" s="220" t="s">
        <v>1</v>
      </c>
      <c r="I2241" s="222"/>
      <c r="J2241" s="14"/>
      <c r="K2241" s="14"/>
      <c r="L2241" s="219"/>
      <c r="M2241" s="223"/>
      <c r="N2241" s="224"/>
      <c r="O2241" s="224"/>
      <c r="P2241" s="224"/>
      <c r="Q2241" s="224"/>
      <c r="R2241" s="224"/>
      <c r="S2241" s="224"/>
      <c r="T2241" s="225"/>
      <c r="U2241" s="14"/>
      <c r="V2241" s="14"/>
      <c r="W2241" s="14"/>
      <c r="X2241" s="14"/>
      <c r="Y2241" s="14"/>
      <c r="Z2241" s="14"/>
      <c r="AA2241" s="14"/>
      <c r="AB2241" s="14"/>
      <c r="AC2241" s="14"/>
      <c r="AD2241" s="14"/>
      <c r="AE2241" s="14"/>
      <c r="AT2241" s="220" t="s">
        <v>194</v>
      </c>
      <c r="AU2241" s="220" t="s">
        <v>92</v>
      </c>
      <c r="AV2241" s="14" t="s">
        <v>84</v>
      </c>
      <c r="AW2241" s="14" t="s">
        <v>32</v>
      </c>
      <c r="AX2241" s="14" t="s">
        <v>76</v>
      </c>
      <c r="AY2241" s="220" t="s">
        <v>185</v>
      </c>
    </row>
    <row r="2242" s="13" customFormat="1">
      <c r="A2242" s="13"/>
      <c r="B2242" s="199"/>
      <c r="C2242" s="13"/>
      <c r="D2242" s="194" t="s">
        <v>194</v>
      </c>
      <c r="E2242" s="200" t="s">
        <v>1</v>
      </c>
      <c r="F2242" s="201" t="s">
        <v>2457</v>
      </c>
      <c r="G2242" s="13"/>
      <c r="H2242" s="202">
        <v>5.46</v>
      </c>
      <c r="I2242" s="203"/>
      <c r="J2242" s="13"/>
      <c r="K2242" s="13"/>
      <c r="L2242" s="199"/>
      <c r="M2242" s="204"/>
      <c r="N2242" s="205"/>
      <c r="O2242" s="205"/>
      <c r="P2242" s="205"/>
      <c r="Q2242" s="205"/>
      <c r="R2242" s="205"/>
      <c r="S2242" s="205"/>
      <c r="T2242" s="206"/>
      <c r="U2242" s="13"/>
      <c r="V2242" s="13"/>
      <c r="W2242" s="13"/>
      <c r="X2242" s="13"/>
      <c r="Y2242" s="13"/>
      <c r="Z2242" s="13"/>
      <c r="AA2242" s="13"/>
      <c r="AB2242" s="13"/>
      <c r="AC2242" s="13"/>
      <c r="AD2242" s="13"/>
      <c r="AE2242" s="13"/>
      <c r="AT2242" s="200" t="s">
        <v>194</v>
      </c>
      <c r="AU2242" s="200" t="s">
        <v>92</v>
      </c>
      <c r="AV2242" s="13" t="s">
        <v>92</v>
      </c>
      <c r="AW2242" s="13" t="s">
        <v>32</v>
      </c>
      <c r="AX2242" s="13" t="s">
        <v>76</v>
      </c>
      <c r="AY2242" s="200" t="s">
        <v>185</v>
      </c>
    </row>
    <row r="2243" s="15" customFormat="1">
      <c r="A2243" s="15"/>
      <c r="B2243" s="226"/>
      <c r="C2243" s="15"/>
      <c r="D2243" s="194" t="s">
        <v>194</v>
      </c>
      <c r="E2243" s="227" t="s">
        <v>1</v>
      </c>
      <c r="F2243" s="228" t="s">
        <v>276</v>
      </c>
      <c r="G2243" s="15"/>
      <c r="H2243" s="229">
        <v>5.46</v>
      </c>
      <c r="I2243" s="230"/>
      <c r="J2243" s="15"/>
      <c r="K2243" s="15"/>
      <c r="L2243" s="226"/>
      <c r="M2243" s="231"/>
      <c r="N2243" s="232"/>
      <c r="O2243" s="232"/>
      <c r="P2243" s="232"/>
      <c r="Q2243" s="232"/>
      <c r="R2243" s="232"/>
      <c r="S2243" s="232"/>
      <c r="T2243" s="233"/>
      <c r="U2243" s="15"/>
      <c r="V2243" s="15"/>
      <c r="W2243" s="15"/>
      <c r="X2243" s="15"/>
      <c r="Y2243" s="15"/>
      <c r="Z2243" s="15"/>
      <c r="AA2243" s="15"/>
      <c r="AB2243" s="15"/>
      <c r="AC2243" s="15"/>
      <c r="AD2243" s="15"/>
      <c r="AE2243" s="15"/>
      <c r="AT2243" s="227" t="s">
        <v>194</v>
      </c>
      <c r="AU2243" s="227" t="s">
        <v>92</v>
      </c>
      <c r="AV2243" s="15" t="s">
        <v>191</v>
      </c>
      <c r="AW2243" s="15" t="s">
        <v>32</v>
      </c>
      <c r="AX2243" s="15" t="s">
        <v>84</v>
      </c>
      <c r="AY2243" s="227" t="s">
        <v>185</v>
      </c>
    </row>
    <row r="2244" s="2" customFormat="1" ht="21.75" customHeight="1">
      <c r="A2244" s="38"/>
      <c r="B2244" s="180"/>
      <c r="C2244" s="181" t="s">
        <v>2458</v>
      </c>
      <c r="D2244" s="181" t="s">
        <v>187</v>
      </c>
      <c r="E2244" s="182" t="s">
        <v>2459</v>
      </c>
      <c r="F2244" s="183" t="s">
        <v>2460</v>
      </c>
      <c r="G2244" s="184" t="s">
        <v>584</v>
      </c>
      <c r="H2244" s="185">
        <v>87.819999999999993</v>
      </c>
      <c r="I2244" s="186"/>
      <c r="J2244" s="187">
        <f>ROUND(I2244*H2244,2)</f>
        <v>0</v>
      </c>
      <c r="K2244" s="183" t="s">
        <v>199</v>
      </c>
      <c r="L2244" s="39"/>
      <c r="M2244" s="188" t="s">
        <v>1</v>
      </c>
      <c r="N2244" s="189" t="s">
        <v>42</v>
      </c>
      <c r="O2244" s="77"/>
      <c r="P2244" s="190">
        <f>O2244*H2244</f>
        <v>0</v>
      </c>
      <c r="Q2244" s="190">
        <v>0.0055399999999999998</v>
      </c>
      <c r="R2244" s="190">
        <f>Q2244*H2244</f>
        <v>0.48652279999999992</v>
      </c>
      <c r="S2244" s="190">
        <v>0</v>
      </c>
      <c r="T2244" s="191">
        <f>S2244*H2244</f>
        <v>0</v>
      </c>
      <c r="U2244" s="38"/>
      <c r="V2244" s="38"/>
      <c r="W2244" s="38"/>
      <c r="X2244" s="38"/>
      <c r="Y2244" s="38"/>
      <c r="Z2244" s="38"/>
      <c r="AA2244" s="38"/>
      <c r="AB2244" s="38"/>
      <c r="AC2244" s="38"/>
      <c r="AD2244" s="38"/>
      <c r="AE2244" s="38"/>
      <c r="AR2244" s="192" t="s">
        <v>301</v>
      </c>
      <c r="AT2244" s="192" t="s">
        <v>187</v>
      </c>
      <c r="AU2244" s="192" t="s">
        <v>92</v>
      </c>
      <c r="AY2244" s="19" t="s">
        <v>185</v>
      </c>
      <c r="BE2244" s="193">
        <f>IF(N2244="základní",J2244,0)</f>
        <v>0</v>
      </c>
      <c r="BF2244" s="193">
        <f>IF(N2244="snížená",J2244,0)</f>
        <v>0</v>
      </c>
      <c r="BG2244" s="193">
        <f>IF(N2244="zákl. přenesená",J2244,0)</f>
        <v>0</v>
      </c>
      <c r="BH2244" s="193">
        <f>IF(N2244="sníž. přenesená",J2244,0)</f>
        <v>0</v>
      </c>
      <c r="BI2244" s="193">
        <f>IF(N2244="nulová",J2244,0)</f>
        <v>0</v>
      </c>
      <c r="BJ2244" s="19" t="s">
        <v>92</v>
      </c>
      <c r="BK2244" s="193">
        <f>ROUND(I2244*H2244,2)</f>
        <v>0</v>
      </c>
      <c r="BL2244" s="19" t="s">
        <v>301</v>
      </c>
      <c r="BM2244" s="192" t="s">
        <v>2461</v>
      </c>
    </row>
    <row r="2245" s="2" customFormat="1">
      <c r="A2245" s="38"/>
      <c r="B2245" s="39"/>
      <c r="C2245" s="38"/>
      <c r="D2245" s="194" t="s">
        <v>193</v>
      </c>
      <c r="E2245" s="38"/>
      <c r="F2245" s="195" t="s">
        <v>2460</v>
      </c>
      <c r="G2245" s="38"/>
      <c r="H2245" s="38"/>
      <c r="I2245" s="196"/>
      <c r="J2245" s="38"/>
      <c r="K2245" s="38"/>
      <c r="L2245" s="39"/>
      <c r="M2245" s="197"/>
      <c r="N2245" s="198"/>
      <c r="O2245" s="77"/>
      <c r="P2245" s="77"/>
      <c r="Q2245" s="77"/>
      <c r="R2245" s="77"/>
      <c r="S2245" s="77"/>
      <c r="T2245" s="78"/>
      <c r="U2245" s="38"/>
      <c r="V2245" s="38"/>
      <c r="W2245" s="38"/>
      <c r="X2245" s="38"/>
      <c r="Y2245" s="38"/>
      <c r="Z2245" s="38"/>
      <c r="AA2245" s="38"/>
      <c r="AB2245" s="38"/>
      <c r="AC2245" s="38"/>
      <c r="AD2245" s="38"/>
      <c r="AE2245" s="38"/>
      <c r="AT2245" s="19" t="s">
        <v>193</v>
      </c>
      <c r="AU2245" s="19" t="s">
        <v>92</v>
      </c>
    </row>
    <row r="2246" s="2" customFormat="1">
      <c r="A2246" s="38"/>
      <c r="B2246" s="39"/>
      <c r="C2246" s="38"/>
      <c r="D2246" s="207" t="s">
        <v>201</v>
      </c>
      <c r="E2246" s="38"/>
      <c r="F2246" s="208" t="s">
        <v>2462</v>
      </c>
      <c r="G2246" s="38"/>
      <c r="H2246" s="38"/>
      <c r="I2246" s="196"/>
      <c r="J2246" s="38"/>
      <c r="K2246" s="38"/>
      <c r="L2246" s="39"/>
      <c r="M2246" s="197"/>
      <c r="N2246" s="198"/>
      <c r="O2246" s="77"/>
      <c r="P2246" s="77"/>
      <c r="Q2246" s="77"/>
      <c r="R2246" s="77"/>
      <c r="S2246" s="77"/>
      <c r="T2246" s="78"/>
      <c r="U2246" s="38"/>
      <c r="V2246" s="38"/>
      <c r="W2246" s="38"/>
      <c r="X2246" s="38"/>
      <c r="Y2246" s="38"/>
      <c r="Z2246" s="38"/>
      <c r="AA2246" s="38"/>
      <c r="AB2246" s="38"/>
      <c r="AC2246" s="38"/>
      <c r="AD2246" s="38"/>
      <c r="AE2246" s="38"/>
      <c r="AT2246" s="19" t="s">
        <v>201</v>
      </c>
      <c r="AU2246" s="19" t="s">
        <v>92</v>
      </c>
    </row>
    <row r="2247" s="13" customFormat="1">
      <c r="A2247" s="13"/>
      <c r="B2247" s="199"/>
      <c r="C2247" s="13"/>
      <c r="D2247" s="194" t="s">
        <v>194</v>
      </c>
      <c r="E2247" s="200" t="s">
        <v>1</v>
      </c>
      <c r="F2247" s="201" t="s">
        <v>2463</v>
      </c>
      <c r="G2247" s="13"/>
      <c r="H2247" s="202">
        <v>64.439999999999998</v>
      </c>
      <c r="I2247" s="203"/>
      <c r="J2247" s="13"/>
      <c r="K2247" s="13"/>
      <c r="L2247" s="199"/>
      <c r="M2247" s="204"/>
      <c r="N2247" s="205"/>
      <c r="O2247" s="205"/>
      <c r="P2247" s="205"/>
      <c r="Q2247" s="205"/>
      <c r="R2247" s="205"/>
      <c r="S2247" s="205"/>
      <c r="T2247" s="206"/>
      <c r="U2247" s="13"/>
      <c r="V2247" s="13"/>
      <c r="W2247" s="13"/>
      <c r="X2247" s="13"/>
      <c r="Y2247" s="13"/>
      <c r="Z2247" s="13"/>
      <c r="AA2247" s="13"/>
      <c r="AB2247" s="13"/>
      <c r="AC2247" s="13"/>
      <c r="AD2247" s="13"/>
      <c r="AE2247" s="13"/>
      <c r="AT2247" s="200" t="s">
        <v>194</v>
      </c>
      <c r="AU2247" s="200" t="s">
        <v>92</v>
      </c>
      <c r="AV2247" s="13" t="s">
        <v>92</v>
      </c>
      <c r="AW2247" s="13" t="s">
        <v>32</v>
      </c>
      <c r="AX2247" s="13" t="s">
        <v>76</v>
      </c>
      <c r="AY2247" s="200" t="s">
        <v>185</v>
      </c>
    </row>
    <row r="2248" s="13" customFormat="1">
      <c r="A2248" s="13"/>
      <c r="B2248" s="199"/>
      <c r="C2248" s="13"/>
      <c r="D2248" s="194" t="s">
        <v>194</v>
      </c>
      <c r="E2248" s="200" t="s">
        <v>1</v>
      </c>
      <c r="F2248" s="201" t="s">
        <v>2464</v>
      </c>
      <c r="G2248" s="13"/>
      <c r="H2248" s="202">
        <v>17.440000000000001</v>
      </c>
      <c r="I2248" s="203"/>
      <c r="J2248" s="13"/>
      <c r="K2248" s="13"/>
      <c r="L2248" s="199"/>
      <c r="M2248" s="204"/>
      <c r="N2248" s="205"/>
      <c r="O2248" s="205"/>
      <c r="P2248" s="205"/>
      <c r="Q2248" s="205"/>
      <c r="R2248" s="205"/>
      <c r="S2248" s="205"/>
      <c r="T2248" s="206"/>
      <c r="U2248" s="13"/>
      <c r="V2248" s="13"/>
      <c r="W2248" s="13"/>
      <c r="X2248" s="13"/>
      <c r="Y2248" s="13"/>
      <c r="Z2248" s="13"/>
      <c r="AA2248" s="13"/>
      <c r="AB2248" s="13"/>
      <c r="AC2248" s="13"/>
      <c r="AD2248" s="13"/>
      <c r="AE2248" s="13"/>
      <c r="AT2248" s="200" t="s">
        <v>194</v>
      </c>
      <c r="AU2248" s="200" t="s">
        <v>92</v>
      </c>
      <c r="AV2248" s="13" t="s">
        <v>92</v>
      </c>
      <c r="AW2248" s="13" t="s">
        <v>32</v>
      </c>
      <c r="AX2248" s="13" t="s">
        <v>76</v>
      </c>
      <c r="AY2248" s="200" t="s">
        <v>185</v>
      </c>
    </row>
    <row r="2249" s="13" customFormat="1">
      <c r="A2249" s="13"/>
      <c r="B2249" s="199"/>
      <c r="C2249" s="13"/>
      <c r="D2249" s="194" t="s">
        <v>194</v>
      </c>
      <c r="E2249" s="200" t="s">
        <v>1</v>
      </c>
      <c r="F2249" s="201" t="s">
        <v>2465</v>
      </c>
      <c r="G2249" s="13"/>
      <c r="H2249" s="202">
        <v>2.6600000000000001</v>
      </c>
      <c r="I2249" s="203"/>
      <c r="J2249" s="13"/>
      <c r="K2249" s="13"/>
      <c r="L2249" s="199"/>
      <c r="M2249" s="204"/>
      <c r="N2249" s="205"/>
      <c r="O2249" s="205"/>
      <c r="P2249" s="205"/>
      <c r="Q2249" s="205"/>
      <c r="R2249" s="205"/>
      <c r="S2249" s="205"/>
      <c r="T2249" s="206"/>
      <c r="U2249" s="13"/>
      <c r="V2249" s="13"/>
      <c r="W2249" s="13"/>
      <c r="X2249" s="13"/>
      <c r="Y2249" s="13"/>
      <c r="Z2249" s="13"/>
      <c r="AA2249" s="13"/>
      <c r="AB2249" s="13"/>
      <c r="AC2249" s="13"/>
      <c r="AD2249" s="13"/>
      <c r="AE2249" s="13"/>
      <c r="AT2249" s="200" t="s">
        <v>194</v>
      </c>
      <c r="AU2249" s="200" t="s">
        <v>92</v>
      </c>
      <c r="AV2249" s="13" t="s">
        <v>92</v>
      </c>
      <c r="AW2249" s="13" t="s">
        <v>32</v>
      </c>
      <c r="AX2249" s="13" t="s">
        <v>76</v>
      </c>
      <c r="AY2249" s="200" t="s">
        <v>185</v>
      </c>
    </row>
    <row r="2250" s="13" customFormat="1">
      <c r="A2250" s="13"/>
      <c r="B2250" s="199"/>
      <c r="C2250" s="13"/>
      <c r="D2250" s="194" t="s">
        <v>194</v>
      </c>
      <c r="E2250" s="200" t="s">
        <v>1</v>
      </c>
      <c r="F2250" s="201" t="s">
        <v>2466</v>
      </c>
      <c r="G2250" s="13"/>
      <c r="H2250" s="202">
        <v>3.2799999999999998</v>
      </c>
      <c r="I2250" s="203"/>
      <c r="J2250" s="13"/>
      <c r="K2250" s="13"/>
      <c r="L2250" s="199"/>
      <c r="M2250" s="204"/>
      <c r="N2250" s="205"/>
      <c r="O2250" s="205"/>
      <c r="P2250" s="205"/>
      <c r="Q2250" s="205"/>
      <c r="R2250" s="205"/>
      <c r="S2250" s="205"/>
      <c r="T2250" s="206"/>
      <c r="U2250" s="13"/>
      <c r="V2250" s="13"/>
      <c r="W2250" s="13"/>
      <c r="X2250" s="13"/>
      <c r="Y2250" s="13"/>
      <c r="Z2250" s="13"/>
      <c r="AA2250" s="13"/>
      <c r="AB2250" s="13"/>
      <c r="AC2250" s="13"/>
      <c r="AD2250" s="13"/>
      <c r="AE2250" s="13"/>
      <c r="AT2250" s="200" t="s">
        <v>194</v>
      </c>
      <c r="AU2250" s="200" t="s">
        <v>92</v>
      </c>
      <c r="AV2250" s="13" t="s">
        <v>92</v>
      </c>
      <c r="AW2250" s="13" t="s">
        <v>32</v>
      </c>
      <c r="AX2250" s="13" t="s">
        <v>76</v>
      </c>
      <c r="AY2250" s="200" t="s">
        <v>185</v>
      </c>
    </row>
    <row r="2251" s="15" customFormat="1">
      <c r="A2251" s="15"/>
      <c r="B2251" s="226"/>
      <c r="C2251" s="15"/>
      <c r="D2251" s="194" t="s">
        <v>194</v>
      </c>
      <c r="E2251" s="227" t="s">
        <v>1</v>
      </c>
      <c r="F2251" s="228" t="s">
        <v>276</v>
      </c>
      <c r="G2251" s="15"/>
      <c r="H2251" s="229">
        <v>87.819999999999993</v>
      </c>
      <c r="I2251" s="230"/>
      <c r="J2251" s="15"/>
      <c r="K2251" s="15"/>
      <c r="L2251" s="226"/>
      <c r="M2251" s="231"/>
      <c r="N2251" s="232"/>
      <c r="O2251" s="232"/>
      <c r="P2251" s="232"/>
      <c r="Q2251" s="232"/>
      <c r="R2251" s="232"/>
      <c r="S2251" s="232"/>
      <c r="T2251" s="233"/>
      <c r="U2251" s="15"/>
      <c r="V2251" s="15"/>
      <c r="W2251" s="15"/>
      <c r="X2251" s="15"/>
      <c r="Y2251" s="15"/>
      <c r="Z2251" s="15"/>
      <c r="AA2251" s="15"/>
      <c r="AB2251" s="15"/>
      <c r="AC2251" s="15"/>
      <c r="AD2251" s="15"/>
      <c r="AE2251" s="15"/>
      <c r="AT2251" s="227" t="s">
        <v>194</v>
      </c>
      <c r="AU2251" s="227" t="s">
        <v>92</v>
      </c>
      <c r="AV2251" s="15" t="s">
        <v>191</v>
      </c>
      <c r="AW2251" s="15" t="s">
        <v>32</v>
      </c>
      <c r="AX2251" s="15" t="s">
        <v>84</v>
      </c>
      <c r="AY2251" s="227" t="s">
        <v>185</v>
      </c>
    </row>
    <row r="2252" s="2" customFormat="1" ht="37.8" customHeight="1">
      <c r="A2252" s="38"/>
      <c r="B2252" s="180"/>
      <c r="C2252" s="181" t="s">
        <v>2467</v>
      </c>
      <c r="D2252" s="181" t="s">
        <v>187</v>
      </c>
      <c r="E2252" s="182" t="s">
        <v>2468</v>
      </c>
      <c r="F2252" s="183" t="s">
        <v>2469</v>
      </c>
      <c r="G2252" s="184" t="s">
        <v>190</v>
      </c>
      <c r="H2252" s="185">
        <v>851.41999999999996</v>
      </c>
      <c r="I2252" s="186"/>
      <c r="J2252" s="187">
        <f>ROUND(I2252*H2252,2)</f>
        <v>0</v>
      </c>
      <c r="K2252" s="183" t="s">
        <v>199</v>
      </c>
      <c r="L2252" s="39"/>
      <c r="M2252" s="188" t="s">
        <v>1</v>
      </c>
      <c r="N2252" s="189" t="s">
        <v>42</v>
      </c>
      <c r="O2252" s="77"/>
      <c r="P2252" s="190">
        <f>O2252*H2252</f>
        <v>0</v>
      </c>
      <c r="Q2252" s="190">
        <v>0.047350000000000003</v>
      </c>
      <c r="R2252" s="190">
        <f>Q2252*H2252</f>
        <v>40.314737000000001</v>
      </c>
      <c r="S2252" s="190">
        <v>0</v>
      </c>
      <c r="T2252" s="191">
        <f>S2252*H2252</f>
        <v>0</v>
      </c>
      <c r="U2252" s="38"/>
      <c r="V2252" s="38"/>
      <c r="W2252" s="38"/>
      <c r="X2252" s="38"/>
      <c r="Y2252" s="38"/>
      <c r="Z2252" s="38"/>
      <c r="AA2252" s="38"/>
      <c r="AB2252" s="38"/>
      <c r="AC2252" s="38"/>
      <c r="AD2252" s="38"/>
      <c r="AE2252" s="38"/>
      <c r="AR2252" s="192" t="s">
        <v>301</v>
      </c>
      <c r="AT2252" s="192" t="s">
        <v>187</v>
      </c>
      <c r="AU2252" s="192" t="s">
        <v>92</v>
      </c>
      <c r="AY2252" s="19" t="s">
        <v>185</v>
      </c>
      <c r="BE2252" s="193">
        <f>IF(N2252="základní",J2252,0)</f>
        <v>0</v>
      </c>
      <c r="BF2252" s="193">
        <f>IF(N2252="snížená",J2252,0)</f>
        <v>0</v>
      </c>
      <c r="BG2252" s="193">
        <f>IF(N2252="zákl. přenesená",J2252,0)</f>
        <v>0</v>
      </c>
      <c r="BH2252" s="193">
        <f>IF(N2252="sníž. přenesená",J2252,0)</f>
        <v>0</v>
      </c>
      <c r="BI2252" s="193">
        <f>IF(N2252="nulová",J2252,0)</f>
        <v>0</v>
      </c>
      <c r="BJ2252" s="19" t="s">
        <v>92</v>
      </c>
      <c r="BK2252" s="193">
        <f>ROUND(I2252*H2252,2)</f>
        <v>0</v>
      </c>
      <c r="BL2252" s="19" t="s">
        <v>301</v>
      </c>
      <c r="BM2252" s="192" t="s">
        <v>2470</v>
      </c>
    </row>
    <row r="2253" s="2" customFormat="1">
      <c r="A2253" s="38"/>
      <c r="B2253" s="39"/>
      <c r="C2253" s="38"/>
      <c r="D2253" s="194" t="s">
        <v>193</v>
      </c>
      <c r="E2253" s="38"/>
      <c r="F2253" s="195" t="s">
        <v>2469</v>
      </c>
      <c r="G2253" s="38"/>
      <c r="H2253" s="38"/>
      <c r="I2253" s="196"/>
      <c r="J2253" s="38"/>
      <c r="K2253" s="38"/>
      <c r="L2253" s="39"/>
      <c r="M2253" s="197"/>
      <c r="N2253" s="198"/>
      <c r="O2253" s="77"/>
      <c r="P2253" s="77"/>
      <c r="Q2253" s="77"/>
      <c r="R2253" s="77"/>
      <c r="S2253" s="77"/>
      <c r="T2253" s="78"/>
      <c r="U2253" s="38"/>
      <c r="V2253" s="38"/>
      <c r="W2253" s="38"/>
      <c r="X2253" s="38"/>
      <c r="Y2253" s="38"/>
      <c r="Z2253" s="38"/>
      <c r="AA2253" s="38"/>
      <c r="AB2253" s="38"/>
      <c r="AC2253" s="38"/>
      <c r="AD2253" s="38"/>
      <c r="AE2253" s="38"/>
      <c r="AT2253" s="19" t="s">
        <v>193</v>
      </c>
      <c r="AU2253" s="19" t="s">
        <v>92</v>
      </c>
    </row>
    <row r="2254" s="2" customFormat="1">
      <c r="A2254" s="38"/>
      <c r="B2254" s="39"/>
      <c r="C2254" s="38"/>
      <c r="D2254" s="207" t="s">
        <v>201</v>
      </c>
      <c r="E2254" s="38"/>
      <c r="F2254" s="208" t="s">
        <v>2471</v>
      </c>
      <c r="G2254" s="38"/>
      <c r="H2254" s="38"/>
      <c r="I2254" s="196"/>
      <c r="J2254" s="38"/>
      <c r="K2254" s="38"/>
      <c r="L2254" s="39"/>
      <c r="M2254" s="197"/>
      <c r="N2254" s="198"/>
      <c r="O2254" s="77"/>
      <c r="P2254" s="77"/>
      <c r="Q2254" s="77"/>
      <c r="R2254" s="77"/>
      <c r="S2254" s="77"/>
      <c r="T2254" s="78"/>
      <c r="U2254" s="38"/>
      <c r="V2254" s="38"/>
      <c r="W2254" s="38"/>
      <c r="X2254" s="38"/>
      <c r="Y2254" s="38"/>
      <c r="Z2254" s="38"/>
      <c r="AA2254" s="38"/>
      <c r="AB2254" s="38"/>
      <c r="AC2254" s="38"/>
      <c r="AD2254" s="38"/>
      <c r="AE2254" s="38"/>
      <c r="AT2254" s="19" t="s">
        <v>201</v>
      </c>
      <c r="AU2254" s="19" t="s">
        <v>92</v>
      </c>
    </row>
    <row r="2255" s="14" customFormat="1">
      <c r="A2255" s="14"/>
      <c r="B2255" s="219"/>
      <c r="C2255" s="14"/>
      <c r="D2255" s="194" t="s">
        <v>194</v>
      </c>
      <c r="E2255" s="220" t="s">
        <v>1</v>
      </c>
      <c r="F2255" s="221" t="s">
        <v>2472</v>
      </c>
      <c r="G2255" s="14"/>
      <c r="H2255" s="220" t="s">
        <v>1</v>
      </c>
      <c r="I2255" s="222"/>
      <c r="J2255" s="14"/>
      <c r="K2255" s="14"/>
      <c r="L2255" s="219"/>
      <c r="M2255" s="223"/>
      <c r="N2255" s="224"/>
      <c r="O2255" s="224"/>
      <c r="P2255" s="224"/>
      <c r="Q2255" s="224"/>
      <c r="R2255" s="224"/>
      <c r="S2255" s="224"/>
      <c r="T2255" s="225"/>
      <c r="U2255" s="14"/>
      <c r="V2255" s="14"/>
      <c r="W2255" s="14"/>
      <c r="X2255" s="14"/>
      <c r="Y2255" s="14"/>
      <c r="Z2255" s="14"/>
      <c r="AA2255" s="14"/>
      <c r="AB2255" s="14"/>
      <c r="AC2255" s="14"/>
      <c r="AD2255" s="14"/>
      <c r="AE2255" s="14"/>
      <c r="AT2255" s="220" t="s">
        <v>194</v>
      </c>
      <c r="AU2255" s="220" t="s">
        <v>92</v>
      </c>
      <c r="AV2255" s="14" t="s">
        <v>84</v>
      </c>
      <c r="AW2255" s="14" t="s">
        <v>32</v>
      </c>
      <c r="AX2255" s="14" t="s">
        <v>76</v>
      </c>
      <c r="AY2255" s="220" t="s">
        <v>185</v>
      </c>
    </row>
    <row r="2256" s="13" customFormat="1">
      <c r="A2256" s="13"/>
      <c r="B2256" s="199"/>
      <c r="C2256" s="13"/>
      <c r="D2256" s="194" t="s">
        <v>194</v>
      </c>
      <c r="E2256" s="200" t="s">
        <v>1</v>
      </c>
      <c r="F2256" s="201" t="s">
        <v>2473</v>
      </c>
      <c r="G2256" s="13"/>
      <c r="H2256" s="202">
        <v>237.47200000000001</v>
      </c>
      <c r="I2256" s="203"/>
      <c r="J2256" s="13"/>
      <c r="K2256" s="13"/>
      <c r="L2256" s="199"/>
      <c r="M2256" s="204"/>
      <c r="N2256" s="205"/>
      <c r="O2256" s="205"/>
      <c r="P2256" s="205"/>
      <c r="Q2256" s="205"/>
      <c r="R2256" s="205"/>
      <c r="S2256" s="205"/>
      <c r="T2256" s="206"/>
      <c r="U2256" s="13"/>
      <c r="V2256" s="13"/>
      <c r="W2256" s="13"/>
      <c r="X2256" s="13"/>
      <c r="Y2256" s="13"/>
      <c r="Z2256" s="13"/>
      <c r="AA2256" s="13"/>
      <c r="AB2256" s="13"/>
      <c r="AC2256" s="13"/>
      <c r="AD2256" s="13"/>
      <c r="AE2256" s="13"/>
      <c r="AT2256" s="200" t="s">
        <v>194</v>
      </c>
      <c r="AU2256" s="200" t="s">
        <v>92</v>
      </c>
      <c r="AV2256" s="13" t="s">
        <v>92</v>
      </c>
      <c r="AW2256" s="13" t="s">
        <v>32</v>
      </c>
      <c r="AX2256" s="13" t="s">
        <v>76</v>
      </c>
      <c r="AY2256" s="200" t="s">
        <v>185</v>
      </c>
    </row>
    <row r="2257" s="14" customFormat="1">
      <c r="A2257" s="14"/>
      <c r="B2257" s="219"/>
      <c r="C2257" s="14"/>
      <c r="D2257" s="194" t="s">
        <v>194</v>
      </c>
      <c r="E2257" s="220" t="s">
        <v>1</v>
      </c>
      <c r="F2257" s="221" t="s">
        <v>2474</v>
      </c>
      <c r="G2257" s="14"/>
      <c r="H2257" s="220" t="s">
        <v>1</v>
      </c>
      <c r="I2257" s="222"/>
      <c r="J2257" s="14"/>
      <c r="K2257" s="14"/>
      <c r="L2257" s="219"/>
      <c r="M2257" s="223"/>
      <c r="N2257" s="224"/>
      <c r="O2257" s="224"/>
      <c r="P2257" s="224"/>
      <c r="Q2257" s="224"/>
      <c r="R2257" s="224"/>
      <c r="S2257" s="224"/>
      <c r="T2257" s="225"/>
      <c r="U2257" s="14"/>
      <c r="V2257" s="14"/>
      <c r="W2257" s="14"/>
      <c r="X2257" s="14"/>
      <c r="Y2257" s="14"/>
      <c r="Z2257" s="14"/>
      <c r="AA2257" s="14"/>
      <c r="AB2257" s="14"/>
      <c r="AC2257" s="14"/>
      <c r="AD2257" s="14"/>
      <c r="AE2257" s="14"/>
      <c r="AT2257" s="220" t="s">
        <v>194</v>
      </c>
      <c r="AU2257" s="220" t="s">
        <v>92</v>
      </c>
      <c r="AV2257" s="14" t="s">
        <v>84</v>
      </c>
      <c r="AW2257" s="14" t="s">
        <v>32</v>
      </c>
      <c r="AX2257" s="14" t="s">
        <v>76</v>
      </c>
      <c r="AY2257" s="220" t="s">
        <v>185</v>
      </c>
    </row>
    <row r="2258" s="13" customFormat="1">
      <c r="A2258" s="13"/>
      <c r="B2258" s="199"/>
      <c r="C2258" s="13"/>
      <c r="D2258" s="194" t="s">
        <v>194</v>
      </c>
      <c r="E2258" s="200" t="s">
        <v>1</v>
      </c>
      <c r="F2258" s="201" t="s">
        <v>2475</v>
      </c>
      <c r="G2258" s="13"/>
      <c r="H2258" s="202">
        <v>593.928</v>
      </c>
      <c r="I2258" s="203"/>
      <c r="J2258" s="13"/>
      <c r="K2258" s="13"/>
      <c r="L2258" s="199"/>
      <c r="M2258" s="204"/>
      <c r="N2258" s="205"/>
      <c r="O2258" s="205"/>
      <c r="P2258" s="205"/>
      <c r="Q2258" s="205"/>
      <c r="R2258" s="205"/>
      <c r="S2258" s="205"/>
      <c r="T2258" s="206"/>
      <c r="U2258" s="13"/>
      <c r="V2258" s="13"/>
      <c r="W2258" s="13"/>
      <c r="X2258" s="13"/>
      <c r="Y2258" s="13"/>
      <c r="Z2258" s="13"/>
      <c r="AA2258" s="13"/>
      <c r="AB2258" s="13"/>
      <c r="AC2258" s="13"/>
      <c r="AD2258" s="13"/>
      <c r="AE2258" s="13"/>
      <c r="AT2258" s="200" t="s">
        <v>194</v>
      </c>
      <c r="AU2258" s="200" t="s">
        <v>92</v>
      </c>
      <c r="AV2258" s="13" t="s">
        <v>92</v>
      </c>
      <c r="AW2258" s="13" t="s">
        <v>32</v>
      </c>
      <c r="AX2258" s="13" t="s">
        <v>76</v>
      </c>
      <c r="AY2258" s="200" t="s">
        <v>185</v>
      </c>
    </row>
    <row r="2259" s="14" customFormat="1">
      <c r="A2259" s="14"/>
      <c r="B2259" s="219"/>
      <c r="C2259" s="14"/>
      <c r="D2259" s="194" t="s">
        <v>194</v>
      </c>
      <c r="E2259" s="220" t="s">
        <v>1</v>
      </c>
      <c r="F2259" s="221" t="s">
        <v>975</v>
      </c>
      <c r="G2259" s="14"/>
      <c r="H2259" s="220" t="s">
        <v>1</v>
      </c>
      <c r="I2259" s="222"/>
      <c r="J2259" s="14"/>
      <c r="K2259" s="14"/>
      <c r="L2259" s="219"/>
      <c r="M2259" s="223"/>
      <c r="N2259" s="224"/>
      <c r="O2259" s="224"/>
      <c r="P2259" s="224"/>
      <c r="Q2259" s="224"/>
      <c r="R2259" s="224"/>
      <c r="S2259" s="224"/>
      <c r="T2259" s="225"/>
      <c r="U2259" s="14"/>
      <c r="V2259" s="14"/>
      <c r="W2259" s="14"/>
      <c r="X2259" s="14"/>
      <c r="Y2259" s="14"/>
      <c r="Z2259" s="14"/>
      <c r="AA2259" s="14"/>
      <c r="AB2259" s="14"/>
      <c r="AC2259" s="14"/>
      <c r="AD2259" s="14"/>
      <c r="AE2259" s="14"/>
      <c r="AT2259" s="220" t="s">
        <v>194</v>
      </c>
      <c r="AU2259" s="220" t="s">
        <v>92</v>
      </c>
      <c r="AV2259" s="14" t="s">
        <v>84</v>
      </c>
      <c r="AW2259" s="14" t="s">
        <v>32</v>
      </c>
      <c r="AX2259" s="14" t="s">
        <v>76</v>
      </c>
      <c r="AY2259" s="220" t="s">
        <v>185</v>
      </c>
    </row>
    <row r="2260" s="13" customFormat="1">
      <c r="A2260" s="13"/>
      <c r="B2260" s="199"/>
      <c r="C2260" s="13"/>
      <c r="D2260" s="194" t="s">
        <v>194</v>
      </c>
      <c r="E2260" s="200" t="s">
        <v>1</v>
      </c>
      <c r="F2260" s="201" t="s">
        <v>976</v>
      </c>
      <c r="G2260" s="13"/>
      <c r="H2260" s="202">
        <v>20.02</v>
      </c>
      <c r="I2260" s="203"/>
      <c r="J2260" s="13"/>
      <c r="K2260" s="13"/>
      <c r="L2260" s="199"/>
      <c r="M2260" s="204"/>
      <c r="N2260" s="205"/>
      <c r="O2260" s="205"/>
      <c r="P2260" s="205"/>
      <c r="Q2260" s="205"/>
      <c r="R2260" s="205"/>
      <c r="S2260" s="205"/>
      <c r="T2260" s="206"/>
      <c r="U2260" s="13"/>
      <c r="V2260" s="13"/>
      <c r="W2260" s="13"/>
      <c r="X2260" s="13"/>
      <c r="Y2260" s="13"/>
      <c r="Z2260" s="13"/>
      <c r="AA2260" s="13"/>
      <c r="AB2260" s="13"/>
      <c r="AC2260" s="13"/>
      <c r="AD2260" s="13"/>
      <c r="AE2260" s="13"/>
      <c r="AT2260" s="200" t="s">
        <v>194</v>
      </c>
      <c r="AU2260" s="200" t="s">
        <v>92</v>
      </c>
      <c r="AV2260" s="13" t="s">
        <v>92</v>
      </c>
      <c r="AW2260" s="13" t="s">
        <v>32</v>
      </c>
      <c r="AX2260" s="13" t="s">
        <v>76</v>
      </c>
      <c r="AY2260" s="200" t="s">
        <v>185</v>
      </c>
    </row>
    <row r="2261" s="15" customFormat="1">
      <c r="A2261" s="15"/>
      <c r="B2261" s="226"/>
      <c r="C2261" s="15"/>
      <c r="D2261" s="194" t="s">
        <v>194</v>
      </c>
      <c r="E2261" s="227" t="s">
        <v>1</v>
      </c>
      <c r="F2261" s="228" t="s">
        <v>276</v>
      </c>
      <c r="G2261" s="15"/>
      <c r="H2261" s="229">
        <v>851.41999999999996</v>
      </c>
      <c r="I2261" s="230"/>
      <c r="J2261" s="15"/>
      <c r="K2261" s="15"/>
      <c r="L2261" s="226"/>
      <c r="M2261" s="231"/>
      <c r="N2261" s="232"/>
      <c r="O2261" s="232"/>
      <c r="P2261" s="232"/>
      <c r="Q2261" s="232"/>
      <c r="R2261" s="232"/>
      <c r="S2261" s="232"/>
      <c r="T2261" s="233"/>
      <c r="U2261" s="15"/>
      <c r="V2261" s="15"/>
      <c r="W2261" s="15"/>
      <c r="X2261" s="15"/>
      <c r="Y2261" s="15"/>
      <c r="Z2261" s="15"/>
      <c r="AA2261" s="15"/>
      <c r="AB2261" s="15"/>
      <c r="AC2261" s="15"/>
      <c r="AD2261" s="15"/>
      <c r="AE2261" s="15"/>
      <c r="AT2261" s="227" t="s">
        <v>194</v>
      </c>
      <c r="AU2261" s="227" t="s">
        <v>92</v>
      </c>
      <c r="AV2261" s="15" t="s">
        <v>191</v>
      </c>
      <c r="AW2261" s="15" t="s">
        <v>32</v>
      </c>
      <c r="AX2261" s="15" t="s">
        <v>84</v>
      </c>
      <c r="AY2261" s="227" t="s">
        <v>185</v>
      </c>
    </row>
    <row r="2262" s="2" customFormat="1" ht="24.15" customHeight="1">
      <c r="A2262" s="38"/>
      <c r="B2262" s="180"/>
      <c r="C2262" s="181" t="s">
        <v>2476</v>
      </c>
      <c r="D2262" s="181" t="s">
        <v>187</v>
      </c>
      <c r="E2262" s="182" t="s">
        <v>2477</v>
      </c>
      <c r="F2262" s="183" t="s">
        <v>2478</v>
      </c>
      <c r="G2262" s="184" t="s">
        <v>190</v>
      </c>
      <c r="H2262" s="185">
        <v>680.39599999999996</v>
      </c>
      <c r="I2262" s="186"/>
      <c r="J2262" s="187">
        <f>ROUND(I2262*H2262,2)</f>
        <v>0</v>
      </c>
      <c r="K2262" s="183" t="s">
        <v>1</v>
      </c>
      <c r="L2262" s="39"/>
      <c r="M2262" s="188" t="s">
        <v>1</v>
      </c>
      <c r="N2262" s="189" t="s">
        <v>42</v>
      </c>
      <c r="O2262" s="77"/>
      <c r="P2262" s="190">
        <f>O2262*H2262</f>
        <v>0</v>
      </c>
      <c r="Q2262" s="190">
        <v>0.0050000000000000001</v>
      </c>
      <c r="R2262" s="190">
        <f>Q2262*H2262</f>
        <v>3.40198</v>
      </c>
      <c r="S2262" s="190">
        <v>0</v>
      </c>
      <c r="T2262" s="191">
        <f>S2262*H2262</f>
        <v>0</v>
      </c>
      <c r="U2262" s="38"/>
      <c r="V2262" s="38"/>
      <c r="W2262" s="38"/>
      <c r="X2262" s="38"/>
      <c r="Y2262" s="38"/>
      <c r="Z2262" s="38"/>
      <c r="AA2262" s="38"/>
      <c r="AB2262" s="38"/>
      <c r="AC2262" s="38"/>
      <c r="AD2262" s="38"/>
      <c r="AE2262" s="38"/>
      <c r="AR2262" s="192" t="s">
        <v>301</v>
      </c>
      <c r="AT2262" s="192" t="s">
        <v>187</v>
      </c>
      <c r="AU2262" s="192" t="s">
        <v>92</v>
      </c>
      <c r="AY2262" s="19" t="s">
        <v>185</v>
      </c>
      <c r="BE2262" s="193">
        <f>IF(N2262="základní",J2262,0)</f>
        <v>0</v>
      </c>
      <c r="BF2262" s="193">
        <f>IF(N2262="snížená",J2262,0)</f>
        <v>0</v>
      </c>
      <c r="BG2262" s="193">
        <f>IF(N2262="zákl. přenesená",J2262,0)</f>
        <v>0</v>
      </c>
      <c r="BH2262" s="193">
        <f>IF(N2262="sníž. přenesená",J2262,0)</f>
        <v>0</v>
      </c>
      <c r="BI2262" s="193">
        <f>IF(N2262="nulová",J2262,0)</f>
        <v>0</v>
      </c>
      <c r="BJ2262" s="19" t="s">
        <v>92</v>
      </c>
      <c r="BK2262" s="193">
        <f>ROUND(I2262*H2262,2)</f>
        <v>0</v>
      </c>
      <c r="BL2262" s="19" t="s">
        <v>301</v>
      </c>
      <c r="BM2262" s="192" t="s">
        <v>2479</v>
      </c>
    </row>
    <row r="2263" s="2" customFormat="1">
      <c r="A2263" s="38"/>
      <c r="B2263" s="39"/>
      <c r="C2263" s="38"/>
      <c r="D2263" s="194" t="s">
        <v>193</v>
      </c>
      <c r="E2263" s="38"/>
      <c r="F2263" s="195" t="s">
        <v>2478</v>
      </c>
      <c r="G2263" s="38"/>
      <c r="H2263" s="38"/>
      <c r="I2263" s="196"/>
      <c r="J2263" s="38"/>
      <c r="K2263" s="38"/>
      <c r="L2263" s="39"/>
      <c r="M2263" s="197"/>
      <c r="N2263" s="198"/>
      <c r="O2263" s="77"/>
      <c r="P2263" s="77"/>
      <c r="Q2263" s="77"/>
      <c r="R2263" s="77"/>
      <c r="S2263" s="77"/>
      <c r="T2263" s="78"/>
      <c r="U2263" s="38"/>
      <c r="V2263" s="38"/>
      <c r="W2263" s="38"/>
      <c r="X2263" s="38"/>
      <c r="Y2263" s="38"/>
      <c r="Z2263" s="38"/>
      <c r="AA2263" s="38"/>
      <c r="AB2263" s="38"/>
      <c r="AC2263" s="38"/>
      <c r="AD2263" s="38"/>
      <c r="AE2263" s="38"/>
      <c r="AT2263" s="19" t="s">
        <v>193</v>
      </c>
      <c r="AU2263" s="19" t="s">
        <v>92</v>
      </c>
    </row>
    <row r="2264" s="14" customFormat="1">
      <c r="A2264" s="14"/>
      <c r="B2264" s="219"/>
      <c r="C2264" s="14"/>
      <c r="D2264" s="194" t="s">
        <v>194</v>
      </c>
      <c r="E2264" s="220" t="s">
        <v>1</v>
      </c>
      <c r="F2264" s="221" t="s">
        <v>2472</v>
      </c>
      <c r="G2264" s="14"/>
      <c r="H2264" s="220" t="s">
        <v>1</v>
      </c>
      <c r="I2264" s="222"/>
      <c r="J2264" s="14"/>
      <c r="K2264" s="14"/>
      <c r="L2264" s="219"/>
      <c r="M2264" s="223"/>
      <c r="N2264" s="224"/>
      <c r="O2264" s="224"/>
      <c r="P2264" s="224"/>
      <c r="Q2264" s="224"/>
      <c r="R2264" s="224"/>
      <c r="S2264" s="224"/>
      <c r="T2264" s="225"/>
      <c r="U2264" s="14"/>
      <c r="V2264" s="14"/>
      <c r="W2264" s="14"/>
      <c r="X2264" s="14"/>
      <c r="Y2264" s="14"/>
      <c r="Z2264" s="14"/>
      <c r="AA2264" s="14"/>
      <c r="AB2264" s="14"/>
      <c r="AC2264" s="14"/>
      <c r="AD2264" s="14"/>
      <c r="AE2264" s="14"/>
      <c r="AT2264" s="220" t="s">
        <v>194</v>
      </c>
      <c r="AU2264" s="220" t="s">
        <v>92</v>
      </c>
      <c r="AV2264" s="14" t="s">
        <v>84</v>
      </c>
      <c r="AW2264" s="14" t="s">
        <v>32</v>
      </c>
      <c r="AX2264" s="14" t="s">
        <v>76</v>
      </c>
      <c r="AY2264" s="220" t="s">
        <v>185</v>
      </c>
    </row>
    <row r="2265" s="13" customFormat="1">
      <c r="A2265" s="13"/>
      <c r="B2265" s="199"/>
      <c r="C2265" s="13"/>
      <c r="D2265" s="194" t="s">
        <v>194</v>
      </c>
      <c r="E2265" s="200" t="s">
        <v>1</v>
      </c>
      <c r="F2265" s="201" t="s">
        <v>2480</v>
      </c>
      <c r="G2265" s="13"/>
      <c r="H2265" s="202">
        <v>237.46799999999999</v>
      </c>
      <c r="I2265" s="203"/>
      <c r="J2265" s="13"/>
      <c r="K2265" s="13"/>
      <c r="L2265" s="199"/>
      <c r="M2265" s="204"/>
      <c r="N2265" s="205"/>
      <c r="O2265" s="205"/>
      <c r="P2265" s="205"/>
      <c r="Q2265" s="205"/>
      <c r="R2265" s="205"/>
      <c r="S2265" s="205"/>
      <c r="T2265" s="206"/>
      <c r="U2265" s="13"/>
      <c r="V2265" s="13"/>
      <c r="W2265" s="13"/>
      <c r="X2265" s="13"/>
      <c r="Y2265" s="13"/>
      <c r="Z2265" s="13"/>
      <c r="AA2265" s="13"/>
      <c r="AB2265" s="13"/>
      <c r="AC2265" s="13"/>
      <c r="AD2265" s="13"/>
      <c r="AE2265" s="13"/>
      <c r="AT2265" s="200" t="s">
        <v>194</v>
      </c>
      <c r="AU2265" s="200" t="s">
        <v>92</v>
      </c>
      <c r="AV2265" s="13" t="s">
        <v>92</v>
      </c>
      <c r="AW2265" s="13" t="s">
        <v>32</v>
      </c>
      <c r="AX2265" s="13" t="s">
        <v>76</v>
      </c>
      <c r="AY2265" s="200" t="s">
        <v>185</v>
      </c>
    </row>
    <row r="2266" s="14" customFormat="1">
      <c r="A2266" s="14"/>
      <c r="B2266" s="219"/>
      <c r="C2266" s="14"/>
      <c r="D2266" s="194" t="s">
        <v>194</v>
      </c>
      <c r="E2266" s="220" t="s">
        <v>1</v>
      </c>
      <c r="F2266" s="221" t="s">
        <v>2481</v>
      </c>
      <c r="G2266" s="14"/>
      <c r="H2266" s="220" t="s">
        <v>1</v>
      </c>
      <c r="I2266" s="222"/>
      <c r="J2266" s="14"/>
      <c r="K2266" s="14"/>
      <c r="L2266" s="219"/>
      <c r="M2266" s="223"/>
      <c r="N2266" s="224"/>
      <c r="O2266" s="224"/>
      <c r="P2266" s="224"/>
      <c r="Q2266" s="224"/>
      <c r="R2266" s="224"/>
      <c r="S2266" s="224"/>
      <c r="T2266" s="225"/>
      <c r="U2266" s="14"/>
      <c r="V2266" s="14"/>
      <c r="W2266" s="14"/>
      <c r="X2266" s="14"/>
      <c r="Y2266" s="14"/>
      <c r="Z2266" s="14"/>
      <c r="AA2266" s="14"/>
      <c r="AB2266" s="14"/>
      <c r="AC2266" s="14"/>
      <c r="AD2266" s="14"/>
      <c r="AE2266" s="14"/>
      <c r="AT2266" s="220" t="s">
        <v>194</v>
      </c>
      <c r="AU2266" s="220" t="s">
        <v>92</v>
      </c>
      <c r="AV2266" s="14" t="s">
        <v>84</v>
      </c>
      <c r="AW2266" s="14" t="s">
        <v>32</v>
      </c>
      <c r="AX2266" s="14" t="s">
        <v>76</v>
      </c>
      <c r="AY2266" s="220" t="s">
        <v>185</v>
      </c>
    </row>
    <row r="2267" s="13" customFormat="1">
      <c r="A2267" s="13"/>
      <c r="B2267" s="199"/>
      <c r="C2267" s="13"/>
      <c r="D2267" s="194" t="s">
        <v>194</v>
      </c>
      <c r="E2267" s="200" t="s">
        <v>1</v>
      </c>
      <c r="F2267" s="201" t="s">
        <v>2482</v>
      </c>
      <c r="G2267" s="13"/>
      <c r="H2267" s="202">
        <v>422.928</v>
      </c>
      <c r="I2267" s="203"/>
      <c r="J2267" s="13"/>
      <c r="K2267" s="13"/>
      <c r="L2267" s="199"/>
      <c r="M2267" s="204"/>
      <c r="N2267" s="205"/>
      <c r="O2267" s="205"/>
      <c r="P2267" s="205"/>
      <c r="Q2267" s="205"/>
      <c r="R2267" s="205"/>
      <c r="S2267" s="205"/>
      <c r="T2267" s="206"/>
      <c r="U2267" s="13"/>
      <c r="V2267" s="13"/>
      <c r="W2267" s="13"/>
      <c r="X2267" s="13"/>
      <c r="Y2267" s="13"/>
      <c r="Z2267" s="13"/>
      <c r="AA2267" s="13"/>
      <c r="AB2267" s="13"/>
      <c r="AC2267" s="13"/>
      <c r="AD2267" s="13"/>
      <c r="AE2267" s="13"/>
      <c r="AT2267" s="200" t="s">
        <v>194</v>
      </c>
      <c r="AU2267" s="200" t="s">
        <v>92</v>
      </c>
      <c r="AV2267" s="13" t="s">
        <v>92</v>
      </c>
      <c r="AW2267" s="13" t="s">
        <v>32</v>
      </c>
      <c r="AX2267" s="13" t="s">
        <v>76</v>
      </c>
      <c r="AY2267" s="200" t="s">
        <v>185</v>
      </c>
    </row>
    <row r="2268" s="14" customFormat="1">
      <c r="A2268" s="14"/>
      <c r="B2268" s="219"/>
      <c r="C2268" s="14"/>
      <c r="D2268" s="194" t="s">
        <v>194</v>
      </c>
      <c r="E2268" s="220" t="s">
        <v>1</v>
      </c>
      <c r="F2268" s="221" t="s">
        <v>975</v>
      </c>
      <c r="G2268" s="14"/>
      <c r="H2268" s="220" t="s">
        <v>1</v>
      </c>
      <c r="I2268" s="222"/>
      <c r="J2268" s="14"/>
      <c r="K2268" s="14"/>
      <c r="L2268" s="219"/>
      <c r="M2268" s="223"/>
      <c r="N2268" s="224"/>
      <c r="O2268" s="224"/>
      <c r="P2268" s="224"/>
      <c r="Q2268" s="224"/>
      <c r="R2268" s="224"/>
      <c r="S2268" s="224"/>
      <c r="T2268" s="225"/>
      <c r="U2268" s="14"/>
      <c r="V2268" s="14"/>
      <c r="W2268" s="14"/>
      <c r="X2268" s="14"/>
      <c r="Y2268" s="14"/>
      <c r="Z2268" s="14"/>
      <c r="AA2268" s="14"/>
      <c r="AB2268" s="14"/>
      <c r="AC2268" s="14"/>
      <c r="AD2268" s="14"/>
      <c r="AE2268" s="14"/>
      <c r="AT2268" s="220" t="s">
        <v>194</v>
      </c>
      <c r="AU2268" s="220" t="s">
        <v>92</v>
      </c>
      <c r="AV2268" s="14" t="s">
        <v>84</v>
      </c>
      <c r="AW2268" s="14" t="s">
        <v>32</v>
      </c>
      <c r="AX2268" s="14" t="s">
        <v>76</v>
      </c>
      <c r="AY2268" s="220" t="s">
        <v>185</v>
      </c>
    </row>
    <row r="2269" s="13" customFormat="1">
      <c r="A2269" s="13"/>
      <c r="B2269" s="199"/>
      <c r="C2269" s="13"/>
      <c r="D2269" s="194" t="s">
        <v>194</v>
      </c>
      <c r="E2269" s="200" t="s">
        <v>1</v>
      </c>
      <c r="F2269" s="201" t="s">
        <v>2483</v>
      </c>
      <c r="G2269" s="13"/>
      <c r="H2269" s="202">
        <v>20</v>
      </c>
      <c r="I2269" s="203"/>
      <c r="J2269" s="13"/>
      <c r="K2269" s="13"/>
      <c r="L2269" s="199"/>
      <c r="M2269" s="204"/>
      <c r="N2269" s="205"/>
      <c r="O2269" s="205"/>
      <c r="P2269" s="205"/>
      <c r="Q2269" s="205"/>
      <c r="R2269" s="205"/>
      <c r="S2269" s="205"/>
      <c r="T2269" s="206"/>
      <c r="U2269" s="13"/>
      <c r="V2269" s="13"/>
      <c r="W2269" s="13"/>
      <c r="X2269" s="13"/>
      <c r="Y2269" s="13"/>
      <c r="Z2269" s="13"/>
      <c r="AA2269" s="13"/>
      <c r="AB2269" s="13"/>
      <c r="AC2269" s="13"/>
      <c r="AD2269" s="13"/>
      <c r="AE2269" s="13"/>
      <c r="AT2269" s="200" t="s">
        <v>194</v>
      </c>
      <c r="AU2269" s="200" t="s">
        <v>92</v>
      </c>
      <c r="AV2269" s="13" t="s">
        <v>92</v>
      </c>
      <c r="AW2269" s="13" t="s">
        <v>32</v>
      </c>
      <c r="AX2269" s="13" t="s">
        <v>76</v>
      </c>
      <c r="AY2269" s="200" t="s">
        <v>185</v>
      </c>
    </row>
    <row r="2270" s="15" customFormat="1">
      <c r="A2270" s="15"/>
      <c r="B2270" s="226"/>
      <c r="C2270" s="15"/>
      <c r="D2270" s="194" t="s">
        <v>194</v>
      </c>
      <c r="E2270" s="227" t="s">
        <v>1</v>
      </c>
      <c r="F2270" s="228" t="s">
        <v>276</v>
      </c>
      <c r="G2270" s="15"/>
      <c r="H2270" s="229">
        <v>680.39599999999996</v>
      </c>
      <c r="I2270" s="230"/>
      <c r="J2270" s="15"/>
      <c r="K2270" s="15"/>
      <c r="L2270" s="226"/>
      <c r="M2270" s="231"/>
      <c r="N2270" s="232"/>
      <c r="O2270" s="232"/>
      <c r="P2270" s="232"/>
      <c r="Q2270" s="232"/>
      <c r="R2270" s="232"/>
      <c r="S2270" s="232"/>
      <c r="T2270" s="233"/>
      <c r="U2270" s="15"/>
      <c r="V2270" s="15"/>
      <c r="W2270" s="15"/>
      <c r="X2270" s="15"/>
      <c r="Y2270" s="15"/>
      <c r="Z2270" s="15"/>
      <c r="AA2270" s="15"/>
      <c r="AB2270" s="15"/>
      <c r="AC2270" s="15"/>
      <c r="AD2270" s="15"/>
      <c r="AE2270" s="15"/>
      <c r="AT2270" s="227" t="s">
        <v>194</v>
      </c>
      <c r="AU2270" s="227" t="s">
        <v>92</v>
      </c>
      <c r="AV2270" s="15" t="s">
        <v>191</v>
      </c>
      <c r="AW2270" s="15" t="s">
        <v>32</v>
      </c>
      <c r="AX2270" s="15" t="s">
        <v>84</v>
      </c>
      <c r="AY2270" s="227" t="s">
        <v>185</v>
      </c>
    </row>
    <row r="2271" s="2" customFormat="1" ht="33" customHeight="1">
      <c r="A2271" s="38"/>
      <c r="B2271" s="180"/>
      <c r="C2271" s="181" t="s">
        <v>2484</v>
      </c>
      <c r="D2271" s="181" t="s">
        <v>187</v>
      </c>
      <c r="E2271" s="182" t="s">
        <v>2485</v>
      </c>
      <c r="F2271" s="183" t="s">
        <v>2486</v>
      </c>
      <c r="G2271" s="184" t="s">
        <v>584</v>
      </c>
      <c r="H2271" s="185">
        <v>28</v>
      </c>
      <c r="I2271" s="186"/>
      <c r="J2271" s="187">
        <f>ROUND(I2271*H2271,2)</f>
        <v>0</v>
      </c>
      <c r="K2271" s="183" t="s">
        <v>199</v>
      </c>
      <c r="L2271" s="39"/>
      <c r="M2271" s="188" t="s">
        <v>1</v>
      </c>
      <c r="N2271" s="189" t="s">
        <v>42</v>
      </c>
      <c r="O2271" s="77"/>
      <c r="P2271" s="190">
        <f>O2271*H2271</f>
        <v>0</v>
      </c>
      <c r="Q2271" s="190">
        <v>0.00012</v>
      </c>
      <c r="R2271" s="190">
        <f>Q2271*H2271</f>
        <v>0.0033600000000000001</v>
      </c>
      <c r="S2271" s="190">
        <v>0</v>
      </c>
      <c r="T2271" s="191">
        <f>S2271*H2271</f>
        <v>0</v>
      </c>
      <c r="U2271" s="38"/>
      <c r="V2271" s="38"/>
      <c r="W2271" s="38"/>
      <c r="X2271" s="38"/>
      <c r="Y2271" s="38"/>
      <c r="Z2271" s="38"/>
      <c r="AA2271" s="38"/>
      <c r="AB2271" s="38"/>
      <c r="AC2271" s="38"/>
      <c r="AD2271" s="38"/>
      <c r="AE2271" s="38"/>
      <c r="AR2271" s="192" t="s">
        <v>301</v>
      </c>
      <c r="AT2271" s="192" t="s">
        <v>187</v>
      </c>
      <c r="AU2271" s="192" t="s">
        <v>92</v>
      </c>
      <c r="AY2271" s="19" t="s">
        <v>185</v>
      </c>
      <c r="BE2271" s="193">
        <f>IF(N2271="základní",J2271,0)</f>
        <v>0</v>
      </c>
      <c r="BF2271" s="193">
        <f>IF(N2271="snížená",J2271,0)</f>
        <v>0</v>
      </c>
      <c r="BG2271" s="193">
        <f>IF(N2271="zákl. přenesená",J2271,0)</f>
        <v>0</v>
      </c>
      <c r="BH2271" s="193">
        <f>IF(N2271="sníž. přenesená",J2271,0)</f>
        <v>0</v>
      </c>
      <c r="BI2271" s="193">
        <f>IF(N2271="nulová",J2271,0)</f>
        <v>0</v>
      </c>
      <c r="BJ2271" s="19" t="s">
        <v>92</v>
      </c>
      <c r="BK2271" s="193">
        <f>ROUND(I2271*H2271,2)</f>
        <v>0</v>
      </c>
      <c r="BL2271" s="19" t="s">
        <v>301</v>
      </c>
      <c r="BM2271" s="192" t="s">
        <v>2487</v>
      </c>
    </row>
    <row r="2272" s="2" customFormat="1">
      <c r="A2272" s="38"/>
      <c r="B2272" s="39"/>
      <c r="C2272" s="38"/>
      <c r="D2272" s="194" t="s">
        <v>193</v>
      </c>
      <c r="E2272" s="38"/>
      <c r="F2272" s="195" t="s">
        <v>2486</v>
      </c>
      <c r="G2272" s="38"/>
      <c r="H2272" s="38"/>
      <c r="I2272" s="196"/>
      <c r="J2272" s="38"/>
      <c r="K2272" s="38"/>
      <c r="L2272" s="39"/>
      <c r="M2272" s="197"/>
      <c r="N2272" s="198"/>
      <c r="O2272" s="77"/>
      <c r="P2272" s="77"/>
      <c r="Q2272" s="77"/>
      <c r="R2272" s="77"/>
      <c r="S2272" s="77"/>
      <c r="T2272" s="78"/>
      <c r="U2272" s="38"/>
      <c r="V2272" s="38"/>
      <c r="W2272" s="38"/>
      <c r="X2272" s="38"/>
      <c r="Y2272" s="38"/>
      <c r="Z2272" s="38"/>
      <c r="AA2272" s="38"/>
      <c r="AB2272" s="38"/>
      <c r="AC2272" s="38"/>
      <c r="AD2272" s="38"/>
      <c r="AE2272" s="38"/>
      <c r="AT2272" s="19" t="s">
        <v>193</v>
      </c>
      <c r="AU2272" s="19" t="s">
        <v>92</v>
      </c>
    </row>
    <row r="2273" s="2" customFormat="1">
      <c r="A2273" s="38"/>
      <c r="B2273" s="39"/>
      <c r="C2273" s="38"/>
      <c r="D2273" s="207" t="s">
        <v>201</v>
      </c>
      <c r="E2273" s="38"/>
      <c r="F2273" s="208" t="s">
        <v>2488</v>
      </c>
      <c r="G2273" s="38"/>
      <c r="H2273" s="38"/>
      <c r="I2273" s="196"/>
      <c r="J2273" s="38"/>
      <c r="K2273" s="38"/>
      <c r="L2273" s="39"/>
      <c r="M2273" s="197"/>
      <c r="N2273" s="198"/>
      <c r="O2273" s="77"/>
      <c r="P2273" s="77"/>
      <c r="Q2273" s="77"/>
      <c r="R2273" s="77"/>
      <c r="S2273" s="77"/>
      <c r="T2273" s="78"/>
      <c r="U2273" s="38"/>
      <c r="V2273" s="38"/>
      <c r="W2273" s="38"/>
      <c r="X2273" s="38"/>
      <c r="Y2273" s="38"/>
      <c r="Z2273" s="38"/>
      <c r="AA2273" s="38"/>
      <c r="AB2273" s="38"/>
      <c r="AC2273" s="38"/>
      <c r="AD2273" s="38"/>
      <c r="AE2273" s="38"/>
      <c r="AT2273" s="19" t="s">
        <v>201</v>
      </c>
      <c r="AU2273" s="19" t="s">
        <v>92</v>
      </c>
    </row>
    <row r="2274" s="13" customFormat="1">
      <c r="A2274" s="13"/>
      <c r="B2274" s="199"/>
      <c r="C2274" s="13"/>
      <c r="D2274" s="194" t="s">
        <v>194</v>
      </c>
      <c r="E2274" s="200" t="s">
        <v>1</v>
      </c>
      <c r="F2274" s="201" t="s">
        <v>1385</v>
      </c>
      <c r="G2274" s="13"/>
      <c r="H2274" s="202">
        <v>28</v>
      </c>
      <c r="I2274" s="203"/>
      <c r="J2274" s="13"/>
      <c r="K2274" s="13"/>
      <c r="L2274" s="199"/>
      <c r="M2274" s="204"/>
      <c r="N2274" s="205"/>
      <c r="O2274" s="205"/>
      <c r="P2274" s="205"/>
      <c r="Q2274" s="205"/>
      <c r="R2274" s="205"/>
      <c r="S2274" s="205"/>
      <c r="T2274" s="206"/>
      <c r="U2274" s="13"/>
      <c r="V2274" s="13"/>
      <c r="W2274" s="13"/>
      <c r="X2274" s="13"/>
      <c r="Y2274" s="13"/>
      <c r="Z2274" s="13"/>
      <c r="AA2274" s="13"/>
      <c r="AB2274" s="13"/>
      <c r="AC2274" s="13"/>
      <c r="AD2274" s="13"/>
      <c r="AE2274" s="13"/>
      <c r="AT2274" s="200" t="s">
        <v>194</v>
      </c>
      <c r="AU2274" s="200" t="s">
        <v>92</v>
      </c>
      <c r="AV2274" s="13" t="s">
        <v>92</v>
      </c>
      <c r="AW2274" s="13" t="s">
        <v>32</v>
      </c>
      <c r="AX2274" s="13" t="s">
        <v>84</v>
      </c>
      <c r="AY2274" s="200" t="s">
        <v>185</v>
      </c>
    </row>
    <row r="2275" s="2" customFormat="1" ht="24.15" customHeight="1">
      <c r="A2275" s="38"/>
      <c r="B2275" s="180"/>
      <c r="C2275" s="209" t="s">
        <v>2489</v>
      </c>
      <c r="D2275" s="209" t="s">
        <v>240</v>
      </c>
      <c r="E2275" s="210" t="s">
        <v>2490</v>
      </c>
      <c r="F2275" s="211" t="s">
        <v>2491</v>
      </c>
      <c r="G2275" s="212" t="s">
        <v>190</v>
      </c>
      <c r="H2275" s="213">
        <v>5.5999999999999996</v>
      </c>
      <c r="I2275" s="214"/>
      <c r="J2275" s="215">
        <f>ROUND(I2275*H2275,2)</f>
        <v>0</v>
      </c>
      <c r="K2275" s="211" t="s">
        <v>1</v>
      </c>
      <c r="L2275" s="216"/>
      <c r="M2275" s="217" t="s">
        <v>1</v>
      </c>
      <c r="N2275" s="218" t="s">
        <v>42</v>
      </c>
      <c r="O2275" s="77"/>
      <c r="P2275" s="190">
        <f>O2275*H2275</f>
        <v>0</v>
      </c>
      <c r="Q2275" s="190">
        <v>0.028400000000000002</v>
      </c>
      <c r="R2275" s="190">
        <f>Q2275*H2275</f>
        <v>0.15903999999999999</v>
      </c>
      <c r="S2275" s="190">
        <v>0</v>
      </c>
      <c r="T2275" s="191">
        <f>S2275*H2275</f>
        <v>0</v>
      </c>
      <c r="U2275" s="38"/>
      <c r="V2275" s="38"/>
      <c r="W2275" s="38"/>
      <c r="X2275" s="38"/>
      <c r="Y2275" s="38"/>
      <c r="Z2275" s="38"/>
      <c r="AA2275" s="38"/>
      <c r="AB2275" s="38"/>
      <c r="AC2275" s="38"/>
      <c r="AD2275" s="38"/>
      <c r="AE2275" s="38"/>
      <c r="AR2275" s="192" t="s">
        <v>414</v>
      </c>
      <c r="AT2275" s="192" t="s">
        <v>240</v>
      </c>
      <c r="AU2275" s="192" t="s">
        <v>92</v>
      </c>
      <c r="AY2275" s="19" t="s">
        <v>185</v>
      </c>
      <c r="BE2275" s="193">
        <f>IF(N2275="základní",J2275,0)</f>
        <v>0</v>
      </c>
      <c r="BF2275" s="193">
        <f>IF(N2275="snížená",J2275,0)</f>
        <v>0</v>
      </c>
      <c r="BG2275" s="193">
        <f>IF(N2275="zákl. přenesená",J2275,0)</f>
        <v>0</v>
      </c>
      <c r="BH2275" s="193">
        <f>IF(N2275="sníž. přenesená",J2275,0)</f>
        <v>0</v>
      </c>
      <c r="BI2275" s="193">
        <f>IF(N2275="nulová",J2275,0)</f>
        <v>0</v>
      </c>
      <c r="BJ2275" s="19" t="s">
        <v>92</v>
      </c>
      <c r="BK2275" s="193">
        <f>ROUND(I2275*H2275,2)</f>
        <v>0</v>
      </c>
      <c r="BL2275" s="19" t="s">
        <v>301</v>
      </c>
      <c r="BM2275" s="192" t="s">
        <v>2492</v>
      </c>
    </row>
    <row r="2276" s="2" customFormat="1">
      <c r="A2276" s="38"/>
      <c r="B2276" s="39"/>
      <c r="C2276" s="38"/>
      <c r="D2276" s="194" t="s">
        <v>193</v>
      </c>
      <c r="E2276" s="38"/>
      <c r="F2276" s="195" t="s">
        <v>2491</v>
      </c>
      <c r="G2276" s="38"/>
      <c r="H2276" s="38"/>
      <c r="I2276" s="196"/>
      <c r="J2276" s="38"/>
      <c r="K2276" s="38"/>
      <c r="L2276" s="39"/>
      <c r="M2276" s="197"/>
      <c r="N2276" s="198"/>
      <c r="O2276" s="77"/>
      <c r="P2276" s="77"/>
      <c r="Q2276" s="77"/>
      <c r="R2276" s="77"/>
      <c r="S2276" s="77"/>
      <c r="T2276" s="78"/>
      <c r="U2276" s="38"/>
      <c r="V2276" s="38"/>
      <c r="W2276" s="38"/>
      <c r="X2276" s="38"/>
      <c r="Y2276" s="38"/>
      <c r="Z2276" s="38"/>
      <c r="AA2276" s="38"/>
      <c r="AB2276" s="38"/>
      <c r="AC2276" s="38"/>
      <c r="AD2276" s="38"/>
      <c r="AE2276" s="38"/>
      <c r="AT2276" s="19" t="s">
        <v>193</v>
      </c>
      <c r="AU2276" s="19" t="s">
        <v>92</v>
      </c>
    </row>
    <row r="2277" s="13" customFormat="1">
      <c r="A2277" s="13"/>
      <c r="B2277" s="199"/>
      <c r="C2277" s="13"/>
      <c r="D2277" s="194" t="s">
        <v>194</v>
      </c>
      <c r="E2277" s="200" t="s">
        <v>1</v>
      </c>
      <c r="F2277" s="201" t="s">
        <v>2493</v>
      </c>
      <c r="G2277" s="13"/>
      <c r="H2277" s="202">
        <v>5.5999999999999996</v>
      </c>
      <c r="I2277" s="203"/>
      <c r="J2277" s="13"/>
      <c r="K2277" s="13"/>
      <c r="L2277" s="199"/>
      <c r="M2277" s="204"/>
      <c r="N2277" s="205"/>
      <c r="O2277" s="205"/>
      <c r="P2277" s="205"/>
      <c r="Q2277" s="205"/>
      <c r="R2277" s="205"/>
      <c r="S2277" s="205"/>
      <c r="T2277" s="206"/>
      <c r="U2277" s="13"/>
      <c r="V2277" s="13"/>
      <c r="W2277" s="13"/>
      <c r="X2277" s="13"/>
      <c r="Y2277" s="13"/>
      <c r="Z2277" s="13"/>
      <c r="AA2277" s="13"/>
      <c r="AB2277" s="13"/>
      <c r="AC2277" s="13"/>
      <c r="AD2277" s="13"/>
      <c r="AE2277" s="13"/>
      <c r="AT2277" s="200" t="s">
        <v>194</v>
      </c>
      <c r="AU2277" s="200" t="s">
        <v>92</v>
      </c>
      <c r="AV2277" s="13" t="s">
        <v>92</v>
      </c>
      <c r="AW2277" s="13" t="s">
        <v>32</v>
      </c>
      <c r="AX2277" s="13" t="s">
        <v>84</v>
      </c>
      <c r="AY2277" s="200" t="s">
        <v>185</v>
      </c>
    </row>
    <row r="2278" s="2" customFormat="1" ht="33" customHeight="1">
      <c r="A2278" s="38"/>
      <c r="B2278" s="180"/>
      <c r="C2278" s="181" t="s">
        <v>2494</v>
      </c>
      <c r="D2278" s="181" t="s">
        <v>187</v>
      </c>
      <c r="E2278" s="182" t="s">
        <v>2495</v>
      </c>
      <c r="F2278" s="183" t="s">
        <v>2496</v>
      </c>
      <c r="G2278" s="184" t="s">
        <v>1809</v>
      </c>
      <c r="H2278" s="242"/>
      <c r="I2278" s="186"/>
      <c r="J2278" s="187">
        <f>ROUND(I2278*H2278,2)</f>
        <v>0</v>
      </c>
      <c r="K2278" s="183" t="s">
        <v>199</v>
      </c>
      <c r="L2278" s="39"/>
      <c r="M2278" s="188" t="s">
        <v>1</v>
      </c>
      <c r="N2278" s="189" t="s">
        <v>42</v>
      </c>
      <c r="O2278" s="77"/>
      <c r="P2278" s="190">
        <f>O2278*H2278</f>
        <v>0</v>
      </c>
      <c r="Q2278" s="190">
        <v>0</v>
      </c>
      <c r="R2278" s="190">
        <f>Q2278*H2278</f>
        <v>0</v>
      </c>
      <c r="S2278" s="190">
        <v>0</v>
      </c>
      <c r="T2278" s="191">
        <f>S2278*H2278</f>
        <v>0</v>
      </c>
      <c r="U2278" s="38"/>
      <c r="V2278" s="38"/>
      <c r="W2278" s="38"/>
      <c r="X2278" s="38"/>
      <c r="Y2278" s="38"/>
      <c r="Z2278" s="38"/>
      <c r="AA2278" s="38"/>
      <c r="AB2278" s="38"/>
      <c r="AC2278" s="38"/>
      <c r="AD2278" s="38"/>
      <c r="AE2278" s="38"/>
      <c r="AR2278" s="192" t="s">
        <v>301</v>
      </c>
      <c r="AT2278" s="192" t="s">
        <v>187</v>
      </c>
      <c r="AU2278" s="192" t="s">
        <v>92</v>
      </c>
      <c r="AY2278" s="19" t="s">
        <v>185</v>
      </c>
      <c r="BE2278" s="193">
        <f>IF(N2278="základní",J2278,0)</f>
        <v>0</v>
      </c>
      <c r="BF2278" s="193">
        <f>IF(N2278="snížená",J2278,0)</f>
        <v>0</v>
      </c>
      <c r="BG2278" s="193">
        <f>IF(N2278="zákl. přenesená",J2278,0)</f>
        <v>0</v>
      </c>
      <c r="BH2278" s="193">
        <f>IF(N2278="sníž. přenesená",J2278,0)</f>
        <v>0</v>
      </c>
      <c r="BI2278" s="193">
        <f>IF(N2278="nulová",J2278,0)</f>
        <v>0</v>
      </c>
      <c r="BJ2278" s="19" t="s">
        <v>92</v>
      </c>
      <c r="BK2278" s="193">
        <f>ROUND(I2278*H2278,2)</f>
        <v>0</v>
      </c>
      <c r="BL2278" s="19" t="s">
        <v>301</v>
      </c>
      <c r="BM2278" s="192" t="s">
        <v>2497</v>
      </c>
    </row>
    <row r="2279" s="2" customFormat="1">
      <c r="A2279" s="38"/>
      <c r="B2279" s="39"/>
      <c r="C2279" s="38"/>
      <c r="D2279" s="194" t="s">
        <v>193</v>
      </c>
      <c r="E2279" s="38"/>
      <c r="F2279" s="195" t="s">
        <v>2496</v>
      </c>
      <c r="G2279" s="38"/>
      <c r="H2279" s="38"/>
      <c r="I2279" s="196"/>
      <c r="J2279" s="38"/>
      <c r="K2279" s="38"/>
      <c r="L2279" s="39"/>
      <c r="M2279" s="197"/>
      <c r="N2279" s="198"/>
      <c r="O2279" s="77"/>
      <c r="P2279" s="77"/>
      <c r="Q2279" s="77"/>
      <c r="R2279" s="77"/>
      <c r="S2279" s="77"/>
      <c r="T2279" s="78"/>
      <c r="U2279" s="38"/>
      <c r="V2279" s="38"/>
      <c r="W2279" s="38"/>
      <c r="X2279" s="38"/>
      <c r="Y2279" s="38"/>
      <c r="Z2279" s="38"/>
      <c r="AA2279" s="38"/>
      <c r="AB2279" s="38"/>
      <c r="AC2279" s="38"/>
      <c r="AD2279" s="38"/>
      <c r="AE2279" s="38"/>
      <c r="AT2279" s="19" t="s">
        <v>193</v>
      </c>
      <c r="AU2279" s="19" t="s">
        <v>92</v>
      </c>
    </row>
    <row r="2280" s="2" customFormat="1">
      <c r="A2280" s="38"/>
      <c r="B2280" s="39"/>
      <c r="C2280" s="38"/>
      <c r="D2280" s="207" t="s">
        <v>201</v>
      </c>
      <c r="E2280" s="38"/>
      <c r="F2280" s="208" t="s">
        <v>2498</v>
      </c>
      <c r="G2280" s="38"/>
      <c r="H2280" s="38"/>
      <c r="I2280" s="196"/>
      <c r="J2280" s="38"/>
      <c r="K2280" s="38"/>
      <c r="L2280" s="39"/>
      <c r="M2280" s="197"/>
      <c r="N2280" s="198"/>
      <c r="O2280" s="77"/>
      <c r="P2280" s="77"/>
      <c r="Q2280" s="77"/>
      <c r="R2280" s="77"/>
      <c r="S2280" s="77"/>
      <c r="T2280" s="78"/>
      <c r="U2280" s="38"/>
      <c r="V2280" s="38"/>
      <c r="W2280" s="38"/>
      <c r="X2280" s="38"/>
      <c r="Y2280" s="38"/>
      <c r="Z2280" s="38"/>
      <c r="AA2280" s="38"/>
      <c r="AB2280" s="38"/>
      <c r="AC2280" s="38"/>
      <c r="AD2280" s="38"/>
      <c r="AE2280" s="38"/>
      <c r="AT2280" s="19" t="s">
        <v>201</v>
      </c>
      <c r="AU2280" s="19" t="s">
        <v>92</v>
      </c>
    </row>
    <row r="2281" s="12" customFormat="1" ht="22.8" customHeight="1">
      <c r="A2281" s="12"/>
      <c r="B2281" s="167"/>
      <c r="C2281" s="12"/>
      <c r="D2281" s="168" t="s">
        <v>75</v>
      </c>
      <c r="E2281" s="178" t="s">
        <v>2499</v>
      </c>
      <c r="F2281" s="178" t="s">
        <v>2500</v>
      </c>
      <c r="G2281" s="12"/>
      <c r="H2281" s="12"/>
      <c r="I2281" s="170"/>
      <c r="J2281" s="179">
        <f>BK2281</f>
        <v>0</v>
      </c>
      <c r="K2281" s="12"/>
      <c r="L2281" s="167"/>
      <c r="M2281" s="172"/>
      <c r="N2281" s="173"/>
      <c r="O2281" s="173"/>
      <c r="P2281" s="174">
        <f>SUM(P2282:P2355)</f>
        <v>0</v>
      </c>
      <c r="Q2281" s="173"/>
      <c r="R2281" s="174">
        <f>SUM(R2282:R2355)</f>
        <v>1.8066420000000001</v>
      </c>
      <c r="S2281" s="173"/>
      <c r="T2281" s="175">
        <f>SUM(T2282:T2355)</f>
        <v>1.1375757999999998</v>
      </c>
      <c r="U2281" s="12"/>
      <c r="V2281" s="12"/>
      <c r="W2281" s="12"/>
      <c r="X2281" s="12"/>
      <c r="Y2281" s="12"/>
      <c r="Z2281" s="12"/>
      <c r="AA2281" s="12"/>
      <c r="AB2281" s="12"/>
      <c r="AC2281" s="12"/>
      <c r="AD2281" s="12"/>
      <c r="AE2281" s="12"/>
      <c r="AR2281" s="168" t="s">
        <v>92</v>
      </c>
      <c r="AT2281" s="176" t="s">
        <v>75</v>
      </c>
      <c r="AU2281" s="176" t="s">
        <v>84</v>
      </c>
      <c r="AY2281" s="168" t="s">
        <v>185</v>
      </c>
      <c r="BK2281" s="177">
        <f>SUM(BK2282:BK2355)</f>
        <v>0</v>
      </c>
    </row>
    <row r="2282" s="2" customFormat="1" ht="21.75" customHeight="1">
      <c r="A2282" s="38"/>
      <c r="B2282" s="180"/>
      <c r="C2282" s="181" t="s">
        <v>2501</v>
      </c>
      <c r="D2282" s="181" t="s">
        <v>187</v>
      </c>
      <c r="E2282" s="182" t="s">
        <v>2502</v>
      </c>
      <c r="F2282" s="183" t="s">
        <v>2503</v>
      </c>
      <c r="G2282" s="184" t="s">
        <v>584</v>
      </c>
      <c r="H2282" s="185">
        <v>89</v>
      </c>
      <c r="I2282" s="186"/>
      <c r="J2282" s="187">
        <f>ROUND(I2282*H2282,2)</f>
        <v>0</v>
      </c>
      <c r="K2282" s="183" t="s">
        <v>199</v>
      </c>
      <c r="L2282" s="39"/>
      <c r="M2282" s="188" t="s">
        <v>1</v>
      </c>
      <c r="N2282" s="189" t="s">
        <v>42</v>
      </c>
      <c r="O2282" s="77"/>
      <c r="P2282" s="190">
        <f>O2282*H2282</f>
        <v>0</v>
      </c>
      <c r="Q2282" s="190">
        <v>0</v>
      </c>
      <c r="R2282" s="190">
        <f>Q2282*H2282</f>
        <v>0</v>
      </c>
      <c r="S2282" s="190">
        <v>0.0017700000000000001</v>
      </c>
      <c r="T2282" s="191">
        <f>S2282*H2282</f>
        <v>0.15753</v>
      </c>
      <c r="U2282" s="38"/>
      <c r="V2282" s="38"/>
      <c r="W2282" s="38"/>
      <c r="X2282" s="38"/>
      <c r="Y2282" s="38"/>
      <c r="Z2282" s="38"/>
      <c r="AA2282" s="38"/>
      <c r="AB2282" s="38"/>
      <c r="AC2282" s="38"/>
      <c r="AD2282" s="38"/>
      <c r="AE2282" s="38"/>
      <c r="AR2282" s="192" t="s">
        <v>301</v>
      </c>
      <c r="AT2282" s="192" t="s">
        <v>187</v>
      </c>
      <c r="AU2282" s="192" t="s">
        <v>92</v>
      </c>
      <c r="AY2282" s="19" t="s">
        <v>185</v>
      </c>
      <c r="BE2282" s="193">
        <f>IF(N2282="základní",J2282,0)</f>
        <v>0</v>
      </c>
      <c r="BF2282" s="193">
        <f>IF(N2282="snížená",J2282,0)</f>
        <v>0</v>
      </c>
      <c r="BG2282" s="193">
        <f>IF(N2282="zákl. přenesená",J2282,0)</f>
        <v>0</v>
      </c>
      <c r="BH2282" s="193">
        <f>IF(N2282="sníž. přenesená",J2282,0)</f>
        <v>0</v>
      </c>
      <c r="BI2282" s="193">
        <f>IF(N2282="nulová",J2282,0)</f>
        <v>0</v>
      </c>
      <c r="BJ2282" s="19" t="s">
        <v>92</v>
      </c>
      <c r="BK2282" s="193">
        <f>ROUND(I2282*H2282,2)</f>
        <v>0</v>
      </c>
      <c r="BL2282" s="19" t="s">
        <v>301</v>
      </c>
      <c r="BM2282" s="192" t="s">
        <v>2504</v>
      </c>
    </row>
    <row r="2283" s="2" customFormat="1">
      <c r="A2283" s="38"/>
      <c r="B2283" s="39"/>
      <c r="C2283" s="38"/>
      <c r="D2283" s="194" t="s">
        <v>193</v>
      </c>
      <c r="E2283" s="38"/>
      <c r="F2283" s="195" t="s">
        <v>2503</v>
      </c>
      <c r="G2283" s="38"/>
      <c r="H2283" s="38"/>
      <c r="I2283" s="196"/>
      <c r="J2283" s="38"/>
      <c r="K2283" s="38"/>
      <c r="L2283" s="39"/>
      <c r="M2283" s="197"/>
      <c r="N2283" s="198"/>
      <c r="O2283" s="77"/>
      <c r="P2283" s="77"/>
      <c r="Q2283" s="77"/>
      <c r="R2283" s="77"/>
      <c r="S2283" s="77"/>
      <c r="T2283" s="78"/>
      <c r="U2283" s="38"/>
      <c r="V2283" s="38"/>
      <c r="W2283" s="38"/>
      <c r="X2283" s="38"/>
      <c r="Y2283" s="38"/>
      <c r="Z2283" s="38"/>
      <c r="AA2283" s="38"/>
      <c r="AB2283" s="38"/>
      <c r="AC2283" s="38"/>
      <c r="AD2283" s="38"/>
      <c r="AE2283" s="38"/>
      <c r="AT2283" s="19" t="s">
        <v>193</v>
      </c>
      <c r="AU2283" s="19" t="s">
        <v>92</v>
      </c>
    </row>
    <row r="2284" s="2" customFormat="1">
      <c r="A2284" s="38"/>
      <c r="B2284" s="39"/>
      <c r="C2284" s="38"/>
      <c r="D2284" s="207" t="s">
        <v>201</v>
      </c>
      <c r="E2284" s="38"/>
      <c r="F2284" s="208" t="s">
        <v>2505</v>
      </c>
      <c r="G2284" s="38"/>
      <c r="H2284" s="38"/>
      <c r="I2284" s="196"/>
      <c r="J2284" s="38"/>
      <c r="K2284" s="38"/>
      <c r="L2284" s="39"/>
      <c r="M2284" s="197"/>
      <c r="N2284" s="198"/>
      <c r="O2284" s="77"/>
      <c r="P2284" s="77"/>
      <c r="Q2284" s="77"/>
      <c r="R2284" s="77"/>
      <c r="S2284" s="77"/>
      <c r="T2284" s="78"/>
      <c r="U2284" s="38"/>
      <c r="V2284" s="38"/>
      <c r="W2284" s="38"/>
      <c r="X2284" s="38"/>
      <c r="Y2284" s="38"/>
      <c r="Z2284" s="38"/>
      <c r="AA2284" s="38"/>
      <c r="AB2284" s="38"/>
      <c r="AC2284" s="38"/>
      <c r="AD2284" s="38"/>
      <c r="AE2284" s="38"/>
      <c r="AT2284" s="19" t="s">
        <v>201</v>
      </c>
      <c r="AU2284" s="19" t="s">
        <v>92</v>
      </c>
    </row>
    <row r="2285" s="2" customFormat="1" ht="16.5" customHeight="1">
      <c r="A2285" s="38"/>
      <c r="B2285" s="180"/>
      <c r="C2285" s="181" t="s">
        <v>2506</v>
      </c>
      <c r="D2285" s="181" t="s">
        <v>187</v>
      </c>
      <c r="E2285" s="182" t="s">
        <v>2507</v>
      </c>
      <c r="F2285" s="183" t="s">
        <v>2508</v>
      </c>
      <c r="G2285" s="184" t="s">
        <v>584</v>
      </c>
      <c r="H2285" s="185">
        <v>81.049999999999997</v>
      </c>
      <c r="I2285" s="186"/>
      <c r="J2285" s="187">
        <f>ROUND(I2285*H2285,2)</f>
        <v>0</v>
      </c>
      <c r="K2285" s="183" t="s">
        <v>199</v>
      </c>
      <c r="L2285" s="39"/>
      <c r="M2285" s="188" t="s">
        <v>1</v>
      </c>
      <c r="N2285" s="189" t="s">
        <v>42</v>
      </c>
      <c r="O2285" s="77"/>
      <c r="P2285" s="190">
        <f>O2285*H2285</f>
        <v>0</v>
      </c>
      <c r="Q2285" s="190">
        <v>0</v>
      </c>
      <c r="R2285" s="190">
        <f>Q2285*H2285</f>
        <v>0</v>
      </c>
      <c r="S2285" s="190">
        <v>0.00167</v>
      </c>
      <c r="T2285" s="191">
        <f>S2285*H2285</f>
        <v>0.13535349999999999</v>
      </c>
      <c r="U2285" s="38"/>
      <c r="V2285" s="38"/>
      <c r="W2285" s="38"/>
      <c r="X2285" s="38"/>
      <c r="Y2285" s="38"/>
      <c r="Z2285" s="38"/>
      <c r="AA2285" s="38"/>
      <c r="AB2285" s="38"/>
      <c r="AC2285" s="38"/>
      <c r="AD2285" s="38"/>
      <c r="AE2285" s="38"/>
      <c r="AR2285" s="192" t="s">
        <v>301</v>
      </c>
      <c r="AT2285" s="192" t="s">
        <v>187</v>
      </c>
      <c r="AU2285" s="192" t="s">
        <v>92</v>
      </c>
      <c r="AY2285" s="19" t="s">
        <v>185</v>
      </c>
      <c r="BE2285" s="193">
        <f>IF(N2285="základní",J2285,0)</f>
        <v>0</v>
      </c>
      <c r="BF2285" s="193">
        <f>IF(N2285="snížená",J2285,0)</f>
        <v>0</v>
      </c>
      <c r="BG2285" s="193">
        <f>IF(N2285="zákl. přenesená",J2285,0)</f>
        <v>0</v>
      </c>
      <c r="BH2285" s="193">
        <f>IF(N2285="sníž. přenesená",J2285,0)</f>
        <v>0</v>
      </c>
      <c r="BI2285" s="193">
        <f>IF(N2285="nulová",J2285,0)</f>
        <v>0</v>
      </c>
      <c r="BJ2285" s="19" t="s">
        <v>92</v>
      </c>
      <c r="BK2285" s="193">
        <f>ROUND(I2285*H2285,2)</f>
        <v>0</v>
      </c>
      <c r="BL2285" s="19" t="s">
        <v>301</v>
      </c>
      <c r="BM2285" s="192" t="s">
        <v>2509</v>
      </c>
    </row>
    <row r="2286" s="2" customFormat="1">
      <c r="A2286" s="38"/>
      <c r="B2286" s="39"/>
      <c r="C2286" s="38"/>
      <c r="D2286" s="194" t="s">
        <v>193</v>
      </c>
      <c r="E2286" s="38"/>
      <c r="F2286" s="195" t="s">
        <v>2508</v>
      </c>
      <c r="G2286" s="38"/>
      <c r="H2286" s="38"/>
      <c r="I2286" s="196"/>
      <c r="J2286" s="38"/>
      <c r="K2286" s="38"/>
      <c r="L2286" s="39"/>
      <c r="M2286" s="197"/>
      <c r="N2286" s="198"/>
      <c r="O2286" s="77"/>
      <c r="P2286" s="77"/>
      <c r="Q2286" s="77"/>
      <c r="R2286" s="77"/>
      <c r="S2286" s="77"/>
      <c r="T2286" s="78"/>
      <c r="U2286" s="38"/>
      <c r="V2286" s="38"/>
      <c r="W2286" s="38"/>
      <c r="X2286" s="38"/>
      <c r="Y2286" s="38"/>
      <c r="Z2286" s="38"/>
      <c r="AA2286" s="38"/>
      <c r="AB2286" s="38"/>
      <c r="AC2286" s="38"/>
      <c r="AD2286" s="38"/>
      <c r="AE2286" s="38"/>
      <c r="AT2286" s="19" t="s">
        <v>193</v>
      </c>
      <c r="AU2286" s="19" t="s">
        <v>92</v>
      </c>
    </row>
    <row r="2287" s="2" customFormat="1">
      <c r="A2287" s="38"/>
      <c r="B2287" s="39"/>
      <c r="C2287" s="38"/>
      <c r="D2287" s="207" t="s">
        <v>201</v>
      </c>
      <c r="E2287" s="38"/>
      <c r="F2287" s="208" t="s">
        <v>2510</v>
      </c>
      <c r="G2287" s="38"/>
      <c r="H2287" s="38"/>
      <c r="I2287" s="196"/>
      <c r="J2287" s="38"/>
      <c r="K2287" s="38"/>
      <c r="L2287" s="39"/>
      <c r="M2287" s="197"/>
      <c r="N2287" s="198"/>
      <c r="O2287" s="77"/>
      <c r="P2287" s="77"/>
      <c r="Q2287" s="77"/>
      <c r="R2287" s="77"/>
      <c r="S2287" s="77"/>
      <c r="T2287" s="78"/>
      <c r="U2287" s="38"/>
      <c r="V2287" s="38"/>
      <c r="W2287" s="38"/>
      <c r="X2287" s="38"/>
      <c r="Y2287" s="38"/>
      <c r="Z2287" s="38"/>
      <c r="AA2287" s="38"/>
      <c r="AB2287" s="38"/>
      <c r="AC2287" s="38"/>
      <c r="AD2287" s="38"/>
      <c r="AE2287" s="38"/>
      <c r="AT2287" s="19" t="s">
        <v>201</v>
      </c>
      <c r="AU2287" s="19" t="s">
        <v>92</v>
      </c>
    </row>
    <row r="2288" s="13" customFormat="1">
      <c r="A2288" s="13"/>
      <c r="B2288" s="199"/>
      <c r="C2288" s="13"/>
      <c r="D2288" s="194" t="s">
        <v>194</v>
      </c>
      <c r="E2288" s="200" t="s">
        <v>1</v>
      </c>
      <c r="F2288" s="201" t="s">
        <v>2511</v>
      </c>
      <c r="G2288" s="13"/>
      <c r="H2288" s="202">
        <v>67.599999999999994</v>
      </c>
      <c r="I2288" s="203"/>
      <c r="J2288" s="13"/>
      <c r="K2288" s="13"/>
      <c r="L2288" s="199"/>
      <c r="M2288" s="204"/>
      <c r="N2288" s="205"/>
      <c r="O2288" s="205"/>
      <c r="P2288" s="205"/>
      <c r="Q2288" s="205"/>
      <c r="R2288" s="205"/>
      <c r="S2288" s="205"/>
      <c r="T2288" s="206"/>
      <c r="U2288" s="13"/>
      <c r="V2288" s="13"/>
      <c r="W2288" s="13"/>
      <c r="X2288" s="13"/>
      <c r="Y2288" s="13"/>
      <c r="Z2288" s="13"/>
      <c r="AA2288" s="13"/>
      <c r="AB2288" s="13"/>
      <c r="AC2288" s="13"/>
      <c r="AD2288" s="13"/>
      <c r="AE2288" s="13"/>
      <c r="AT2288" s="200" t="s">
        <v>194</v>
      </c>
      <c r="AU2288" s="200" t="s">
        <v>92</v>
      </c>
      <c r="AV2288" s="13" t="s">
        <v>92</v>
      </c>
      <c r="AW2288" s="13" t="s">
        <v>32</v>
      </c>
      <c r="AX2288" s="13" t="s">
        <v>76</v>
      </c>
      <c r="AY2288" s="200" t="s">
        <v>185</v>
      </c>
    </row>
    <row r="2289" s="13" customFormat="1">
      <c r="A2289" s="13"/>
      <c r="B2289" s="199"/>
      <c r="C2289" s="13"/>
      <c r="D2289" s="194" t="s">
        <v>194</v>
      </c>
      <c r="E2289" s="200" t="s">
        <v>1</v>
      </c>
      <c r="F2289" s="201" t="s">
        <v>2512</v>
      </c>
      <c r="G2289" s="13"/>
      <c r="H2289" s="202">
        <v>9.8000000000000007</v>
      </c>
      <c r="I2289" s="203"/>
      <c r="J2289" s="13"/>
      <c r="K2289" s="13"/>
      <c r="L2289" s="199"/>
      <c r="M2289" s="204"/>
      <c r="N2289" s="205"/>
      <c r="O2289" s="205"/>
      <c r="P2289" s="205"/>
      <c r="Q2289" s="205"/>
      <c r="R2289" s="205"/>
      <c r="S2289" s="205"/>
      <c r="T2289" s="206"/>
      <c r="U2289" s="13"/>
      <c r="V2289" s="13"/>
      <c r="W2289" s="13"/>
      <c r="X2289" s="13"/>
      <c r="Y2289" s="13"/>
      <c r="Z2289" s="13"/>
      <c r="AA2289" s="13"/>
      <c r="AB2289" s="13"/>
      <c r="AC2289" s="13"/>
      <c r="AD2289" s="13"/>
      <c r="AE2289" s="13"/>
      <c r="AT2289" s="200" t="s">
        <v>194</v>
      </c>
      <c r="AU2289" s="200" t="s">
        <v>92</v>
      </c>
      <c r="AV2289" s="13" t="s">
        <v>92</v>
      </c>
      <c r="AW2289" s="13" t="s">
        <v>32</v>
      </c>
      <c r="AX2289" s="13" t="s">
        <v>76</v>
      </c>
      <c r="AY2289" s="200" t="s">
        <v>185</v>
      </c>
    </row>
    <row r="2290" s="13" customFormat="1">
      <c r="A2290" s="13"/>
      <c r="B2290" s="199"/>
      <c r="C2290" s="13"/>
      <c r="D2290" s="194" t="s">
        <v>194</v>
      </c>
      <c r="E2290" s="200" t="s">
        <v>1</v>
      </c>
      <c r="F2290" s="201" t="s">
        <v>2513</v>
      </c>
      <c r="G2290" s="13"/>
      <c r="H2290" s="202">
        <v>1.7</v>
      </c>
      <c r="I2290" s="203"/>
      <c r="J2290" s="13"/>
      <c r="K2290" s="13"/>
      <c r="L2290" s="199"/>
      <c r="M2290" s="204"/>
      <c r="N2290" s="205"/>
      <c r="O2290" s="205"/>
      <c r="P2290" s="205"/>
      <c r="Q2290" s="205"/>
      <c r="R2290" s="205"/>
      <c r="S2290" s="205"/>
      <c r="T2290" s="206"/>
      <c r="U2290" s="13"/>
      <c r="V2290" s="13"/>
      <c r="W2290" s="13"/>
      <c r="X2290" s="13"/>
      <c r="Y2290" s="13"/>
      <c r="Z2290" s="13"/>
      <c r="AA2290" s="13"/>
      <c r="AB2290" s="13"/>
      <c r="AC2290" s="13"/>
      <c r="AD2290" s="13"/>
      <c r="AE2290" s="13"/>
      <c r="AT2290" s="200" t="s">
        <v>194</v>
      </c>
      <c r="AU2290" s="200" t="s">
        <v>92</v>
      </c>
      <c r="AV2290" s="13" t="s">
        <v>92</v>
      </c>
      <c r="AW2290" s="13" t="s">
        <v>32</v>
      </c>
      <c r="AX2290" s="13" t="s">
        <v>76</v>
      </c>
      <c r="AY2290" s="200" t="s">
        <v>185</v>
      </c>
    </row>
    <row r="2291" s="13" customFormat="1">
      <c r="A2291" s="13"/>
      <c r="B2291" s="199"/>
      <c r="C2291" s="13"/>
      <c r="D2291" s="194" t="s">
        <v>194</v>
      </c>
      <c r="E2291" s="200" t="s">
        <v>1</v>
      </c>
      <c r="F2291" s="201" t="s">
        <v>2514</v>
      </c>
      <c r="G2291" s="13"/>
      <c r="H2291" s="202">
        <v>1.95</v>
      </c>
      <c r="I2291" s="203"/>
      <c r="J2291" s="13"/>
      <c r="K2291" s="13"/>
      <c r="L2291" s="199"/>
      <c r="M2291" s="204"/>
      <c r="N2291" s="205"/>
      <c r="O2291" s="205"/>
      <c r="P2291" s="205"/>
      <c r="Q2291" s="205"/>
      <c r="R2291" s="205"/>
      <c r="S2291" s="205"/>
      <c r="T2291" s="206"/>
      <c r="U2291" s="13"/>
      <c r="V2291" s="13"/>
      <c r="W2291" s="13"/>
      <c r="X2291" s="13"/>
      <c r="Y2291" s="13"/>
      <c r="Z2291" s="13"/>
      <c r="AA2291" s="13"/>
      <c r="AB2291" s="13"/>
      <c r="AC2291" s="13"/>
      <c r="AD2291" s="13"/>
      <c r="AE2291" s="13"/>
      <c r="AT2291" s="200" t="s">
        <v>194</v>
      </c>
      <c r="AU2291" s="200" t="s">
        <v>92</v>
      </c>
      <c r="AV2291" s="13" t="s">
        <v>92</v>
      </c>
      <c r="AW2291" s="13" t="s">
        <v>32</v>
      </c>
      <c r="AX2291" s="13" t="s">
        <v>76</v>
      </c>
      <c r="AY2291" s="200" t="s">
        <v>185</v>
      </c>
    </row>
    <row r="2292" s="15" customFormat="1">
      <c r="A2292" s="15"/>
      <c r="B2292" s="226"/>
      <c r="C2292" s="15"/>
      <c r="D2292" s="194" t="s">
        <v>194</v>
      </c>
      <c r="E2292" s="227" t="s">
        <v>1</v>
      </c>
      <c r="F2292" s="228" t="s">
        <v>276</v>
      </c>
      <c r="G2292" s="15"/>
      <c r="H2292" s="229">
        <v>81.049999999999997</v>
      </c>
      <c r="I2292" s="230"/>
      <c r="J2292" s="15"/>
      <c r="K2292" s="15"/>
      <c r="L2292" s="226"/>
      <c r="M2292" s="231"/>
      <c r="N2292" s="232"/>
      <c r="O2292" s="232"/>
      <c r="P2292" s="232"/>
      <c r="Q2292" s="232"/>
      <c r="R2292" s="232"/>
      <c r="S2292" s="232"/>
      <c r="T2292" s="233"/>
      <c r="U2292" s="15"/>
      <c r="V2292" s="15"/>
      <c r="W2292" s="15"/>
      <c r="X2292" s="15"/>
      <c r="Y2292" s="15"/>
      <c r="Z2292" s="15"/>
      <c r="AA2292" s="15"/>
      <c r="AB2292" s="15"/>
      <c r="AC2292" s="15"/>
      <c r="AD2292" s="15"/>
      <c r="AE2292" s="15"/>
      <c r="AT2292" s="227" t="s">
        <v>194</v>
      </c>
      <c r="AU2292" s="227" t="s">
        <v>92</v>
      </c>
      <c r="AV2292" s="15" t="s">
        <v>191</v>
      </c>
      <c r="AW2292" s="15" t="s">
        <v>32</v>
      </c>
      <c r="AX2292" s="15" t="s">
        <v>84</v>
      </c>
      <c r="AY2292" s="227" t="s">
        <v>185</v>
      </c>
    </row>
    <row r="2293" s="2" customFormat="1" ht="24.15" customHeight="1">
      <c r="A2293" s="38"/>
      <c r="B2293" s="180"/>
      <c r="C2293" s="181" t="s">
        <v>2515</v>
      </c>
      <c r="D2293" s="181" t="s">
        <v>187</v>
      </c>
      <c r="E2293" s="182" t="s">
        <v>2516</v>
      </c>
      <c r="F2293" s="183" t="s">
        <v>2517</v>
      </c>
      <c r="G2293" s="184" t="s">
        <v>584</v>
      </c>
      <c r="H2293" s="185">
        <v>169.00999999999999</v>
      </c>
      <c r="I2293" s="186"/>
      <c r="J2293" s="187">
        <f>ROUND(I2293*H2293,2)</f>
        <v>0</v>
      </c>
      <c r="K2293" s="183" t="s">
        <v>199</v>
      </c>
      <c r="L2293" s="39"/>
      <c r="M2293" s="188" t="s">
        <v>1</v>
      </c>
      <c r="N2293" s="189" t="s">
        <v>42</v>
      </c>
      <c r="O2293" s="77"/>
      <c r="P2293" s="190">
        <f>O2293*H2293</f>
        <v>0</v>
      </c>
      <c r="Q2293" s="190">
        <v>0</v>
      </c>
      <c r="R2293" s="190">
        <f>Q2293*H2293</f>
        <v>0</v>
      </c>
      <c r="S2293" s="190">
        <v>0.0022300000000000002</v>
      </c>
      <c r="T2293" s="191">
        <f>S2293*H2293</f>
        <v>0.37689230000000001</v>
      </c>
      <c r="U2293" s="38"/>
      <c r="V2293" s="38"/>
      <c r="W2293" s="38"/>
      <c r="X2293" s="38"/>
      <c r="Y2293" s="38"/>
      <c r="Z2293" s="38"/>
      <c r="AA2293" s="38"/>
      <c r="AB2293" s="38"/>
      <c r="AC2293" s="38"/>
      <c r="AD2293" s="38"/>
      <c r="AE2293" s="38"/>
      <c r="AR2293" s="192" t="s">
        <v>301</v>
      </c>
      <c r="AT2293" s="192" t="s">
        <v>187</v>
      </c>
      <c r="AU2293" s="192" t="s">
        <v>92</v>
      </c>
      <c r="AY2293" s="19" t="s">
        <v>185</v>
      </c>
      <c r="BE2293" s="193">
        <f>IF(N2293="základní",J2293,0)</f>
        <v>0</v>
      </c>
      <c r="BF2293" s="193">
        <f>IF(N2293="snížená",J2293,0)</f>
        <v>0</v>
      </c>
      <c r="BG2293" s="193">
        <f>IF(N2293="zákl. přenesená",J2293,0)</f>
        <v>0</v>
      </c>
      <c r="BH2293" s="193">
        <f>IF(N2293="sníž. přenesená",J2293,0)</f>
        <v>0</v>
      </c>
      <c r="BI2293" s="193">
        <f>IF(N2293="nulová",J2293,0)</f>
        <v>0</v>
      </c>
      <c r="BJ2293" s="19" t="s">
        <v>92</v>
      </c>
      <c r="BK2293" s="193">
        <f>ROUND(I2293*H2293,2)</f>
        <v>0</v>
      </c>
      <c r="BL2293" s="19" t="s">
        <v>301</v>
      </c>
      <c r="BM2293" s="192" t="s">
        <v>2518</v>
      </c>
    </row>
    <row r="2294" s="2" customFormat="1">
      <c r="A2294" s="38"/>
      <c r="B2294" s="39"/>
      <c r="C2294" s="38"/>
      <c r="D2294" s="194" t="s">
        <v>193</v>
      </c>
      <c r="E2294" s="38"/>
      <c r="F2294" s="195" t="s">
        <v>2517</v>
      </c>
      <c r="G2294" s="38"/>
      <c r="H2294" s="38"/>
      <c r="I2294" s="196"/>
      <c r="J2294" s="38"/>
      <c r="K2294" s="38"/>
      <c r="L2294" s="39"/>
      <c r="M2294" s="197"/>
      <c r="N2294" s="198"/>
      <c r="O2294" s="77"/>
      <c r="P2294" s="77"/>
      <c r="Q2294" s="77"/>
      <c r="R2294" s="77"/>
      <c r="S2294" s="77"/>
      <c r="T2294" s="78"/>
      <c r="U2294" s="38"/>
      <c r="V2294" s="38"/>
      <c r="W2294" s="38"/>
      <c r="X2294" s="38"/>
      <c r="Y2294" s="38"/>
      <c r="Z2294" s="38"/>
      <c r="AA2294" s="38"/>
      <c r="AB2294" s="38"/>
      <c r="AC2294" s="38"/>
      <c r="AD2294" s="38"/>
      <c r="AE2294" s="38"/>
      <c r="AT2294" s="19" t="s">
        <v>193</v>
      </c>
      <c r="AU2294" s="19" t="s">
        <v>92</v>
      </c>
    </row>
    <row r="2295" s="2" customFormat="1">
      <c r="A2295" s="38"/>
      <c r="B2295" s="39"/>
      <c r="C2295" s="38"/>
      <c r="D2295" s="207" t="s">
        <v>201</v>
      </c>
      <c r="E2295" s="38"/>
      <c r="F2295" s="208" t="s">
        <v>2519</v>
      </c>
      <c r="G2295" s="38"/>
      <c r="H2295" s="38"/>
      <c r="I2295" s="196"/>
      <c r="J2295" s="38"/>
      <c r="K2295" s="38"/>
      <c r="L2295" s="39"/>
      <c r="M2295" s="197"/>
      <c r="N2295" s="198"/>
      <c r="O2295" s="77"/>
      <c r="P2295" s="77"/>
      <c r="Q2295" s="77"/>
      <c r="R2295" s="77"/>
      <c r="S2295" s="77"/>
      <c r="T2295" s="78"/>
      <c r="U2295" s="38"/>
      <c r="V2295" s="38"/>
      <c r="W2295" s="38"/>
      <c r="X2295" s="38"/>
      <c r="Y2295" s="38"/>
      <c r="Z2295" s="38"/>
      <c r="AA2295" s="38"/>
      <c r="AB2295" s="38"/>
      <c r="AC2295" s="38"/>
      <c r="AD2295" s="38"/>
      <c r="AE2295" s="38"/>
      <c r="AT2295" s="19" t="s">
        <v>201</v>
      </c>
      <c r="AU2295" s="19" t="s">
        <v>92</v>
      </c>
    </row>
    <row r="2296" s="13" customFormat="1">
      <c r="A2296" s="13"/>
      <c r="B2296" s="199"/>
      <c r="C2296" s="13"/>
      <c r="D2296" s="194" t="s">
        <v>194</v>
      </c>
      <c r="E2296" s="200" t="s">
        <v>1</v>
      </c>
      <c r="F2296" s="201" t="s">
        <v>2520</v>
      </c>
      <c r="G2296" s="13"/>
      <c r="H2296" s="202">
        <v>169.00999999999999</v>
      </c>
      <c r="I2296" s="203"/>
      <c r="J2296" s="13"/>
      <c r="K2296" s="13"/>
      <c r="L2296" s="199"/>
      <c r="M2296" s="204"/>
      <c r="N2296" s="205"/>
      <c r="O2296" s="205"/>
      <c r="P2296" s="205"/>
      <c r="Q2296" s="205"/>
      <c r="R2296" s="205"/>
      <c r="S2296" s="205"/>
      <c r="T2296" s="206"/>
      <c r="U2296" s="13"/>
      <c r="V2296" s="13"/>
      <c r="W2296" s="13"/>
      <c r="X2296" s="13"/>
      <c r="Y2296" s="13"/>
      <c r="Z2296" s="13"/>
      <c r="AA2296" s="13"/>
      <c r="AB2296" s="13"/>
      <c r="AC2296" s="13"/>
      <c r="AD2296" s="13"/>
      <c r="AE2296" s="13"/>
      <c r="AT2296" s="200" t="s">
        <v>194</v>
      </c>
      <c r="AU2296" s="200" t="s">
        <v>92</v>
      </c>
      <c r="AV2296" s="13" t="s">
        <v>92</v>
      </c>
      <c r="AW2296" s="13" t="s">
        <v>32</v>
      </c>
      <c r="AX2296" s="13" t="s">
        <v>84</v>
      </c>
      <c r="AY2296" s="200" t="s">
        <v>185</v>
      </c>
    </row>
    <row r="2297" s="2" customFormat="1" ht="16.5" customHeight="1">
      <c r="A2297" s="38"/>
      <c r="B2297" s="180"/>
      <c r="C2297" s="181" t="s">
        <v>2521</v>
      </c>
      <c r="D2297" s="181" t="s">
        <v>187</v>
      </c>
      <c r="E2297" s="182" t="s">
        <v>2522</v>
      </c>
      <c r="F2297" s="183" t="s">
        <v>2523</v>
      </c>
      <c r="G2297" s="184" t="s">
        <v>584</v>
      </c>
      <c r="H2297" s="185">
        <v>89</v>
      </c>
      <c r="I2297" s="186"/>
      <c r="J2297" s="187">
        <f>ROUND(I2297*H2297,2)</f>
        <v>0</v>
      </c>
      <c r="K2297" s="183" t="s">
        <v>199</v>
      </c>
      <c r="L2297" s="39"/>
      <c r="M2297" s="188" t="s">
        <v>1</v>
      </c>
      <c r="N2297" s="189" t="s">
        <v>42</v>
      </c>
      <c r="O2297" s="77"/>
      <c r="P2297" s="190">
        <f>O2297*H2297</f>
        <v>0</v>
      </c>
      <c r="Q2297" s="190">
        <v>0</v>
      </c>
      <c r="R2297" s="190">
        <f>Q2297*H2297</f>
        <v>0</v>
      </c>
      <c r="S2297" s="190">
        <v>0.0025999999999999999</v>
      </c>
      <c r="T2297" s="191">
        <f>S2297*H2297</f>
        <v>0.2314</v>
      </c>
      <c r="U2297" s="38"/>
      <c r="V2297" s="38"/>
      <c r="W2297" s="38"/>
      <c r="X2297" s="38"/>
      <c r="Y2297" s="38"/>
      <c r="Z2297" s="38"/>
      <c r="AA2297" s="38"/>
      <c r="AB2297" s="38"/>
      <c r="AC2297" s="38"/>
      <c r="AD2297" s="38"/>
      <c r="AE2297" s="38"/>
      <c r="AR2297" s="192" t="s">
        <v>301</v>
      </c>
      <c r="AT2297" s="192" t="s">
        <v>187</v>
      </c>
      <c r="AU2297" s="192" t="s">
        <v>92</v>
      </c>
      <c r="AY2297" s="19" t="s">
        <v>185</v>
      </c>
      <c r="BE2297" s="193">
        <f>IF(N2297="základní",J2297,0)</f>
        <v>0</v>
      </c>
      <c r="BF2297" s="193">
        <f>IF(N2297="snížená",J2297,0)</f>
        <v>0</v>
      </c>
      <c r="BG2297" s="193">
        <f>IF(N2297="zákl. přenesená",J2297,0)</f>
        <v>0</v>
      </c>
      <c r="BH2297" s="193">
        <f>IF(N2297="sníž. přenesená",J2297,0)</f>
        <v>0</v>
      </c>
      <c r="BI2297" s="193">
        <f>IF(N2297="nulová",J2297,0)</f>
        <v>0</v>
      </c>
      <c r="BJ2297" s="19" t="s">
        <v>92</v>
      </c>
      <c r="BK2297" s="193">
        <f>ROUND(I2297*H2297,2)</f>
        <v>0</v>
      </c>
      <c r="BL2297" s="19" t="s">
        <v>301</v>
      </c>
      <c r="BM2297" s="192" t="s">
        <v>2524</v>
      </c>
    </row>
    <row r="2298" s="2" customFormat="1">
      <c r="A2298" s="38"/>
      <c r="B2298" s="39"/>
      <c r="C2298" s="38"/>
      <c r="D2298" s="194" t="s">
        <v>193</v>
      </c>
      <c r="E2298" s="38"/>
      <c r="F2298" s="195" t="s">
        <v>2523</v>
      </c>
      <c r="G2298" s="38"/>
      <c r="H2298" s="38"/>
      <c r="I2298" s="196"/>
      <c r="J2298" s="38"/>
      <c r="K2298" s="38"/>
      <c r="L2298" s="39"/>
      <c r="M2298" s="197"/>
      <c r="N2298" s="198"/>
      <c r="O2298" s="77"/>
      <c r="P2298" s="77"/>
      <c r="Q2298" s="77"/>
      <c r="R2298" s="77"/>
      <c r="S2298" s="77"/>
      <c r="T2298" s="78"/>
      <c r="U2298" s="38"/>
      <c r="V2298" s="38"/>
      <c r="W2298" s="38"/>
      <c r="X2298" s="38"/>
      <c r="Y2298" s="38"/>
      <c r="Z2298" s="38"/>
      <c r="AA2298" s="38"/>
      <c r="AB2298" s="38"/>
      <c r="AC2298" s="38"/>
      <c r="AD2298" s="38"/>
      <c r="AE2298" s="38"/>
      <c r="AT2298" s="19" t="s">
        <v>193</v>
      </c>
      <c r="AU2298" s="19" t="s">
        <v>92</v>
      </c>
    </row>
    <row r="2299" s="2" customFormat="1">
      <c r="A2299" s="38"/>
      <c r="B2299" s="39"/>
      <c r="C2299" s="38"/>
      <c r="D2299" s="207" t="s">
        <v>201</v>
      </c>
      <c r="E2299" s="38"/>
      <c r="F2299" s="208" t="s">
        <v>2525</v>
      </c>
      <c r="G2299" s="38"/>
      <c r="H2299" s="38"/>
      <c r="I2299" s="196"/>
      <c r="J2299" s="38"/>
      <c r="K2299" s="38"/>
      <c r="L2299" s="39"/>
      <c r="M2299" s="197"/>
      <c r="N2299" s="198"/>
      <c r="O2299" s="77"/>
      <c r="P2299" s="77"/>
      <c r="Q2299" s="77"/>
      <c r="R2299" s="77"/>
      <c r="S2299" s="77"/>
      <c r="T2299" s="78"/>
      <c r="U2299" s="38"/>
      <c r="V2299" s="38"/>
      <c r="W2299" s="38"/>
      <c r="X2299" s="38"/>
      <c r="Y2299" s="38"/>
      <c r="Z2299" s="38"/>
      <c r="AA2299" s="38"/>
      <c r="AB2299" s="38"/>
      <c r="AC2299" s="38"/>
      <c r="AD2299" s="38"/>
      <c r="AE2299" s="38"/>
      <c r="AT2299" s="19" t="s">
        <v>201</v>
      </c>
      <c r="AU2299" s="19" t="s">
        <v>92</v>
      </c>
    </row>
    <row r="2300" s="2" customFormat="1" ht="16.5" customHeight="1">
      <c r="A2300" s="38"/>
      <c r="B2300" s="180"/>
      <c r="C2300" s="181" t="s">
        <v>2526</v>
      </c>
      <c r="D2300" s="181" t="s">
        <v>187</v>
      </c>
      <c r="E2300" s="182" t="s">
        <v>2527</v>
      </c>
      <c r="F2300" s="183" t="s">
        <v>2528</v>
      </c>
      <c r="G2300" s="184" t="s">
        <v>584</v>
      </c>
      <c r="H2300" s="185">
        <v>60</v>
      </c>
      <c r="I2300" s="186"/>
      <c r="J2300" s="187">
        <f>ROUND(I2300*H2300,2)</f>
        <v>0</v>
      </c>
      <c r="K2300" s="183" t="s">
        <v>199</v>
      </c>
      <c r="L2300" s="39"/>
      <c r="M2300" s="188" t="s">
        <v>1</v>
      </c>
      <c r="N2300" s="189" t="s">
        <v>42</v>
      </c>
      <c r="O2300" s="77"/>
      <c r="P2300" s="190">
        <f>O2300*H2300</f>
        <v>0</v>
      </c>
      <c r="Q2300" s="190">
        <v>0</v>
      </c>
      <c r="R2300" s="190">
        <f>Q2300*H2300</f>
        <v>0</v>
      </c>
      <c r="S2300" s="190">
        <v>0.0039399999999999999</v>
      </c>
      <c r="T2300" s="191">
        <f>S2300*H2300</f>
        <v>0.2364</v>
      </c>
      <c r="U2300" s="38"/>
      <c r="V2300" s="38"/>
      <c r="W2300" s="38"/>
      <c r="X2300" s="38"/>
      <c r="Y2300" s="38"/>
      <c r="Z2300" s="38"/>
      <c r="AA2300" s="38"/>
      <c r="AB2300" s="38"/>
      <c r="AC2300" s="38"/>
      <c r="AD2300" s="38"/>
      <c r="AE2300" s="38"/>
      <c r="AR2300" s="192" t="s">
        <v>301</v>
      </c>
      <c r="AT2300" s="192" t="s">
        <v>187</v>
      </c>
      <c r="AU2300" s="192" t="s">
        <v>92</v>
      </c>
      <c r="AY2300" s="19" t="s">
        <v>185</v>
      </c>
      <c r="BE2300" s="193">
        <f>IF(N2300="základní",J2300,0)</f>
        <v>0</v>
      </c>
      <c r="BF2300" s="193">
        <f>IF(N2300="snížená",J2300,0)</f>
        <v>0</v>
      </c>
      <c r="BG2300" s="193">
        <f>IF(N2300="zákl. přenesená",J2300,0)</f>
        <v>0</v>
      </c>
      <c r="BH2300" s="193">
        <f>IF(N2300="sníž. přenesená",J2300,0)</f>
        <v>0</v>
      </c>
      <c r="BI2300" s="193">
        <f>IF(N2300="nulová",J2300,0)</f>
        <v>0</v>
      </c>
      <c r="BJ2300" s="19" t="s">
        <v>92</v>
      </c>
      <c r="BK2300" s="193">
        <f>ROUND(I2300*H2300,2)</f>
        <v>0</v>
      </c>
      <c r="BL2300" s="19" t="s">
        <v>301</v>
      </c>
      <c r="BM2300" s="192" t="s">
        <v>2529</v>
      </c>
    </row>
    <row r="2301" s="2" customFormat="1">
      <c r="A2301" s="38"/>
      <c r="B2301" s="39"/>
      <c r="C2301" s="38"/>
      <c r="D2301" s="194" t="s">
        <v>193</v>
      </c>
      <c r="E2301" s="38"/>
      <c r="F2301" s="195" t="s">
        <v>2528</v>
      </c>
      <c r="G2301" s="38"/>
      <c r="H2301" s="38"/>
      <c r="I2301" s="196"/>
      <c r="J2301" s="38"/>
      <c r="K2301" s="38"/>
      <c r="L2301" s="39"/>
      <c r="M2301" s="197"/>
      <c r="N2301" s="198"/>
      <c r="O2301" s="77"/>
      <c r="P2301" s="77"/>
      <c r="Q2301" s="77"/>
      <c r="R2301" s="77"/>
      <c r="S2301" s="77"/>
      <c r="T2301" s="78"/>
      <c r="U2301" s="38"/>
      <c r="V2301" s="38"/>
      <c r="W2301" s="38"/>
      <c r="X2301" s="38"/>
      <c r="Y2301" s="38"/>
      <c r="Z2301" s="38"/>
      <c r="AA2301" s="38"/>
      <c r="AB2301" s="38"/>
      <c r="AC2301" s="38"/>
      <c r="AD2301" s="38"/>
      <c r="AE2301" s="38"/>
      <c r="AT2301" s="19" t="s">
        <v>193</v>
      </c>
      <c r="AU2301" s="19" t="s">
        <v>92</v>
      </c>
    </row>
    <row r="2302" s="2" customFormat="1">
      <c r="A2302" s="38"/>
      <c r="B2302" s="39"/>
      <c r="C2302" s="38"/>
      <c r="D2302" s="207" t="s">
        <v>201</v>
      </c>
      <c r="E2302" s="38"/>
      <c r="F2302" s="208" t="s">
        <v>2530</v>
      </c>
      <c r="G2302" s="38"/>
      <c r="H2302" s="38"/>
      <c r="I2302" s="196"/>
      <c r="J2302" s="38"/>
      <c r="K2302" s="38"/>
      <c r="L2302" s="39"/>
      <c r="M2302" s="197"/>
      <c r="N2302" s="198"/>
      <c r="O2302" s="77"/>
      <c r="P2302" s="77"/>
      <c r="Q2302" s="77"/>
      <c r="R2302" s="77"/>
      <c r="S2302" s="77"/>
      <c r="T2302" s="78"/>
      <c r="U2302" s="38"/>
      <c r="V2302" s="38"/>
      <c r="W2302" s="38"/>
      <c r="X2302" s="38"/>
      <c r="Y2302" s="38"/>
      <c r="Z2302" s="38"/>
      <c r="AA2302" s="38"/>
      <c r="AB2302" s="38"/>
      <c r="AC2302" s="38"/>
      <c r="AD2302" s="38"/>
      <c r="AE2302" s="38"/>
      <c r="AT2302" s="19" t="s">
        <v>201</v>
      </c>
      <c r="AU2302" s="19" t="s">
        <v>92</v>
      </c>
    </row>
    <row r="2303" s="2" customFormat="1" ht="37.8" customHeight="1">
      <c r="A2303" s="38"/>
      <c r="B2303" s="180"/>
      <c r="C2303" s="181" t="s">
        <v>2531</v>
      </c>
      <c r="D2303" s="181" t="s">
        <v>187</v>
      </c>
      <c r="E2303" s="182" t="s">
        <v>2532</v>
      </c>
      <c r="F2303" s="183" t="s">
        <v>2533</v>
      </c>
      <c r="G2303" s="184" t="s">
        <v>383</v>
      </c>
      <c r="H2303" s="185">
        <v>2</v>
      </c>
      <c r="I2303" s="186"/>
      <c r="J2303" s="187">
        <f>ROUND(I2303*H2303,2)</f>
        <v>0</v>
      </c>
      <c r="K2303" s="183" t="s">
        <v>1</v>
      </c>
      <c r="L2303" s="39"/>
      <c r="M2303" s="188" t="s">
        <v>1</v>
      </c>
      <c r="N2303" s="189" t="s">
        <v>42</v>
      </c>
      <c r="O2303" s="77"/>
      <c r="P2303" s="190">
        <f>O2303*H2303</f>
        <v>0</v>
      </c>
      <c r="Q2303" s="190">
        <v>0.0037599999999999999</v>
      </c>
      <c r="R2303" s="190">
        <f>Q2303*H2303</f>
        <v>0.0075199999999999998</v>
      </c>
      <c r="S2303" s="190">
        <v>0</v>
      </c>
      <c r="T2303" s="191">
        <f>S2303*H2303</f>
        <v>0</v>
      </c>
      <c r="U2303" s="38"/>
      <c r="V2303" s="38"/>
      <c r="W2303" s="38"/>
      <c r="X2303" s="38"/>
      <c r="Y2303" s="38"/>
      <c r="Z2303" s="38"/>
      <c r="AA2303" s="38"/>
      <c r="AB2303" s="38"/>
      <c r="AC2303" s="38"/>
      <c r="AD2303" s="38"/>
      <c r="AE2303" s="38"/>
      <c r="AR2303" s="192" t="s">
        <v>301</v>
      </c>
      <c r="AT2303" s="192" t="s">
        <v>187</v>
      </c>
      <c r="AU2303" s="192" t="s">
        <v>92</v>
      </c>
      <c r="AY2303" s="19" t="s">
        <v>185</v>
      </c>
      <c r="BE2303" s="193">
        <f>IF(N2303="základní",J2303,0)</f>
        <v>0</v>
      </c>
      <c r="BF2303" s="193">
        <f>IF(N2303="snížená",J2303,0)</f>
        <v>0</v>
      </c>
      <c r="BG2303" s="193">
        <f>IF(N2303="zákl. přenesená",J2303,0)</f>
        <v>0</v>
      </c>
      <c r="BH2303" s="193">
        <f>IF(N2303="sníž. přenesená",J2303,0)</f>
        <v>0</v>
      </c>
      <c r="BI2303" s="193">
        <f>IF(N2303="nulová",J2303,0)</f>
        <v>0</v>
      </c>
      <c r="BJ2303" s="19" t="s">
        <v>92</v>
      </c>
      <c r="BK2303" s="193">
        <f>ROUND(I2303*H2303,2)</f>
        <v>0</v>
      </c>
      <c r="BL2303" s="19" t="s">
        <v>301</v>
      </c>
      <c r="BM2303" s="192" t="s">
        <v>2534</v>
      </c>
    </row>
    <row r="2304" s="2" customFormat="1">
      <c r="A2304" s="38"/>
      <c r="B2304" s="39"/>
      <c r="C2304" s="38"/>
      <c r="D2304" s="194" t="s">
        <v>193</v>
      </c>
      <c r="E2304" s="38"/>
      <c r="F2304" s="195" t="s">
        <v>2533</v>
      </c>
      <c r="G2304" s="38"/>
      <c r="H2304" s="38"/>
      <c r="I2304" s="196"/>
      <c r="J2304" s="38"/>
      <c r="K2304" s="38"/>
      <c r="L2304" s="39"/>
      <c r="M2304" s="197"/>
      <c r="N2304" s="198"/>
      <c r="O2304" s="77"/>
      <c r="P2304" s="77"/>
      <c r="Q2304" s="77"/>
      <c r="R2304" s="77"/>
      <c r="S2304" s="77"/>
      <c r="T2304" s="78"/>
      <c r="U2304" s="38"/>
      <c r="V2304" s="38"/>
      <c r="W2304" s="38"/>
      <c r="X2304" s="38"/>
      <c r="Y2304" s="38"/>
      <c r="Z2304" s="38"/>
      <c r="AA2304" s="38"/>
      <c r="AB2304" s="38"/>
      <c r="AC2304" s="38"/>
      <c r="AD2304" s="38"/>
      <c r="AE2304" s="38"/>
      <c r="AT2304" s="19" t="s">
        <v>193</v>
      </c>
      <c r="AU2304" s="19" t="s">
        <v>92</v>
      </c>
    </row>
    <row r="2305" s="2" customFormat="1" ht="37.8" customHeight="1">
      <c r="A2305" s="38"/>
      <c r="B2305" s="180"/>
      <c r="C2305" s="181" t="s">
        <v>2535</v>
      </c>
      <c r="D2305" s="181" t="s">
        <v>187</v>
      </c>
      <c r="E2305" s="182" t="s">
        <v>2536</v>
      </c>
      <c r="F2305" s="183" t="s">
        <v>2537</v>
      </c>
      <c r="G2305" s="184" t="s">
        <v>383</v>
      </c>
      <c r="H2305" s="185">
        <v>2</v>
      </c>
      <c r="I2305" s="186"/>
      <c r="J2305" s="187">
        <f>ROUND(I2305*H2305,2)</f>
        <v>0</v>
      </c>
      <c r="K2305" s="183" t="s">
        <v>1</v>
      </c>
      <c r="L2305" s="39"/>
      <c r="M2305" s="188" t="s">
        <v>1</v>
      </c>
      <c r="N2305" s="189" t="s">
        <v>42</v>
      </c>
      <c r="O2305" s="77"/>
      <c r="P2305" s="190">
        <f>O2305*H2305</f>
        <v>0</v>
      </c>
      <c r="Q2305" s="190">
        <v>0.0037599999999999999</v>
      </c>
      <c r="R2305" s="190">
        <f>Q2305*H2305</f>
        <v>0.0075199999999999998</v>
      </c>
      <c r="S2305" s="190">
        <v>0</v>
      </c>
      <c r="T2305" s="191">
        <f>S2305*H2305</f>
        <v>0</v>
      </c>
      <c r="U2305" s="38"/>
      <c r="V2305" s="38"/>
      <c r="W2305" s="38"/>
      <c r="X2305" s="38"/>
      <c r="Y2305" s="38"/>
      <c r="Z2305" s="38"/>
      <c r="AA2305" s="38"/>
      <c r="AB2305" s="38"/>
      <c r="AC2305" s="38"/>
      <c r="AD2305" s="38"/>
      <c r="AE2305" s="38"/>
      <c r="AR2305" s="192" t="s">
        <v>301</v>
      </c>
      <c r="AT2305" s="192" t="s">
        <v>187</v>
      </c>
      <c r="AU2305" s="192" t="s">
        <v>92</v>
      </c>
      <c r="AY2305" s="19" t="s">
        <v>185</v>
      </c>
      <c r="BE2305" s="193">
        <f>IF(N2305="základní",J2305,0)</f>
        <v>0</v>
      </c>
      <c r="BF2305" s="193">
        <f>IF(N2305="snížená",J2305,0)</f>
        <v>0</v>
      </c>
      <c r="BG2305" s="193">
        <f>IF(N2305="zákl. přenesená",J2305,0)</f>
        <v>0</v>
      </c>
      <c r="BH2305" s="193">
        <f>IF(N2305="sníž. přenesená",J2305,0)</f>
        <v>0</v>
      </c>
      <c r="BI2305" s="193">
        <f>IF(N2305="nulová",J2305,0)</f>
        <v>0</v>
      </c>
      <c r="BJ2305" s="19" t="s">
        <v>92</v>
      </c>
      <c r="BK2305" s="193">
        <f>ROUND(I2305*H2305,2)</f>
        <v>0</v>
      </c>
      <c r="BL2305" s="19" t="s">
        <v>301</v>
      </c>
      <c r="BM2305" s="192" t="s">
        <v>2538</v>
      </c>
    </row>
    <row r="2306" s="2" customFormat="1">
      <c r="A2306" s="38"/>
      <c r="B2306" s="39"/>
      <c r="C2306" s="38"/>
      <c r="D2306" s="194" t="s">
        <v>193</v>
      </c>
      <c r="E2306" s="38"/>
      <c r="F2306" s="195" t="s">
        <v>2537</v>
      </c>
      <c r="G2306" s="38"/>
      <c r="H2306" s="38"/>
      <c r="I2306" s="196"/>
      <c r="J2306" s="38"/>
      <c r="K2306" s="38"/>
      <c r="L2306" s="39"/>
      <c r="M2306" s="197"/>
      <c r="N2306" s="198"/>
      <c r="O2306" s="77"/>
      <c r="P2306" s="77"/>
      <c r="Q2306" s="77"/>
      <c r="R2306" s="77"/>
      <c r="S2306" s="77"/>
      <c r="T2306" s="78"/>
      <c r="U2306" s="38"/>
      <c r="V2306" s="38"/>
      <c r="W2306" s="38"/>
      <c r="X2306" s="38"/>
      <c r="Y2306" s="38"/>
      <c r="Z2306" s="38"/>
      <c r="AA2306" s="38"/>
      <c r="AB2306" s="38"/>
      <c r="AC2306" s="38"/>
      <c r="AD2306" s="38"/>
      <c r="AE2306" s="38"/>
      <c r="AT2306" s="19" t="s">
        <v>193</v>
      </c>
      <c r="AU2306" s="19" t="s">
        <v>92</v>
      </c>
    </row>
    <row r="2307" s="2" customFormat="1" ht="37.8" customHeight="1">
      <c r="A2307" s="38"/>
      <c r="B2307" s="180"/>
      <c r="C2307" s="181" t="s">
        <v>2539</v>
      </c>
      <c r="D2307" s="181" t="s">
        <v>187</v>
      </c>
      <c r="E2307" s="182" t="s">
        <v>2540</v>
      </c>
      <c r="F2307" s="183" t="s">
        <v>2541</v>
      </c>
      <c r="G2307" s="184" t="s">
        <v>584</v>
      </c>
      <c r="H2307" s="185">
        <v>89</v>
      </c>
      <c r="I2307" s="186"/>
      <c r="J2307" s="187">
        <f>ROUND(I2307*H2307,2)</f>
        <v>0</v>
      </c>
      <c r="K2307" s="183" t="s">
        <v>199</v>
      </c>
      <c r="L2307" s="39"/>
      <c r="M2307" s="188" t="s">
        <v>1</v>
      </c>
      <c r="N2307" s="189" t="s">
        <v>42</v>
      </c>
      <c r="O2307" s="77"/>
      <c r="P2307" s="190">
        <f>O2307*H2307</f>
        <v>0</v>
      </c>
      <c r="Q2307" s="190">
        <v>0.0022799999999999999</v>
      </c>
      <c r="R2307" s="190">
        <f>Q2307*H2307</f>
        <v>0.20291999999999999</v>
      </c>
      <c r="S2307" s="190">
        <v>0</v>
      </c>
      <c r="T2307" s="191">
        <f>S2307*H2307</f>
        <v>0</v>
      </c>
      <c r="U2307" s="38"/>
      <c r="V2307" s="38"/>
      <c r="W2307" s="38"/>
      <c r="X2307" s="38"/>
      <c r="Y2307" s="38"/>
      <c r="Z2307" s="38"/>
      <c r="AA2307" s="38"/>
      <c r="AB2307" s="38"/>
      <c r="AC2307" s="38"/>
      <c r="AD2307" s="38"/>
      <c r="AE2307" s="38"/>
      <c r="AR2307" s="192" t="s">
        <v>301</v>
      </c>
      <c r="AT2307" s="192" t="s">
        <v>187</v>
      </c>
      <c r="AU2307" s="192" t="s">
        <v>92</v>
      </c>
      <c r="AY2307" s="19" t="s">
        <v>185</v>
      </c>
      <c r="BE2307" s="193">
        <f>IF(N2307="základní",J2307,0)</f>
        <v>0</v>
      </c>
      <c r="BF2307" s="193">
        <f>IF(N2307="snížená",J2307,0)</f>
        <v>0</v>
      </c>
      <c r="BG2307" s="193">
        <f>IF(N2307="zákl. přenesená",J2307,0)</f>
        <v>0</v>
      </c>
      <c r="BH2307" s="193">
        <f>IF(N2307="sníž. přenesená",J2307,0)</f>
        <v>0</v>
      </c>
      <c r="BI2307" s="193">
        <f>IF(N2307="nulová",J2307,0)</f>
        <v>0</v>
      </c>
      <c r="BJ2307" s="19" t="s">
        <v>92</v>
      </c>
      <c r="BK2307" s="193">
        <f>ROUND(I2307*H2307,2)</f>
        <v>0</v>
      </c>
      <c r="BL2307" s="19" t="s">
        <v>301</v>
      </c>
      <c r="BM2307" s="192" t="s">
        <v>2542</v>
      </c>
    </row>
    <row r="2308" s="2" customFormat="1">
      <c r="A2308" s="38"/>
      <c r="B2308" s="39"/>
      <c r="C2308" s="38"/>
      <c r="D2308" s="194" t="s">
        <v>193</v>
      </c>
      <c r="E2308" s="38"/>
      <c r="F2308" s="195" t="s">
        <v>2541</v>
      </c>
      <c r="G2308" s="38"/>
      <c r="H2308" s="38"/>
      <c r="I2308" s="196"/>
      <c r="J2308" s="38"/>
      <c r="K2308" s="38"/>
      <c r="L2308" s="39"/>
      <c r="M2308" s="197"/>
      <c r="N2308" s="198"/>
      <c r="O2308" s="77"/>
      <c r="P2308" s="77"/>
      <c r="Q2308" s="77"/>
      <c r="R2308" s="77"/>
      <c r="S2308" s="77"/>
      <c r="T2308" s="78"/>
      <c r="U2308" s="38"/>
      <c r="V2308" s="38"/>
      <c r="W2308" s="38"/>
      <c r="X2308" s="38"/>
      <c r="Y2308" s="38"/>
      <c r="Z2308" s="38"/>
      <c r="AA2308" s="38"/>
      <c r="AB2308" s="38"/>
      <c r="AC2308" s="38"/>
      <c r="AD2308" s="38"/>
      <c r="AE2308" s="38"/>
      <c r="AT2308" s="19" t="s">
        <v>193</v>
      </c>
      <c r="AU2308" s="19" t="s">
        <v>92</v>
      </c>
    </row>
    <row r="2309" s="2" customFormat="1">
      <c r="A2309" s="38"/>
      <c r="B2309" s="39"/>
      <c r="C2309" s="38"/>
      <c r="D2309" s="207" t="s">
        <v>201</v>
      </c>
      <c r="E2309" s="38"/>
      <c r="F2309" s="208" t="s">
        <v>2543</v>
      </c>
      <c r="G2309" s="38"/>
      <c r="H2309" s="38"/>
      <c r="I2309" s="196"/>
      <c r="J2309" s="38"/>
      <c r="K2309" s="38"/>
      <c r="L2309" s="39"/>
      <c r="M2309" s="197"/>
      <c r="N2309" s="198"/>
      <c r="O2309" s="77"/>
      <c r="P2309" s="77"/>
      <c r="Q2309" s="77"/>
      <c r="R2309" s="77"/>
      <c r="S2309" s="77"/>
      <c r="T2309" s="78"/>
      <c r="U2309" s="38"/>
      <c r="V2309" s="38"/>
      <c r="W2309" s="38"/>
      <c r="X2309" s="38"/>
      <c r="Y2309" s="38"/>
      <c r="Z2309" s="38"/>
      <c r="AA2309" s="38"/>
      <c r="AB2309" s="38"/>
      <c r="AC2309" s="38"/>
      <c r="AD2309" s="38"/>
      <c r="AE2309" s="38"/>
      <c r="AT2309" s="19" t="s">
        <v>201</v>
      </c>
      <c r="AU2309" s="19" t="s">
        <v>92</v>
      </c>
    </row>
    <row r="2310" s="2" customFormat="1" ht="44.25" customHeight="1">
      <c r="A2310" s="38"/>
      <c r="B2310" s="180"/>
      <c r="C2310" s="181" t="s">
        <v>2544</v>
      </c>
      <c r="D2310" s="181" t="s">
        <v>187</v>
      </c>
      <c r="E2310" s="182" t="s">
        <v>2545</v>
      </c>
      <c r="F2310" s="183" t="s">
        <v>2546</v>
      </c>
      <c r="G2310" s="184" t="s">
        <v>584</v>
      </c>
      <c r="H2310" s="185">
        <v>35.700000000000003</v>
      </c>
      <c r="I2310" s="186"/>
      <c r="J2310" s="187">
        <f>ROUND(I2310*H2310,2)</f>
        <v>0</v>
      </c>
      <c r="K2310" s="183" t="s">
        <v>1</v>
      </c>
      <c r="L2310" s="39"/>
      <c r="M2310" s="188" t="s">
        <v>1</v>
      </c>
      <c r="N2310" s="189" t="s">
        <v>42</v>
      </c>
      <c r="O2310" s="77"/>
      <c r="P2310" s="190">
        <f>O2310*H2310</f>
        <v>0</v>
      </c>
      <c r="Q2310" s="190">
        <v>0.0023600000000000001</v>
      </c>
      <c r="R2310" s="190">
        <f>Q2310*H2310</f>
        <v>0.084252000000000007</v>
      </c>
      <c r="S2310" s="190">
        <v>0</v>
      </c>
      <c r="T2310" s="191">
        <f>S2310*H2310</f>
        <v>0</v>
      </c>
      <c r="U2310" s="38"/>
      <c r="V2310" s="38"/>
      <c r="W2310" s="38"/>
      <c r="X2310" s="38"/>
      <c r="Y2310" s="38"/>
      <c r="Z2310" s="38"/>
      <c r="AA2310" s="38"/>
      <c r="AB2310" s="38"/>
      <c r="AC2310" s="38"/>
      <c r="AD2310" s="38"/>
      <c r="AE2310" s="38"/>
      <c r="AR2310" s="192" t="s">
        <v>301</v>
      </c>
      <c r="AT2310" s="192" t="s">
        <v>187</v>
      </c>
      <c r="AU2310" s="192" t="s">
        <v>92</v>
      </c>
      <c r="AY2310" s="19" t="s">
        <v>185</v>
      </c>
      <c r="BE2310" s="193">
        <f>IF(N2310="základní",J2310,0)</f>
        <v>0</v>
      </c>
      <c r="BF2310" s="193">
        <f>IF(N2310="snížená",J2310,0)</f>
        <v>0</v>
      </c>
      <c r="BG2310" s="193">
        <f>IF(N2310="zákl. přenesená",J2310,0)</f>
        <v>0</v>
      </c>
      <c r="BH2310" s="193">
        <f>IF(N2310="sníž. přenesená",J2310,0)</f>
        <v>0</v>
      </c>
      <c r="BI2310" s="193">
        <f>IF(N2310="nulová",J2310,0)</f>
        <v>0</v>
      </c>
      <c r="BJ2310" s="19" t="s">
        <v>92</v>
      </c>
      <c r="BK2310" s="193">
        <f>ROUND(I2310*H2310,2)</f>
        <v>0</v>
      </c>
      <c r="BL2310" s="19" t="s">
        <v>301</v>
      </c>
      <c r="BM2310" s="192" t="s">
        <v>2547</v>
      </c>
    </row>
    <row r="2311" s="2" customFormat="1">
      <c r="A2311" s="38"/>
      <c r="B2311" s="39"/>
      <c r="C2311" s="38"/>
      <c r="D2311" s="194" t="s">
        <v>193</v>
      </c>
      <c r="E2311" s="38"/>
      <c r="F2311" s="195" t="s">
        <v>2546</v>
      </c>
      <c r="G2311" s="38"/>
      <c r="H2311" s="38"/>
      <c r="I2311" s="196"/>
      <c r="J2311" s="38"/>
      <c r="K2311" s="38"/>
      <c r="L2311" s="39"/>
      <c r="M2311" s="197"/>
      <c r="N2311" s="198"/>
      <c r="O2311" s="77"/>
      <c r="P2311" s="77"/>
      <c r="Q2311" s="77"/>
      <c r="R2311" s="77"/>
      <c r="S2311" s="77"/>
      <c r="T2311" s="78"/>
      <c r="U2311" s="38"/>
      <c r="V2311" s="38"/>
      <c r="W2311" s="38"/>
      <c r="X2311" s="38"/>
      <c r="Y2311" s="38"/>
      <c r="Z2311" s="38"/>
      <c r="AA2311" s="38"/>
      <c r="AB2311" s="38"/>
      <c r="AC2311" s="38"/>
      <c r="AD2311" s="38"/>
      <c r="AE2311" s="38"/>
      <c r="AT2311" s="19" t="s">
        <v>193</v>
      </c>
      <c r="AU2311" s="19" t="s">
        <v>92</v>
      </c>
    </row>
    <row r="2312" s="14" customFormat="1">
      <c r="A2312" s="14"/>
      <c r="B2312" s="219"/>
      <c r="C2312" s="14"/>
      <c r="D2312" s="194" t="s">
        <v>194</v>
      </c>
      <c r="E2312" s="220" t="s">
        <v>1</v>
      </c>
      <c r="F2312" s="221" t="s">
        <v>2548</v>
      </c>
      <c r="G2312" s="14"/>
      <c r="H2312" s="220" t="s">
        <v>1</v>
      </c>
      <c r="I2312" s="222"/>
      <c r="J2312" s="14"/>
      <c r="K2312" s="14"/>
      <c r="L2312" s="219"/>
      <c r="M2312" s="223"/>
      <c r="N2312" s="224"/>
      <c r="O2312" s="224"/>
      <c r="P2312" s="224"/>
      <c r="Q2312" s="224"/>
      <c r="R2312" s="224"/>
      <c r="S2312" s="224"/>
      <c r="T2312" s="225"/>
      <c r="U2312" s="14"/>
      <c r="V2312" s="14"/>
      <c r="W2312" s="14"/>
      <c r="X2312" s="14"/>
      <c r="Y2312" s="14"/>
      <c r="Z2312" s="14"/>
      <c r="AA2312" s="14"/>
      <c r="AB2312" s="14"/>
      <c r="AC2312" s="14"/>
      <c r="AD2312" s="14"/>
      <c r="AE2312" s="14"/>
      <c r="AT2312" s="220" t="s">
        <v>194</v>
      </c>
      <c r="AU2312" s="220" t="s">
        <v>92</v>
      </c>
      <c r="AV2312" s="14" t="s">
        <v>84</v>
      </c>
      <c r="AW2312" s="14" t="s">
        <v>32</v>
      </c>
      <c r="AX2312" s="14" t="s">
        <v>76</v>
      </c>
      <c r="AY2312" s="220" t="s">
        <v>185</v>
      </c>
    </row>
    <row r="2313" s="13" customFormat="1">
      <c r="A2313" s="13"/>
      <c r="B2313" s="199"/>
      <c r="C2313" s="13"/>
      <c r="D2313" s="194" t="s">
        <v>194</v>
      </c>
      <c r="E2313" s="200" t="s">
        <v>1</v>
      </c>
      <c r="F2313" s="201" t="s">
        <v>2549</v>
      </c>
      <c r="G2313" s="13"/>
      <c r="H2313" s="202">
        <v>35.700000000000003</v>
      </c>
      <c r="I2313" s="203"/>
      <c r="J2313" s="13"/>
      <c r="K2313" s="13"/>
      <c r="L2313" s="199"/>
      <c r="M2313" s="204"/>
      <c r="N2313" s="205"/>
      <c r="O2313" s="205"/>
      <c r="P2313" s="205"/>
      <c r="Q2313" s="205"/>
      <c r="R2313" s="205"/>
      <c r="S2313" s="205"/>
      <c r="T2313" s="206"/>
      <c r="U2313" s="13"/>
      <c r="V2313" s="13"/>
      <c r="W2313" s="13"/>
      <c r="X2313" s="13"/>
      <c r="Y2313" s="13"/>
      <c r="Z2313" s="13"/>
      <c r="AA2313" s="13"/>
      <c r="AB2313" s="13"/>
      <c r="AC2313" s="13"/>
      <c r="AD2313" s="13"/>
      <c r="AE2313" s="13"/>
      <c r="AT2313" s="200" t="s">
        <v>194</v>
      </c>
      <c r="AU2313" s="200" t="s">
        <v>92</v>
      </c>
      <c r="AV2313" s="13" t="s">
        <v>92</v>
      </c>
      <c r="AW2313" s="13" t="s">
        <v>32</v>
      </c>
      <c r="AX2313" s="13" t="s">
        <v>84</v>
      </c>
      <c r="AY2313" s="200" t="s">
        <v>185</v>
      </c>
    </row>
    <row r="2314" s="2" customFormat="1" ht="44.25" customHeight="1">
      <c r="A2314" s="38"/>
      <c r="B2314" s="180"/>
      <c r="C2314" s="181" t="s">
        <v>2550</v>
      </c>
      <c r="D2314" s="181" t="s">
        <v>187</v>
      </c>
      <c r="E2314" s="182" t="s">
        <v>2551</v>
      </c>
      <c r="F2314" s="183" t="s">
        <v>2552</v>
      </c>
      <c r="G2314" s="184" t="s">
        <v>584</v>
      </c>
      <c r="H2314" s="185">
        <v>43.200000000000003</v>
      </c>
      <c r="I2314" s="186"/>
      <c r="J2314" s="187">
        <f>ROUND(I2314*H2314,2)</f>
        <v>0</v>
      </c>
      <c r="K2314" s="183" t="s">
        <v>1</v>
      </c>
      <c r="L2314" s="39"/>
      <c r="M2314" s="188" t="s">
        <v>1</v>
      </c>
      <c r="N2314" s="189" t="s">
        <v>42</v>
      </c>
      <c r="O2314" s="77"/>
      <c r="P2314" s="190">
        <f>O2314*H2314</f>
        <v>0</v>
      </c>
      <c r="Q2314" s="190">
        <v>0.0023600000000000001</v>
      </c>
      <c r="R2314" s="190">
        <f>Q2314*H2314</f>
        <v>0.10195200000000002</v>
      </c>
      <c r="S2314" s="190">
        <v>0</v>
      </c>
      <c r="T2314" s="191">
        <f>S2314*H2314</f>
        <v>0</v>
      </c>
      <c r="U2314" s="38"/>
      <c r="V2314" s="38"/>
      <c r="W2314" s="38"/>
      <c r="X2314" s="38"/>
      <c r="Y2314" s="38"/>
      <c r="Z2314" s="38"/>
      <c r="AA2314" s="38"/>
      <c r="AB2314" s="38"/>
      <c r="AC2314" s="38"/>
      <c r="AD2314" s="38"/>
      <c r="AE2314" s="38"/>
      <c r="AR2314" s="192" t="s">
        <v>301</v>
      </c>
      <c r="AT2314" s="192" t="s">
        <v>187</v>
      </c>
      <c r="AU2314" s="192" t="s">
        <v>92</v>
      </c>
      <c r="AY2314" s="19" t="s">
        <v>185</v>
      </c>
      <c r="BE2314" s="193">
        <f>IF(N2314="základní",J2314,0)</f>
        <v>0</v>
      </c>
      <c r="BF2314" s="193">
        <f>IF(N2314="snížená",J2314,0)</f>
        <v>0</v>
      </c>
      <c r="BG2314" s="193">
        <f>IF(N2314="zákl. přenesená",J2314,0)</f>
        <v>0</v>
      </c>
      <c r="BH2314" s="193">
        <f>IF(N2314="sníž. přenesená",J2314,0)</f>
        <v>0</v>
      </c>
      <c r="BI2314" s="193">
        <f>IF(N2314="nulová",J2314,0)</f>
        <v>0</v>
      </c>
      <c r="BJ2314" s="19" t="s">
        <v>92</v>
      </c>
      <c r="BK2314" s="193">
        <f>ROUND(I2314*H2314,2)</f>
        <v>0</v>
      </c>
      <c r="BL2314" s="19" t="s">
        <v>301</v>
      </c>
      <c r="BM2314" s="192" t="s">
        <v>2553</v>
      </c>
    </row>
    <row r="2315" s="2" customFormat="1">
      <c r="A2315" s="38"/>
      <c r="B2315" s="39"/>
      <c r="C2315" s="38"/>
      <c r="D2315" s="194" t="s">
        <v>193</v>
      </c>
      <c r="E2315" s="38"/>
      <c r="F2315" s="195" t="s">
        <v>2552</v>
      </c>
      <c r="G2315" s="38"/>
      <c r="H2315" s="38"/>
      <c r="I2315" s="196"/>
      <c r="J2315" s="38"/>
      <c r="K2315" s="38"/>
      <c r="L2315" s="39"/>
      <c r="M2315" s="197"/>
      <c r="N2315" s="198"/>
      <c r="O2315" s="77"/>
      <c r="P2315" s="77"/>
      <c r="Q2315" s="77"/>
      <c r="R2315" s="77"/>
      <c r="S2315" s="77"/>
      <c r="T2315" s="78"/>
      <c r="U2315" s="38"/>
      <c r="V2315" s="38"/>
      <c r="W2315" s="38"/>
      <c r="X2315" s="38"/>
      <c r="Y2315" s="38"/>
      <c r="Z2315" s="38"/>
      <c r="AA2315" s="38"/>
      <c r="AB2315" s="38"/>
      <c r="AC2315" s="38"/>
      <c r="AD2315" s="38"/>
      <c r="AE2315" s="38"/>
      <c r="AT2315" s="19" t="s">
        <v>193</v>
      </c>
      <c r="AU2315" s="19" t="s">
        <v>92</v>
      </c>
    </row>
    <row r="2316" s="14" customFormat="1">
      <c r="A2316" s="14"/>
      <c r="B2316" s="219"/>
      <c r="C2316" s="14"/>
      <c r="D2316" s="194" t="s">
        <v>194</v>
      </c>
      <c r="E2316" s="220" t="s">
        <v>1</v>
      </c>
      <c r="F2316" s="221" t="s">
        <v>2554</v>
      </c>
      <c r="G2316" s="14"/>
      <c r="H2316" s="220" t="s">
        <v>1</v>
      </c>
      <c r="I2316" s="222"/>
      <c r="J2316" s="14"/>
      <c r="K2316" s="14"/>
      <c r="L2316" s="219"/>
      <c r="M2316" s="223"/>
      <c r="N2316" s="224"/>
      <c r="O2316" s="224"/>
      <c r="P2316" s="224"/>
      <c r="Q2316" s="224"/>
      <c r="R2316" s="224"/>
      <c r="S2316" s="224"/>
      <c r="T2316" s="225"/>
      <c r="U2316" s="14"/>
      <c r="V2316" s="14"/>
      <c r="W2316" s="14"/>
      <c r="X2316" s="14"/>
      <c r="Y2316" s="14"/>
      <c r="Z2316" s="14"/>
      <c r="AA2316" s="14"/>
      <c r="AB2316" s="14"/>
      <c r="AC2316" s="14"/>
      <c r="AD2316" s="14"/>
      <c r="AE2316" s="14"/>
      <c r="AT2316" s="220" t="s">
        <v>194</v>
      </c>
      <c r="AU2316" s="220" t="s">
        <v>92</v>
      </c>
      <c r="AV2316" s="14" t="s">
        <v>84</v>
      </c>
      <c r="AW2316" s="14" t="s">
        <v>32</v>
      </c>
      <c r="AX2316" s="14" t="s">
        <v>76</v>
      </c>
      <c r="AY2316" s="220" t="s">
        <v>185</v>
      </c>
    </row>
    <row r="2317" s="13" customFormat="1">
      <c r="A2317" s="13"/>
      <c r="B2317" s="199"/>
      <c r="C2317" s="13"/>
      <c r="D2317" s="194" t="s">
        <v>194</v>
      </c>
      <c r="E2317" s="200" t="s">
        <v>1</v>
      </c>
      <c r="F2317" s="201" t="s">
        <v>2555</v>
      </c>
      <c r="G2317" s="13"/>
      <c r="H2317" s="202">
        <v>43.200000000000003</v>
      </c>
      <c r="I2317" s="203"/>
      <c r="J2317" s="13"/>
      <c r="K2317" s="13"/>
      <c r="L2317" s="199"/>
      <c r="M2317" s="204"/>
      <c r="N2317" s="205"/>
      <c r="O2317" s="205"/>
      <c r="P2317" s="205"/>
      <c r="Q2317" s="205"/>
      <c r="R2317" s="205"/>
      <c r="S2317" s="205"/>
      <c r="T2317" s="206"/>
      <c r="U2317" s="13"/>
      <c r="V2317" s="13"/>
      <c r="W2317" s="13"/>
      <c r="X2317" s="13"/>
      <c r="Y2317" s="13"/>
      <c r="Z2317" s="13"/>
      <c r="AA2317" s="13"/>
      <c r="AB2317" s="13"/>
      <c r="AC2317" s="13"/>
      <c r="AD2317" s="13"/>
      <c r="AE2317" s="13"/>
      <c r="AT2317" s="200" t="s">
        <v>194</v>
      </c>
      <c r="AU2317" s="200" t="s">
        <v>92</v>
      </c>
      <c r="AV2317" s="13" t="s">
        <v>92</v>
      </c>
      <c r="AW2317" s="13" t="s">
        <v>32</v>
      </c>
      <c r="AX2317" s="13" t="s">
        <v>84</v>
      </c>
      <c r="AY2317" s="200" t="s">
        <v>185</v>
      </c>
    </row>
    <row r="2318" s="2" customFormat="1" ht="37.8" customHeight="1">
      <c r="A2318" s="38"/>
      <c r="B2318" s="180"/>
      <c r="C2318" s="181" t="s">
        <v>2556</v>
      </c>
      <c r="D2318" s="181" t="s">
        <v>187</v>
      </c>
      <c r="E2318" s="182" t="s">
        <v>2557</v>
      </c>
      <c r="F2318" s="183" t="s">
        <v>2558</v>
      </c>
      <c r="G2318" s="184" t="s">
        <v>584</v>
      </c>
      <c r="H2318" s="185">
        <v>84</v>
      </c>
      <c r="I2318" s="186"/>
      <c r="J2318" s="187">
        <f>ROUND(I2318*H2318,2)</f>
        <v>0</v>
      </c>
      <c r="K2318" s="183" t="s">
        <v>1</v>
      </c>
      <c r="L2318" s="39"/>
      <c r="M2318" s="188" t="s">
        <v>1</v>
      </c>
      <c r="N2318" s="189" t="s">
        <v>42</v>
      </c>
      <c r="O2318" s="77"/>
      <c r="P2318" s="190">
        <f>O2318*H2318</f>
        <v>0</v>
      </c>
      <c r="Q2318" s="190">
        <v>0.0024299999999999999</v>
      </c>
      <c r="R2318" s="190">
        <f>Q2318*H2318</f>
        <v>0.20412</v>
      </c>
      <c r="S2318" s="190">
        <v>0</v>
      </c>
      <c r="T2318" s="191">
        <f>S2318*H2318</f>
        <v>0</v>
      </c>
      <c r="U2318" s="38"/>
      <c r="V2318" s="38"/>
      <c r="W2318" s="38"/>
      <c r="X2318" s="38"/>
      <c r="Y2318" s="38"/>
      <c r="Z2318" s="38"/>
      <c r="AA2318" s="38"/>
      <c r="AB2318" s="38"/>
      <c r="AC2318" s="38"/>
      <c r="AD2318" s="38"/>
      <c r="AE2318" s="38"/>
      <c r="AR2318" s="192" t="s">
        <v>301</v>
      </c>
      <c r="AT2318" s="192" t="s">
        <v>187</v>
      </c>
      <c r="AU2318" s="192" t="s">
        <v>92</v>
      </c>
      <c r="AY2318" s="19" t="s">
        <v>185</v>
      </c>
      <c r="BE2318" s="193">
        <f>IF(N2318="základní",J2318,0)</f>
        <v>0</v>
      </c>
      <c r="BF2318" s="193">
        <f>IF(N2318="snížená",J2318,0)</f>
        <v>0</v>
      </c>
      <c r="BG2318" s="193">
        <f>IF(N2318="zákl. přenesená",J2318,0)</f>
        <v>0</v>
      </c>
      <c r="BH2318" s="193">
        <f>IF(N2318="sníž. přenesená",J2318,0)</f>
        <v>0</v>
      </c>
      <c r="BI2318" s="193">
        <f>IF(N2318="nulová",J2318,0)</f>
        <v>0</v>
      </c>
      <c r="BJ2318" s="19" t="s">
        <v>92</v>
      </c>
      <c r="BK2318" s="193">
        <f>ROUND(I2318*H2318,2)</f>
        <v>0</v>
      </c>
      <c r="BL2318" s="19" t="s">
        <v>301</v>
      </c>
      <c r="BM2318" s="192" t="s">
        <v>2559</v>
      </c>
    </row>
    <row r="2319" s="2" customFormat="1">
      <c r="A2319" s="38"/>
      <c r="B2319" s="39"/>
      <c r="C2319" s="38"/>
      <c r="D2319" s="194" t="s">
        <v>193</v>
      </c>
      <c r="E2319" s="38"/>
      <c r="F2319" s="195" t="s">
        <v>2558</v>
      </c>
      <c r="G2319" s="38"/>
      <c r="H2319" s="38"/>
      <c r="I2319" s="196"/>
      <c r="J2319" s="38"/>
      <c r="K2319" s="38"/>
      <c r="L2319" s="39"/>
      <c r="M2319" s="197"/>
      <c r="N2319" s="198"/>
      <c r="O2319" s="77"/>
      <c r="P2319" s="77"/>
      <c r="Q2319" s="77"/>
      <c r="R2319" s="77"/>
      <c r="S2319" s="77"/>
      <c r="T2319" s="78"/>
      <c r="U2319" s="38"/>
      <c r="V2319" s="38"/>
      <c r="W2319" s="38"/>
      <c r="X2319" s="38"/>
      <c r="Y2319" s="38"/>
      <c r="Z2319" s="38"/>
      <c r="AA2319" s="38"/>
      <c r="AB2319" s="38"/>
      <c r="AC2319" s="38"/>
      <c r="AD2319" s="38"/>
      <c r="AE2319" s="38"/>
      <c r="AT2319" s="19" t="s">
        <v>193</v>
      </c>
      <c r="AU2319" s="19" t="s">
        <v>92</v>
      </c>
    </row>
    <row r="2320" s="14" customFormat="1">
      <c r="A2320" s="14"/>
      <c r="B2320" s="219"/>
      <c r="C2320" s="14"/>
      <c r="D2320" s="194" t="s">
        <v>194</v>
      </c>
      <c r="E2320" s="220" t="s">
        <v>1</v>
      </c>
      <c r="F2320" s="221" t="s">
        <v>2560</v>
      </c>
      <c r="G2320" s="14"/>
      <c r="H2320" s="220" t="s">
        <v>1</v>
      </c>
      <c r="I2320" s="222"/>
      <c r="J2320" s="14"/>
      <c r="K2320" s="14"/>
      <c r="L2320" s="219"/>
      <c r="M2320" s="223"/>
      <c r="N2320" s="224"/>
      <c r="O2320" s="224"/>
      <c r="P2320" s="224"/>
      <c r="Q2320" s="224"/>
      <c r="R2320" s="224"/>
      <c r="S2320" s="224"/>
      <c r="T2320" s="225"/>
      <c r="U2320" s="14"/>
      <c r="V2320" s="14"/>
      <c r="W2320" s="14"/>
      <c r="X2320" s="14"/>
      <c r="Y2320" s="14"/>
      <c r="Z2320" s="14"/>
      <c r="AA2320" s="14"/>
      <c r="AB2320" s="14"/>
      <c r="AC2320" s="14"/>
      <c r="AD2320" s="14"/>
      <c r="AE2320" s="14"/>
      <c r="AT2320" s="220" t="s">
        <v>194</v>
      </c>
      <c r="AU2320" s="220" t="s">
        <v>92</v>
      </c>
      <c r="AV2320" s="14" t="s">
        <v>84</v>
      </c>
      <c r="AW2320" s="14" t="s">
        <v>32</v>
      </c>
      <c r="AX2320" s="14" t="s">
        <v>76</v>
      </c>
      <c r="AY2320" s="220" t="s">
        <v>185</v>
      </c>
    </row>
    <row r="2321" s="13" customFormat="1">
      <c r="A2321" s="13"/>
      <c r="B2321" s="199"/>
      <c r="C2321" s="13"/>
      <c r="D2321" s="194" t="s">
        <v>194</v>
      </c>
      <c r="E2321" s="200" t="s">
        <v>1</v>
      </c>
      <c r="F2321" s="201" t="s">
        <v>2561</v>
      </c>
      <c r="G2321" s="13"/>
      <c r="H2321" s="202">
        <v>84</v>
      </c>
      <c r="I2321" s="203"/>
      <c r="J2321" s="13"/>
      <c r="K2321" s="13"/>
      <c r="L2321" s="199"/>
      <c r="M2321" s="204"/>
      <c r="N2321" s="205"/>
      <c r="O2321" s="205"/>
      <c r="P2321" s="205"/>
      <c r="Q2321" s="205"/>
      <c r="R2321" s="205"/>
      <c r="S2321" s="205"/>
      <c r="T2321" s="206"/>
      <c r="U2321" s="13"/>
      <c r="V2321" s="13"/>
      <c r="W2321" s="13"/>
      <c r="X2321" s="13"/>
      <c r="Y2321" s="13"/>
      <c r="Z2321" s="13"/>
      <c r="AA2321" s="13"/>
      <c r="AB2321" s="13"/>
      <c r="AC2321" s="13"/>
      <c r="AD2321" s="13"/>
      <c r="AE2321" s="13"/>
      <c r="AT2321" s="200" t="s">
        <v>194</v>
      </c>
      <c r="AU2321" s="200" t="s">
        <v>92</v>
      </c>
      <c r="AV2321" s="13" t="s">
        <v>92</v>
      </c>
      <c r="AW2321" s="13" t="s">
        <v>32</v>
      </c>
      <c r="AX2321" s="13" t="s">
        <v>84</v>
      </c>
      <c r="AY2321" s="200" t="s">
        <v>185</v>
      </c>
    </row>
    <row r="2322" s="2" customFormat="1" ht="37.8" customHeight="1">
      <c r="A2322" s="38"/>
      <c r="B2322" s="180"/>
      <c r="C2322" s="181" t="s">
        <v>2562</v>
      </c>
      <c r="D2322" s="181" t="s">
        <v>187</v>
      </c>
      <c r="E2322" s="182" t="s">
        <v>2563</v>
      </c>
      <c r="F2322" s="183" t="s">
        <v>2564</v>
      </c>
      <c r="G2322" s="184" t="s">
        <v>584</v>
      </c>
      <c r="H2322" s="185">
        <v>89</v>
      </c>
      <c r="I2322" s="186"/>
      <c r="J2322" s="187">
        <f>ROUND(I2322*H2322,2)</f>
        <v>0</v>
      </c>
      <c r="K2322" s="183" t="s">
        <v>1</v>
      </c>
      <c r="L2322" s="39"/>
      <c r="M2322" s="188" t="s">
        <v>1</v>
      </c>
      <c r="N2322" s="189" t="s">
        <v>42</v>
      </c>
      <c r="O2322" s="77"/>
      <c r="P2322" s="190">
        <f>O2322*H2322</f>
        <v>0</v>
      </c>
      <c r="Q2322" s="190">
        <v>0.0024299999999999999</v>
      </c>
      <c r="R2322" s="190">
        <f>Q2322*H2322</f>
        <v>0.21626999999999999</v>
      </c>
      <c r="S2322" s="190">
        <v>0</v>
      </c>
      <c r="T2322" s="191">
        <f>S2322*H2322</f>
        <v>0</v>
      </c>
      <c r="U2322" s="38"/>
      <c r="V2322" s="38"/>
      <c r="W2322" s="38"/>
      <c r="X2322" s="38"/>
      <c r="Y2322" s="38"/>
      <c r="Z2322" s="38"/>
      <c r="AA2322" s="38"/>
      <c r="AB2322" s="38"/>
      <c r="AC2322" s="38"/>
      <c r="AD2322" s="38"/>
      <c r="AE2322" s="38"/>
      <c r="AR2322" s="192" t="s">
        <v>301</v>
      </c>
      <c r="AT2322" s="192" t="s">
        <v>187</v>
      </c>
      <c r="AU2322" s="192" t="s">
        <v>92</v>
      </c>
      <c r="AY2322" s="19" t="s">
        <v>185</v>
      </c>
      <c r="BE2322" s="193">
        <f>IF(N2322="základní",J2322,0)</f>
        <v>0</v>
      </c>
      <c r="BF2322" s="193">
        <f>IF(N2322="snížená",J2322,0)</f>
        <v>0</v>
      </c>
      <c r="BG2322" s="193">
        <f>IF(N2322="zákl. přenesená",J2322,0)</f>
        <v>0</v>
      </c>
      <c r="BH2322" s="193">
        <f>IF(N2322="sníž. přenesená",J2322,0)</f>
        <v>0</v>
      </c>
      <c r="BI2322" s="193">
        <f>IF(N2322="nulová",J2322,0)</f>
        <v>0</v>
      </c>
      <c r="BJ2322" s="19" t="s">
        <v>92</v>
      </c>
      <c r="BK2322" s="193">
        <f>ROUND(I2322*H2322,2)</f>
        <v>0</v>
      </c>
      <c r="BL2322" s="19" t="s">
        <v>301</v>
      </c>
      <c r="BM2322" s="192" t="s">
        <v>2565</v>
      </c>
    </row>
    <row r="2323" s="2" customFormat="1">
      <c r="A2323" s="38"/>
      <c r="B2323" s="39"/>
      <c r="C2323" s="38"/>
      <c r="D2323" s="194" t="s">
        <v>193</v>
      </c>
      <c r="E2323" s="38"/>
      <c r="F2323" s="195" t="s">
        <v>2564</v>
      </c>
      <c r="G2323" s="38"/>
      <c r="H2323" s="38"/>
      <c r="I2323" s="196"/>
      <c r="J2323" s="38"/>
      <c r="K2323" s="38"/>
      <c r="L2323" s="39"/>
      <c r="M2323" s="197"/>
      <c r="N2323" s="198"/>
      <c r="O2323" s="77"/>
      <c r="P2323" s="77"/>
      <c r="Q2323" s="77"/>
      <c r="R2323" s="77"/>
      <c r="S2323" s="77"/>
      <c r="T2323" s="78"/>
      <c r="U2323" s="38"/>
      <c r="V2323" s="38"/>
      <c r="W2323" s="38"/>
      <c r="X2323" s="38"/>
      <c r="Y2323" s="38"/>
      <c r="Z2323" s="38"/>
      <c r="AA2323" s="38"/>
      <c r="AB2323" s="38"/>
      <c r="AC2323" s="38"/>
      <c r="AD2323" s="38"/>
      <c r="AE2323" s="38"/>
      <c r="AT2323" s="19" t="s">
        <v>193</v>
      </c>
      <c r="AU2323" s="19" t="s">
        <v>92</v>
      </c>
    </row>
    <row r="2324" s="2" customFormat="1" ht="37.8" customHeight="1">
      <c r="A2324" s="38"/>
      <c r="B2324" s="180"/>
      <c r="C2324" s="181" t="s">
        <v>2566</v>
      </c>
      <c r="D2324" s="181" t="s">
        <v>187</v>
      </c>
      <c r="E2324" s="182" t="s">
        <v>2567</v>
      </c>
      <c r="F2324" s="183" t="s">
        <v>2568</v>
      </c>
      <c r="G2324" s="184" t="s">
        <v>584</v>
      </c>
      <c r="H2324" s="185">
        <v>89</v>
      </c>
      <c r="I2324" s="186"/>
      <c r="J2324" s="187">
        <f>ROUND(I2324*H2324,2)</f>
        <v>0</v>
      </c>
      <c r="K2324" s="183" t="s">
        <v>1</v>
      </c>
      <c r="L2324" s="39"/>
      <c r="M2324" s="188" t="s">
        <v>1</v>
      </c>
      <c r="N2324" s="189" t="s">
        <v>42</v>
      </c>
      <c r="O2324" s="77"/>
      <c r="P2324" s="190">
        <f>O2324*H2324</f>
        <v>0</v>
      </c>
      <c r="Q2324" s="190">
        <v>0.0024299999999999999</v>
      </c>
      <c r="R2324" s="190">
        <f>Q2324*H2324</f>
        <v>0.21626999999999999</v>
      </c>
      <c r="S2324" s="190">
        <v>0</v>
      </c>
      <c r="T2324" s="191">
        <f>S2324*H2324</f>
        <v>0</v>
      </c>
      <c r="U2324" s="38"/>
      <c r="V2324" s="38"/>
      <c r="W2324" s="38"/>
      <c r="X2324" s="38"/>
      <c r="Y2324" s="38"/>
      <c r="Z2324" s="38"/>
      <c r="AA2324" s="38"/>
      <c r="AB2324" s="38"/>
      <c r="AC2324" s="38"/>
      <c r="AD2324" s="38"/>
      <c r="AE2324" s="38"/>
      <c r="AR2324" s="192" t="s">
        <v>301</v>
      </c>
      <c r="AT2324" s="192" t="s">
        <v>187</v>
      </c>
      <c r="AU2324" s="192" t="s">
        <v>92</v>
      </c>
      <c r="AY2324" s="19" t="s">
        <v>185</v>
      </c>
      <c r="BE2324" s="193">
        <f>IF(N2324="základní",J2324,0)</f>
        <v>0</v>
      </c>
      <c r="BF2324" s="193">
        <f>IF(N2324="snížená",J2324,0)</f>
        <v>0</v>
      </c>
      <c r="BG2324" s="193">
        <f>IF(N2324="zákl. přenesená",J2324,0)</f>
        <v>0</v>
      </c>
      <c r="BH2324" s="193">
        <f>IF(N2324="sníž. přenesená",J2324,0)</f>
        <v>0</v>
      </c>
      <c r="BI2324" s="193">
        <f>IF(N2324="nulová",J2324,0)</f>
        <v>0</v>
      </c>
      <c r="BJ2324" s="19" t="s">
        <v>92</v>
      </c>
      <c r="BK2324" s="193">
        <f>ROUND(I2324*H2324,2)</f>
        <v>0</v>
      </c>
      <c r="BL2324" s="19" t="s">
        <v>301</v>
      </c>
      <c r="BM2324" s="192" t="s">
        <v>2569</v>
      </c>
    </row>
    <row r="2325" s="2" customFormat="1">
      <c r="A2325" s="38"/>
      <c r="B2325" s="39"/>
      <c r="C2325" s="38"/>
      <c r="D2325" s="194" t="s">
        <v>193</v>
      </c>
      <c r="E2325" s="38"/>
      <c r="F2325" s="195" t="s">
        <v>2568</v>
      </c>
      <c r="G2325" s="38"/>
      <c r="H2325" s="38"/>
      <c r="I2325" s="196"/>
      <c r="J2325" s="38"/>
      <c r="K2325" s="38"/>
      <c r="L2325" s="39"/>
      <c r="M2325" s="197"/>
      <c r="N2325" s="198"/>
      <c r="O2325" s="77"/>
      <c r="P2325" s="77"/>
      <c r="Q2325" s="77"/>
      <c r="R2325" s="77"/>
      <c r="S2325" s="77"/>
      <c r="T2325" s="78"/>
      <c r="U2325" s="38"/>
      <c r="V2325" s="38"/>
      <c r="W2325" s="38"/>
      <c r="X2325" s="38"/>
      <c r="Y2325" s="38"/>
      <c r="Z2325" s="38"/>
      <c r="AA2325" s="38"/>
      <c r="AB2325" s="38"/>
      <c r="AC2325" s="38"/>
      <c r="AD2325" s="38"/>
      <c r="AE2325" s="38"/>
      <c r="AT2325" s="19" t="s">
        <v>193</v>
      </c>
      <c r="AU2325" s="19" t="s">
        <v>92</v>
      </c>
    </row>
    <row r="2326" s="2" customFormat="1" ht="49.05" customHeight="1">
      <c r="A2326" s="38"/>
      <c r="B2326" s="180"/>
      <c r="C2326" s="181" t="s">
        <v>2570</v>
      </c>
      <c r="D2326" s="181" t="s">
        <v>187</v>
      </c>
      <c r="E2326" s="182" t="s">
        <v>2571</v>
      </c>
      <c r="F2326" s="183" t="s">
        <v>2572</v>
      </c>
      <c r="G2326" s="184" t="s">
        <v>190</v>
      </c>
      <c r="H2326" s="185">
        <v>7.8200000000000003</v>
      </c>
      <c r="I2326" s="186"/>
      <c r="J2326" s="187">
        <f>ROUND(I2326*H2326,2)</f>
        <v>0</v>
      </c>
      <c r="K2326" s="183" t="s">
        <v>199</v>
      </c>
      <c r="L2326" s="39"/>
      <c r="M2326" s="188" t="s">
        <v>1</v>
      </c>
      <c r="N2326" s="189" t="s">
        <v>42</v>
      </c>
      <c r="O2326" s="77"/>
      <c r="P2326" s="190">
        <f>O2326*H2326</f>
        <v>0</v>
      </c>
      <c r="Q2326" s="190">
        <v>0.0109</v>
      </c>
      <c r="R2326" s="190">
        <f>Q2326*H2326</f>
        <v>0.085238000000000008</v>
      </c>
      <c r="S2326" s="190">
        <v>0</v>
      </c>
      <c r="T2326" s="191">
        <f>S2326*H2326</f>
        <v>0</v>
      </c>
      <c r="U2326" s="38"/>
      <c r="V2326" s="38"/>
      <c r="W2326" s="38"/>
      <c r="X2326" s="38"/>
      <c r="Y2326" s="38"/>
      <c r="Z2326" s="38"/>
      <c r="AA2326" s="38"/>
      <c r="AB2326" s="38"/>
      <c r="AC2326" s="38"/>
      <c r="AD2326" s="38"/>
      <c r="AE2326" s="38"/>
      <c r="AR2326" s="192" t="s">
        <v>301</v>
      </c>
      <c r="AT2326" s="192" t="s">
        <v>187</v>
      </c>
      <c r="AU2326" s="192" t="s">
        <v>92</v>
      </c>
      <c r="AY2326" s="19" t="s">
        <v>185</v>
      </c>
      <c r="BE2326" s="193">
        <f>IF(N2326="základní",J2326,0)</f>
        <v>0</v>
      </c>
      <c r="BF2326" s="193">
        <f>IF(N2326="snížená",J2326,0)</f>
        <v>0</v>
      </c>
      <c r="BG2326" s="193">
        <f>IF(N2326="zákl. přenesená",J2326,0)</f>
        <v>0</v>
      </c>
      <c r="BH2326" s="193">
        <f>IF(N2326="sníž. přenesená",J2326,0)</f>
        <v>0</v>
      </c>
      <c r="BI2326" s="193">
        <f>IF(N2326="nulová",J2326,0)</f>
        <v>0</v>
      </c>
      <c r="BJ2326" s="19" t="s">
        <v>92</v>
      </c>
      <c r="BK2326" s="193">
        <f>ROUND(I2326*H2326,2)</f>
        <v>0</v>
      </c>
      <c r="BL2326" s="19" t="s">
        <v>301</v>
      </c>
      <c r="BM2326" s="192" t="s">
        <v>2573</v>
      </c>
    </row>
    <row r="2327" s="2" customFormat="1">
      <c r="A2327" s="38"/>
      <c r="B2327" s="39"/>
      <c r="C2327" s="38"/>
      <c r="D2327" s="194" t="s">
        <v>193</v>
      </c>
      <c r="E2327" s="38"/>
      <c r="F2327" s="195" t="s">
        <v>2572</v>
      </c>
      <c r="G2327" s="38"/>
      <c r="H2327" s="38"/>
      <c r="I2327" s="196"/>
      <c r="J2327" s="38"/>
      <c r="K2327" s="38"/>
      <c r="L2327" s="39"/>
      <c r="M2327" s="197"/>
      <c r="N2327" s="198"/>
      <c r="O2327" s="77"/>
      <c r="P2327" s="77"/>
      <c r="Q2327" s="77"/>
      <c r="R2327" s="77"/>
      <c r="S2327" s="77"/>
      <c r="T2327" s="78"/>
      <c r="U2327" s="38"/>
      <c r="V2327" s="38"/>
      <c r="W2327" s="38"/>
      <c r="X2327" s="38"/>
      <c r="Y2327" s="38"/>
      <c r="Z2327" s="38"/>
      <c r="AA2327" s="38"/>
      <c r="AB2327" s="38"/>
      <c r="AC2327" s="38"/>
      <c r="AD2327" s="38"/>
      <c r="AE2327" s="38"/>
      <c r="AT2327" s="19" t="s">
        <v>193</v>
      </c>
      <c r="AU2327" s="19" t="s">
        <v>92</v>
      </c>
    </row>
    <row r="2328" s="2" customFormat="1">
      <c r="A2328" s="38"/>
      <c r="B2328" s="39"/>
      <c r="C2328" s="38"/>
      <c r="D2328" s="207" t="s">
        <v>201</v>
      </c>
      <c r="E2328" s="38"/>
      <c r="F2328" s="208" t="s">
        <v>2574</v>
      </c>
      <c r="G2328" s="38"/>
      <c r="H2328" s="38"/>
      <c r="I2328" s="196"/>
      <c r="J2328" s="38"/>
      <c r="K2328" s="38"/>
      <c r="L2328" s="39"/>
      <c r="M2328" s="197"/>
      <c r="N2328" s="198"/>
      <c r="O2328" s="77"/>
      <c r="P2328" s="77"/>
      <c r="Q2328" s="77"/>
      <c r="R2328" s="77"/>
      <c r="S2328" s="77"/>
      <c r="T2328" s="78"/>
      <c r="U2328" s="38"/>
      <c r="V2328" s="38"/>
      <c r="W2328" s="38"/>
      <c r="X2328" s="38"/>
      <c r="Y2328" s="38"/>
      <c r="Z2328" s="38"/>
      <c r="AA2328" s="38"/>
      <c r="AB2328" s="38"/>
      <c r="AC2328" s="38"/>
      <c r="AD2328" s="38"/>
      <c r="AE2328" s="38"/>
      <c r="AT2328" s="19" t="s">
        <v>201</v>
      </c>
      <c r="AU2328" s="19" t="s">
        <v>92</v>
      </c>
    </row>
    <row r="2329" s="14" customFormat="1">
      <c r="A2329" s="14"/>
      <c r="B2329" s="219"/>
      <c r="C2329" s="14"/>
      <c r="D2329" s="194" t="s">
        <v>194</v>
      </c>
      <c r="E2329" s="220" t="s">
        <v>1</v>
      </c>
      <c r="F2329" s="221" t="s">
        <v>2575</v>
      </c>
      <c r="G2329" s="14"/>
      <c r="H2329" s="220" t="s">
        <v>1</v>
      </c>
      <c r="I2329" s="222"/>
      <c r="J2329" s="14"/>
      <c r="K2329" s="14"/>
      <c r="L2329" s="219"/>
      <c r="M2329" s="223"/>
      <c r="N2329" s="224"/>
      <c r="O2329" s="224"/>
      <c r="P2329" s="224"/>
      <c r="Q2329" s="224"/>
      <c r="R2329" s="224"/>
      <c r="S2329" s="224"/>
      <c r="T2329" s="225"/>
      <c r="U2329" s="14"/>
      <c r="V2329" s="14"/>
      <c r="W2329" s="14"/>
      <c r="X2329" s="14"/>
      <c r="Y2329" s="14"/>
      <c r="Z2329" s="14"/>
      <c r="AA2329" s="14"/>
      <c r="AB2329" s="14"/>
      <c r="AC2329" s="14"/>
      <c r="AD2329" s="14"/>
      <c r="AE2329" s="14"/>
      <c r="AT2329" s="220" t="s">
        <v>194</v>
      </c>
      <c r="AU2329" s="220" t="s">
        <v>92</v>
      </c>
      <c r="AV2329" s="14" t="s">
        <v>84</v>
      </c>
      <c r="AW2329" s="14" t="s">
        <v>32</v>
      </c>
      <c r="AX2329" s="14" t="s">
        <v>76</v>
      </c>
      <c r="AY2329" s="220" t="s">
        <v>185</v>
      </c>
    </row>
    <row r="2330" s="13" customFormat="1">
      <c r="A2330" s="13"/>
      <c r="B2330" s="199"/>
      <c r="C2330" s="13"/>
      <c r="D2330" s="194" t="s">
        <v>194</v>
      </c>
      <c r="E2330" s="200" t="s">
        <v>1</v>
      </c>
      <c r="F2330" s="201" t="s">
        <v>2576</v>
      </c>
      <c r="G2330" s="13"/>
      <c r="H2330" s="202">
        <v>3.9900000000000002</v>
      </c>
      <c r="I2330" s="203"/>
      <c r="J2330" s="13"/>
      <c r="K2330" s="13"/>
      <c r="L2330" s="199"/>
      <c r="M2330" s="204"/>
      <c r="N2330" s="205"/>
      <c r="O2330" s="205"/>
      <c r="P2330" s="205"/>
      <c r="Q2330" s="205"/>
      <c r="R2330" s="205"/>
      <c r="S2330" s="205"/>
      <c r="T2330" s="206"/>
      <c r="U2330" s="13"/>
      <c r="V2330" s="13"/>
      <c r="W2330" s="13"/>
      <c r="X2330" s="13"/>
      <c r="Y2330" s="13"/>
      <c r="Z2330" s="13"/>
      <c r="AA2330" s="13"/>
      <c r="AB2330" s="13"/>
      <c r="AC2330" s="13"/>
      <c r="AD2330" s="13"/>
      <c r="AE2330" s="13"/>
      <c r="AT2330" s="200" t="s">
        <v>194</v>
      </c>
      <c r="AU2330" s="200" t="s">
        <v>92</v>
      </c>
      <c r="AV2330" s="13" t="s">
        <v>92</v>
      </c>
      <c r="AW2330" s="13" t="s">
        <v>32</v>
      </c>
      <c r="AX2330" s="13" t="s">
        <v>76</v>
      </c>
      <c r="AY2330" s="200" t="s">
        <v>185</v>
      </c>
    </row>
    <row r="2331" s="14" customFormat="1">
      <c r="A2331" s="14"/>
      <c r="B2331" s="219"/>
      <c r="C2331" s="14"/>
      <c r="D2331" s="194" t="s">
        <v>194</v>
      </c>
      <c r="E2331" s="220" t="s">
        <v>1</v>
      </c>
      <c r="F2331" s="221" t="s">
        <v>2577</v>
      </c>
      <c r="G2331" s="14"/>
      <c r="H2331" s="220" t="s">
        <v>1</v>
      </c>
      <c r="I2331" s="222"/>
      <c r="J2331" s="14"/>
      <c r="K2331" s="14"/>
      <c r="L2331" s="219"/>
      <c r="M2331" s="223"/>
      <c r="N2331" s="224"/>
      <c r="O2331" s="224"/>
      <c r="P2331" s="224"/>
      <c r="Q2331" s="224"/>
      <c r="R2331" s="224"/>
      <c r="S2331" s="224"/>
      <c r="T2331" s="225"/>
      <c r="U2331" s="14"/>
      <c r="V2331" s="14"/>
      <c r="W2331" s="14"/>
      <c r="X2331" s="14"/>
      <c r="Y2331" s="14"/>
      <c r="Z2331" s="14"/>
      <c r="AA2331" s="14"/>
      <c r="AB2331" s="14"/>
      <c r="AC2331" s="14"/>
      <c r="AD2331" s="14"/>
      <c r="AE2331" s="14"/>
      <c r="AT2331" s="220" t="s">
        <v>194</v>
      </c>
      <c r="AU2331" s="220" t="s">
        <v>92</v>
      </c>
      <c r="AV2331" s="14" t="s">
        <v>84</v>
      </c>
      <c r="AW2331" s="14" t="s">
        <v>32</v>
      </c>
      <c r="AX2331" s="14" t="s">
        <v>76</v>
      </c>
      <c r="AY2331" s="220" t="s">
        <v>185</v>
      </c>
    </row>
    <row r="2332" s="13" customFormat="1">
      <c r="A2332" s="13"/>
      <c r="B2332" s="199"/>
      <c r="C2332" s="13"/>
      <c r="D2332" s="194" t="s">
        <v>194</v>
      </c>
      <c r="E2332" s="200" t="s">
        <v>1</v>
      </c>
      <c r="F2332" s="201" t="s">
        <v>2578</v>
      </c>
      <c r="G2332" s="13"/>
      <c r="H2332" s="202">
        <v>3.8300000000000001</v>
      </c>
      <c r="I2332" s="203"/>
      <c r="J2332" s="13"/>
      <c r="K2332" s="13"/>
      <c r="L2332" s="199"/>
      <c r="M2332" s="204"/>
      <c r="N2332" s="205"/>
      <c r="O2332" s="205"/>
      <c r="P2332" s="205"/>
      <c r="Q2332" s="205"/>
      <c r="R2332" s="205"/>
      <c r="S2332" s="205"/>
      <c r="T2332" s="206"/>
      <c r="U2332" s="13"/>
      <c r="V2332" s="13"/>
      <c r="W2332" s="13"/>
      <c r="X2332" s="13"/>
      <c r="Y2332" s="13"/>
      <c r="Z2332" s="13"/>
      <c r="AA2332" s="13"/>
      <c r="AB2332" s="13"/>
      <c r="AC2332" s="13"/>
      <c r="AD2332" s="13"/>
      <c r="AE2332" s="13"/>
      <c r="AT2332" s="200" t="s">
        <v>194</v>
      </c>
      <c r="AU2332" s="200" t="s">
        <v>92</v>
      </c>
      <c r="AV2332" s="13" t="s">
        <v>92</v>
      </c>
      <c r="AW2332" s="13" t="s">
        <v>32</v>
      </c>
      <c r="AX2332" s="13" t="s">
        <v>76</v>
      </c>
      <c r="AY2332" s="200" t="s">
        <v>185</v>
      </c>
    </row>
    <row r="2333" s="15" customFormat="1">
      <c r="A2333" s="15"/>
      <c r="B2333" s="226"/>
      <c r="C2333" s="15"/>
      <c r="D2333" s="194" t="s">
        <v>194</v>
      </c>
      <c r="E2333" s="227" t="s">
        <v>1</v>
      </c>
      <c r="F2333" s="228" t="s">
        <v>276</v>
      </c>
      <c r="G2333" s="15"/>
      <c r="H2333" s="229">
        <v>7.8200000000000003</v>
      </c>
      <c r="I2333" s="230"/>
      <c r="J2333" s="15"/>
      <c r="K2333" s="15"/>
      <c r="L2333" s="226"/>
      <c r="M2333" s="231"/>
      <c r="N2333" s="232"/>
      <c r="O2333" s="232"/>
      <c r="P2333" s="232"/>
      <c r="Q2333" s="232"/>
      <c r="R2333" s="232"/>
      <c r="S2333" s="232"/>
      <c r="T2333" s="233"/>
      <c r="U2333" s="15"/>
      <c r="V2333" s="15"/>
      <c r="W2333" s="15"/>
      <c r="X2333" s="15"/>
      <c r="Y2333" s="15"/>
      <c r="Z2333" s="15"/>
      <c r="AA2333" s="15"/>
      <c r="AB2333" s="15"/>
      <c r="AC2333" s="15"/>
      <c r="AD2333" s="15"/>
      <c r="AE2333" s="15"/>
      <c r="AT2333" s="227" t="s">
        <v>194</v>
      </c>
      <c r="AU2333" s="227" t="s">
        <v>92</v>
      </c>
      <c r="AV2333" s="15" t="s">
        <v>191</v>
      </c>
      <c r="AW2333" s="15" t="s">
        <v>32</v>
      </c>
      <c r="AX2333" s="15" t="s">
        <v>84</v>
      </c>
      <c r="AY2333" s="227" t="s">
        <v>185</v>
      </c>
    </row>
    <row r="2334" s="2" customFormat="1" ht="44.25" customHeight="1">
      <c r="A2334" s="38"/>
      <c r="B2334" s="180"/>
      <c r="C2334" s="181" t="s">
        <v>2579</v>
      </c>
      <c r="D2334" s="181" t="s">
        <v>187</v>
      </c>
      <c r="E2334" s="182" t="s">
        <v>2580</v>
      </c>
      <c r="F2334" s="183" t="s">
        <v>2581</v>
      </c>
      <c r="G2334" s="184" t="s">
        <v>383</v>
      </c>
      <c r="H2334" s="185">
        <v>9</v>
      </c>
      <c r="I2334" s="186"/>
      <c r="J2334" s="187">
        <f>ROUND(I2334*H2334,2)</f>
        <v>0</v>
      </c>
      <c r="K2334" s="183" t="s">
        <v>1</v>
      </c>
      <c r="L2334" s="39"/>
      <c r="M2334" s="188" t="s">
        <v>1</v>
      </c>
      <c r="N2334" s="189" t="s">
        <v>42</v>
      </c>
      <c r="O2334" s="77"/>
      <c r="P2334" s="190">
        <f>O2334*H2334</f>
        <v>0</v>
      </c>
      <c r="Q2334" s="190">
        <v>0.0109</v>
      </c>
      <c r="R2334" s="190">
        <f>Q2334*H2334</f>
        <v>0.098099999999999993</v>
      </c>
      <c r="S2334" s="190">
        <v>0</v>
      </c>
      <c r="T2334" s="191">
        <f>S2334*H2334</f>
        <v>0</v>
      </c>
      <c r="U2334" s="38"/>
      <c r="V2334" s="38"/>
      <c r="W2334" s="38"/>
      <c r="X2334" s="38"/>
      <c r="Y2334" s="38"/>
      <c r="Z2334" s="38"/>
      <c r="AA2334" s="38"/>
      <c r="AB2334" s="38"/>
      <c r="AC2334" s="38"/>
      <c r="AD2334" s="38"/>
      <c r="AE2334" s="38"/>
      <c r="AR2334" s="192" t="s">
        <v>301</v>
      </c>
      <c r="AT2334" s="192" t="s">
        <v>187</v>
      </c>
      <c r="AU2334" s="192" t="s">
        <v>92</v>
      </c>
      <c r="AY2334" s="19" t="s">
        <v>185</v>
      </c>
      <c r="BE2334" s="193">
        <f>IF(N2334="základní",J2334,0)</f>
        <v>0</v>
      </c>
      <c r="BF2334" s="193">
        <f>IF(N2334="snížená",J2334,0)</f>
        <v>0</v>
      </c>
      <c r="BG2334" s="193">
        <f>IF(N2334="zákl. přenesená",J2334,0)</f>
        <v>0</v>
      </c>
      <c r="BH2334" s="193">
        <f>IF(N2334="sníž. přenesená",J2334,0)</f>
        <v>0</v>
      </c>
      <c r="BI2334" s="193">
        <f>IF(N2334="nulová",J2334,0)</f>
        <v>0</v>
      </c>
      <c r="BJ2334" s="19" t="s">
        <v>92</v>
      </c>
      <c r="BK2334" s="193">
        <f>ROUND(I2334*H2334,2)</f>
        <v>0</v>
      </c>
      <c r="BL2334" s="19" t="s">
        <v>301</v>
      </c>
      <c r="BM2334" s="192" t="s">
        <v>2582</v>
      </c>
    </row>
    <row r="2335" s="2" customFormat="1">
      <c r="A2335" s="38"/>
      <c r="B2335" s="39"/>
      <c r="C2335" s="38"/>
      <c r="D2335" s="194" t="s">
        <v>193</v>
      </c>
      <c r="E2335" s="38"/>
      <c r="F2335" s="195" t="s">
        <v>2581</v>
      </c>
      <c r="G2335" s="38"/>
      <c r="H2335" s="38"/>
      <c r="I2335" s="196"/>
      <c r="J2335" s="38"/>
      <c r="K2335" s="38"/>
      <c r="L2335" s="39"/>
      <c r="M2335" s="197"/>
      <c r="N2335" s="198"/>
      <c r="O2335" s="77"/>
      <c r="P2335" s="77"/>
      <c r="Q2335" s="77"/>
      <c r="R2335" s="77"/>
      <c r="S2335" s="77"/>
      <c r="T2335" s="78"/>
      <c r="U2335" s="38"/>
      <c r="V2335" s="38"/>
      <c r="W2335" s="38"/>
      <c r="X2335" s="38"/>
      <c r="Y2335" s="38"/>
      <c r="Z2335" s="38"/>
      <c r="AA2335" s="38"/>
      <c r="AB2335" s="38"/>
      <c r="AC2335" s="38"/>
      <c r="AD2335" s="38"/>
      <c r="AE2335" s="38"/>
      <c r="AT2335" s="19" t="s">
        <v>193</v>
      </c>
      <c r="AU2335" s="19" t="s">
        <v>92</v>
      </c>
    </row>
    <row r="2336" s="2" customFormat="1" ht="44.25" customHeight="1">
      <c r="A2336" s="38"/>
      <c r="B2336" s="180"/>
      <c r="C2336" s="181" t="s">
        <v>2583</v>
      </c>
      <c r="D2336" s="181" t="s">
        <v>187</v>
      </c>
      <c r="E2336" s="182" t="s">
        <v>2584</v>
      </c>
      <c r="F2336" s="183" t="s">
        <v>2585</v>
      </c>
      <c r="G2336" s="184" t="s">
        <v>383</v>
      </c>
      <c r="H2336" s="185">
        <v>4</v>
      </c>
      <c r="I2336" s="186"/>
      <c r="J2336" s="187">
        <f>ROUND(I2336*H2336,2)</f>
        <v>0</v>
      </c>
      <c r="K2336" s="183" t="s">
        <v>1</v>
      </c>
      <c r="L2336" s="39"/>
      <c r="M2336" s="188" t="s">
        <v>1</v>
      </c>
      <c r="N2336" s="189" t="s">
        <v>42</v>
      </c>
      <c r="O2336" s="77"/>
      <c r="P2336" s="190">
        <f>O2336*H2336</f>
        <v>0</v>
      </c>
      <c r="Q2336" s="190">
        <v>0.0109</v>
      </c>
      <c r="R2336" s="190">
        <f>Q2336*H2336</f>
        <v>0.0436</v>
      </c>
      <c r="S2336" s="190">
        <v>0</v>
      </c>
      <c r="T2336" s="191">
        <f>S2336*H2336</f>
        <v>0</v>
      </c>
      <c r="U2336" s="38"/>
      <c r="V2336" s="38"/>
      <c r="W2336" s="38"/>
      <c r="X2336" s="38"/>
      <c r="Y2336" s="38"/>
      <c r="Z2336" s="38"/>
      <c r="AA2336" s="38"/>
      <c r="AB2336" s="38"/>
      <c r="AC2336" s="38"/>
      <c r="AD2336" s="38"/>
      <c r="AE2336" s="38"/>
      <c r="AR2336" s="192" t="s">
        <v>301</v>
      </c>
      <c r="AT2336" s="192" t="s">
        <v>187</v>
      </c>
      <c r="AU2336" s="192" t="s">
        <v>92</v>
      </c>
      <c r="AY2336" s="19" t="s">
        <v>185</v>
      </c>
      <c r="BE2336" s="193">
        <f>IF(N2336="základní",J2336,0)</f>
        <v>0</v>
      </c>
      <c r="BF2336" s="193">
        <f>IF(N2336="snížená",J2336,0)</f>
        <v>0</v>
      </c>
      <c r="BG2336" s="193">
        <f>IF(N2336="zákl. přenesená",J2336,0)</f>
        <v>0</v>
      </c>
      <c r="BH2336" s="193">
        <f>IF(N2336="sníž. přenesená",J2336,0)</f>
        <v>0</v>
      </c>
      <c r="BI2336" s="193">
        <f>IF(N2336="nulová",J2336,0)</f>
        <v>0</v>
      </c>
      <c r="BJ2336" s="19" t="s">
        <v>92</v>
      </c>
      <c r="BK2336" s="193">
        <f>ROUND(I2336*H2336,2)</f>
        <v>0</v>
      </c>
      <c r="BL2336" s="19" t="s">
        <v>301</v>
      </c>
      <c r="BM2336" s="192" t="s">
        <v>2586</v>
      </c>
    </row>
    <row r="2337" s="2" customFormat="1">
      <c r="A2337" s="38"/>
      <c r="B2337" s="39"/>
      <c r="C2337" s="38"/>
      <c r="D2337" s="194" t="s">
        <v>193</v>
      </c>
      <c r="E2337" s="38"/>
      <c r="F2337" s="195" t="s">
        <v>2585</v>
      </c>
      <c r="G2337" s="38"/>
      <c r="H2337" s="38"/>
      <c r="I2337" s="196"/>
      <c r="J2337" s="38"/>
      <c r="K2337" s="38"/>
      <c r="L2337" s="39"/>
      <c r="M2337" s="197"/>
      <c r="N2337" s="198"/>
      <c r="O2337" s="77"/>
      <c r="P2337" s="77"/>
      <c r="Q2337" s="77"/>
      <c r="R2337" s="77"/>
      <c r="S2337" s="77"/>
      <c r="T2337" s="78"/>
      <c r="U2337" s="38"/>
      <c r="V2337" s="38"/>
      <c r="W2337" s="38"/>
      <c r="X2337" s="38"/>
      <c r="Y2337" s="38"/>
      <c r="Z2337" s="38"/>
      <c r="AA2337" s="38"/>
      <c r="AB2337" s="38"/>
      <c r="AC2337" s="38"/>
      <c r="AD2337" s="38"/>
      <c r="AE2337" s="38"/>
      <c r="AT2337" s="19" t="s">
        <v>193</v>
      </c>
      <c r="AU2337" s="19" t="s">
        <v>92</v>
      </c>
    </row>
    <row r="2338" s="2" customFormat="1" ht="44.25" customHeight="1">
      <c r="A2338" s="38"/>
      <c r="B2338" s="180"/>
      <c r="C2338" s="181" t="s">
        <v>2587</v>
      </c>
      <c r="D2338" s="181" t="s">
        <v>187</v>
      </c>
      <c r="E2338" s="182" t="s">
        <v>2588</v>
      </c>
      <c r="F2338" s="183" t="s">
        <v>2589</v>
      </c>
      <c r="G2338" s="184" t="s">
        <v>383</v>
      </c>
      <c r="H2338" s="185">
        <v>1</v>
      </c>
      <c r="I2338" s="186"/>
      <c r="J2338" s="187">
        <f>ROUND(I2338*H2338,2)</f>
        <v>0</v>
      </c>
      <c r="K2338" s="183" t="s">
        <v>1</v>
      </c>
      <c r="L2338" s="39"/>
      <c r="M2338" s="188" t="s">
        <v>1</v>
      </c>
      <c r="N2338" s="189" t="s">
        <v>42</v>
      </c>
      <c r="O2338" s="77"/>
      <c r="P2338" s="190">
        <f>O2338*H2338</f>
        <v>0</v>
      </c>
      <c r="Q2338" s="190">
        <v>0.0109</v>
      </c>
      <c r="R2338" s="190">
        <f>Q2338*H2338</f>
        <v>0.0109</v>
      </c>
      <c r="S2338" s="190">
        <v>0</v>
      </c>
      <c r="T2338" s="191">
        <f>S2338*H2338</f>
        <v>0</v>
      </c>
      <c r="U2338" s="38"/>
      <c r="V2338" s="38"/>
      <c r="W2338" s="38"/>
      <c r="X2338" s="38"/>
      <c r="Y2338" s="38"/>
      <c r="Z2338" s="38"/>
      <c r="AA2338" s="38"/>
      <c r="AB2338" s="38"/>
      <c r="AC2338" s="38"/>
      <c r="AD2338" s="38"/>
      <c r="AE2338" s="38"/>
      <c r="AR2338" s="192" t="s">
        <v>301</v>
      </c>
      <c r="AT2338" s="192" t="s">
        <v>187</v>
      </c>
      <c r="AU2338" s="192" t="s">
        <v>92</v>
      </c>
      <c r="AY2338" s="19" t="s">
        <v>185</v>
      </c>
      <c r="BE2338" s="193">
        <f>IF(N2338="základní",J2338,0)</f>
        <v>0</v>
      </c>
      <c r="BF2338" s="193">
        <f>IF(N2338="snížená",J2338,0)</f>
        <v>0</v>
      </c>
      <c r="BG2338" s="193">
        <f>IF(N2338="zákl. přenesená",J2338,0)</f>
        <v>0</v>
      </c>
      <c r="BH2338" s="193">
        <f>IF(N2338="sníž. přenesená",J2338,0)</f>
        <v>0</v>
      </c>
      <c r="BI2338" s="193">
        <f>IF(N2338="nulová",J2338,0)</f>
        <v>0</v>
      </c>
      <c r="BJ2338" s="19" t="s">
        <v>92</v>
      </c>
      <c r="BK2338" s="193">
        <f>ROUND(I2338*H2338,2)</f>
        <v>0</v>
      </c>
      <c r="BL2338" s="19" t="s">
        <v>301</v>
      </c>
      <c r="BM2338" s="192" t="s">
        <v>2590</v>
      </c>
    </row>
    <row r="2339" s="2" customFormat="1">
      <c r="A2339" s="38"/>
      <c r="B2339" s="39"/>
      <c r="C2339" s="38"/>
      <c r="D2339" s="194" t="s">
        <v>193</v>
      </c>
      <c r="E2339" s="38"/>
      <c r="F2339" s="195" t="s">
        <v>2589</v>
      </c>
      <c r="G2339" s="38"/>
      <c r="H2339" s="38"/>
      <c r="I2339" s="196"/>
      <c r="J2339" s="38"/>
      <c r="K2339" s="38"/>
      <c r="L2339" s="39"/>
      <c r="M2339" s="197"/>
      <c r="N2339" s="198"/>
      <c r="O2339" s="77"/>
      <c r="P2339" s="77"/>
      <c r="Q2339" s="77"/>
      <c r="R2339" s="77"/>
      <c r="S2339" s="77"/>
      <c r="T2339" s="78"/>
      <c r="U2339" s="38"/>
      <c r="V2339" s="38"/>
      <c r="W2339" s="38"/>
      <c r="X2339" s="38"/>
      <c r="Y2339" s="38"/>
      <c r="Z2339" s="38"/>
      <c r="AA2339" s="38"/>
      <c r="AB2339" s="38"/>
      <c r="AC2339" s="38"/>
      <c r="AD2339" s="38"/>
      <c r="AE2339" s="38"/>
      <c r="AT2339" s="19" t="s">
        <v>193</v>
      </c>
      <c r="AU2339" s="19" t="s">
        <v>92</v>
      </c>
    </row>
    <row r="2340" s="2" customFormat="1" ht="44.25" customHeight="1">
      <c r="A2340" s="38"/>
      <c r="B2340" s="180"/>
      <c r="C2340" s="181" t="s">
        <v>2591</v>
      </c>
      <c r="D2340" s="181" t="s">
        <v>187</v>
      </c>
      <c r="E2340" s="182" t="s">
        <v>2592</v>
      </c>
      <c r="F2340" s="183" t="s">
        <v>2593</v>
      </c>
      <c r="G2340" s="184" t="s">
        <v>383</v>
      </c>
      <c r="H2340" s="185">
        <v>1</v>
      </c>
      <c r="I2340" s="186"/>
      <c r="J2340" s="187">
        <f>ROUND(I2340*H2340,2)</f>
        <v>0</v>
      </c>
      <c r="K2340" s="183" t="s">
        <v>1</v>
      </c>
      <c r="L2340" s="39"/>
      <c r="M2340" s="188" t="s">
        <v>1</v>
      </c>
      <c r="N2340" s="189" t="s">
        <v>42</v>
      </c>
      <c r="O2340" s="77"/>
      <c r="P2340" s="190">
        <f>O2340*H2340</f>
        <v>0</v>
      </c>
      <c r="Q2340" s="190">
        <v>0.0109</v>
      </c>
      <c r="R2340" s="190">
        <f>Q2340*H2340</f>
        <v>0.0109</v>
      </c>
      <c r="S2340" s="190">
        <v>0</v>
      </c>
      <c r="T2340" s="191">
        <f>S2340*H2340</f>
        <v>0</v>
      </c>
      <c r="U2340" s="38"/>
      <c r="V2340" s="38"/>
      <c r="W2340" s="38"/>
      <c r="X2340" s="38"/>
      <c r="Y2340" s="38"/>
      <c r="Z2340" s="38"/>
      <c r="AA2340" s="38"/>
      <c r="AB2340" s="38"/>
      <c r="AC2340" s="38"/>
      <c r="AD2340" s="38"/>
      <c r="AE2340" s="38"/>
      <c r="AR2340" s="192" t="s">
        <v>301</v>
      </c>
      <c r="AT2340" s="192" t="s">
        <v>187</v>
      </c>
      <c r="AU2340" s="192" t="s">
        <v>92</v>
      </c>
      <c r="AY2340" s="19" t="s">
        <v>185</v>
      </c>
      <c r="BE2340" s="193">
        <f>IF(N2340="základní",J2340,0)</f>
        <v>0</v>
      </c>
      <c r="BF2340" s="193">
        <f>IF(N2340="snížená",J2340,0)</f>
        <v>0</v>
      </c>
      <c r="BG2340" s="193">
        <f>IF(N2340="zákl. přenesená",J2340,0)</f>
        <v>0</v>
      </c>
      <c r="BH2340" s="193">
        <f>IF(N2340="sníž. přenesená",J2340,0)</f>
        <v>0</v>
      </c>
      <c r="BI2340" s="193">
        <f>IF(N2340="nulová",J2340,0)</f>
        <v>0</v>
      </c>
      <c r="BJ2340" s="19" t="s">
        <v>92</v>
      </c>
      <c r="BK2340" s="193">
        <f>ROUND(I2340*H2340,2)</f>
        <v>0</v>
      </c>
      <c r="BL2340" s="19" t="s">
        <v>301</v>
      </c>
      <c r="BM2340" s="192" t="s">
        <v>2594</v>
      </c>
    </row>
    <row r="2341" s="2" customFormat="1">
      <c r="A2341" s="38"/>
      <c r="B2341" s="39"/>
      <c r="C2341" s="38"/>
      <c r="D2341" s="194" t="s">
        <v>193</v>
      </c>
      <c r="E2341" s="38"/>
      <c r="F2341" s="195" t="s">
        <v>2593</v>
      </c>
      <c r="G2341" s="38"/>
      <c r="H2341" s="38"/>
      <c r="I2341" s="196"/>
      <c r="J2341" s="38"/>
      <c r="K2341" s="38"/>
      <c r="L2341" s="39"/>
      <c r="M2341" s="197"/>
      <c r="N2341" s="198"/>
      <c r="O2341" s="77"/>
      <c r="P2341" s="77"/>
      <c r="Q2341" s="77"/>
      <c r="R2341" s="77"/>
      <c r="S2341" s="77"/>
      <c r="T2341" s="78"/>
      <c r="U2341" s="38"/>
      <c r="V2341" s="38"/>
      <c r="W2341" s="38"/>
      <c r="X2341" s="38"/>
      <c r="Y2341" s="38"/>
      <c r="Z2341" s="38"/>
      <c r="AA2341" s="38"/>
      <c r="AB2341" s="38"/>
      <c r="AC2341" s="38"/>
      <c r="AD2341" s="38"/>
      <c r="AE2341" s="38"/>
      <c r="AT2341" s="19" t="s">
        <v>193</v>
      </c>
      <c r="AU2341" s="19" t="s">
        <v>92</v>
      </c>
    </row>
    <row r="2342" s="2" customFormat="1" ht="55.5" customHeight="1">
      <c r="A2342" s="38"/>
      <c r="B2342" s="180"/>
      <c r="C2342" s="181" t="s">
        <v>2595</v>
      </c>
      <c r="D2342" s="181" t="s">
        <v>187</v>
      </c>
      <c r="E2342" s="182" t="s">
        <v>2596</v>
      </c>
      <c r="F2342" s="183" t="s">
        <v>2597</v>
      </c>
      <c r="G2342" s="184" t="s">
        <v>383</v>
      </c>
      <c r="H2342" s="185">
        <v>4</v>
      </c>
      <c r="I2342" s="186"/>
      <c r="J2342" s="187">
        <f>ROUND(I2342*H2342,2)</f>
        <v>0</v>
      </c>
      <c r="K2342" s="183" t="s">
        <v>199</v>
      </c>
      <c r="L2342" s="39"/>
      <c r="M2342" s="188" t="s">
        <v>1</v>
      </c>
      <c r="N2342" s="189" t="s">
        <v>42</v>
      </c>
      <c r="O2342" s="77"/>
      <c r="P2342" s="190">
        <f>O2342*H2342</f>
        <v>0</v>
      </c>
      <c r="Q2342" s="190">
        <v>0.0040800000000000003</v>
      </c>
      <c r="R2342" s="190">
        <f>Q2342*H2342</f>
        <v>0.016320000000000001</v>
      </c>
      <c r="S2342" s="190">
        <v>0</v>
      </c>
      <c r="T2342" s="191">
        <f>S2342*H2342</f>
        <v>0</v>
      </c>
      <c r="U2342" s="38"/>
      <c r="V2342" s="38"/>
      <c r="W2342" s="38"/>
      <c r="X2342" s="38"/>
      <c r="Y2342" s="38"/>
      <c r="Z2342" s="38"/>
      <c r="AA2342" s="38"/>
      <c r="AB2342" s="38"/>
      <c r="AC2342" s="38"/>
      <c r="AD2342" s="38"/>
      <c r="AE2342" s="38"/>
      <c r="AR2342" s="192" t="s">
        <v>301</v>
      </c>
      <c r="AT2342" s="192" t="s">
        <v>187</v>
      </c>
      <c r="AU2342" s="192" t="s">
        <v>92</v>
      </c>
      <c r="AY2342" s="19" t="s">
        <v>185</v>
      </c>
      <c r="BE2342" s="193">
        <f>IF(N2342="základní",J2342,0)</f>
        <v>0</v>
      </c>
      <c r="BF2342" s="193">
        <f>IF(N2342="snížená",J2342,0)</f>
        <v>0</v>
      </c>
      <c r="BG2342" s="193">
        <f>IF(N2342="zákl. přenesená",J2342,0)</f>
        <v>0</v>
      </c>
      <c r="BH2342" s="193">
        <f>IF(N2342="sníž. přenesená",J2342,0)</f>
        <v>0</v>
      </c>
      <c r="BI2342" s="193">
        <f>IF(N2342="nulová",J2342,0)</f>
        <v>0</v>
      </c>
      <c r="BJ2342" s="19" t="s">
        <v>92</v>
      </c>
      <c r="BK2342" s="193">
        <f>ROUND(I2342*H2342,2)</f>
        <v>0</v>
      </c>
      <c r="BL2342" s="19" t="s">
        <v>301</v>
      </c>
      <c r="BM2342" s="192" t="s">
        <v>2598</v>
      </c>
    </row>
    <row r="2343" s="2" customFormat="1">
      <c r="A2343" s="38"/>
      <c r="B2343" s="39"/>
      <c r="C2343" s="38"/>
      <c r="D2343" s="194" t="s">
        <v>193</v>
      </c>
      <c r="E2343" s="38"/>
      <c r="F2343" s="195" t="s">
        <v>2597</v>
      </c>
      <c r="G2343" s="38"/>
      <c r="H2343" s="38"/>
      <c r="I2343" s="196"/>
      <c r="J2343" s="38"/>
      <c r="K2343" s="38"/>
      <c r="L2343" s="39"/>
      <c r="M2343" s="197"/>
      <c r="N2343" s="198"/>
      <c r="O2343" s="77"/>
      <c r="P2343" s="77"/>
      <c r="Q2343" s="77"/>
      <c r="R2343" s="77"/>
      <c r="S2343" s="77"/>
      <c r="T2343" s="78"/>
      <c r="U2343" s="38"/>
      <c r="V2343" s="38"/>
      <c r="W2343" s="38"/>
      <c r="X2343" s="38"/>
      <c r="Y2343" s="38"/>
      <c r="Z2343" s="38"/>
      <c r="AA2343" s="38"/>
      <c r="AB2343" s="38"/>
      <c r="AC2343" s="38"/>
      <c r="AD2343" s="38"/>
      <c r="AE2343" s="38"/>
      <c r="AT2343" s="19" t="s">
        <v>193</v>
      </c>
      <c r="AU2343" s="19" t="s">
        <v>92</v>
      </c>
    </row>
    <row r="2344" s="2" customFormat="1">
      <c r="A2344" s="38"/>
      <c r="B2344" s="39"/>
      <c r="C2344" s="38"/>
      <c r="D2344" s="207" t="s">
        <v>201</v>
      </c>
      <c r="E2344" s="38"/>
      <c r="F2344" s="208" t="s">
        <v>2599</v>
      </c>
      <c r="G2344" s="38"/>
      <c r="H2344" s="38"/>
      <c r="I2344" s="196"/>
      <c r="J2344" s="38"/>
      <c r="K2344" s="38"/>
      <c r="L2344" s="39"/>
      <c r="M2344" s="197"/>
      <c r="N2344" s="198"/>
      <c r="O2344" s="77"/>
      <c r="P2344" s="77"/>
      <c r="Q2344" s="77"/>
      <c r="R2344" s="77"/>
      <c r="S2344" s="77"/>
      <c r="T2344" s="78"/>
      <c r="U2344" s="38"/>
      <c r="V2344" s="38"/>
      <c r="W2344" s="38"/>
      <c r="X2344" s="38"/>
      <c r="Y2344" s="38"/>
      <c r="Z2344" s="38"/>
      <c r="AA2344" s="38"/>
      <c r="AB2344" s="38"/>
      <c r="AC2344" s="38"/>
      <c r="AD2344" s="38"/>
      <c r="AE2344" s="38"/>
      <c r="AT2344" s="19" t="s">
        <v>201</v>
      </c>
      <c r="AU2344" s="19" t="s">
        <v>92</v>
      </c>
    </row>
    <row r="2345" s="2" customFormat="1" ht="37.8" customHeight="1">
      <c r="A2345" s="38"/>
      <c r="B2345" s="180"/>
      <c r="C2345" s="181" t="s">
        <v>2600</v>
      </c>
      <c r="D2345" s="181" t="s">
        <v>187</v>
      </c>
      <c r="E2345" s="182" t="s">
        <v>2601</v>
      </c>
      <c r="F2345" s="183" t="s">
        <v>2602</v>
      </c>
      <c r="G2345" s="184" t="s">
        <v>584</v>
      </c>
      <c r="H2345" s="185">
        <v>89</v>
      </c>
      <c r="I2345" s="186"/>
      <c r="J2345" s="187">
        <f>ROUND(I2345*H2345,2)</f>
        <v>0</v>
      </c>
      <c r="K2345" s="183" t="s">
        <v>199</v>
      </c>
      <c r="L2345" s="39"/>
      <c r="M2345" s="188" t="s">
        <v>1</v>
      </c>
      <c r="N2345" s="189" t="s">
        <v>42</v>
      </c>
      <c r="O2345" s="77"/>
      <c r="P2345" s="190">
        <f>O2345*H2345</f>
        <v>0</v>
      </c>
      <c r="Q2345" s="190">
        <v>0.0031199999999999999</v>
      </c>
      <c r="R2345" s="190">
        <f>Q2345*H2345</f>
        <v>0.27767999999999998</v>
      </c>
      <c r="S2345" s="190">
        <v>0</v>
      </c>
      <c r="T2345" s="191">
        <f>S2345*H2345</f>
        <v>0</v>
      </c>
      <c r="U2345" s="38"/>
      <c r="V2345" s="38"/>
      <c r="W2345" s="38"/>
      <c r="X2345" s="38"/>
      <c r="Y2345" s="38"/>
      <c r="Z2345" s="38"/>
      <c r="AA2345" s="38"/>
      <c r="AB2345" s="38"/>
      <c r="AC2345" s="38"/>
      <c r="AD2345" s="38"/>
      <c r="AE2345" s="38"/>
      <c r="AR2345" s="192" t="s">
        <v>301</v>
      </c>
      <c r="AT2345" s="192" t="s">
        <v>187</v>
      </c>
      <c r="AU2345" s="192" t="s">
        <v>92</v>
      </c>
      <c r="AY2345" s="19" t="s">
        <v>185</v>
      </c>
      <c r="BE2345" s="193">
        <f>IF(N2345="základní",J2345,0)</f>
        <v>0</v>
      </c>
      <c r="BF2345" s="193">
        <f>IF(N2345="snížená",J2345,0)</f>
        <v>0</v>
      </c>
      <c r="BG2345" s="193">
        <f>IF(N2345="zákl. přenesená",J2345,0)</f>
        <v>0</v>
      </c>
      <c r="BH2345" s="193">
        <f>IF(N2345="sníž. přenesená",J2345,0)</f>
        <v>0</v>
      </c>
      <c r="BI2345" s="193">
        <f>IF(N2345="nulová",J2345,0)</f>
        <v>0</v>
      </c>
      <c r="BJ2345" s="19" t="s">
        <v>92</v>
      </c>
      <c r="BK2345" s="193">
        <f>ROUND(I2345*H2345,2)</f>
        <v>0</v>
      </c>
      <c r="BL2345" s="19" t="s">
        <v>301</v>
      </c>
      <c r="BM2345" s="192" t="s">
        <v>2603</v>
      </c>
    </row>
    <row r="2346" s="2" customFormat="1">
      <c r="A2346" s="38"/>
      <c r="B2346" s="39"/>
      <c r="C2346" s="38"/>
      <c r="D2346" s="194" t="s">
        <v>193</v>
      </c>
      <c r="E2346" s="38"/>
      <c r="F2346" s="195" t="s">
        <v>2602</v>
      </c>
      <c r="G2346" s="38"/>
      <c r="H2346" s="38"/>
      <c r="I2346" s="196"/>
      <c r="J2346" s="38"/>
      <c r="K2346" s="38"/>
      <c r="L2346" s="39"/>
      <c r="M2346" s="197"/>
      <c r="N2346" s="198"/>
      <c r="O2346" s="77"/>
      <c r="P2346" s="77"/>
      <c r="Q2346" s="77"/>
      <c r="R2346" s="77"/>
      <c r="S2346" s="77"/>
      <c r="T2346" s="78"/>
      <c r="U2346" s="38"/>
      <c r="V2346" s="38"/>
      <c r="W2346" s="38"/>
      <c r="X2346" s="38"/>
      <c r="Y2346" s="38"/>
      <c r="Z2346" s="38"/>
      <c r="AA2346" s="38"/>
      <c r="AB2346" s="38"/>
      <c r="AC2346" s="38"/>
      <c r="AD2346" s="38"/>
      <c r="AE2346" s="38"/>
      <c r="AT2346" s="19" t="s">
        <v>193</v>
      </c>
      <c r="AU2346" s="19" t="s">
        <v>92</v>
      </c>
    </row>
    <row r="2347" s="2" customFormat="1">
      <c r="A2347" s="38"/>
      <c r="B2347" s="39"/>
      <c r="C2347" s="38"/>
      <c r="D2347" s="207" t="s">
        <v>201</v>
      </c>
      <c r="E2347" s="38"/>
      <c r="F2347" s="208" t="s">
        <v>2604</v>
      </c>
      <c r="G2347" s="38"/>
      <c r="H2347" s="38"/>
      <c r="I2347" s="196"/>
      <c r="J2347" s="38"/>
      <c r="K2347" s="38"/>
      <c r="L2347" s="39"/>
      <c r="M2347" s="197"/>
      <c r="N2347" s="198"/>
      <c r="O2347" s="77"/>
      <c r="P2347" s="77"/>
      <c r="Q2347" s="77"/>
      <c r="R2347" s="77"/>
      <c r="S2347" s="77"/>
      <c r="T2347" s="78"/>
      <c r="U2347" s="38"/>
      <c r="V2347" s="38"/>
      <c r="W2347" s="38"/>
      <c r="X2347" s="38"/>
      <c r="Y2347" s="38"/>
      <c r="Z2347" s="38"/>
      <c r="AA2347" s="38"/>
      <c r="AB2347" s="38"/>
      <c r="AC2347" s="38"/>
      <c r="AD2347" s="38"/>
      <c r="AE2347" s="38"/>
      <c r="AT2347" s="19" t="s">
        <v>201</v>
      </c>
      <c r="AU2347" s="19" t="s">
        <v>92</v>
      </c>
    </row>
    <row r="2348" s="2" customFormat="1" ht="37.8" customHeight="1">
      <c r="A2348" s="38"/>
      <c r="B2348" s="180"/>
      <c r="C2348" s="181" t="s">
        <v>2605</v>
      </c>
      <c r="D2348" s="181" t="s">
        <v>187</v>
      </c>
      <c r="E2348" s="182" t="s">
        <v>2606</v>
      </c>
      <c r="F2348" s="183" t="s">
        <v>2607</v>
      </c>
      <c r="G2348" s="184" t="s">
        <v>584</v>
      </c>
      <c r="H2348" s="185">
        <v>60</v>
      </c>
      <c r="I2348" s="186"/>
      <c r="J2348" s="187">
        <f>ROUND(I2348*H2348,2)</f>
        <v>0</v>
      </c>
      <c r="K2348" s="183" t="s">
        <v>199</v>
      </c>
      <c r="L2348" s="39"/>
      <c r="M2348" s="188" t="s">
        <v>1</v>
      </c>
      <c r="N2348" s="189" t="s">
        <v>42</v>
      </c>
      <c r="O2348" s="77"/>
      <c r="P2348" s="190">
        <f>O2348*H2348</f>
        <v>0</v>
      </c>
      <c r="Q2348" s="190">
        <v>0.0030699999999999998</v>
      </c>
      <c r="R2348" s="190">
        <f>Q2348*H2348</f>
        <v>0.18419999999999998</v>
      </c>
      <c r="S2348" s="190">
        <v>0</v>
      </c>
      <c r="T2348" s="191">
        <f>S2348*H2348</f>
        <v>0</v>
      </c>
      <c r="U2348" s="38"/>
      <c r="V2348" s="38"/>
      <c r="W2348" s="38"/>
      <c r="X2348" s="38"/>
      <c r="Y2348" s="38"/>
      <c r="Z2348" s="38"/>
      <c r="AA2348" s="38"/>
      <c r="AB2348" s="38"/>
      <c r="AC2348" s="38"/>
      <c r="AD2348" s="38"/>
      <c r="AE2348" s="38"/>
      <c r="AR2348" s="192" t="s">
        <v>301</v>
      </c>
      <c r="AT2348" s="192" t="s">
        <v>187</v>
      </c>
      <c r="AU2348" s="192" t="s">
        <v>92</v>
      </c>
      <c r="AY2348" s="19" t="s">
        <v>185</v>
      </c>
      <c r="BE2348" s="193">
        <f>IF(N2348="základní",J2348,0)</f>
        <v>0</v>
      </c>
      <c r="BF2348" s="193">
        <f>IF(N2348="snížená",J2348,0)</f>
        <v>0</v>
      </c>
      <c r="BG2348" s="193">
        <f>IF(N2348="zákl. přenesená",J2348,0)</f>
        <v>0</v>
      </c>
      <c r="BH2348" s="193">
        <f>IF(N2348="sníž. přenesená",J2348,0)</f>
        <v>0</v>
      </c>
      <c r="BI2348" s="193">
        <f>IF(N2348="nulová",J2348,0)</f>
        <v>0</v>
      </c>
      <c r="BJ2348" s="19" t="s">
        <v>92</v>
      </c>
      <c r="BK2348" s="193">
        <f>ROUND(I2348*H2348,2)</f>
        <v>0</v>
      </c>
      <c r="BL2348" s="19" t="s">
        <v>301</v>
      </c>
      <c r="BM2348" s="192" t="s">
        <v>2608</v>
      </c>
    </row>
    <row r="2349" s="2" customFormat="1">
      <c r="A2349" s="38"/>
      <c r="B2349" s="39"/>
      <c r="C2349" s="38"/>
      <c r="D2349" s="194" t="s">
        <v>193</v>
      </c>
      <c r="E2349" s="38"/>
      <c r="F2349" s="195" t="s">
        <v>2607</v>
      </c>
      <c r="G2349" s="38"/>
      <c r="H2349" s="38"/>
      <c r="I2349" s="196"/>
      <c r="J2349" s="38"/>
      <c r="K2349" s="38"/>
      <c r="L2349" s="39"/>
      <c r="M2349" s="197"/>
      <c r="N2349" s="198"/>
      <c r="O2349" s="77"/>
      <c r="P2349" s="77"/>
      <c r="Q2349" s="77"/>
      <c r="R2349" s="77"/>
      <c r="S2349" s="77"/>
      <c r="T2349" s="78"/>
      <c r="U2349" s="38"/>
      <c r="V2349" s="38"/>
      <c r="W2349" s="38"/>
      <c r="X2349" s="38"/>
      <c r="Y2349" s="38"/>
      <c r="Z2349" s="38"/>
      <c r="AA2349" s="38"/>
      <c r="AB2349" s="38"/>
      <c r="AC2349" s="38"/>
      <c r="AD2349" s="38"/>
      <c r="AE2349" s="38"/>
      <c r="AT2349" s="19" t="s">
        <v>193</v>
      </c>
      <c r="AU2349" s="19" t="s">
        <v>92</v>
      </c>
    </row>
    <row r="2350" s="2" customFormat="1">
      <c r="A2350" s="38"/>
      <c r="B2350" s="39"/>
      <c r="C2350" s="38"/>
      <c r="D2350" s="207" t="s">
        <v>201</v>
      </c>
      <c r="E2350" s="38"/>
      <c r="F2350" s="208" t="s">
        <v>2609</v>
      </c>
      <c r="G2350" s="38"/>
      <c r="H2350" s="38"/>
      <c r="I2350" s="196"/>
      <c r="J2350" s="38"/>
      <c r="K2350" s="38"/>
      <c r="L2350" s="39"/>
      <c r="M2350" s="197"/>
      <c r="N2350" s="198"/>
      <c r="O2350" s="77"/>
      <c r="P2350" s="77"/>
      <c r="Q2350" s="77"/>
      <c r="R2350" s="77"/>
      <c r="S2350" s="77"/>
      <c r="T2350" s="78"/>
      <c r="U2350" s="38"/>
      <c r="V2350" s="38"/>
      <c r="W2350" s="38"/>
      <c r="X2350" s="38"/>
      <c r="Y2350" s="38"/>
      <c r="Z2350" s="38"/>
      <c r="AA2350" s="38"/>
      <c r="AB2350" s="38"/>
      <c r="AC2350" s="38"/>
      <c r="AD2350" s="38"/>
      <c r="AE2350" s="38"/>
      <c r="AT2350" s="19" t="s">
        <v>201</v>
      </c>
      <c r="AU2350" s="19" t="s">
        <v>92</v>
      </c>
    </row>
    <row r="2351" s="2" customFormat="1" ht="49.05" customHeight="1">
      <c r="A2351" s="38"/>
      <c r="B2351" s="180"/>
      <c r="C2351" s="181" t="s">
        <v>2610</v>
      </c>
      <c r="D2351" s="181" t="s">
        <v>187</v>
      </c>
      <c r="E2351" s="182" t="s">
        <v>2611</v>
      </c>
      <c r="F2351" s="183" t="s">
        <v>2612</v>
      </c>
      <c r="G2351" s="184" t="s">
        <v>383</v>
      </c>
      <c r="H2351" s="185">
        <v>16</v>
      </c>
      <c r="I2351" s="186"/>
      <c r="J2351" s="187">
        <f>ROUND(I2351*H2351,2)</f>
        <v>0</v>
      </c>
      <c r="K2351" s="183" t="s">
        <v>1</v>
      </c>
      <c r="L2351" s="39"/>
      <c r="M2351" s="188" t="s">
        <v>1</v>
      </c>
      <c r="N2351" s="189" t="s">
        <v>42</v>
      </c>
      <c r="O2351" s="77"/>
      <c r="P2351" s="190">
        <f>O2351*H2351</f>
        <v>0</v>
      </c>
      <c r="Q2351" s="190">
        <v>0.0024299999999999999</v>
      </c>
      <c r="R2351" s="190">
        <f>Q2351*H2351</f>
        <v>0.038879999999999998</v>
      </c>
      <c r="S2351" s="190">
        <v>0</v>
      </c>
      <c r="T2351" s="191">
        <f>S2351*H2351</f>
        <v>0</v>
      </c>
      <c r="U2351" s="38"/>
      <c r="V2351" s="38"/>
      <c r="W2351" s="38"/>
      <c r="X2351" s="38"/>
      <c r="Y2351" s="38"/>
      <c r="Z2351" s="38"/>
      <c r="AA2351" s="38"/>
      <c r="AB2351" s="38"/>
      <c r="AC2351" s="38"/>
      <c r="AD2351" s="38"/>
      <c r="AE2351" s="38"/>
      <c r="AR2351" s="192" t="s">
        <v>301</v>
      </c>
      <c r="AT2351" s="192" t="s">
        <v>187</v>
      </c>
      <c r="AU2351" s="192" t="s">
        <v>92</v>
      </c>
      <c r="AY2351" s="19" t="s">
        <v>185</v>
      </c>
      <c r="BE2351" s="193">
        <f>IF(N2351="základní",J2351,0)</f>
        <v>0</v>
      </c>
      <c r="BF2351" s="193">
        <f>IF(N2351="snížená",J2351,0)</f>
        <v>0</v>
      </c>
      <c r="BG2351" s="193">
        <f>IF(N2351="zákl. přenesená",J2351,0)</f>
        <v>0</v>
      </c>
      <c r="BH2351" s="193">
        <f>IF(N2351="sníž. přenesená",J2351,0)</f>
        <v>0</v>
      </c>
      <c r="BI2351" s="193">
        <f>IF(N2351="nulová",J2351,0)</f>
        <v>0</v>
      </c>
      <c r="BJ2351" s="19" t="s">
        <v>92</v>
      </c>
      <c r="BK2351" s="193">
        <f>ROUND(I2351*H2351,2)</f>
        <v>0</v>
      </c>
      <c r="BL2351" s="19" t="s">
        <v>301</v>
      </c>
      <c r="BM2351" s="192" t="s">
        <v>2613</v>
      </c>
    </row>
    <row r="2352" s="2" customFormat="1">
      <c r="A2352" s="38"/>
      <c r="B2352" s="39"/>
      <c r="C2352" s="38"/>
      <c r="D2352" s="194" t="s">
        <v>193</v>
      </c>
      <c r="E2352" s="38"/>
      <c r="F2352" s="195" t="s">
        <v>2612</v>
      </c>
      <c r="G2352" s="38"/>
      <c r="H2352" s="38"/>
      <c r="I2352" s="196"/>
      <c r="J2352" s="38"/>
      <c r="K2352" s="38"/>
      <c r="L2352" s="39"/>
      <c r="M2352" s="197"/>
      <c r="N2352" s="198"/>
      <c r="O2352" s="77"/>
      <c r="P2352" s="77"/>
      <c r="Q2352" s="77"/>
      <c r="R2352" s="77"/>
      <c r="S2352" s="77"/>
      <c r="T2352" s="78"/>
      <c r="U2352" s="38"/>
      <c r="V2352" s="38"/>
      <c r="W2352" s="38"/>
      <c r="X2352" s="38"/>
      <c r="Y2352" s="38"/>
      <c r="Z2352" s="38"/>
      <c r="AA2352" s="38"/>
      <c r="AB2352" s="38"/>
      <c r="AC2352" s="38"/>
      <c r="AD2352" s="38"/>
      <c r="AE2352" s="38"/>
      <c r="AT2352" s="19" t="s">
        <v>193</v>
      </c>
      <c r="AU2352" s="19" t="s">
        <v>92</v>
      </c>
    </row>
    <row r="2353" s="2" customFormat="1" ht="24.15" customHeight="1">
      <c r="A2353" s="38"/>
      <c r="B2353" s="180"/>
      <c r="C2353" s="181" t="s">
        <v>2614</v>
      </c>
      <c r="D2353" s="181" t="s">
        <v>187</v>
      </c>
      <c r="E2353" s="182" t="s">
        <v>2615</v>
      </c>
      <c r="F2353" s="183" t="s">
        <v>2616</v>
      </c>
      <c r="G2353" s="184" t="s">
        <v>1809</v>
      </c>
      <c r="H2353" s="242"/>
      <c r="I2353" s="186"/>
      <c r="J2353" s="187">
        <f>ROUND(I2353*H2353,2)</f>
        <v>0</v>
      </c>
      <c r="K2353" s="183" t="s">
        <v>199</v>
      </c>
      <c r="L2353" s="39"/>
      <c r="M2353" s="188" t="s">
        <v>1</v>
      </c>
      <c r="N2353" s="189" t="s">
        <v>42</v>
      </c>
      <c r="O2353" s="77"/>
      <c r="P2353" s="190">
        <f>O2353*H2353</f>
        <v>0</v>
      </c>
      <c r="Q2353" s="190">
        <v>0</v>
      </c>
      <c r="R2353" s="190">
        <f>Q2353*H2353</f>
        <v>0</v>
      </c>
      <c r="S2353" s="190">
        <v>0</v>
      </c>
      <c r="T2353" s="191">
        <f>S2353*H2353</f>
        <v>0</v>
      </c>
      <c r="U2353" s="38"/>
      <c r="V2353" s="38"/>
      <c r="W2353" s="38"/>
      <c r="X2353" s="38"/>
      <c r="Y2353" s="38"/>
      <c r="Z2353" s="38"/>
      <c r="AA2353" s="38"/>
      <c r="AB2353" s="38"/>
      <c r="AC2353" s="38"/>
      <c r="AD2353" s="38"/>
      <c r="AE2353" s="38"/>
      <c r="AR2353" s="192" t="s">
        <v>301</v>
      </c>
      <c r="AT2353" s="192" t="s">
        <v>187</v>
      </c>
      <c r="AU2353" s="192" t="s">
        <v>92</v>
      </c>
      <c r="AY2353" s="19" t="s">
        <v>185</v>
      </c>
      <c r="BE2353" s="193">
        <f>IF(N2353="základní",J2353,0)</f>
        <v>0</v>
      </c>
      <c r="BF2353" s="193">
        <f>IF(N2353="snížená",J2353,0)</f>
        <v>0</v>
      </c>
      <c r="BG2353" s="193">
        <f>IF(N2353="zákl. přenesená",J2353,0)</f>
        <v>0</v>
      </c>
      <c r="BH2353" s="193">
        <f>IF(N2353="sníž. přenesená",J2353,0)</f>
        <v>0</v>
      </c>
      <c r="BI2353" s="193">
        <f>IF(N2353="nulová",J2353,0)</f>
        <v>0</v>
      </c>
      <c r="BJ2353" s="19" t="s">
        <v>92</v>
      </c>
      <c r="BK2353" s="193">
        <f>ROUND(I2353*H2353,2)</f>
        <v>0</v>
      </c>
      <c r="BL2353" s="19" t="s">
        <v>301</v>
      </c>
      <c r="BM2353" s="192" t="s">
        <v>2617</v>
      </c>
    </row>
    <row r="2354" s="2" customFormat="1">
      <c r="A2354" s="38"/>
      <c r="B2354" s="39"/>
      <c r="C2354" s="38"/>
      <c r="D2354" s="194" t="s">
        <v>193</v>
      </c>
      <c r="E2354" s="38"/>
      <c r="F2354" s="195" t="s">
        <v>2616</v>
      </c>
      <c r="G2354" s="38"/>
      <c r="H2354" s="38"/>
      <c r="I2354" s="196"/>
      <c r="J2354" s="38"/>
      <c r="K2354" s="38"/>
      <c r="L2354" s="39"/>
      <c r="M2354" s="197"/>
      <c r="N2354" s="198"/>
      <c r="O2354" s="77"/>
      <c r="P2354" s="77"/>
      <c r="Q2354" s="77"/>
      <c r="R2354" s="77"/>
      <c r="S2354" s="77"/>
      <c r="T2354" s="78"/>
      <c r="U2354" s="38"/>
      <c r="V2354" s="38"/>
      <c r="W2354" s="38"/>
      <c r="X2354" s="38"/>
      <c r="Y2354" s="38"/>
      <c r="Z2354" s="38"/>
      <c r="AA2354" s="38"/>
      <c r="AB2354" s="38"/>
      <c r="AC2354" s="38"/>
      <c r="AD2354" s="38"/>
      <c r="AE2354" s="38"/>
      <c r="AT2354" s="19" t="s">
        <v>193</v>
      </c>
      <c r="AU2354" s="19" t="s">
        <v>92</v>
      </c>
    </row>
    <row r="2355" s="2" customFormat="1">
      <c r="A2355" s="38"/>
      <c r="B2355" s="39"/>
      <c r="C2355" s="38"/>
      <c r="D2355" s="207" t="s">
        <v>201</v>
      </c>
      <c r="E2355" s="38"/>
      <c r="F2355" s="208" t="s">
        <v>2618</v>
      </c>
      <c r="G2355" s="38"/>
      <c r="H2355" s="38"/>
      <c r="I2355" s="196"/>
      <c r="J2355" s="38"/>
      <c r="K2355" s="38"/>
      <c r="L2355" s="39"/>
      <c r="M2355" s="197"/>
      <c r="N2355" s="198"/>
      <c r="O2355" s="77"/>
      <c r="P2355" s="77"/>
      <c r="Q2355" s="77"/>
      <c r="R2355" s="77"/>
      <c r="S2355" s="77"/>
      <c r="T2355" s="78"/>
      <c r="U2355" s="38"/>
      <c r="V2355" s="38"/>
      <c r="W2355" s="38"/>
      <c r="X2355" s="38"/>
      <c r="Y2355" s="38"/>
      <c r="Z2355" s="38"/>
      <c r="AA2355" s="38"/>
      <c r="AB2355" s="38"/>
      <c r="AC2355" s="38"/>
      <c r="AD2355" s="38"/>
      <c r="AE2355" s="38"/>
      <c r="AT2355" s="19" t="s">
        <v>201</v>
      </c>
      <c r="AU2355" s="19" t="s">
        <v>92</v>
      </c>
    </row>
    <row r="2356" s="12" customFormat="1" ht="22.8" customHeight="1">
      <c r="A2356" s="12"/>
      <c r="B2356" s="167"/>
      <c r="C2356" s="12"/>
      <c r="D2356" s="168" t="s">
        <v>75</v>
      </c>
      <c r="E2356" s="178" t="s">
        <v>2619</v>
      </c>
      <c r="F2356" s="178" t="s">
        <v>2620</v>
      </c>
      <c r="G2356" s="12"/>
      <c r="H2356" s="12"/>
      <c r="I2356" s="170"/>
      <c r="J2356" s="179">
        <f>BK2356</f>
        <v>0</v>
      </c>
      <c r="K2356" s="12"/>
      <c r="L2356" s="167"/>
      <c r="M2356" s="172"/>
      <c r="N2356" s="173"/>
      <c r="O2356" s="173"/>
      <c r="P2356" s="174">
        <f>SUM(P2357:P2395)</f>
        <v>0</v>
      </c>
      <c r="Q2356" s="173"/>
      <c r="R2356" s="174">
        <f>SUM(R2357:R2395)</f>
        <v>11.595409510000001</v>
      </c>
      <c r="S2356" s="173"/>
      <c r="T2356" s="175">
        <f>SUM(T2357:T2395)</f>
        <v>32.360202000000001</v>
      </c>
      <c r="U2356" s="12"/>
      <c r="V2356" s="12"/>
      <c r="W2356" s="12"/>
      <c r="X2356" s="12"/>
      <c r="Y2356" s="12"/>
      <c r="Z2356" s="12"/>
      <c r="AA2356" s="12"/>
      <c r="AB2356" s="12"/>
      <c r="AC2356" s="12"/>
      <c r="AD2356" s="12"/>
      <c r="AE2356" s="12"/>
      <c r="AR2356" s="168" t="s">
        <v>92</v>
      </c>
      <c r="AT2356" s="176" t="s">
        <v>75</v>
      </c>
      <c r="AU2356" s="176" t="s">
        <v>84</v>
      </c>
      <c r="AY2356" s="168" t="s">
        <v>185</v>
      </c>
      <c r="BK2356" s="177">
        <f>SUM(BK2357:BK2395)</f>
        <v>0</v>
      </c>
    </row>
    <row r="2357" s="2" customFormat="1" ht="37.8" customHeight="1">
      <c r="A2357" s="38"/>
      <c r="B2357" s="180"/>
      <c r="C2357" s="181" t="s">
        <v>2621</v>
      </c>
      <c r="D2357" s="181" t="s">
        <v>187</v>
      </c>
      <c r="E2357" s="182" t="s">
        <v>2622</v>
      </c>
      <c r="F2357" s="183" t="s">
        <v>2623</v>
      </c>
      <c r="G2357" s="184" t="s">
        <v>190</v>
      </c>
      <c r="H2357" s="185">
        <v>513.654</v>
      </c>
      <c r="I2357" s="186"/>
      <c r="J2357" s="187">
        <f>ROUND(I2357*H2357,2)</f>
        <v>0</v>
      </c>
      <c r="K2357" s="183" t="s">
        <v>199</v>
      </c>
      <c r="L2357" s="39"/>
      <c r="M2357" s="188" t="s">
        <v>1</v>
      </c>
      <c r="N2357" s="189" t="s">
        <v>42</v>
      </c>
      <c r="O2357" s="77"/>
      <c r="P2357" s="190">
        <f>O2357*H2357</f>
        <v>0</v>
      </c>
      <c r="Q2357" s="190">
        <v>0</v>
      </c>
      <c r="R2357" s="190">
        <f>Q2357*H2357</f>
        <v>0</v>
      </c>
      <c r="S2357" s="190">
        <v>0.063</v>
      </c>
      <c r="T2357" s="191">
        <f>S2357*H2357</f>
        <v>32.360202000000001</v>
      </c>
      <c r="U2357" s="38"/>
      <c r="V2357" s="38"/>
      <c r="W2357" s="38"/>
      <c r="X2357" s="38"/>
      <c r="Y2357" s="38"/>
      <c r="Z2357" s="38"/>
      <c r="AA2357" s="38"/>
      <c r="AB2357" s="38"/>
      <c r="AC2357" s="38"/>
      <c r="AD2357" s="38"/>
      <c r="AE2357" s="38"/>
      <c r="AR2357" s="192" t="s">
        <v>301</v>
      </c>
      <c r="AT2357" s="192" t="s">
        <v>187</v>
      </c>
      <c r="AU2357" s="192" t="s">
        <v>92</v>
      </c>
      <c r="AY2357" s="19" t="s">
        <v>185</v>
      </c>
      <c r="BE2357" s="193">
        <f>IF(N2357="základní",J2357,0)</f>
        <v>0</v>
      </c>
      <c r="BF2357" s="193">
        <f>IF(N2357="snížená",J2357,0)</f>
        <v>0</v>
      </c>
      <c r="BG2357" s="193">
        <f>IF(N2357="zákl. přenesená",J2357,0)</f>
        <v>0</v>
      </c>
      <c r="BH2357" s="193">
        <f>IF(N2357="sníž. přenesená",J2357,0)</f>
        <v>0</v>
      </c>
      <c r="BI2357" s="193">
        <f>IF(N2357="nulová",J2357,0)</f>
        <v>0</v>
      </c>
      <c r="BJ2357" s="19" t="s">
        <v>92</v>
      </c>
      <c r="BK2357" s="193">
        <f>ROUND(I2357*H2357,2)</f>
        <v>0</v>
      </c>
      <c r="BL2357" s="19" t="s">
        <v>301</v>
      </c>
      <c r="BM2357" s="192" t="s">
        <v>2624</v>
      </c>
    </row>
    <row r="2358" s="2" customFormat="1">
      <c r="A2358" s="38"/>
      <c r="B2358" s="39"/>
      <c r="C2358" s="38"/>
      <c r="D2358" s="194" t="s">
        <v>193</v>
      </c>
      <c r="E2358" s="38"/>
      <c r="F2358" s="195" t="s">
        <v>2623</v>
      </c>
      <c r="G2358" s="38"/>
      <c r="H2358" s="38"/>
      <c r="I2358" s="196"/>
      <c r="J2358" s="38"/>
      <c r="K2358" s="38"/>
      <c r="L2358" s="39"/>
      <c r="M2358" s="197"/>
      <c r="N2358" s="198"/>
      <c r="O2358" s="77"/>
      <c r="P2358" s="77"/>
      <c r="Q2358" s="77"/>
      <c r="R2358" s="77"/>
      <c r="S2358" s="77"/>
      <c r="T2358" s="78"/>
      <c r="U2358" s="38"/>
      <c r="V2358" s="38"/>
      <c r="W2358" s="38"/>
      <c r="X2358" s="38"/>
      <c r="Y2358" s="38"/>
      <c r="Z2358" s="38"/>
      <c r="AA2358" s="38"/>
      <c r="AB2358" s="38"/>
      <c r="AC2358" s="38"/>
      <c r="AD2358" s="38"/>
      <c r="AE2358" s="38"/>
      <c r="AT2358" s="19" t="s">
        <v>193</v>
      </c>
      <c r="AU2358" s="19" t="s">
        <v>92</v>
      </c>
    </row>
    <row r="2359" s="2" customFormat="1">
      <c r="A2359" s="38"/>
      <c r="B2359" s="39"/>
      <c r="C2359" s="38"/>
      <c r="D2359" s="207" t="s">
        <v>201</v>
      </c>
      <c r="E2359" s="38"/>
      <c r="F2359" s="208" t="s">
        <v>2625</v>
      </c>
      <c r="G2359" s="38"/>
      <c r="H2359" s="38"/>
      <c r="I2359" s="196"/>
      <c r="J2359" s="38"/>
      <c r="K2359" s="38"/>
      <c r="L2359" s="39"/>
      <c r="M2359" s="197"/>
      <c r="N2359" s="198"/>
      <c r="O2359" s="77"/>
      <c r="P2359" s="77"/>
      <c r="Q2359" s="77"/>
      <c r="R2359" s="77"/>
      <c r="S2359" s="77"/>
      <c r="T2359" s="78"/>
      <c r="U2359" s="38"/>
      <c r="V2359" s="38"/>
      <c r="W2359" s="38"/>
      <c r="X2359" s="38"/>
      <c r="Y2359" s="38"/>
      <c r="Z2359" s="38"/>
      <c r="AA2359" s="38"/>
      <c r="AB2359" s="38"/>
      <c r="AC2359" s="38"/>
      <c r="AD2359" s="38"/>
      <c r="AE2359" s="38"/>
      <c r="AT2359" s="19" t="s">
        <v>201</v>
      </c>
      <c r="AU2359" s="19" t="s">
        <v>92</v>
      </c>
    </row>
    <row r="2360" s="13" customFormat="1">
      <c r="A2360" s="13"/>
      <c r="B2360" s="199"/>
      <c r="C2360" s="13"/>
      <c r="D2360" s="194" t="s">
        <v>194</v>
      </c>
      <c r="E2360" s="200" t="s">
        <v>1</v>
      </c>
      <c r="F2360" s="201" t="s">
        <v>2626</v>
      </c>
      <c r="G2360" s="13"/>
      <c r="H2360" s="202">
        <v>165.941</v>
      </c>
      <c r="I2360" s="203"/>
      <c r="J2360" s="13"/>
      <c r="K2360" s="13"/>
      <c r="L2360" s="199"/>
      <c r="M2360" s="204"/>
      <c r="N2360" s="205"/>
      <c r="O2360" s="205"/>
      <c r="P2360" s="205"/>
      <c r="Q2360" s="205"/>
      <c r="R2360" s="205"/>
      <c r="S2360" s="205"/>
      <c r="T2360" s="206"/>
      <c r="U2360" s="13"/>
      <c r="V2360" s="13"/>
      <c r="W2360" s="13"/>
      <c r="X2360" s="13"/>
      <c r="Y2360" s="13"/>
      <c r="Z2360" s="13"/>
      <c r="AA2360" s="13"/>
      <c r="AB2360" s="13"/>
      <c r="AC2360" s="13"/>
      <c r="AD2360" s="13"/>
      <c r="AE2360" s="13"/>
      <c r="AT2360" s="200" t="s">
        <v>194</v>
      </c>
      <c r="AU2360" s="200" t="s">
        <v>92</v>
      </c>
      <c r="AV2360" s="13" t="s">
        <v>92</v>
      </c>
      <c r="AW2360" s="13" t="s">
        <v>32</v>
      </c>
      <c r="AX2360" s="13" t="s">
        <v>76</v>
      </c>
      <c r="AY2360" s="200" t="s">
        <v>185</v>
      </c>
    </row>
    <row r="2361" s="13" customFormat="1">
      <c r="A2361" s="13"/>
      <c r="B2361" s="199"/>
      <c r="C2361" s="13"/>
      <c r="D2361" s="194" t="s">
        <v>194</v>
      </c>
      <c r="E2361" s="200" t="s">
        <v>1</v>
      </c>
      <c r="F2361" s="201" t="s">
        <v>2627</v>
      </c>
      <c r="G2361" s="13"/>
      <c r="H2361" s="202">
        <v>135.191</v>
      </c>
      <c r="I2361" s="203"/>
      <c r="J2361" s="13"/>
      <c r="K2361" s="13"/>
      <c r="L2361" s="199"/>
      <c r="M2361" s="204"/>
      <c r="N2361" s="205"/>
      <c r="O2361" s="205"/>
      <c r="P2361" s="205"/>
      <c r="Q2361" s="205"/>
      <c r="R2361" s="205"/>
      <c r="S2361" s="205"/>
      <c r="T2361" s="206"/>
      <c r="U2361" s="13"/>
      <c r="V2361" s="13"/>
      <c r="W2361" s="13"/>
      <c r="X2361" s="13"/>
      <c r="Y2361" s="13"/>
      <c r="Z2361" s="13"/>
      <c r="AA2361" s="13"/>
      <c r="AB2361" s="13"/>
      <c r="AC2361" s="13"/>
      <c r="AD2361" s="13"/>
      <c r="AE2361" s="13"/>
      <c r="AT2361" s="200" t="s">
        <v>194</v>
      </c>
      <c r="AU2361" s="200" t="s">
        <v>92</v>
      </c>
      <c r="AV2361" s="13" t="s">
        <v>92</v>
      </c>
      <c r="AW2361" s="13" t="s">
        <v>32</v>
      </c>
      <c r="AX2361" s="13" t="s">
        <v>76</v>
      </c>
      <c r="AY2361" s="200" t="s">
        <v>185</v>
      </c>
    </row>
    <row r="2362" s="13" customFormat="1">
      <c r="A2362" s="13"/>
      <c r="B2362" s="199"/>
      <c r="C2362" s="13"/>
      <c r="D2362" s="194" t="s">
        <v>194</v>
      </c>
      <c r="E2362" s="200" t="s">
        <v>1</v>
      </c>
      <c r="F2362" s="201" t="s">
        <v>2628</v>
      </c>
      <c r="G2362" s="13"/>
      <c r="H2362" s="202">
        <v>99.680000000000007</v>
      </c>
      <c r="I2362" s="203"/>
      <c r="J2362" s="13"/>
      <c r="K2362" s="13"/>
      <c r="L2362" s="199"/>
      <c r="M2362" s="204"/>
      <c r="N2362" s="205"/>
      <c r="O2362" s="205"/>
      <c r="P2362" s="205"/>
      <c r="Q2362" s="205"/>
      <c r="R2362" s="205"/>
      <c r="S2362" s="205"/>
      <c r="T2362" s="206"/>
      <c r="U2362" s="13"/>
      <c r="V2362" s="13"/>
      <c r="W2362" s="13"/>
      <c r="X2362" s="13"/>
      <c r="Y2362" s="13"/>
      <c r="Z2362" s="13"/>
      <c r="AA2362" s="13"/>
      <c r="AB2362" s="13"/>
      <c r="AC2362" s="13"/>
      <c r="AD2362" s="13"/>
      <c r="AE2362" s="13"/>
      <c r="AT2362" s="200" t="s">
        <v>194</v>
      </c>
      <c r="AU2362" s="200" t="s">
        <v>92</v>
      </c>
      <c r="AV2362" s="13" t="s">
        <v>92</v>
      </c>
      <c r="AW2362" s="13" t="s">
        <v>32</v>
      </c>
      <c r="AX2362" s="13" t="s">
        <v>76</v>
      </c>
      <c r="AY2362" s="200" t="s">
        <v>185</v>
      </c>
    </row>
    <row r="2363" s="13" customFormat="1">
      <c r="A2363" s="13"/>
      <c r="B2363" s="199"/>
      <c r="C2363" s="13"/>
      <c r="D2363" s="194" t="s">
        <v>194</v>
      </c>
      <c r="E2363" s="200" t="s">
        <v>1</v>
      </c>
      <c r="F2363" s="201" t="s">
        <v>2629</v>
      </c>
      <c r="G2363" s="13"/>
      <c r="H2363" s="202">
        <v>67.662000000000006</v>
      </c>
      <c r="I2363" s="203"/>
      <c r="J2363" s="13"/>
      <c r="K2363" s="13"/>
      <c r="L2363" s="199"/>
      <c r="M2363" s="204"/>
      <c r="N2363" s="205"/>
      <c r="O2363" s="205"/>
      <c r="P2363" s="205"/>
      <c r="Q2363" s="205"/>
      <c r="R2363" s="205"/>
      <c r="S2363" s="205"/>
      <c r="T2363" s="206"/>
      <c r="U2363" s="13"/>
      <c r="V2363" s="13"/>
      <c r="W2363" s="13"/>
      <c r="X2363" s="13"/>
      <c r="Y2363" s="13"/>
      <c r="Z2363" s="13"/>
      <c r="AA2363" s="13"/>
      <c r="AB2363" s="13"/>
      <c r="AC2363" s="13"/>
      <c r="AD2363" s="13"/>
      <c r="AE2363" s="13"/>
      <c r="AT2363" s="200" t="s">
        <v>194</v>
      </c>
      <c r="AU2363" s="200" t="s">
        <v>92</v>
      </c>
      <c r="AV2363" s="13" t="s">
        <v>92</v>
      </c>
      <c r="AW2363" s="13" t="s">
        <v>32</v>
      </c>
      <c r="AX2363" s="13" t="s">
        <v>76</v>
      </c>
      <c r="AY2363" s="200" t="s">
        <v>185</v>
      </c>
    </row>
    <row r="2364" s="13" customFormat="1">
      <c r="A2364" s="13"/>
      <c r="B2364" s="199"/>
      <c r="C2364" s="13"/>
      <c r="D2364" s="194" t="s">
        <v>194</v>
      </c>
      <c r="E2364" s="200" t="s">
        <v>1</v>
      </c>
      <c r="F2364" s="201" t="s">
        <v>2630</v>
      </c>
      <c r="G2364" s="13"/>
      <c r="H2364" s="202">
        <v>45.18</v>
      </c>
      <c r="I2364" s="203"/>
      <c r="J2364" s="13"/>
      <c r="K2364" s="13"/>
      <c r="L2364" s="199"/>
      <c r="M2364" s="204"/>
      <c r="N2364" s="205"/>
      <c r="O2364" s="205"/>
      <c r="P2364" s="205"/>
      <c r="Q2364" s="205"/>
      <c r="R2364" s="205"/>
      <c r="S2364" s="205"/>
      <c r="T2364" s="206"/>
      <c r="U2364" s="13"/>
      <c r="V2364" s="13"/>
      <c r="W2364" s="13"/>
      <c r="X2364" s="13"/>
      <c r="Y2364" s="13"/>
      <c r="Z2364" s="13"/>
      <c r="AA2364" s="13"/>
      <c r="AB2364" s="13"/>
      <c r="AC2364" s="13"/>
      <c r="AD2364" s="13"/>
      <c r="AE2364" s="13"/>
      <c r="AT2364" s="200" t="s">
        <v>194</v>
      </c>
      <c r="AU2364" s="200" t="s">
        <v>92</v>
      </c>
      <c r="AV2364" s="13" t="s">
        <v>92</v>
      </c>
      <c r="AW2364" s="13" t="s">
        <v>32</v>
      </c>
      <c r="AX2364" s="13" t="s">
        <v>76</v>
      </c>
      <c r="AY2364" s="200" t="s">
        <v>185</v>
      </c>
    </row>
    <row r="2365" s="15" customFormat="1">
      <c r="A2365" s="15"/>
      <c r="B2365" s="226"/>
      <c r="C2365" s="15"/>
      <c r="D2365" s="194" t="s">
        <v>194</v>
      </c>
      <c r="E2365" s="227" t="s">
        <v>1</v>
      </c>
      <c r="F2365" s="228" t="s">
        <v>276</v>
      </c>
      <c r="G2365" s="15"/>
      <c r="H2365" s="229">
        <v>513.654</v>
      </c>
      <c r="I2365" s="230"/>
      <c r="J2365" s="15"/>
      <c r="K2365" s="15"/>
      <c r="L2365" s="226"/>
      <c r="M2365" s="231"/>
      <c r="N2365" s="232"/>
      <c r="O2365" s="232"/>
      <c r="P2365" s="232"/>
      <c r="Q2365" s="232"/>
      <c r="R2365" s="232"/>
      <c r="S2365" s="232"/>
      <c r="T2365" s="233"/>
      <c r="U2365" s="15"/>
      <c r="V2365" s="15"/>
      <c r="W2365" s="15"/>
      <c r="X2365" s="15"/>
      <c r="Y2365" s="15"/>
      <c r="Z2365" s="15"/>
      <c r="AA2365" s="15"/>
      <c r="AB2365" s="15"/>
      <c r="AC2365" s="15"/>
      <c r="AD2365" s="15"/>
      <c r="AE2365" s="15"/>
      <c r="AT2365" s="227" t="s">
        <v>194</v>
      </c>
      <c r="AU2365" s="227" t="s">
        <v>92</v>
      </c>
      <c r="AV2365" s="15" t="s">
        <v>191</v>
      </c>
      <c r="AW2365" s="15" t="s">
        <v>32</v>
      </c>
      <c r="AX2365" s="15" t="s">
        <v>84</v>
      </c>
      <c r="AY2365" s="227" t="s">
        <v>185</v>
      </c>
    </row>
    <row r="2366" s="2" customFormat="1" ht="24.15" customHeight="1">
      <c r="A2366" s="38"/>
      <c r="B2366" s="180"/>
      <c r="C2366" s="181" t="s">
        <v>2631</v>
      </c>
      <c r="D2366" s="181" t="s">
        <v>187</v>
      </c>
      <c r="E2366" s="182" t="s">
        <v>2632</v>
      </c>
      <c r="F2366" s="183" t="s">
        <v>2633</v>
      </c>
      <c r="G2366" s="184" t="s">
        <v>190</v>
      </c>
      <c r="H2366" s="185">
        <v>513.654</v>
      </c>
      <c r="I2366" s="186"/>
      <c r="J2366" s="187">
        <f>ROUND(I2366*H2366,2)</f>
        <v>0</v>
      </c>
      <c r="K2366" s="183" t="s">
        <v>199</v>
      </c>
      <c r="L2366" s="39"/>
      <c r="M2366" s="188" t="s">
        <v>1</v>
      </c>
      <c r="N2366" s="189" t="s">
        <v>42</v>
      </c>
      <c r="O2366" s="77"/>
      <c r="P2366" s="190">
        <f>O2366*H2366</f>
        <v>0</v>
      </c>
      <c r="Q2366" s="190">
        <v>0</v>
      </c>
      <c r="R2366" s="190">
        <f>Q2366*H2366</f>
        <v>0</v>
      </c>
      <c r="S2366" s="190">
        <v>0</v>
      </c>
      <c r="T2366" s="191">
        <f>S2366*H2366</f>
        <v>0</v>
      </c>
      <c r="U2366" s="38"/>
      <c r="V2366" s="38"/>
      <c r="W2366" s="38"/>
      <c r="X2366" s="38"/>
      <c r="Y2366" s="38"/>
      <c r="Z2366" s="38"/>
      <c r="AA2366" s="38"/>
      <c r="AB2366" s="38"/>
      <c r="AC2366" s="38"/>
      <c r="AD2366" s="38"/>
      <c r="AE2366" s="38"/>
      <c r="AR2366" s="192" t="s">
        <v>301</v>
      </c>
      <c r="AT2366" s="192" t="s">
        <v>187</v>
      </c>
      <c r="AU2366" s="192" t="s">
        <v>92</v>
      </c>
      <c r="AY2366" s="19" t="s">
        <v>185</v>
      </c>
      <c r="BE2366" s="193">
        <f>IF(N2366="základní",J2366,0)</f>
        <v>0</v>
      </c>
      <c r="BF2366" s="193">
        <f>IF(N2366="snížená",J2366,0)</f>
        <v>0</v>
      </c>
      <c r="BG2366" s="193">
        <f>IF(N2366="zákl. přenesená",J2366,0)</f>
        <v>0</v>
      </c>
      <c r="BH2366" s="193">
        <f>IF(N2366="sníž. přenesená",J2366,0)</f>
        <v>0</v>
      </c>
      <c r="BI2366" s="193">
        <f>IF(N2366="nulová",J2366,0)</f>
        <v>0</v>
      </c>
      <c r="BJ2366" s="19" t="s">
        <v>92</v>
      </c>
      <c r="BK2366" s="193">
        <f>ROUND(I2366*H2366,2)</f>
        <v>0</v>
      </c>
      <c r="BL2366" s="19" t="s">
        <v>301</v>
      </c>
      <c r="BM2366" s="192" t="s">
        <v>2634</v>
      </c>
    </row>
    <row r="2367" s="2" customFormat="1">
      <c r="A2367" s="38"/>
      <c r="B2367" s="39"/>
      <c r="C2367" s="38"/>
      <c r="D2367" s="194" t="s">
        <v>193</v>
      </c>
      <c r="E2367" s="38"/>
      <c r="F2367" s="195" t="s">
        <v>2633</v>
      </c>
      <c r="G2367" s="38"/>
      <c r="H2367" s="38"/>
      <c r="I2367" s="196"/>
      <c r="J2367" s="38"/>
      <c r="K2367" s="38"/>
      <c r="L2367" s="39"/>
      <c r="M2367" s="197"/>
      <c r="N2367" s="198"/>
      <c r="O2367" s="77"/>
      <c r="P2367" s="77"/>
      <c r="Q2367" s="77"/>
      <c r="R2367" s="77"/>
      <c r="S2367" s="77"/>
      <c r="T2367" s="78"/>
      <c r="U2367" s="38"/>
      <c r="V2367" s="38"/>
      <c r="W2367" s="38"/>
      <c r="X2367" s="38"/>
      <c r="Y2367" s="38"/>
      <c r="Z2367" s="38"/>
      <c r="AA2367" s="38"/>
      <c r="AB2367" s="38"/>
      <c r="AC2367" s="38"/>
      <c r="AD2367" s="38"/>
      <c r="AE2367" s="38"/>
      <c r="AT2367" s="19" t="s">
        <v>193</v>
      </c>
      <c r="AU2367" s="19" t="s">
        <v>92</v>
      </c>
    </row>
    <row r="2368" s="2" customFormat="1">
      <c r="A2368" s="38"/>
      <c r="B2368" s="39"/>
      <c r="C2368" s="38"/>
      <c r="D2368" s="207" t="s">
        <v>201</v>
      </c>
      <c r="E2368" s="38"/>
      <c r="F2368" s="208" t="s">
        <v>2635</v>
      </c>
      <c r="G2368" s="38"/>
      <c r="H2368" s="38"/>
      <c r="I2368" s="196"/>
      <c r="J2368" s="38"/>
      <c r="K2368" s="38"/>
      <c r="L2368" s="39"/>
      <c r="M2368" s="197"/>
      <c r="N2368" s="198"/>
      <c r="O2368" s="77"/>
      <c r="P2368" s="77"/>
      <c r="Q2368" s="77"/>
      <c r="R2368" s="77"/>
      <c r="S2368" s="77"/>
      <c r="T2368" s="78"/>
      <c r="U2368" s="38"/>
      <c r="V2368" s="38"/>
      <c r="W2368" s="38"/>
      <c r="X2368" s="38"/>
      <c r="Y2368" s="38"/>
      <c r="Z2368" s="38"/>
      <c r="AA2368" s="38"/>
      <c r="AB2368" s="38"/>
      <c r="AC2368" s="38"/>
      <c r="AD2368" s="38"/>
      <c r="AE2368" s="38"/>
      <c r="AT2368" s="19" t="s">
        <v>201</v>
      </c>
      <c r="AU2368" s="19" t="s">
        <v>92</v>
      </c>
    </row>
    <row r="2369" s="2" customFormat="1" ht="33" customHeight="1">
      <c r="A2369" s="38"/>
      <c r="B2369" s="180"/>
      <c r="C2369" s="181" t="s">
        <v>2636</v>
      </c>
      <c r="D2369" s="181" t="s">
        <v>187</v>
      </c>
      <c r="E2369" s="182" t="s">
        <v>2637</v>
      </c>
      <c r="F2369" s="183" t="s">
        <v>2638</v>
      </c>
      <c r="G2369" s="184" t="s">
        <v>190</v>
      </c>
      <c r="H2369" s="185">
        <v>246.999</v>
      </c>
      <c r="I2369" s="186"/>
      <c r="J2369" s="187">
        <f>ROUND(I2369*H2369,2)</f>
        <v>0</v>
      </c>
      <c r="K2369" s="183" t="s">
        <v>1</v>
      </c>
      <c r="L2369" s="39"/>
      <c r="M2369" s="188" t="s">
        <v>1</v>
      </c>
      <c r="N2369" s="189" t="s">
        <v>42</v>
      </c>
      <c r="O2369" s="77"/>
      <c r="P2369" s="190">
        <f>O2369*H2369</f>
        <v>0</v>
      </c>
      <c r="Q2369" s="190">
        <v>0</v>
      </c>
      <c r="R2369" s="190">
        <f>Q2369*H2369</f>
        <v>0</v>
      </c>
      <c r="S2369" s="190">
        <v>0</v>
      </c>
      <c r="T2369" s="191">
        <f>S2369*H2369</f>
        <v>0</v>
      </c>
      <c r="U2369" s="38"/>
      <c r="V2369" s="38"/>
      <c r="W2369" s="38"/>
      <c r="X2369" s="38"/>
      <c r="Y2369" s="38"/>
      <c r="Z2369" s="38"/>
      <c r="AA2369" s="38"/>
      <c r="AB2369" s="38"/>
      <c r="AC2369" s="38"/>
      <c r="AD2369" s="38"/>
      <c r="AE2369" s="38"/>
      <c r="AR2369" s="192" t="s">
        <v>301</v>
      </c>
      <c r="AT2369" s="192" t="s">
        <v>187</v>
      </c>
      <c r="AU2369" s="192" t="s">
        <v>92</v>
      </c>
      <c r="AY2369" s="19" t="s">
        <v>185</v>
      </c>
      <c r="BE2369" s="193">
        <f>IF(N2369="základní",J2369,0)</f>
        <v>0</v>
      </c>
      <c r="BF2369" s="193">
        <f>IF(N2369="snížená",J2369,0)</f>
        <v>0</v>
      </c>
      <c r="BG2369" s="193">
        <f>IF(N2369="zákl. přenesená",J2369,0)</f>
        <v>0</v>
      </c>
      <c r="BH2369" s="193">
        <f>IF(N2369="sníž. přenesená",J2369,0)</f>
        <v>0</v>
      </c>
      <c r="BI2369" s="193">
        <f>IF(N2369="nulová",J2369,0)</f>
        <v>0</v>
      </c>
      <c r="BJ2369" s="19" t="s">
        <v>92</v>
      </c>
      <c r="BK2369" s="193">
        <f>ROUND(I2369*H2369,2)</f>
        <v>0</v>
      </c>
      <c r="BL2369" s="19" t="s">
        <v>301</v>
      </c>
      <c r="BM2369" s="192" t="s">
        <v>2639</v>
      </c>
    </row>
    <row r="2370" s="2" customFormat="1">
      <c r="A2370" s="38"/>
      <c r="B2370" s="39"/>
      <c r="C2370" s="38"/>
      <c r="D2370" s="194" t="s">
        <v>193</v>
      </c>
      <c r="E2370" s="38"/>
      <c r="F2370" s="195" t="s">
        <v>2638</v>
      </c>
      <c r="G2370" s="38"/>
      <c r="H2370" s="38"/>
      <c r="I2370" s="196"/>
      <c r="J2370" s="38"/>
      <c r="K2370" s="38"/>
      <c r="L2370" s="39"/>
      <c r="M2370" s="197"/>
      <c r="N2370" s="198"/>
      <c r="O2370" s="77"/>
      <c r="P2370" s="77"/>
      <c r="Q2370" s="77"/>
      <c r="R2370" s="77"/>
      <c r="S2370" s="77"/>
      <c r="T2370" s="78"/>
      <c r="U2370" s="38"/>
      <c r="V2370" s="38"/>
      <c r="W2370" s="38"/>
      <c r="X2370" s="38"/>
      <c r="Y2370" s="38"/>
      <c r="Z2370" s="38"/>
      <c r="AA2370" s="38"/>
      <c r="AB2370" s="38"/>
      <c r="AC2370" s="38"/>
      <c r="AD2370" s="38"/>
      <c r="AE2370" s="38"/>
      <c r="AT2370" s="19" t="s">
        <v>193</v>
      </c>
      <c r="AU2370" s="19" t="s">
        <v>92</v>
      </c>
    </row>
    <row r="2371" s="13" customFormat="1">
      <c r="A2371" s="13"/>
      <c r="B2371" s="199"/>
      <c r="C2371" s="13"/>
      <c r="D2371" s="194" t="s">
        <v>194</v>
      </c>
      <c r="E2371" s="200" t="s">
        <v>1</v>
      </c>
      <c r="F2371" s="201" t="s">
        <v>2640</v>
      </c>
      <c r="G2371" s="13"/>
      <c r="H2371" s="202">
        <v>246.999</v>
      </c>
      <c r="I2371" s="203"/>
      <c r="J2371" s="13"/>
      <c r="K2371" s="13"/>
      <c r="L2371" s="199"/>
      <c r="M2371" s="204"/>
      <c r="N2371" s="205"/>
      <c r="O2371" s="205"/>
      <c r="P2371" s="205"/>
      <c r="Q2371" s="205"/>
      <c r="R2371" s="205"/>
      <c r="S2371" s="205"/>
      <c r="T2371" s="206"/>
      <c r="U2371" s="13"/>
      <c r="V2371" s="13"/>
      <c r="W2371" s="13"/>
      <c r="X2371" s="13"/>
      <c r="Y2371" s="13"/>
      <c r="Z2371" s="13"/>
      <c r="AA2371" s="13"/>
      <c r="AB2371" s="13"/>
      <c r="AC2371" s="13"/>
      <c r="AD2371" s="13"/>
      <c r="AE2371" s="13"/>
      <c r="AT2371" s="200" t="s">
        <v>194</v>
      </c>
      <c r="AU2371" s="200" t="s">
        <v>92</v>
      </c>
      <c r="AV2371" s="13" t="s">
        <v>92</v>
      </c>
      <c r="AW2371" s="13" t="s">
        <v>32</v>
      </c>
      <c r="AX2371" s="13" t="s">
        <v>84</v>
      </c>
      <c r="AY2371" s="200" t="s">
        <v>185</v>
      </c>
    </row>
    <row r="2372" s="2" customFormat="1" ht="37.8" customHeight="1">
      <c r="A2372" s="38"/>
      <c r="B2372" s="180"/>
      <c r="C2372" s="181" t="s">
        <v>2641</v>
      </c>
      <c r="D2372" s="181" t="s">
        <v>187</v>
      </c>
      <c r="E2372" s="182" t="s">
        <v>2642</v>
      </c>
      <c r="F2372" s="183" t="s">
        <v>2643</v>
      </c>
      <c r="G2372" s="184" t="s">
        <v>190</v>
      </c>
      <c r="H2372" s="185">
        <v>246.999</v>
      </c>
      <c r="I2372" s="186"/>
      <c r="J2372" s="187">
        <f>ROUND(I2372*H2372,2)</f>
        <v>0</v>
      </c>
      <c r="K2372" s="183" t="s">
        <v>1</v>
      </c>
      <c r="L2372" s="39"/>
      <c r="M2372" s="188" t="s">
        <v>1</v>
      </c>
      <c r="N2372" s="189" t="s">
        <v>42</v>
      </c>
      <c r="O2372" s="77"/>
      <c r="P2372" s="190">
        <f>O2372*H2372</f>
        <v>0</v>
      </c>
      <c r="Q2372" s="190">
        <v>0.043490000000000001</v>
      </c>
      <c r="R2372" s="190">
        <f>Q2372*H2372</f>
        <v>10.74198651</v>
      </c>
      <c r="S2372" s="190">
        <v>0</v>
      </c>
      <c r="T2372" s="191">
        <f>S2372*H2372</f>
        <v>0</v>
      </c>
      <c r="U2372" s="38"/>
      <c r="V2372" s="38"/>
      <c r="W2372" s="38"/>
      <c r="X2372" s="38"/>
      <c r="Y2372" s="38"/>
      <c r="Z2372" s="38"/>
      <c r="AA2372" s="38"/>
      <c r="AB2372" s="38"/>
      <c r="AC2372" s="38"/>
      <c r="AD2372" s="38"/>
      <c r="AE2372" s="38"/>
      <c r="AR2372" s="192" t="s">
        <v>301</v>
      </c>
      <c r="AT2372" s="192" t="s">
        <v>187</v>
      </c>
      <c r="AU2372" s="192" t="s">
        <v>92</v>
      </c>
      <c r="AY2372" s="19" t="s">
        <v>185</v>
      </c>
      <c r="BE2372" s="193">
        <f>IF(N2372="základní",J2372,0)</f>
        <v>0</v>
      </c>
      <c r="BF2372" s="193">
        <f>IF(N2372="snížená",J2372,0)</f>
        <v>0</v>
      </c>
      <c r="BG2372" s="193">
        <f>IF(N2372="zákl. přenesená",J2372,0)</f>
        <v>0</v>
      </c>
      <c r="BH2372" s="193">
        <f>IF(N2372="sníž. přenesená",J2372,0)</f>
        <v>0</v>
      </c>
      <c r="BI2372" s="193">
        <f>IF(N2372="nulová",J2372,0)</f>
        <v>0</v>
      </c>
      <c r="BJ2372" s="19" t="s">
        <v>92</v>
      </c>
      <c r="BK2372" s="193">
        <f>ROUND(I2372*H2372,2)</f>
        <v>0</v>
      </c>
      <c r="BL2372" s="19" t="s">
        <v>301</v>
      </c>
      <c r="BM2372" s="192" t="s">
        <v>2644</v>
      </c>
    </row>
    <row r="2373" s="2" customFormat="1">
      <c r="A2373" s="38"/>
      <c r="B2373" s="39"/>
      <c r="C2373" s="38"/>
      <c r="D2373" s="194" t="s">
        <v>193</v>
      </c>
      <c r="E2373" s="38"/>
      <c r="F2373" s="195" t="s">
        <v>2643</v>
      </c>
      <c r="G2373" s="38"/>
      <c r="H2373" s="38"/>
      <c r="I2373" s="196"/>
      <c r="J2373" s="38"/>
      <c r="K2373" s="38"/>
      <c r="L2373" s="39"/>
      <c r="M2373" s="197"/>
      <c r="N2373" s="198"/>
      <c r="O2373" s="77"/>
      <c r="P2373" s="77"/>
      <c r="Q2373" s="77"/>
      <c r="R2373" s="77"/>
      <c r="S2373" s="77"/>
      <c r="T2373" s="78"/>
      <c r="U2373" s="38"/>
      <c r="V2373" s="38"/>
      <c r="W2373" s="38"/>
      <c r="X2373" s="38"/>
      <c r="Y2373" s="38"/>
      <c r="Z2373" s="38"/>
      <c r="AA2373" s="38"/>
      <c r="AB2373" s="38"/>
      <c r="AC2373" s="38"/>
      <c r="AD2373" s="38"/>
      <c r="AE2373" s="38"/>
      <c r="AT2373" s="19" t="s">
        <v>193</v>
      </c>
      <c r="AU2373" s="19" t="s">
        <v>92</v>
      </c>
    </row>
    <row r="2374" s="2" customFormat="1" ht="24.15" customHeight="1">
      <c r="A2374" s="38"/>
      <c r="B2374" s="180"/>
      <c r="C2374" s="209" t="s">
        <v>2645</v>
      </c>
      <c r="D2374" s="209" t="s">
        <v>240</v>
      </c>
      <c r="E2374" s="210" t="s">
        <v>2646</v>
      </c>
      <c r="F2374" s="211" t="s">
        <v>2647</v>
      </c>
      <c r="G2374" s="212" t="s">
        <v>190</v>
      </c>
      <c r="H2374" s="213">
        <v>246.999</v>
      </c>
      <c r="I2374" s="214"/>
      <c r="J2374" s="215">
        <f>ROUND(I2374*H2374,2)</f>
        <v>0</v>
      </c>
      <c r="K2374" s="211" t="s">
        <v>1</v>
      </c>
      <c r="L2374" s="216"/>
      <c r="M2374" s="217" t="s">
        <v>1</v>
      </c>
      <c r="N2374" s="218" t="s">
        <v>42</v>
      </c>
      <c r="O2374" s="77"/>
      <c r="P2374" s="190">
        <f>O2374*H2374</f>
        <v>0</v>
      </c>
      <c r="Q2374" s="190">
        <v>0.0028999999999999998</v>
      </c>
      <c r="R2374" s="190">
        <f>Q2374*H2374</f>
        <v>0.71629709999999991</v>
      </c>
      <c r="S2374" s="190">
        <v>0</v>
      </c>
      <c r="T2374" s="191">
        <f>S2374*H2374</f>
        <v>0</v>
      </c>
      <c r="U2374" s="38"/>
      <c r="V2374" s="38"/>
      <c r="W2374" s="38"/>
      <c r="X2374" s="38"/>
      <c r="Y2374" s="38"/>
      <c r="Z2374" s="38"/>
      <c r="AA2374" s="38"/>
      <c r="AB2374" s="38"/>
      <c r="AC2374" s="38"/>
      <c r="AD2374" s="38"/>
      <c r="AE2374" s="38"/>
      <c r="AR2374" s="192" t="s">
        <v>414</v>
      </c>
      <c r="AT2374" s="192" t="s">
        <v>240</v>
      </c>
      <c r="AU2374" s="192" t="s">
        <v>92</v>
      </c>
      <c r="AY2374" s="19" t="s">
        <v>185</v>
      </c>
      <c r="BE2374" s="193">
        <f>IF(N2374="základní",J2374,0)</f>
        <v>0</v>
      </c>
      <c r="BF2374" s="193">
        <f>IF(N2374="snížená",J2374,0)</f>
        <v>0</v>
      </c>
      <c r="BG2374" s="193">
        <f>IF(N2374="zákl. přenesená",J2374,0)</f>
        <v>0</v>
      </c>
      <c r="BH2374" s="193">
        <f>IF(N2374="sníž. přenesená",J2374,0)</f>
        <v>0</v>
      </c>
      <c r="BI2374" s="193">
        <f>IF(N2374="nulová",J2374,0)</f>
        <v>0</v>
      </c>
      <c r="BJ2374" s="19" t="s">
        <v>92</v>
      </c>
      <c r="BK2374" s="193">
        <f>ROUND(I2374*H2374,2)</f>
        <v>0</v>
      </c>
      <c r="BL2374" s="19" t="s">
        <v>301</v>
      </c>
      <c r="BM2374" s="192" t="s">
        <v>2648</v>
      </c>
    </row>
    <row r="2375" s="2" customFormat="1">
      <c r="A2375" s="38"/>
      <c r="B2375" s="39"/>
      <c r="C2375" s="38"/>
      <c r="D2375" s="194" t="s">
        <v>193</v>
      </c>
      <c r="E2375" s="38"/>
      <c r="F2375" s="195" t="s">
        <v>2647</v>
      </c>
      <c r="G2375" s="38"/>
      <c r="H2375" s="38"/>
      <c r="I2375" s="196"/>
      <c r="J2375" s="38"/>
      <c r="K2375" s="38"/>
      <c r="L2375" s="39"/>
      <c r="M2375" s="197"/>
      <c r="N2375" s="198"/>
      <c r="O2375" s="77"/>
      <c r="P2375" s="77"/>
      <c r="Q2375" s="77"/>
      <c r="R2375" s="77"/>
      <c r="S2375" s="77"/>
      <c r="T2375" s="78"/>
      <c r="U2375" s="38"/>
      <c r="V2375" s="38"/>
      <c r="W2375" s="38"/>
      <c r="X2375" s="38"/>
      <c r="Y2375" s="38"/>
      <c r="Z2375" s="38"/>
      <c r="AA2375" s="38"/>
      <c r="AB2375" s="38"/>
      <c r="AC2375" s="38"/>
      <c r="AD2375" s="38"/>
      <c r="AE2375" s="38"/>
      <c r="AT2375" s="19" t="s">
        <v>193</v>
      </c>
      <c r="AU2375" s="19" t="s">
        <v>92</v>
      </c>
    </row>
    <row r="2376" s="13" customFormat="1">
      <c r="A2376" s="13"/>
      <c r="B2376" s="199"/>
      <c r="C2376" s="13"/>
      <c r="D2376" s="194" t="s">
        <v>194</v>
      </c>
      <c r="E2376" s="200" t="s">
        <v>1</v>
      </c>
      <c r="F2376" s="201" t="s">
        <v>2649</v>
      </c>
      <c r="G2376" s="13"/>
      <c r="H2376" s="202">
        <v>246.999</v>
      </c>
      <c r="I2376" s="203"/>
      <c r="J2376" s="13"/>
      <c r="K2376" s="13"/>
      <c r="L2376" s="199"/>
      <c r="M2376" s="204"/>
      <c r="N2376" s="205"/>
      <c r="O2376" s="205"/>
      <c r="P2376" s="205"/>
      <c r="Q2376" s="205"/>
      <c r="R2376" s="205"/>
      <c r="S2376" s="205"/>
      <c r="T2376" s="206"/>
      <c r="U2376" s="13"/>
      <c r="V2376" s="13"/>
      <c r="W2376" s="13"/>
      <c r="X2376" s="13"/>
      <c r="Y2376" s="13"/>
      <c r="Z2376" s="13"/>
      <c r="AA2376" s="13"/>
      <c r="AB2376" s="13"/>
      <c r="AC2376" s="13"/>
      <c r="AD2376" s="13"/>
      <c r="AE2376" s="13"/>
      <c r="AT2376" s="200" t="s">
        <v>194</v>
      </c>
      <c r="AU2376" s="200" t="s">
        <v>92</v>
      </c>
      <c r="AV2376" s="13" t="s">
        <v>92</v>
      </c>
      <c r="AW2376" s="13" t="s">
        <v>32</v>
      </c>
      <c r="AX2376" s="13" t="s">
        <v>84</v>
      </c>
      <c r="AY2376" s="200" t="s">
        <v>185</v>
      </c>
    </row>
    <row r="2377" s="2" customFormat="1" ht="24.15" customHeight="1">
      <c r="A2377" s="38"/>
      <c r="B2377" s="180"/>
      <c r="C2377" s="181" t="s">
        <v>2650</v>
      </c>
      <c r="D2377" s="181" t="s">
        <v>187</v>
      </c>
      <c r="E2377" s="182" t="s">
        <v>2651</v>
      </c>
      <c r="F2377" s="183" t="s">
        <v>2652</v>
      </c>
      <c r="G2377" s="184" t="s">
        <v>190</v>
      </c>
      <c r="H2377" s="185">
        <v>493.99799999999999</v>
      </c>
      <c r="I2377" s="186"/>
      <c r="J2377" s="187">
        <f>ROUND(I2377*H2377,2)</f>
        <v>0</v>
      </c>
      <c r="K2377" s="183" t="s">
        <v>199</v>
      </c>
      <c r="L2377" s="39"/>
      <c r="M2377" s="188" t="s">
        <v>1</v>
      </c>
      <c r="N2377" s="189" t="s">
        <v>42</v>
      </c>
      <c r="O2377" s="77"/>
      <c r="P2377" s="190">
        <f>O2377*H2377</f>
        <v>0</v>
      </c>
      <c r="Q2377" s="190">
        <v>5.0000000000000002E-05</v>
      </c>
      <c r="R2377" s="190">
        <f>Q2377*H2377</f>
        <v>0.0246999</v>
      </c>
      <c r="S2377" s="190">
        <v>0</v>
      </c>
      <c r="T2377" s="191">
        <f>S2377*H2377</f>
        <v>0</v>
      </c>
      <c r="U2377" s="38"/>
      <c r="V2377" s="38"/>
      <c r="W2377" s="38"/>
      <c r="X2377" s="38"/>
      <c r="Y2377" s="38"/>
      <c r="Z2377" s="38"/>
      <c r="AA2377" s="38"/>
      <c r="AB2377" s="38"/>
      <c r="AC2377" s="38"/>
      <c r="AD2377" s="38"/>
      <c r="AE2377" s="38"/>
      <c r="AR2377" s="192" t="s">
        <v>301</v>
      </c>
      <c r="AT2377" s="192" t="s">
        <v>187</v>
      </c>
      <c r="AU2377" s="192" t="s">
        <v>92</v>
      </c>
      <c r="AY2377" s="19" t="s">
        <v>185</v>
      </c>
      <c r="BE2377" s="193">
        <f>IF(N2377="základní",J2377,0)</f>
        <v>0</v>
      </c>
      <c r="BF2377" s="193">
        <f>IF(N2377="snížená",J2377,0)</f>
        <v>0</v>
      </c>
      <c r="BG2377" s="193">
        <f>IF(N2377="zákl. přenesená",J2377,0)</f>
        <v>0</v>
      </c>
      <c r="BH2377" s="193">
        <f>IF(N2377="sníž. přenesená",J2377,0)</f>
        <v>0</v>
      </c>
      <c r="BI2377" s="193">
        <f>IF(N2377="nulová",J2377,0)</f>
        <v>0</v>
      </c>
      <c r="BJ2377" s="19" t="s">
        <v>92</v>
      </c>
      <c r="BK2377" s="193">
        <f>ROUND(I2377*H2377,2)</f>
        <v>0</v>
      </c>
      <c r="BL2377" s="19" t="s">
        <v>301</v>
      </c>
      <c r="BM2377" s="192" t="s">
        <v>2653</v>
      </c>
    </row>
    <row r="2378" s="2" customFormat="1">
      <c r="A2378" s="38"/>
      <c r="B2378" s="39"/>
      <c r="C2378" s="38"/>
      <c r="D2378" s="194" t="s">
        <v>193</v>
      </c>
      <c r="E2378" s="38"/>
      <c r="F2378" s="195" t="s">
        <v>2652</v>
      </c>
      <c r="G2378" s="38"/>
      <c r="H2378" s="38"/>
      <c r="I2378" s="196"/>
      <c r="J2378" s="38"/>
      <c r="K2378" s="38"/>
      <c r="L2378" s="39"/>
      <c r="M2378" s="197"/>
      <c r="N2378" s="198"/>
      <c r="O2378" s="77"/>
      <c r="P2378" s="77"/>
      <c r="Q2378" s="77"/>
      <c r="R2378" s="77"/>
      <c r="S2378" s="77"/>
      <c r="T2378" s="78"/>
      <c r="U2378" s="38"/>
      <c r="V2378" s="38"/>
      <c r="W2378" s="38"/>
      <c r="X2378" s="38"/>
      <c r="Y2378" s="38"/>
      <c r="Z2378" s="38"/>
      <c r="AA2378" s="38"/>
      <c r="AB2378" s="38"/>
      <c r="AC2378" s="38"/>
      <c r="AD2378" s="38"/>
      <c r="AE2378" s="38"/>
      <c r="AT2378" s="19" t="s">
        <v>193</v>
      </c>
      <c r="AU2378" s="19" t="s">
        <v>92</v>
      </c>
    </row>
    <row r="2379" s="2" customFormat="1">
      <c r="A2379" s="38"/>
      <c r="B2379" s="39"/>
      <c r="C2379" s="38"/>
      <c r="D2379" s="207" t="s">
        <v>201</v>
      </c>
      <c r="E2379" s="38"/>
      <c r="F2379" s="208" t="s">
        <v>2654</v>
      </c>
      <c r="G2379" s="38"/>
      <c r="H2379" s="38"/>
      <c r="I2379" s="196"/>
      <c r="J2379" s="38"/>
      <c r="K2379" s="38"/>
      <c r="L2379" s="39"/>
      <c r="M2379" s="197"/>
      <c r="N2379" s="198"/>
      <c r="O2379" s="77"/>
      <c r="P2379" s="77"/>
      <c r="Q2379" s="77"/>
      <c r="R2379" s="77"/>
      <c r="S2379" s="77"/>
      <c r="T2379" s="78"/>
      <c r="U2379" s="38"/>
      <c r="V2379" s="38"/>
      <c r="W2379" s="38"/>
      <c r="X2379" s="38"/>
      <c r="Y2379" s="38"/>
      <c r="Z2379" s="38"/>
      <c r="AA2379" s="38"/>
      <c r="AB2379" s="38"/>
      <c r="AC2379" s="38"/>
      <c r="AD2379" s="38"/>
      <c r="AE2379" s="38"/>
      <c r="AT2379" s="19" t="s">
        <v>201</v>
      </c>
      <c r="AU2379" s="19" t="s">
        <v>92</v>
      </c>
    </row>
    <row r="2380" s="2" customFormat="1" ht="37.8" customHeight="1">
      <c r="A2380" s="38"/>
      <c r="B2380" s="180"/>
      <c r="C2380" s="181" t="s">
        <v>2655</v>
      </c>
      <c r="D2380" s="181" t="s">
        <v>187</v>
      </c>
      <c r="E2380" s="182" t="s">
        <v>2656</v>
      </c>
      <c r="F2380" s="183" t="s">
        <v>2657</v>
      </c>
      <c r="G2380" s="184" t="s">
        <v>383</v>
      </c>
      <c r="H2380" s="185">
        <v>900</v>
      </c>
      <c r="I2380" s="186"/>
      <c r="J2380" s="187">
        <f>ROUND(I2380*H2380,2)</f>
        <v>0</v>
      </c>
      <c r="K2380" s="183" t="s">
        <v>1</v>
      </c>
      <c r="L2380" s="39"/>
      <c r="M2380" s="188" t="s">
        <v>1</v>
      </c>
      <c r="N2380" s="189" t="s">
        <v>42</v>
      </c>
      <c r="O2380" s="77"/>
      <c r="P2380" s="190">
        <f>O2380*H2380</f>
        <v>0</v>
      </c>
      <c r="Q2380" s="190">
        <v>0</v>
      </c>
      <c r="R2380" s="190">
        <f>Q2380*H2380</f>
        <v>0</v>
      </c>
      <c r="S2380" s="190">
        <v>0</v>
      </c>
      <c r="T2380" s="191">
        <f>S2380*H2380</f>
        <v>0</v>
      </c>
      <c r="U2380" s="38"/>
      <c r="V2380" s="38"/>
      <c r="W2380" s="38"/>
      <c r="X2380" s="38"/>
      <c r="Y2380" s="38"/>
      <c r="Z2380" s="38"/>
      <c r="AA2380" s="38"/>
      <c r="AB2380" s="38"/>
      <c r="AC2380" s="38"/>
      <c r="AD2380" s="38"/>
      <c r="AE2380" s="38"/>
      <c r="AR2380" s="192" t="s">
        <v>301</v>
      </c>
      <c r="AT2380" s="192" t="s">
        <v>187</v>
      </c>
      <c r="AU2380" s="192" t="s">
        <v>92</v>
      </c>
      <c r="AY2380" s="19" t="s">
        <v>185</v>
      </c>
      <c r="BE2380" s="193">
        <f>IF(N2380="základní",J2380,0)</f>
        <v>0</v>
      </c>
      <c r="BF2380" s="193">
        <f>IF(N2380="snížená",J2380,0)</f>
        <v>0</v>
      </c>
      <c r="BG2380" s="193">
        <f>IF(N2380="zákl. přenesená",J2380,0)</f>
        <v>0</v>
      </c>
      <c r="BH2380" s="193">
        <f>IF(N2380="sníž. přenesená",J2380,0)</f>
        <v>0</v>
      </c>
      <c r="BI2380" s="193">
        <f>IF(N2380="nulová",J2380,0)</f>
        <v>0</v>
      </c>
      <c r="BJ2380" s="19" t="s">
        <v>92</v>
      </c>
      <c r="BK2380" s="193">
        <f>ROUND(I2380*H2380,2)</f>
        <v>0</v>
      </c>
      <c r="BL2380" s="19" t="s">
        <v>301</v>
      </c>
      <c r="BM2380" s="192" t="s">
        <v>2658</v>
      </c>
    </row>
    <row r="2381" s="2" customFormat="1">
      <c r="A2381" s="38"/>
      <c r="B2381" s="39"/>
      <c r="C2381" s="38"/>
      <c r="D2381" s="194" t="s">
        <v>193</v>
      </c>
      <c r="E2381" s="38"/>
      <c r="F2381" s="195" t="s">
        <v>2657</v>
      </c>
      <c r="G2381" s="38"/>
      <c r="H2381" s="38"/>
      <c r="I2381" s="196"/>
      <c r="J2381" s="38"/>
      <c r="K2381" s="38"/>
      <c r="L2381" s="39"/>
      <c r="M2381" s="197"/>
      <c r="N2381" s="198"/>
      <c r="O2381" s="77"/>
      <c r="P2381" s="77"/>
      <c r="Q2381" s="77"/>
      <c r="R2381" s="77"/>
      <c r="S2381" s="77"/>
      <c r="T2381" s="78"/>
      <c r="U2381" s="38"/>
      <c r="V2381" s="38"/>
      <c r="W2381" s="38"/>
      <c r="X2381" s="38"/>
      <c r="Y2381" s="38"/>
      <c r="Z2381" s="38"/>
      <c r="AA2381" s="38"/>
      <c r="AB2381" s="38"/>
      <c r="AC2381" s="38"/>
      <c r="AD2381" s="38"/>
      <c r="AE2381" s="38"/>
      <c r="AT2381" s="19" t="s">
        <v>193</v>
      </c>
      <c r="AU2381" s="19" t="s">
        <v>92</v>
      </c>
    </row>
    <row r="2382" s="2" customFormat="1" ht="24.15" customHeight="1">
      <c r="A2382" s="38"/>
      <c r="B2382" s="180"/>
      <c r="C2382" s="181" t="s">
        <v>2659</v>
      </c>
      <c r="D2382" s="181" t="s">
        <v>187</v>
      </c>
      <c r="E2382" s="182" t="s">
        <v>2660</v>
      </c>
      <c r="F2382" s="183" t="s">
        <v>2661</v>
      </c>
      <c r="G2382" s="184" t="s">
        <v>584</v>
      </c>
      <c r="H2382" s="185">
        <v>17.84</v>
      </c>
      <c r="I2382" s="186"/>
      <c r="J2382" s="187">
        <f>ROUND(I2382*H2382,2)</f>
        <v>0</v>
      </c>
      <c r="K2382" s="183" t="s">
        <v>1</v>
      </c>
      <c r="L2382" s="39"/>
      <c r="M2382" s="188" t="s">
        <v>1</v>
      </c>
      <c r="N2382" s="189" t="s">
        <v>42</v>
      </c>
      <c r="O2382" s="77"/>
      <c r="P2382" s="190">
        <f>O2382*H2382</f>
        <v>0</v>
      </c>
      <c r="Q2382" s="190">
        <v>0.00021000000000000001</v>
      </c>
      <c r="R2382" s="190">
        <f>Q2382*H2382</f>
        <v>0.0037464</v>
      </c>
      <c r="S2382" s="190">
        <v>0</v>
      </c>
      <c r="T2382" s="191">
        <f>S2382*H2382</f>
        <v>0</v>
      </c>
      <c r="U2382" s="38"/>
      <c r="V2382" s="38"/>
      <c r="W2382" s="38"/>
      <c r="X2382" s="38"/>
      <c r="Y2382" s="38"/>
      <c r="Z2382" s="38"/>
      <c r="AA2382" s="38"/>
      <c r="AB2382" s="38"/>
      <c r="AC2382" s="38"/>
      <c r="AD2382" s="38"/>
      <c r="AE2382" s="38"/>
      <c r="AR2382" s="192" t="s">
        <v>301</v>
      </c>
      <c r="AT2382" s="192" t="s">
        <v>187</v>
      </c>
      <c r="AU2382" s="192" t="s">
        <v>92</v>
      </c>
      <c r="AY2382" s="19" t="s">
        <v>185</v>
      </c>
      <c r="BE2382" s="193">
        <f>IF(N2382="základní",J2382,0)</f>
        <v>0</v>
      </c>
      <c r="BF2382" s="193">
        <f>IF(N2382="snížená",J2382,0)</f>
        <v>0</v>
      </c>
      <c r="BG2382" s="193">
        <f>IF(N2382="zákl. přenesená",J2382,0)</f>
        <v>0</v>
      </c>
      <c r="BH2382" s="193">
        <f>IF(N2382="sníž. přenesená",J2382,0)</f>
        <v>0</v>
      </c>
      <c r="BI2382" s="193">
        <f>IF(N2382="nulová",J2382,0)</f>
        <v>0</v>
      </c>
      <c r="BJ2382" s="19" t="s">
        <v>92</v>
      </c>
      <c r="BK2382" s="193">
        <f>ROUND(I2382*H2382,2)</f>
        <v>0</v>
      </c>
      <c r="BL2382" s="19" t="s">
        <v>301</v>
      </c>
      <c r="BM2382" s="192" t="s">
        <v>2662</v>
      </c>
    </row>
    <row r="2383" s="2" customFormat="1">
      <c r="A2383" s="38"/>
      <c r="B2383" s="39"/>
      <c r="C2383" s="38"/>
      <c r="D2383" s="194" t="s">
        <v>193</v>
      </c>
      <c r="E2383" s="38"/>
      <c r="F2383" s="195" t="s">
        <v>2661</v>
      </c>
      <c r="G2383" s="38"/>
      <c r="H2383" s="38"/>
      <c r="I2383" s="196"/>
      <c r="J2383" s="38"/>
      <c r="K2383" s="38"/>
      <c r="L2383" s="39"/>
      <c r="M2383" s="197"/>
      <c r="N2383" s="198"/>
      <c r="O2383" s="77"/>
      <c r="P2383" s="77"/>
      <c r="Q2383" s="77"/>
      <c r="R2383" s="77"/>
      <c r="S2383" s="77"/>
      <c r="T2383" s="78"/>
      <c r="U2383" s="38"/>
      <c r="V2383" s="38"/>
      <c r="W2383" s="38"/>
      <c r="X2383" s="38"/>
      <c r="Y2383" s="38"/>
      <c r="Z2383" s="38"/>
      <c r="AA2383" s="38"/>
      <c r="AB2383" s="38"/>
      <c r="AC2383" s="38"/>
      <c r="AD2383" s="38"/>
      <c r="AE2383" s="38"/>
      <c r="AT2383" s="19" t="s">
        <v>193</v>
      </c>
      <c r="AU2383" s="19" t="s">
        <v>92</v>
      </c>
    </row>
    <row r="2384" s="13" customFormat="1">
      <c r="A2384" s="13"/>
      <c r="B2384" s="199"/>
      <c r="C2384" s="13"/>
      <c r="D2384" s="194" t="s">
        <v>194</v>
      </c>
      <c r="E2384" s="200" t="s">
        <v>1</v>
      </c>
      <c r="F2384" s="201" t="s">
        <v>2663</v>
      </c>
      <c r="G2384" s="13"/>
      <c r="H2384" s="202">
        <v>9.0999999999999996</v>
      </c>
      <c r="I2384" s="203"/>
      <c r="J2384" s="13"/>
      <c r="K2384" s="13"/>
      <c r="L2384" s="199"/>
      <c r="M2384" s="204"/>
      <c r="N2384" s="205"/>
      <c r="O2384" s="205"/>
      <c r="P2384" s="205"/>
      <c r="Q2384" s="205"/>
      <c r="R2384" s="205"/>
      <c r="S2384" s="205"/>
      <c r="T2384" s="206"/>
      <c r="U2384" s="13"/>
      <c r="V2384" s="13"/>
      <c r="W2384" s="13"/>
      <c r="X2384" s="13"/>
      <c r="Y2384" s="13"/>
      <c r="Z2384" s="13"/>
      <c r="AA2384" s="13"/>
      <c r="AB2384" s="13"/>
      <c r="AC2384" s="13"/>
      <c r="AD2384" s="13"/>
      <c r="AE2384" s="13"/>
      <c r="AT2384" s="200" t="s">
        <v>194</v>
      </c>
      <c r="AU2384" s="200" t="s">
        <v>92</v>
      </c>
      <c r="AV2384" s="13" t="s">
        <v>92</v>
      </c>
      <c r="AW2384" s="13" t="s">
        <v>32</v>
      </c>
      <c r="AX2384" s="13" t="s">
        <v>76</v>
      </c>
      <c r="AY2384" s="200" t="s">
        <v>185</v>
      </c>
    </row>
    <row r="2385" s="13" customFormat="1">
      <c r="A2385" s="13"/>
      <c r="B2385" s="199"/>
      <c r="C2385" s="13"/>
      <c r="D2385" s="194" t="s">
        <v>194</v>
      </c>
      <c r="E2385" s="200" t="s">
        <v>1</v>
      </c>
      <c r="F2385" s="201" t="s">
        <v>2664</v>
      </c>
      <c r="G2385" s="13"/>
      <c r="H2385" s="202">
        <v>8.7400000000000002</v>
      </c>
      <c r="I2385" s="203"/>
      <c r="J2385" s="13"/>
      <c r="K2385" s="13"/>
      <c r="L2385" s="199"/>
      <c r="M2385" s="204"/>
      <c r="N2385" s="205"/>
      <c r="O2385" s="205"/>
      <c r="P2385" s="205"/>
      <c r="Q2385" s="205"/>
      <c r="R2385" s="205"/>
      <c r="S2385" s="205"/>
      <c r="T2385" s="206"/>
      <c r="U2385" s="13"/>
      <c r="V2385" s="13"/>
      <c r="W2385" s="13"/>
      <c r="X2385" s="13"/>
      <c r="Y2385" s="13"/>
      <c r="Z2385" s="13"/>
      <c r="AA2385" s="13"/>
      <c r="AB2385" s="13"/>
      <c r="AC2385" s="13"/>
      <c r="AD2385" s="13"/>
      <c r="AE2385" s="13"/>
      <c r="AT2385" s="200" t="s">
        <v>194</v>
      </c>
      <c r="AU2385" s="200" t="s">
        <v>92</v>
      </c>
      <c r="AV2385" s="13" t="s">
        <v>92</v>
      </c>
      <c r="AW2385" s="13" t="s">
        <v>32</v>
      </c>
      <c r="AX2385" s="13" t="s">
        <v>76</v>
      </c>
      <c r="AY2385" s="200" t="s">
        <v>185</v>
      </c>
    </row>
    <row r="2386" s="15" customFormat="1">
      <c r="A2386" s="15"/>
      <c r="B2386" s="226"/>
      <c r="C2386" s="15"/>
      <c r="D2386" s="194" t="s">
        <v>194</v>
      </c>
      <c r="E2386" s="227" t="s">
        <v>1</v>
      </c>
      <c r="F2386" s="228" t="s">
        <v>276</v>
      </c>
      <c r="G2386" s="15"/>
      <c r="H2386" s="229">
        <v>17.84</v>
      </c>
      <c r="I2386" s="230"/>
      <c r="J2386" s="15"/>
      <c r="K2386" s="15"/>
      <c r="L2386" s="226"/>
      <c r="M2386" s="231"/>
      <c r="N2386" s="232"/>
      <c r="O2386" s="232"/>
      <c r="P2386" s="232"/>
      <c r="Q2386" s="232"/>
      <c r="R2386" s="232"/>
      <c r="S2386" s="232"/>
      <c r="T2386" s="233"/>
      <c r="U2386" s="15"/>
      <c r="V2386" s="15"/>
      <c r="W2386" s="15"/>
      <c r="X2386" s="15"/>
      <c r="Y2386" s="15"/>
      <c r="Z2386" s="15"/>
      <c r="AA2386" s="15"/>
      <c r="AB2386" s="15"/>
      <c r="AC2386" s="15"/>
      <c r="AD2386" s="15"/>
      <c r="AE2386" s="15"/>
      <c r="AT2386" s="227" t="s">
        <v>194</v>
      </c>
      <c r="AU2386" s="227" t="s">
        <v>92</v>
      </c>
      <c r="AV2386" s="15" t="s">
        <v>191</v>
      </c>
      <c r="AW2386" s="15" t="s">
        <v>32</v>
      </c>
      <c r="AX2386" s="15" t="s">
        <v>84</v>
      </c>
      <c r="AY2386" s="227" t="s">
        <v>185</v>
      </c>
    </row>
    <row r="2387" s="2" customFormat="1" ht="24.15" customHeight="1">
      <c r="A2387" s="38"/>
      <c r="B2387" s="180"/>
      <c r="C2387" s="181" t="s">
        <v>2665</v>
      </c>
      <c r="D2387" s="181" t="s">
        <v>187</v>
      </c>
      <c r="E2387" s="182" t="s">
        <v>2666</v>
      </c>
      <c r="F2387" s="183" t="s">
        <v>2667</v>
      </c>
      <c r="G2387" s="184" t="s">
        <v>190</v>
      </c>
      <c r="H2387" s="185">
        <v>493.99799999999999</v>
      </c>
      <c r="I2387" s="186"/>
      <c r="J2387" s="187">
        <f>ROUND(I2387*H2387,2)</f>
        <v>0</v>
      </c>
      <c r="K2387" s="183" t="s">
        <v>199</v>
      </c>
      <c r="L2387" s="39"/>
      <c r="M2387" s="188" t="s">
        <v>1</v>
      </c>
      <c r="N2387" s="189" t="s">
        <v>42</v>
      </c>
      <c r="O2387" s="77"/>
      <c r="P2387" s="190">
        <f>O2387*H2387</f>
        <v>0</v>
      </c>
      <c r="Q2387" s="190">
        <v>0</v>
      </c>
      <c r="R2387" s="190">
        <f>Q2387*H2387</f>
        <v>0</v>
      </c>
      <c r="S2387" s="190">
        <v>0</v>
      </c>
      <c r="T2387" s="191">
        <f>S2387*H2387</f>
        <v>0</v>
      </c>
      <c r="U2387" s="38"/>
      <c r="V2387" s="38"/>
      <c r="W2387" s="38"/>
      <c r="X2387" s="38"/>
      <c r="Y2387" s="38"/>
      <c r="Z2387" s="38"/>
      <c r="AA2387" s="38"/>
      <c r="AB2387" s="38"/>
      <c r="AC2387" s="38"/>
      <c r="AD2387" s="38"/>
      <c r="AE2387" s="38"/>
      <c r="AR2387" s="192" t="s">
        <v>301</v>
      </c>
      <c r="AT2387" s="192" t="s">
        <v>187</v>
      </c>
      <c r="AU2387" s="192" t="s">
        <v>92</v>
      </c>
      <c r="AY2387" s="19" t="s">
        <v>185</v>
      </c>
      <c r="BE2387" s="193">
        <f>IF(N2387="základní",J2387,0)</f>
        <v>0</v>
      </c>
      <c r="BF2387" s="193">
        <f>IF(N2387="snížená",J2387,0)</f>
        <v>0</v>
      </c>
      <c r="BG2387" s="193">
        <f>IF(N2387="zákl. přenesená",J2387,0)</f>
        <v>0</v>
      </c>
      <c r="BH2387" s="193">
        <f>IF(N2387="sníž. přenesená",J2387,0)</f>
        <v>0</v>
      </c>
      <c r="BI2387" s="193">
        <f>IF(N2387="nulová",J2387,0)</f>
        <v>0</v>
      </c>
      <c r="BJ2387" s="19" t="s">
        <v>92</v>
      </c>
      <c r="BK2387" s="193">
        <f>ROUND(I2387*H2387,2)</f>
        <v>0</v>
      </c>
      <c r="BL2387" s="19" t="s">
        <v>301</v>
      </c>
      <c r="BM2387" s="192" t="s">
        <v>2668</v>
      </c>
    </row>
    <row r="2388" s="2" customFormat="1">
      <c r="A2388" s="38"/>
      <c r="B2388" s="39"/>
      <c r="C2388" s="38"/>
      <c r="D2388" s="194" t="s">
        <v>193</v>
      </c>
      <c r="E2388" s="38"/>
      <c r="F2388" s="195" t="s">
        <v>2667</v>
      </c>
      <c r="G2388" s="38"/>
      <c r="H2388" s="38"/>
      <c r="I2388" s="196"/>
      <c r="J2388" s="38"/>
      <c r="K2388" s="38"/>
      <c r="L2388" s="39"/>
      <c r="M2388" s="197"/>
      <c r="N2388" s="198"/>
      <c r="O2388" s="77"/>
      <c r="P2388" s="77"/>
      <c r="Q2388" s="77"/>
      <c r="R2388" s="77"/>
      <c r="S2388" s="77"/>
      <c r="T2388" s="78"/>
      <c r="U2388" s="38"/>
      <c r="V2388" s="38"/>
      <c r="W2388" s="38"/>
      <c r="X2388" s="38"/>
      <c r="Y2388" s="38"/>
      <c r="Z2388" s="38"/>
      <c r="AA2388" s="38"/>
      <c r="AB2388" s="38"/>
      <c r="AC2388" s="38"/>
      <c r="AD2388" s="38"/>
      <c r="AE2388" s="38"/>
      <c r="AT2388" s="19" t="s">
        <v>193</v>
      </c>
      <c r="AU2388" s="19" t="s">
        <v>92</v>
      </c>
    </row>
    <row r="2389" s="2" customFormat="1">
      <c r="A2389" s="38"/>
      <c r="B2389" s="39"/>
      <c r="C2389" s="38"/>
      <c r="D2389" s="207" t="s">
        <v>201</v>
      </c>
      <c r="E2389" s="38"/>
      <c r="F2389" s="208" t="s">
        <v>2669</v>
      </c>
      <c r="G2389" s="38"/>
      <c r="H2389" s="38"/>
      <c r="I2389" s="196"/>
      <c r="J2389" s="38"/>
      <c r="K2389" s="38"/>
      <c r="L2389" s="39"/>
      <c r="M2389" s="197"/>
      <c r="N2389" s="198"/>
      <c r="O2389" s="77"/>
      <c r="P2389" s="77"/>
      <c r="Q2389" s="77"/>
      <c r="R2389" s="77"/>
      <c r="S2389" s="77"/>
      <c r="T2389" s="78"/>
      <c r="U2389" s="38"/>
      <c r="V2389" s="38"/>
      <c r="W2389" s="38"/>
      <c r="X2389" s="38"/>
      <c r="Y2389" s="38"/>
      <c r="Z2389" s="38"/>
      <c r="AA2389" s="38"/>
      <c r="AB2389" s="38"/>
      <c r="AC2389" s="38"/>
      <c r="AD2389" s="38"/>
      <c r="AE2389" s="38"/>
      <c r="AT2389" s="19" t="s">
        <v>201</v>
      </c>
      <c r="AU2389" s="19" t="s">
        <v>92</v>
      </c>
    </row>
    <row r="2390" s="2" customFormat="1" ht="37.8" customHeight="1">
      <c r="A2390" s="38"/>
      <c r="B2390" s="180"/>
      <c r="C2390" s="209" t="s">
        <v>2670</v>
      </c>
      <c r="D2390" s="209" t="s">
        <v>240</v>
      </c>
      <c r="E2390" s="210" t="s">
        <v>2671</v>
      </c>
      <c r="F2390" s="211" t="s">
        <v>2672</v>
      </c>
      <c r="G2390" s="212" t="s">
        <v>190</v>
      </c>
      <c r="H2390" s="213">
        <v>543.39800000000002</v>
      </c>
      <c r="I2390" s="214"/>
      <c r="J2390" s="215">
        <f>ROUND(I2390*H2390,2)</f>
        <v>0</v>
      </c>
      <c r="K2390" s="211" t="s">
        <v>199</v>
      </c>
      <c r="L2390" s="216"/>
      <c r="M2390" s="217" t="s">
        <v>1</v>
      </c>
      <c r="N2390" s="218" t="s">
        <v>42</v>
      </c>
      <c r="O2390" s="77"/>
      <c r="P2390" s="190">
        <f>O2390*H2390</f>
        <v>0</v>
      </c>
      <c r="Q2390" s="190">
        <v>0.00020000000000000001</v>
      </c>
      <c r="R2390" s="190">
        <f>Q2390*H2390</f>
        <v>0.10867960000000002</v>
      </c>
      <c r="S2390" s="190">
        <v>0</v>
      </c>
      <c r="T2390" s="191">
        <f>S2390*H2390</f>
        <v>0</v>
      </c>
      <c r="U2390" s="38"/>
      <c r="V2390" s="38"/>
      <c r="W2390" s="38"/>
      <c r="X2390" s="38"/>
      <c r="Y2390" s="38"/>
      <c r="Z2390" s="38"/>
      <c r="AA2390" s="38"/>
      <c r="AB2390" s="38"/>
      <c r="AC2390" s="38"/>
      <c r="AD2390" s="38"/>
      <c r="AE2390" s="38"/>
      <c r="AR2390" s="192" t="s">
        <v>414</v>
      </c>
      <c r="AT2390" s="192" t="s">
        <v>240</v>
      </c>
      <c r="AU2390" s="192" t="s">
        <v>92</v>
      </c>
      <c r="AY2390" s="19" t="s">
        <v>185</v>
      </c>
      <c r="BE2390" s="193">
        <f>IF(N2390="základní",J2390,0)</f>
        <v>0</v>
      </c>
      <c r="BF2390" s="193">
        <f>IF(N2390="snížená",J2390,0)</f>
        <v>0</v>
      </c>
      <c r="BG2390" s="193">
        <f>IF(N2390="zákl. přenesená",J2390,0)</f>
        <v>0</v>
      </c>
      <c r="BH2390" s="193">
        <f>IF(N2390="sníž. přenesená",J2390,0)</f>
        <v>0</v>
      </c>
      <c r="BI2390" s="193">
        <f>IF(N2390="nulová",J2390,0)</f>
        <v>0</v>
      </c>
      <c r="BJ2390" s="19" t="s">
        <v>92</v>
      </c>
      <c r="BK2390" s="193">
        <f>ROUND(I2390*H2390,2)</f>
        <v>0</v>
      </c>
      <c r="BL2390" s="19" t="s">
        <v>301</v>
      </c>
      <c r="BM2390" s="192" t="s">
        <v>2673</v>
      </c>
    </row>
    <row r="2391" s="2" customFormat="1">
      <c r="A2391" s="38"/>
      <c r="B2391" s="39"/>
      <c r="C2391" s="38"/>
      <c r="D2391" s="194" t="s">
        <v>193</v>
      </c>
      <c r="E2391" s="38"/>
      <c r="F2391" s="195" t="s">
        <v>2672</v>
      </c>
      <c r="G2391" s="38"/>
      <c r="H2391" s="38"/>
      <c r="I2391" s="196"/>
      <c r="J2391" s="38"/>
      <c r="K2391" s="38"/>
      <c r="L2391" s="39"/>
      <c r="M2391" s="197"/>
      <c r="N2391" s="198"/>
      <c r="O2391" s="77"/>
      <c r="P2391" s="77"/>
      <c r="Q2391" s="77"/>
      <c r="R2391" s="77"/>
      <c r="S2391" s="77"/>
      <c r="T2391" s="78"/>
      <c r="U2391" s="38"/>
      <c r="V2391" s="38"/>
      <c r="W2391" s="38"/>
      <c r="X2391" s="38"/>
      <c r="Y2391" s="38"/>
      <c r="Z2391" s="38"/>
      <c r="AA2391" s="38"/>
      <c r="AB2391" s="38"/>
      <c r="AC2391" s="38"/>
      <c r="AD2391" s="38"/>
      <c r="AE2391" s="38"/>
      <c r="AT2391" s="19" t="s">
        <v>193</v>
      </c>
      <c r="AU2391" s="19" t="s">
        <v>92</v>
      </c>
    </row>
    <row r="2392" s="13" customFormat="1">
      <c r="A2392" s="13"/>
      <c r="B2392" s="199"/>
      <c r="C2392" s="13"/>
      <c r="D2392" s="194" t="s">
        <v>194</v>
      </c>
      <c r="E2392" s="200" t="s">
        <v>1</v>
      </c>
      <c r="F2392" s="201" t="s">
        <v>2674</v>
      </c>
      <c r="G2392" s="13"/>
      <c r="H2392" s="202">
        <v>543.39800000000002</v>
      </c>
      <c r="I2392" s="203"/>
      <c r="J2392" s="13"/>
      <c r="K2392" s="13"/>
      <c r="L2392" s="199"/>
      <c r="M2392" s="204"/>
      <c r="N2392" s="205"/>
      <c r="O2392" s="205"/>
      <c r="P2392" s="205"/>
      <c r="Q2392" s="205"/>
      <c r="R2392" s="205"/>
      <c r="S2392" s="205"/>
      <c r="T2392" s="206"/>
      <c r="U2392" s="13"/>
      <c r="V2392" s="13"/>
      <c r="W2392" s="13"/>
      <c r="X2392" s="13"/>
      <c r="Y2392" s="13"/>
      <c r="Z2392" s="13"/>
      <c r="AA2392" s="13"/>
      <c r="AB2392" s="13"/>
      <c r="AC2392" s="13"/>
      <c r="AD2392" s="13"/>
      <c r="AE2392" s="13"/>
      <c r="AT2392" s="200" t="s">
        <v>194</v>
      </c>
      <c r="AU2392" s="200" t="s">
        <v>92</v>
      </c>
      <c r="AV2392" s="13" t="s">
        <v>92</v>
      </c>
      <c r="AW2392" s="13" t="s">
        <v>32</v>
      </c>
      <c r="AX2392" s="13" t="s">
        <v>84</v>
      </c>
      <c r="AY2392" s="200" t="s">
        <v>185</v>
      </c>
    </row>
    <row r="2393" s="2" customFormat="1" ht="24.15" customHeight="1">
      <c r="A2393" s="38"/>
      <c r="B2393" s="180"/>
      <c r="C2393" s="181" t="s">
        <v>2675</v>
      </c>
      <c r="D2393" s="181" t="s">
        <v>187</v>
      </c>
      <c r="E2393" s="182" t="s">
        <v>2676</v>
      </c>
      <c r="F2393" s="183" t="s">
        <v>2677</v>
      </c>
      <c r="G2393" s="184" t="s">
        <v>1809</v>
      </c>
      <c r="H2393" s="242"/>
      <c r="I2393" s="186"/>
      <c r="J2393" s="187">
        <f>ROUND(I2393*H2393,2)</f>
        <v>0</v>
      </c>
      <c r="K2393" s="183" t="s">
        <v>199</v>
      </c>
      <c r="L2393" s="39"/>
      <c r="M2393" s="188" t="s">
        <v>1</v>
      </c>
      <c r="N2393" s="189" t="s">
        <v>42</v>
      </c>
      <c r="O2393" s="77"/>
      <c r="P2393" s="190">
        <f>O2393*H2393</f>
        <v>0</v>
      </c>
      <c r="Q2393" s="190">
        <v>0</v>
      </c>
      <c r="R2393" s="190">
        <f>Q2393*H2393</f>
        <v>0</v>
      </c>
      <c r="S2393" s="190">
        <v>0</v>
      </c>
      <c r="T2393" s="191">
        <f>S2393*H2393</f>
        <v>0</v>
      </c>
      <c r="U2393" s="38"/>
      <c r="V2393" s="38"/>
      <c r="W2393" s="38"/>
      <c r="X2393" s="38"/>
      <c r="Y2393" s="38"/>
      <c r="Z2393" s="38"/>
      <c r="AA2393" s="38"/>
      <c r="AB2393" s="38"/>
      <c r="AC2393" s="38"/>
      <c r="AD2393" s="38"/>
      <c r="AE2393" s="38"/>
      <c r="AR2393" s="192" t="s">
        <v>301</v>
      </c>
      <c r="AT2393" s="192" t="s">
        <v>187</v>
      </c>
      <c r="AU2393" s="192" t="s">
        <v>92</v>
      </c>
      <c r="AY2393" s="19" t="s">
        <v>185</v>
      </c>
      <c r="BE2393" s="193">
        <f>IF(N2393="základní",J2393,0)</f>
        <v>0</v>
      </c>
      <c r="BF2393" s="193">
        <f>IF(N2393="snížená",J2393,0)</f>
        <v>0</v>
      </c>
      <c r="BG2393" s="193">
        <f>IF(N2393="zákl. přenesená",J2393,0)</f>
        <v>0</v>
      </c>
      <c r="BH2393" s="193">
        <f>IF(N2393="sníž. přenesená",J2393,0)</f>
        <v>0</v>
      </c>
      <c r="BI2393" s="193">
        <f>IF(N2393="nulová",J2393,0)</f>
        <v>0</v>
      </c>
      <c r="BJ2393" s="19" t="s">
        <v>92</v>
      </c>
      <c r="BK2393" s="193">
        <f>ROUND(I2393*H2393,2)</f>
        <v>0</v>
      </c>
      <c r="BL2393" s="19" t="s">
        <v>301</v>
      </c>
      <c r="BM2393" s="192" t="s">
        <v>2678</v>
      </c>
    </row>
    <row r="2394" s="2" customFormat="1">
      <c r="A2394" s="38"/>
      <c r="B2394" s="39"/>
      <c r="C2394" s="38"/>
      <c r="D2394" s="194" t="s">
        <v>193</v>
      </c>
      <c r="E2394" s="38"/>
      <c r="F2394" s="195" t="s">
        <v>2677</v>
      </c>
      <c r="G2394" s="38"/>
      <c r="H2394" s="38"/>
      <c r="I2394" s="196"/>
      <c r="J2394" s="38"/>
      <c r="K2394" s="38"/>
      <c r="L2394" s="39"/>
      <c r="M2394" s="197"/>
      <c r="N2394" s="198"/>
      <c r="O2394" s="77"/>
      <c r="P2394" s="77"/>
      <c r="Q2394" s="77"/>
      <c r="R2394" s="77"/>
      <c r="S2394" s="77"/>
      <c r="T2394" s="78"/>
      <c r="U2394" s="38"/>
      <c r="V2394" s="38"/>
      <c r="W2394" s="38"/>
      <c r="X2394" s="38"/>
      <c r="Y2394" s="38"/>
      <c r="Z2394" s="38"/>
      <c r="AA2394" s="38"/>
      <c r="AB2394" s="38"/>
      <c r="AC2394" s="38"/>
      <c r="AD2394" s="38"/>
      <c r="AE2394" s="38"/>
      <c r="AT2394" s="19" t="s">
        <v>193</v>
      </c>
      <c r="AU2394" s="19" t="s">
        <v>92</v>
      </c>
    </row>
    <row r="2395" s="2" customFormat="1">
      <c r="A2395" s="38"/>
      <c r="B2395" s="39"/>
      <c r="C2395" s="38"/>
      <c r="D2395" s="207" t="s">
        <v>201</v>
      </c>
      <c r="E2395" s="38"/>
      <c r="F2395" s="208" t="s">
        <v>2679</v>
      </c>
      <c r="G2395" s="38"/>
      <c r="H2395" s="38"/>
      <c r="I2395" s="196"/>
      <c r="J2395" s="38"/>
      <c r="K2395" s="38"/>
      <c r="L2395" s="39"/>
      <c r="M2395" s="197"/>
      <c r="N2395" s="198"/>
      <c r="O2395" s="77"/>
      <c r="P2395" s="77"/>
      <c r="Q2395" s="77"/>
      <c r="R2395" s="77"/>
      <c r="S2395" s="77"/>
      <c r="T2395" s="78"/>
      <c r="U2395" s="38"/>
      <c r="V2395" s="38"/>
      <c r="W2395" s="38"/>
      <c r="X2395" s="38"/>
      <c r="Y2395" s="38"/>
      <c r="Z2395" s="38"/>
      <c r="AA2395" s="38"/>
      <c r="AB2395" s="38"/>
      <c r="AC2395" s="38"/>
      <c r="AD2395" s="38"/>
      <c r="AE2395" s="38"/>
      <c r="AT2395" s="19" t="s">
        <v>201</v>
      </c>
      <c r="AU2395" s="19" t="s">
        <v>92</v>
      </c>
    </row>
    <row r="2396" s="12" customFormat="1" ht="22.8" customHeight="1">
      <c r="A2396" s="12"/>
      <c r="B2396" s="167"/>
      <c r="C2396" s="12"/>
      <c r="D2396" s="168" t="s">
        <v>75</v>
      </c>
      <c r="E2396" s="178" t="s">
        <v>2680</v>
      </c>
      <c r="F2396" s="178" t="s">
        <v>2681</v>
      </c>
      <c r="G2396" s="12"/>
      <c r="H2396" s="12"/>
      <c r="I2396" s="170"/>
      <c r="J2396" s="179">
        <f>BK2396</f>
        <v>0</v>
      </c>
      <c r="K2396" s="12"/>
      <c r="L2396" s="167"/>
      <c r="M2396" s="172"/>
      <c r="N2396" s="173"/>
      <c r="O2396" s="173"/>
      <c r="P2396" s="174">
        <f>SUM(P2397:P2696)</f>
        <v>0</v>
      </c>
      <c r="Q2396" s="173"/>
      <c r="R2396" s="174">
        <f>SUM(R2397:R2696)</f>
        <v>0.022619999999999998</v>
      </c>
      <c r="S2396" s="173"/>
      <c r="T2396" s="175">
        <f>SUM(T2397:T2696)</f>
        <v>2.3871000000000002</v>
      </c>
      <c r="U2396" s="12"/>
      <c r="V2396" s="12"/>
      <c r="W2396" s="12"/>
      <c r="X2396" s="12"/>
      <c r="Y2396" s="12"/>
      <c r="Z2396" s="12"/>
      <c r="AA2396" s="12"/>
      <c r="AB2396" s="12"/>
      <c r="AC2396" s="12"/>
      <c r="AD2396" s="12"/>
      <c r="AE2396" s="12"/>
      <c r="AR2396" s="168" t="s">
        <v>92</v>
      </c>
      <c r="AT2396" s="176" t="s">
        <v>75</v>
      </c>
      <c r="AU2396" s="176" t="s">
        <v>84</v>
      </c>
      <c r="AY2396" s="168" t="s">
        <v>185</v>
      </c>
      <c r="BK2396" s="177">
        <f>SUM(BK2397:BK2696)</f>
        <v>0</v>
      </c>
    </row>
    <row r="2397" s="2" customFormat="1" ht="37.8" customHeight="1">
      <c r="A2397" s="38"/>
      <c r="B2397" s="180"/>
      <c r="C2397" s="181" t="s">
        <v>2682</v>
      </c>
      <c r="D2397" s="181" t="s">
        <v>187</v>
      </c>
      <c r="E2397" s="182" t="s">
        <v>2683</v>
      </c>
      <c r="F2397" s="183" t="s">
        <v>2684</v>
      </c>
      <c r="G2397" s="184" t="s">
        <v>383</v>
      </c>
      <c r="H2397" s="185">
        <v>66</v>
      </c>
      <c r="I2397" s="186"/>
      <c r="J2397" s="187">
        <f>ROUND(I2397*H2397,2)</f>
        <v>0</v>
      </c>
      <c r="K2397" s="183" t="s">
        <v>1</v>
      </c>
      <c r="L2397" s="39"/>
      <c r="M2397" s="188" t="s">
        <v>1</v>
      </c>
      <c r="N2397" s="189" t="s">
        <v>42</v>
      </c>
      <c r="O2397" s="77"/>
      <c r="P2397" s="190">
        <f>O2397*H2397</f>
        <v>0</v>
      </c>
      <c r="Q2397" s="190">
        <v>0.00025999999999999998</v>
      </c>
      <c r="R2397" s="190">
        <f>Q2397*H2397</f>
        <v>0.017159999999999998</v>
      </c>
      <c r="S2397" s="190">
        <v>0</v>
      </c>
      <c r="T2397" s="191">
        <f>S2397*H2397</f>
        <v>0</v>
      </c>
      <c r="U2397" s="38"/>
      <c r="V2397" s="38"/>
      <c r="W2397" s="38"/>
      <c r="X2397" s="38"/>
      <c r="Y2397" s="38"/>
      <c r="Z2397" s="38"/>
      <c r="AA2397" s="38"/>
      <c r="AB2397" s="38"/>
      <c r="AC2397" s="38"/>
      <c r="AD2397" s="38"/>
      <c r="AE2397" s="38"/>
      <c r="AR2397" s="192" t="s">
        <v>301</v>
      </c>
      <c r="AT2397" s="192" t="s">
        <v>187</v>
      </c>
      <c r="AU2397" s="192" t="s">
        <v>92</v>
      </c>
      <c r="AY2397" s="19" t="s">
        <v>185</v>
      </c>
      <c r="BE2397" s="193">
        <f>IF(N2397="základní",J2397,0)</f>
        <v>0</v>
      </c>
      <c r="BF2397" s="193">
        <f>IF(N2397="snížená",J2397,0)</f>
        <v>0</v>
      </c>
      <c r="BG2397" s="193">
        <f>IF(N2397="zákl. přenesená",J2397,0)</f>
        <v>0</v>
      </c>
      <c r="BH2397" s="193">
        <f>IF(N2397="sníž. přenesená",J2397,0)</f>
        <v>0</v>
      </c>
      <c r="BI2397" s="193">
        <f>IF(N2397="nulová",J2397,0)</f>
        <v>0</v>
      </c>
      <c r="BJ2397" s="19" t="s">
        <v>92</v>
      </c>
      <c r="BK2397" s="193">
        <f>ROUND(I2397*H2397,2)</f>
        <v>0</v>
      </c>
      <c r="BL2397" s="19" t="s">
        <v>301</v>
      </c>
      <c r="BM2397" s="192" t="s">
        <v>2685</v>
      </c>
    </row>
    <row r="2398" s="2" customFormat="1">
      <c r="A2398" s="38"/>
      <c r="B2398" s="39"/>
      <c r="C2398" s="38"/>
      <c r="D2398" s="194" t="s">
        <v>193</v>
      </c>
      <c r="E2398" s="38"/>
      <c r="F2398" s="195" t="s">
        <v>2684</v>
      </c>
      <c r="G2398" s="38"/>
      <c r="H2398" s="38"/>
      <c r="I2398" s="196"/>
      <c r="J2398" s="38"/>
      <c r="K2398" s="38"/>
      <c r="L2398" s="39"/>
      <c r="M2398" s="197"/>
      <c r="N2398" s="198"/>
      <c r="O2398" s="77"/>
      <c r="P2398" s="77"/>
      <c r="Q2398" s="77"/>
      <c r="R2398" s="77"/>
      <c r="S2398" s="77"/>
      <c r="T2398" s="78"/>
      <c r="U2398" s="38"/>
      <c r="V2398" s="38"/>
      <c r="W2398" s="38"/>
      <c r="X2398" s="38"/>
      <c r="Y2398" s="38"/>
      <c r="Z2398" s="38"/>
      <c r="AA2398" s="38"/>
      <c r="AB2398" s="38"/>
      <c r="AC2398" s="38"/>
      <c r="AD2398" s="38"/>
      <c r="AE2398" s="38"/>
      <c r="AT2398" s="19" t="s">
        <v>193</v>
      </c>
      <c r="AU2398" s="19" t="s">
        <v>92</v>
      </c>
    </row>
    <row r="2399" s="2" customFormat="1" ht="37.8" customHeight="1">
      <c r="A2399" s="38"/>
      <c r="B2399" s="180"/>
      <c r="C2399" s="181" t="s">
        <v>2686</v>
      </c>
      <c r="D2399" s="181" t="s">
        <v>187</v>
      </c>
      <c r="E2399" s="182" t="s">
        <v>2687</v>
      </c>
      <c r="F2399" s="183" t="s">
        <v>2688</v>
      </c>
      <c r="G2399" s="184" t="s">
        <v>383</v>
      </c>
      <c r="H2399" s="185">
        <v>2</v>
      </c>
      <c r="I2399" s="186"/>
      <c r="J2399" s="187">
        <f>ROUND(I2399*H2399,2)</f>
        <v>0</v>
      </c>
      <c r="K2399" s="183" t="s">
        <v>1</v>
      </c>
      <c r="L2399" s="39"/>
      <c r="M2399" s="188" t="s">
        <v>1</v>
      </c>
      <c r="N2399" s="189" t="s">
        <v>42</v>
      </c>
      <c r="O2399" s="77"/>
      <c r="P2399" s="190">
        <f>O2399*H2399</f>
        <v>0</v>
      </c>
      <c r="Q2399" s="190">
        <v>0.00025999999999999998</v>
      </c>
      <c r="R2399" s="190">
        <f>Q2399*H2399</f>
        <v>0.00051999999999999995</v>
      </c>
      <c r="S2399" s="190">
        <v>0</v>
      </c>
      <c r="T2399" s="191">
        <f>S2399*H2399</f>
        <v>0</v>
      </c>
      <c r="U2399" s="38"/>
      <c r="V2399" s="38"/>
      <c r="W2399" s="38"/>
      <c r="X2399" s="38"/>
      <c r="Y2399" s="38"/>
      <c r="Z2399" s="38"/>
      <c r="AA2399" s="38"/>
      <c r="AB2399" s="38"/>
      <c r="AC2399" s="38"/>
      <c r="AD2399" s="38"/>
      <c r="AE2399" s="38"/>
      <c r="AR2399" s="192" t="s">
        <v>301</v>
      </c>
      <c r="AT2399" s="192" t="s">
        <v>187</v>
      </c>
      <c r="AU2399" s="192" t="s">
        <v>92</v>
      </c>
      <c r="AY2399" s="19" t="s">
        <v>185</v>
      </c>
      <c r="BE2399" s="193">
        <f>IF(N2399="základní",J2399,0)</f>
        <v>0</v>
      </c>
      <c r="BF2399" s="193">
        <f>IF(N2399="snížená",J2399,0)</f>
        <v>0</v>
      </c>
      <c r="BG2399" s="193">
        <f>IF(N2399="zákl. přenesená",J2399,0)</f>
        <v>0</v>
      </c>
      <c r="BH2399" s="193">
        <f>IF(N2399="sníž. přenesená",J2399,0)</f>
        <v>0</v>
      </c>
      <c r="BI2399" s="193">
        <f>IF(N2399="nulová",J2399,0)</f>
        <v>0</v>
      </c>
      <c r="BJ2399" s="19" t="s">
        <v>92</v>
      </c>
      <c r="BK2399" s="193">
        <f>ROUND(I2399*H2399,2)</f>
        <v>0</v>
      </c>
      <c r="BL2399" s="19" t="s">
        <v>301</v>
      </c>
      <c r="BM2399" s="192" t="s">
        <v>2689</v>
      </c>
    </row>
    <row r="2400" s="2" customFormat="1">
      <c r="A2400" s="38"/>
      <c r="B2400" s="39"/>
      <c r="C2400" s="38"/>
      <c r="D2400" s="194" t="s">
        <v>193</v>
      </c>
      <c r="E2400" s="38"/>
      <c r="F2400" s="195" t="s">
        <v>2688</v>
      </c>
      <c r="G2400" s="38"/>
      <c r="H2400" s="38"/>
      <c r="I2400" s="196"/>
      <c r="J2400" s="38"/>
      <c r="K2400" s="38"/>
      <c r="L2400" s="39"/>
      <c r="M2400" s="197"/>
      <c r="N2400" s="198"/>
      <c r="O2400" s="77"/>
      <c r="P2400" s="77"/>
      <c r="Q2400" s="77"/>
      <c r="R2400" s="77"/>
      <c r="S2400" s="77"/>
      <c r="T2400" s="78"/>
      <c r="U2400" s="38"/>
      <c r="V2400" s="38"/>
      <c r="W2400" s="38"/>
      <c r="X2400" s="38"/>
      <c r="Y2400" s="38"/>
      <c r="Z2400" s="38"/>
      <c r="AA2400" s="38"/>
      <c r="AB2400" s="38"/>
      <c r="AC2400" s="38"/>
      <c r="AD2400" s="38"/>
      <c r="AE2400" s="38"/>
      <c r="AT2400" s="19" t="s">
        <v>193</v>
      </c>
      <c r="AU2400" s="19" t="s">
        <v>92</v>
      </c>
    </row>
    <row r="2401" s="2" customFormat="1" ht="37.8" customHeight="1">
      <c r="A2401" s="38"/>
      <c r="B2401" s="180"/>
      <c r="C2401" s="181" t="s">
        <v>2690</v>
      </c>
      <c r="D2401" s="181" t="s">
        <v>187</v>
      </c>
      <c r="E2401" s="182" t="s">
        <v>2691</v>
      </c>
      <c r="F2401" s="183" t="s">
        <v>2692</v>
      </c>
      <c r="G2401" s="184" t="s">
        <v>383</v>
      </c>
      <c r="H2401" s="185">
        <v>1</v>
      </c>
      <c r="I2401" s="186"/>
      <c r="J2401" s="187">
        <f>ROUND(I2401*H2401,2)</f>
        <v>0</v>
      </c>
      <c r="K2401" s="183" t="s">
        <v>1</v>
      </c>
      <c r="L2401" s="39"/>
      <c r="M2401" s="188" t="s">
        <v>1</v>
      </c>
      <c r="N2401" s="189" t="s">
        <v>42</v>
      </c>
      <c r="O2401" s="77"/>
      <c r="P2401" s="190">
        <f>O2401*H2401</f>
        <v>0</v>
      </c>
      <c r="Q2401" s="190">
        <v>0.00025999999999999998</v>
      </c>
      <c r="R2401" s="190">
        <f>Q2401*H2401</f>
        <v>0.00025999999999999998</v>
      </c>
      <c r="S2401" s="190">
        <v>0</v>
      </c>
      <c r="T2401" s="191">
        <f>S2401*H2401</f>
        <v>0</v>
      </c>
      <c r="U2401" s="38"/>
      <c r="V2401" s="38"/>
      <c r="W2401" s="38"/>
      <c r="X2401" s="38"/>
      <c r="Y2401" s="38"/>
      <c r="Z2401" s="38"/>
      <c r="AA2401" s="38"/>
      <c r="AB2401" s="38"/>
      <c r="AC2401" s="38"/>
      <c r="AD2401" s="38"/>
      <c r="AE2401" s="38"/>
      <c r="AR2401" s="192" t="s">
        <v>301</v>
      </c>
      <c r="AT2401" s="192" t="s">
        <v>187</v>
      </c>
      <c r="AU2401" s="192" t="s">
        <v>92</v>
      </c>
      <c r="AY2401" s="19" t="s">
        <v>185</v>
      </c>
      <c r="BE2401" s="193">
        <f>IF(N2401="základní",J2401,0)</f>
        <v>0</v>
      </c>
      <c r="BF2401" s="193">
        <f>IF(N2401="snížená",J2401,0)</f>
        <v>0</v>
      </c>
      <c r="BG2401" s="193">
        <f>IF(N2401="zákl. přenesená",J2401,0)</f>
        <v>0</v>
      </c>
      <c r="BH2401" s="193">
        <f>IF(N2401="sníž. přenesená",J2401,0)</f>
        <v>0</v>
      </c>
      <c r="BI2401" s="193">
        <f>IF(N2401="nulová",J2401,0)</f>
        <v>0</v>
      </c>
      <c r="BJ2401" s="19" t="s">
        <v>92</v>
      </c>
      <c r="BK2401" s="193">
        <f>ROUND(I2401*H2401,2)</f>
        <v>0</v>
      </c>
      <c r="BL2401" s="19" t="s">
        <v>301</v>
      </c>
      <c r="BM2401" s="192" t="s">
        <v>2693</v>
      </c>
    </row>
    <row r="2402" s="2" customFormat="1">
      <c r="A2402" s="38"/>
      <c r="B2402" s="39"/>
      <c r="C2402" s="38"/>
      <c r="D2402" s="194" t="s">
        <v>193</v>
      </c>
      <c r="E2402" s="38"/>
      <c r="F2402" s="195" t="s">
        <v>2692</v>
      </c>
      <c r="G2402" s="38"/>
      <c r="H2402" s="38"/>
      <c r="I2402" s="196"/>
      <c r="J2402" s="38"/>
      <c r="K2402" s="38"/>
      <c r="L2402" s="39"/>
      <c r="M2402" s="197"/>
      <c r="N2402" s="198"/>
      <c r="O2402" s="77"/>
      <c r="P2402" s="77"/>
      <c r="Q2402" s="77"/>
      <c r="R2402" s="77"/>
      <c r="S2402" s="77"/>
      <c r="T2402" s="78"/>
      <c r="U2402" s="38"/>
      <c r="V2402" s="38"/>
      <c r="W2402" s="38"/>
      <c r="X2402" s="38"/>
      <c r="Y2402" s="38"/>
      <c r="Z2402" s="38"/>
      <c r="AA2402" s="38"/>
      <c r="AB2402" s="38"/>
      <c r="AC2402" s="38"/>
      <c r="AD2402" s="38"/>
      <c r="AE2402" s="38"/>
      <c r="AT2402" s="19" t="s">
        <v>193</v>
      </c>
      <c r="AU2402" s="19" t="s">
        <v>92</v>
      </c>
    </row>
    <row r="2403" s="2" customFormat="1" ht="49.05" customHeight="1">
      <c r="A2403" s="38"/>
      <c r="B2403" s="180"/>
      <c r="C2403" s="181" t="s">
        <v>2694</v>
      </c>
      <c r="D2403" s="181" t="s">
        <v>187</v>
      </c>
      <c r="E2403" s="182" t="s">
        <v>2695</v>
      </c>
      <c r="F2403" s="183" t="s">
        <v>2696</v>
      </c>
      <c r="G2403" s="184" t="s">
        <v>383</v>
      </c>
      <c r="H2403" s="185">
        <v>9</v>
      </c>
      <c r="I2403" s="186"/>
      <c r="J2403" s="187">
        <f>ROUND(I2403*H2403,2)</f>
        <v>0</v>
      </c>
      <c r="K2403" s="183" t="s">
        <v>1</v>
      </c>
      <c r="L2403" s="39"/>
      <c r="M2403" s="188" t="s">
        <v>1</v>
      </c>
      <c r="N2403" s="189" t="s">
        <v>42</v>
      </c>
      <c r="O2403" s="77"/>
      <c r="P2403" s="190">
        <f>O2403*H2403</f>
        <v>0</v>
      </c>
      <c r="Q2403" s="190">
        <v>0.00025999999999999998</v>
      </c>
      <c r="R2403" s="190">
        <f>Q2403*H2403</f>
        <v>0.0023399999999999996</v>
      </c>
      <c r="S2403" s="190">
        <v>0</v>
      </c>
      <c r="T2403" s="191">
        <f>S2403*H2403</f>
        <v>0</v>
      </c>
      <c r="U2403" s="38"/>
      <c r="V2403" s="38"/>
      <c r="W2403" s="38"/>
      <c r="X2403" s="38"/>
      <c r="Y2403" s="38"/>
      <c r="Z2403" s="38"/>
      <c r="AA2403" s="38"/>
      <c r="AB2403" s="38"/>
      <c r="AC2403" s="38"/>
      <c r="AD2403" s="38"/>
      <c r="AE2403" s="38"/>
      <c r="AR2403" s="192" t="s">
        <v>301</v>
      </c>
      <c r="AT2403" s="192" t="s">
        <v>187</v>
      </c>
      <c r="AU2403" s="192" t="s">
        <v>92</v>
      </c>
      <c r="AY2403" s="19" t="s">
        <v>185</v>
      </c>
      <c r="BE2403" s="193">
        <f>IF(N2403="základní",J2403,0)</f>
        <v>0</v>
      </c>
      <c r="BF2403" s="193">
        <f>IF(N2403="snížená",J2403,0)</f>
        <v>0</v>
      </c>
      <c r="BG2403" s="193">
        <f>IF(N2403="zákl. přenesená",J2403,0)</f>
        <v>0</v>
      </c>
      <c r="BH2403" s="193">
        <f>IF(N2403="sníž. přenesená",J2403,0)</f>
        <v>0</v>
      </c>
      <c r="BI2403" s="193">
        <f>IF(N2403="nulová",J2403,0)</f>
        <v>0</v>
      </c>
      <c r="BJ2403" s="19" t="s">
        <v>92</v>
      </c>
      <c r="BK2403" s="193">
        <f>ROUND(I2403*H2403,2)</f>
        <v>0</v>
      </c>
      <c r="BL2403" s="19" t="s">
        <v>301</v>
      </c>
      <c r="BM2403" s="192" t="s">
        <v>2697</v>
      </c>
    </row>
    <row r="2404" s="2" customFormat="1">
      <c r="A2404" s="38"/>
      <c r="B2404" s="39"/>
      <c r="C2404" s="38"/>
      <c r="D2404" s="194" t="s">
        <v>193</v>
      </c>
      <c r="E2404" s="38"/>
      <c r="F2404" s="195" t="s">
        <v>2696</v>
      </c>
      <c r="G2404" s="38"/>
      <c r="H2404" s="38"/>
      <c r="I2404" s="196"/>
      <c r="J2404" s="38"/>
      <c r="K2404" s="38"/>
      <c r="L2404" s="39"/>
      <c r="M2404" s="197"/>
      <c r="N2404" s="198"/>
      <c r="O2404" s="77"/>
      <c r="P2404" s="77"/>
      <c r="Q2404" s="77"/>
      <c r="R2404" s="77"/>
      <c r="S2404" s="77"/>
      <c r="T2404" s="78"/>
      <c r="U2404" s="38"/>
      <c r="V2404" s="38"/>
      <c r="W2404" s="38"/>
      <c r="X2404" s="38"/>
      <c r="Y2404" s="38"/>
      <c r="Z2404" s="38"/>
      <c r="AA2404" s="38"/>
      <c r="AB2404" s="38"/>
      <c r="AC2404" s="38"/>
      <c r="AD2404" s="38"/>
      <c r="AE2404" s="38"/>
      <c r="AT2404" s="19" t="s">
        <v>193</v>
      </c>
      <c r="AU2404" s="19" t="s">
        <v>92</v>
      </c>
    </row>
    <row r="2405" s="2" customFormat="1" ht="49.05" customHeight="1">
      <c r="A2405" s="38"/>
      <c r="B2405" s="180"/>
      <c r="C2405" s="181" t="s">
        <v>2698</v>
      </c>
      <c r="D2405" s="181" t="s">
        <v>187</v>
      </c>
      <c r="E2405" s="182" t="s">
        <v>2699</v>
      </c>
      <c r="F2405" s="183" t="s">
        <v>2700</v>
      </c>
      <c r="G2405" s="184" t="s">
        <v>383</v>
      </c>
      <c r="H2405" s="185">
        <v>4</v>
      </c>
      <c r="I2405" s="186"/>
      <c r="J2405" s="187">
        <f>ROUND(I2405*H2405,2)</f>
        <v>0</v>
      </c>
      <c r="K2405" s="183" t="s">
        <v>1</v>
      </c>
      <c r="L2405" s="39"/>
      <c r="M2405" s="188" t="s">
        <v>1</v>
      </c>
      <c r="N2405" s="189" t="s">
        <v>42</v>
      </c>
      <c r="O2405" s="77"/>
      <c r="P2405" s="190">
        <f>O2405*H2405</f>
        <v>0</v>
      </c>
      <c r="Q2405" s="190">
        <v>0.00025999999999999998</v>
      </c>
      <c r="R2405" s="190">
        <f>Q2405*H2405</f>
        <v>0.0010399999999999999</v>
      </c>
      <c r="S2405" s="190">
        <v>0</v>
      </c>
      <c r="T2405" s="191">
        <f>S2405*H2405</f>
        <v>0</v>
      </c>
      <c r="U2405" s="38"/>
      <c r="V2405" s="38"/>
      <c r="W2405" s="38"/>
      <c r="X2405" s="38"/>
      <c r="Y2405" s="38"/>
      <c r="Z2405" s="38"/>
      <c r="AA2405" s="38"/>
      <c r="AB2405" s="38"/>
      <c r="AC2405" s="38"/>
      <c r="AD2405" s="38"/>
      <c r="AE2405" s="38"/>
      <c r="AR2405" s="192" t="s">
        <v>301</v>
      </c>
      <c r="AT2405" s="192" t="s">
        <v>187</v>
      </c>
      <c r="AU2405" s="192" t="s">
        <v>92</v>
      </c>
      <c r="AY2405" s="19" t="s">
        <v>185</v>
      </c>
      <c r="BE2405" s="193">
        <f>IF(N2405="základní",J2405,0)</f>
        <v>0</v>
      </c>
      <c r="BF2405" s="193">
        <f>IF(N2405="snížená",J2405,0)</f>
        <v>0</v>
      </c>
      <c r="BG2405" s="193">
        <f>IF(N2405="zákl. přenesená",J2405,0)</f>
        <v>0</v>
      </c>
      <c r="BH2405" s="193">
        <f>IF(N2405="sníž. přenesená",J2405,0)</f>
        <v>0</v>
      </c>
      <c r="BI2405" s="193">
        <f>IF(N2405="nulová",J2405,0)</f>
        <v>0</v>
      </c>
      <c r="BJ2405" s="19" t="s">
        <v>92</v>
      </c>
      <c r="BK2405" s="193">
        <f>ROUND(I2405*H2405,2)</f>
        <v>0</v>
      </c>
      <c r="BL2405" s="19" t="s">
        <v>301</v>
      </c>
      <c r="BM2405" s="192" t="s">
        <v>2701</v>
      </c>
    </row>
    <row r="2406" s="2" customFormat="1">
      <c r="A2406" s="38"/>
      <c r="B2406" s="39"/>
      <c r="C2406" s="38"/>
      <c r="D2406" s="194" t="s">
        <v>193</v>
      </c>
      <c r="E2406" s="38"/>
      <c r="F2406" s="195" t="s">
        <v>2700</v>
      </c>
      <c r="G2406" s="38"/>
      <c r="H2406" s="38"/>
      <c r="I2406" s="196"/>
      <c r="J2406" s="38"/>
      <c r="K2406" s="38"/>
      <c r="L2406" s="39"/>
      <c r="M2406" s="197"/>
      <c r="N2406" s="198"/>
      <c r="O2406" s="77"/>
      <c r="P2406" s="77"/>
      <c r="Q2406" s="77"/>
      <c r="R2406" s="77"/>
      <c r="S2406" s="77"/>
      <c r="T2406" s="78"/>
      <c r="U2406" s="38"/>
      <c r="V2406" s="38"/>
      <c r="W2406" s="38"/>
      <c r="X2406" s="38"/>
      <c r="Y2406" s="38"/>
      <c r="Z2406" s="38"/>
      <c r="AA2406" s="38"/>
      <c r="AB2406" s="38"/>
      <c r="AC2406" s="38"/>
      <c r="AD2406" s="38"/>
      <c r="AE2406" s="38"/>
      <c r="AT2406" s="19" t="s">
        <v>193</v>
      </c>
      <c r="AU2406" s="19" t="s">
        <v>92</v>
      </c>
    </row>
    <row r="2407" s="2" customFormat="1" ht="49.05" customHeight="1">
      <c r="A2407" s="38"/>
      <c r="B2407" s="180"/>
      <c r="C2407" s="181" t="s">
        <v>2702</v>
      </c>
      <c r="D2407" s="181" t="s">
        <v>187</v>
      </c>
      <c r="E2407" s="182" t="s">
        <v>2703</v>
      </c>
      <c r="F2407" s="183" t="s">
        <v>2704</v>
      </c>
      <c r="G2407" s="184" t="s">
        <v>383</v>
      </c>
      <c r="H2407" s="185">
        <v>1</v>
      </c>
      <c r="I2407" s="186"/>
      <c r="J2407" s="187">
        <f>ROUND(I2407*H2407,2)</f>
        <v>0</v>
      </c>
      <c r="K2407" s="183" t="s">
        <v>1</v>
      </c>
      <c r="L2407" s="39"/>
      <c r="M2407" s="188" t="s">
        <v>1</v>
      </c>
      <c r="N2407" s="189" t="s">
        <v>42</v>
      </c>
      <c r="O2407" s="77"/>
      <c r="P2407" s="190">
        <f>O2407*H2407</f>
        <v>0</v>
      </c>
      <c r="Q2407" s="190">
        <v>0.00025999999999999998</v>
      </c>
      <c r="R2407" s="190">
        <f>Q2407*H2407</f>
        <v>0.00025999999999999998</v>
      </c>
      <c r="S2407" s="190">
        <v>0</v>
      </c>
      <c r="T2407" s="191">
        <f>S2407*H2407</f>
        <v>0</v>
      </c>
      <c r="U2407" s="38"/>
      <c r="V2407" s="38"/>
      <c r="W2407" s="38"/>
      <c r="X2407" s="38"/>
      <c r="Y2407" s="38"/>
      <c r="Z2407" s="38"/>
      <c r="AA2407" s="38"/>
      <c r="AB2407" s="38"/>
      <c r="AC2407" s="38"/>
      <c r="AD2407" s="38"/>
      <c r="AE2407" s="38"/>
      <c r="AR2407" s="192" t="s">
        <v>301</v>
      </c>
      <c r="AT2407" s="192" t="s">
        <v>187</v>
      </c>
      <c r="AU2407" s="192" t="s">
        <v>92</v>
      </c>
      <c r="AY2407" s="19" t="s">
        <v>185</v>
      </c>
      <c r="BE2407" s="193">
        <f>IF(N2407="základní",J2407,0)</f>
        <v>0</v>
      </c>
      <c r="BF2407" s="193">
        <f>IF(N2407="snížená",J2407,0)</f>
        <v>0</v>
      </c>
      <c r="BG2407" s="193">
        <f>IF(N2407="zákl. přenesená",J2407,0)</f>
        <v>0</v>
      </c>
      <c r="BH2407" s="193">
        <f>IF(N2407="sníž. přenesená",J2407,0)</f>
        <v>0</v>
      </c>
      <c r="BI2407" s="193">
        <f>IF(N2407="nulová",J2407,0)</f>
        <v>0</v>
      </c>
      <c r="BJ2407" s="19" t="s">
        <v>92</v>
      </c>
      <c r="BK2407" s="193">
        <f>ROUND(I2407*H2407,2)</f>
        <v>0</v>
      </c>
      <c r="BL2407" s="19" t="s">
        <v>301</v>
      </c>
      <c r="BM2407" s="192" t="s">
        <v>2705</v>
      </c>
    </row>
    <row r="2408" s="2" customFormat="1">
      <c r="A2408" s="38"/>
      <c r="B2408" s="39"/>
      <c r="C2408" s="38"/>
      <c r="D2408" s="194" t="s">
        <v>193</v>
      </c>
      <c r="E2408" s="38"/>
      <c r="F2408" s="195" t="s">
        <v>2704</v>
      </c>
      <c r="G2408" s="38"/>
      <c r="H2408" s="38"/>
      <c r="I2408" s="196"/>
      <c r="J2408" s="38"/>
      <c r="K2408" s="38"/>
      <c r="L2408" s="39"/>
      <c r="M2408" s="197"/>
      <c r="N2408" s="198"/>
      <c r="O2408" s="77"/>
      <c r="P2408" s="77"/>
      <c r="Q2408" s="77"/>
      <c r="R2408" s="77"/>
      <c r="S2408" s="77"/>
      <c r="T2408" s="78"/>
      <c r="U2408" s="38"/>
      <c r="V2408" s="38"/>
      <c r="W2408" s="38"/>
      <c r="X2408" s="38"/>
      <c r="Y2408" s="38"/>
      <c r="Z2408" s="38"/>
      <c r="AA2408" s="38"/>
      <c r="AB2408" s="38"/>
      <c r="AC2408" s="38"/>
      <c r="AD2408" s="38"/>
      <c r="AE2408" s="38"/>
      <c r="AT2408" s="19" t="s">
        <v>193</v>
      </c>
      <c r="AU2408" s="19" t="s">
        <v>92</v>
      </c>
    </row>
    <row r="2409" s="2" customFormat="1" ht="44.25" customHeight="1">
      <c r="A2409" s="38"/>
      <c r="B2409" s="180"/>
      <c r="C2409" s="181" t="s">
        <v>2706</v>
      </c>
      <c r="D2409" s="181" t="s">
        <v>187</v>
      </c>
      <c r="E2409" s="182" t="s">
        <v>2707</v>
      </c>
      <c r="F2409" s="183" t="s">
        <v>2708</v>
      </c>
      <c r="G2409" s="184" t="s">
        <v>383</v>
      </c>
      <c r="H2409" s="185">
        <v>1</v>
      </c>
      <c r="I2409" s="186"/>
      <c r="J2409" s="187">
        <f>ROUND(I2409*H2409,2)</f>
        <v>0</v>
      </c>
      <c r="K2409" s="183" t="s">
        <v>1</v>
      </c>
      <c r="L2409" s="39"/>
      <c r="M2409" s="188" t="s">
        <v>1</v>
      </c>
      <c r="N2409" s="189" t="s">
        <v>42</v>
      </c>
      <c r="O2409" s="77"/>
      <c r="P2409" s="190">
        <f>O2409*H2409</f>
        <v>0</v>
      </c>
      <c r="Q2409" s="190">
        <v>0.00025999999999999998</v>
      </c>
      <c r="R2409" s="190">
        <f>Q2409*H2409</f>
        <v>0.00025999999999999998</v>
      </c>
      <c r="S2409" s="190">
        <v>0</v>
      </c>
      <c r="T2409" s="191">
        <f>S2409*H2409</f>
        <v>0</v>
      </c>
      <c r="U2409" s="38"/>
      <c r="V2409" s="38"/>
      <c r="W2409" s="38"/>
      <c r="X2409" s="38"/>
      <c r="Y2409" s="38"/>
      <c r="Z2409" s="38"/>
      <c r="AA2409" s="38"/>
      <c r="AB2409" s="38"/>
      <c r="AC2409" s="38"/>
      <c r="AD2409" s="38"/>
      <c r="AE2409" s="38"/>
      <c r="AR2409" s="192" t="s">
        <v>301</v>
      </c>
      <c r="AT2409" s="192" t="s">
        <v>187</v>
      </c>
      <c r="AU2409" s="192" t="s">
        <v>92</v>
      </c>
      <c r="AY2409" s="19" t="s">
        <v>185</v>
      </c>
      <c r="BE2409" s="193">
        <f>IF(N2409="základní",J2409,0)</f>
        <v>0</v>
      </c>
      <c r="BF2409" s="193">
        <f>IF(N2409="snížená",J2409,0)</f>
        <v>0</v>
      </c>
      <c r="BG2409" s="193">
        <f>IF(N2409="zákl. přenesená",J2409,0)</f>
        <v>0</v>
      </c>
      <c r="BH2409" s="193">
        <f>IF(N2409="sníž. přenesená",J2409,0)</f>
        <v>0</v>
      </c>
      <c r="BI2409" s="193">
        <f>IF(N2409="nulová",J2409,0)</f>
        <v>0</v>
      </c>
      <c r="BJ2409" s="19" t="s">
        <v>92</v>
      </c>
      <c r="BK2409" s="193">
        <f>ROUND(I2409*H2409,2)</f>
        <v>0</v>
      </c>
      <c r="BL2409" s="19" t="s">
        <v>301</v>
      </c>
      <c r="BM2409" s="192" t="s">
        <v>2709</v>
      </c>
    </row>
    <row r="2410" s="2" customFormat="1">
      <c r="A2410" s="38"/>
      <c r="B2410" s="39"/>
      <c r="C2410" s="38"/>
      <c r="D2410" s="194" t="s">
        <v>193</v>
      </c>
      <c r="E2410" s="38"/>
      <c r="F2410" s="195" t="s">
        <v>2708</v>
      </c>
      <c r="G2410" s="38"/>
      <c r="H2410" s="38"/>
      <c r="I2410" s="196"/>
      <c r="J2410" s="38"/>
      <c r="K2410" s="38"/>
      <c r="L2410" s="39"/>
      <c r="M2410" s="197"/>
      <c r="N2410" s="198"/>
      <c r="O2410" s="77"/>
      <c r="P2410" s="77"/>
      <c r="Q2410" s="77"/>
      <c r="R2410" s="77"/>
      <c r="S2410" s="77"/>
      <c r="T2410" s="78"/>
      <c r="U2410" s="38"/>
      <c r="V2410" s="38"/>
      <c r="W2410" s="38"/>
      <c r="X2410" s="38"/>
      <c r="Y2410" s="38"/>
      <c r="Z2410" s="38"/>
      <c r="AA2410" s="38"/>
      <c r="AB2410" s="38"/>
      <c r="AC2410" s="38"/>
      <c r="AD2410" s="38"/>
      <c r="AE2410" s="38"/>
      <c r="AT2410" s="19" t="s">
        <v>193</v>
      </c>
      <c r="AU2410" s="19" t="s">
        <v>92</v>
      </c>
    </row>
    <row r="2411" s="2" customFormat="1" ht="33" customHeight="1">
      <c r="A2411" s="38"/>
      <c r="B2411" s="180"/>
      <c r="C2411" s="181" t="s">
        <v>2710</v>
      </c>
      <c r="D2411" s="181" t="s">
        <v>187</v>
      </c>
      <c r="E2411" s="182" t="s">
        <v>2711</v>
      </c>
      <c r="F2411" s="183" t="s">
        <v>2712</v>
      </c>
      <c r="G2411" s="184" t="s">
        <v>383</v>
      </c>
      <c r="H2411" s="185">
        <v>3</v>
      </c>
      <c r="I2411" s="186"/>
      <c r="J2411" s="187">
        <f>ROUND(I2411*H2411,2)</f>
        <v>0</v>
      </c>
      <c r="K2411" s="183" t="s">
        <v>1</v>
      </c>
      <c r="L2411" s="39"/>
      <c r="M2411" s="188" t="s">
        <v>1</v>
      </c>
      <c r="N2411" s="189" t="s">
        <v>42</v>
      </c>
      <c r="O2411" s="77"/>
      <c r="P2411" s="190">
        <f>O2411*H2411</f>
        <v>0</v>
      </c>
      <c r="Q2411" s="190">
        <v>0.00025999999999999998</v>
      </c>
      <c r="R2411" s="190">
        <f>Q2411*H2411</f>
        <v>0.00077999999999999988</v>
      </c>
      <c r="S2411" s="190">
        <v>0</v>
      </c>
      <c r="T2411" s="191">
        <f>S2411*H2411</f>
        <v>0</v>
      </c>
      <c r="U2411" s="38"/>
      <c r="V2411" s="38"/>
      <c r="W2411" s="38"/>
      <c r="X2411" s="38"/>
      <c r="Y2411" s="38"/>
      <c r="Z2411" s="38"/>
      <c r="AA2411" s="38"/>
      <c r="AB2411" s="38"/>
      <c r="AC2411" s="38"/>
      <c r="AD2411" s="38"/>
      <c r="AE2411" s="38"/>
      <c r="AR2411" s="192" t="s">
        <v>301</v>
      </c>
      <c r="AT2411" s="192" t="s">
        <v>187</v>
      </c>
      <c r="AU2411" s="192" t="s">
        <v>92</v>
      </c>
      <c r="AY2411" s="19" t="s">
        <v>185</v>
      </c>
      <c r="BE2411" s="193">
        <f>IF(N2411="základní",J2411,0)</f>
        <v>0</v>
      </c>
      <c r="BF2411" s="193">
        <f>IF(N2411="snížená",J2411,0)</f>
        <v>0</v>
      </c>
      <c r="BG2411" s="193">
        <f>IF(N2411="zákl. přenesená",J2411,0)</f>
        <v>0</v>
      </c>
      <c r="BH2411" s="193">
        <f>IF(N2411="sníž. přenesená",J2411,0)</f>
        <v>0</v>
      </c>
      <c r="BI2411" s="193">
        <f>IF(N2411="nulová",J2411,0)</f>
        <v>0</v>
      </c>
      <c r="BJ2411" s="19" t="s">
        <v>92</v>
      </c>
      <c r="BK2411" s="193">
        <f>ROUND(I2411*H2411,2)</f>
        <v>0</v>
      </c>
      <c r="BL2411" s="19" t="s">
        <v>301</v>
      </c>
      <c r="BM2411" s="192" t="s">
        <v>2713</v>
      </c>
    </row>
    <row r="2412" s="2" customFormat="1">
      <c r="A2412" s="38"/>
      <c r="B2412" s="39"/>
      <c r="C2412" s="38"/>
      <c r="D2412" s="194" t="s">
        <v>193</v>
      </c>
      <c r="E2412" s="38"/>
      <c r="F2412" s="195" t="s">
        <v>2712</v>
      </c>
      <c r="G2412" s="38"/>
      <c r="H2412" s="38"/>
      <c r="I2412" s="196"/>
      <c r="J2412" s="38"/>
      <c r="K2412" s="38"/>
      <c r="L2412" s="39"/>
      <c r="M2412" s="197"/>
      <c r="N2412" s="198"/>
      <c r="O2412" s="77"/>
      <c r="P2412" s="77"/>
      <c r="Q2412" s="77"/>
      <c r="R2412" s="77"/>
      <c r="S2412" s="77"/>
      <c r="T2412" s="78"/>
      <c r="U2412" s="38"/>
      <c r="V2412" s="38"/>
      <c r="W2412" s="38"/>
      <c r="X2412" s="38"/>
      <c r="Y2412" s="38"/>
      <c r="Z2412" s="38"/>
      <c r="AA2412" s="38"/>
      <c r="AB2412" s="38"/>
      <c r="AC2412" s="38"/>
      <c r="AD2412" s="38"/>
      <c r="AE2412" s="38"/>
      <c r="AT2412" s="19" t="s">
        <v>193</v>
      </c>
      <c r="AU2412" s="19" t="s">
        <v>92</v>
      </c>
    </row>
    <row r="2413" s="2" customFormat="1" ht="33" customHeight="1">
      <c r="A2413" s="38"/>
      <c r="B2413" s="180"/>
      <c r="C2413" s="181" t="s">
        <v>2714</v>
      </c>
      <c r="D2413" s="181" t="s">
        <v>187</v>
      </c>
      <c r="E2413" s="182" t="s">
        <v>2715</v>
      </c>
      <c r="F2413" s="183" t="s">
        <v>2716</v>
      </c>
      <c r="G2413" s="184" t="s">
        <v>383</v>
      </c>
      <c r="H2413" s="185">
        <v>1</v>
      </c>
      <c r="I2413" s="186"/>
      <c r="J2413" s="187">
        <f>ROUND(I2413*H2413,2)</f>
        <v>0</v>
      </c>
      <c r="K2413" s="183" t="s">
        <v>1</v>
      </c>
      <c r="L2413" s="39"/>
      <c r="M2413" s="188" t="s">
        <v>1</v>
      </c>
      <c r="N2413" s="189" t="s">
        <v>42</v>
      </c>
      <c r="O2413" s="77"/>
      <c r="P2413" s="190">
        <f>O2413*H2413</f>
        <v>0</v>
      </c>
      <c r="Q2413" s="190">
        <v>0</v>
      </c>
      <c r="R2413" s="190">
        <f>Q2413*H2413</f>
        <v>0</v>
      </c>
      <c r="S2413" s="190">
        <v>0</v>
      </c>
      <c r="T2413" s="191">
        <f>S2413*H2413</f>
        <v>0</v>
      </c>
      <c r="U2413" s="38"/>
      <c r="V2413" s="38"/>
      <c r="W2413" s="38"/>
      <c r="X2413" s="38"/>
      <c r="Y2413" s="38"/>
      <c r="Z2413" s="38"/>
      <c r="AA2413" s="38"/>
      <c r="AB2413" s="38"/>
      <c r="AC2413" s="38"/>
      <c r="AD2413" s="38"/>
      <c r="AE2413" s="38"/>
      <c r="AR2413" s="192" t="s">
        <v>301</v>
      </c>
      <c r="AT2413" s="192" t="s">
        <v>187</v>
      </c>
      <c r="AU2413" s="192" t="s">
        <v>92</v>
      </c>
      <c r="AY2413" s="19" t="s">
        <v>185</v>
      </c>
      <c r="BE2413" s="193">
        <f>IF(N2413="základní",J2413,0)</f>
        <v>0</v>
      </c>
      <c r="BF2413" s="193">
        <f>IF(N2413="snížená",J2413,0)</f>
        <v>0</v>
      </c>
      <c r="BG2413" s="193">
        <f>IF(N2413="zákl. přenesená",J2413,0)</f>
        <v>0</v>
      </c>
      <c r="BH2413" s="193">
        <f>IF(N2413="sníž. přenesená",J2413,0)</f>
        <v>0</v>
      </c>
      <c r="BI2413" s="193">
        <f>IF(N2413="nulová",J2413,0)</f>
        <v>0</v>
      </c>
      <c r="BJ2413" s="19" t="s">
        <v>92</v>
      </c>
      <c r="BK2413" s="193">
        <f>ROUND(I2413*H2413,2)</f>
        <v>0</v>
      </c>
      <c r="BL2413" s="19" t="s">
        <v>301</v>
      </c>
      <c r="BM2413" s="192" t="s">
        <v>2717</v>
      </c>
    </row>
    <row r="2414" s="2" customFormat="1">
      <c r="A2414" s="38"/>
      <c r="B2414" s="39"/>
      <c r="C2414" s="38"/>
      <c r="D2414" s="194" t="s">
        <v>193</v>
      </c>
      <c r="E2414" s="38"/>
      <c r="F2414" s="195" t="s">
        <v>2716</v>
      </c>
      <c r="G2414" s="38"/>
      <c r="H2414" s="38"/>
      <c r="I2414" s="196"/>
      <c r="J2414" s="38"/>
      <c r="K2414" s="38"/>
      <c r="L2414" s="39"/>
      <c r="M2414" s="197"/>
      <c r="N2414" s="198"/>
      <c r="O2414" s="77"/>
      <c r="P2414" s="77"/>
      <c r="Q2414" s="77"/>
      <c r="R2414" s="77"/>
      <c r="S2414" s="77"/>
      <c r="T2414" s="78"/>
      <c r="U2414" s="38"/>
      <c r="V2414" s="38"/>
      <c r="W2414" s="38"/>
      <c r="X2414" s="38"/>
      <c r="Y2414" s="38"/>
      <c r="Z2414" s="38"/>
      <c r="AA2414" s="38"/>
      <c r="AB2414" s="38"/>
      <c r="AC2414" s="38"/>
      <c r="AD2414" s="38"/>
      <c r="AE2414" s="38"/>
      <c r="AT2414" s="19" t="s">
        <v>193</v>
      </c>
      <c r="AU2414" s="19" t="s">
        <v>92</v>
      </c>
    </row>
    <row r="2415" s="2" customFormat="1" ht="33" customHeight="1">
      <c r="A2415" s="38"/>
      <c r="B2415" s="180"/>
      <c r="C2415" s="181" t="s">
        <v>2718</v>
      </c>
      <c r="D2415" s="181" t="s">
        <v>187</v>
      </c>
      <c r="E2415" s="182" t="s">
        <v>2719</v>
      </c>
      <c r="F2415" s="183" t="s">
        <v>2720</v>
      </c>
      <c r="G2415" s="184" t="s">
        <v>383</v>
      </c>
      <c r="H2415" s="185">
        <v>1</v>
      </c>
      <c r="I2415" s="186"/>
      <c r="J2415" s="187">
        <f>ROUND(I2415*H2415,2)</f>
        <v>0</v>
      </c>
      <c r="K2415" s="183" t="s">
        <v>1</v>
      </c>
      <c r="L2415" s="39"/>
      <c r="M2415" s="188" t="s">
        <v>1</v>
      </c>
      <c r="N2415" s="189" t="s">
        <v>42</v>
      </c>
      <c r="O2415" s="77"/>
      <c r="P2415" s="190">
        <f>O2415*H2415</f>
        <v>0</v>
      </c>
      <c r="Q2415" s="190">
        <v>0</v>
      </c>
      <c r="R2415" s="190">
        <f>Q2415*H2415</f>
        <v>0</v>
      </c>
      <c r="S2415" s="190">
        <v>0</v>
      </c>
      <c r="T2415" s="191">
        <f>S2415*H2415</f>
        <v>0</v>
      </c>
      <c r="U2415" s="38"/>
      <c r="V2415" s="38"/>
      <c r="W2415" s="38"/>
      <c r="X2415" s="38"/>
      <c r="Y2415" s="38"/>
      <c r="Z2415" s="38"/>
      <c r="AA2415" s="38"/>
      <c r="AB2415" s="38"/>
      <c r="AC2415" s="38"/>
      <c r="AD2415" s="38"/>
      <c r="AE2415" s="38"/>
      <c r="AR2415" s="192" t="s">
        <v>301</v>
      </c>
      <c r="AT2415" s="192" t="s">
        <v>187</v>
      </c>
      <c r="AU2415" s="192" t="s">
        <v>92</v>
      </c>
      <c r="AY2415" s="19" t="s">
        <v>185</v>
      </c>
      <c r="BE2415" s="193">
        <f>IF(N2415="základní",J2415,0)</f>
        <v>0</v>
      </c>
      <c r="BF2415" s="193">
        <f>IF(N2415="snížená",J2415,0)</f>
        <v>0</v>
      </c>
      <c r="BG2415" s="193">
        <f>IF(N2415="zákl. přenesená",J2415,0)</f>
        <v>0</v>
      </c>
      <c r="BH2415" s="193">
        <f>IF(N2415="sníž. přenesená",J2415,0)</f>
        <v>0</v>
      </c>
      <c r="BI2415" s="193">
        <f>IF(N2415="nulová",J2415,0)</f>
        <v>0</v>
      </c>
      <c r="BJ2415" s="19" t="s">
        <v>92</v>
      </c>
      <c r="BK2415" s="193">
        <f>ROUND(I2415*H2415,2)</f>
        <v>0</v>
      </c>
      <c r="BL2415" s="19" t="s">
        <v>301</v>
      </c>
      <c r="BM2415" s="192" t="s">
        <v>2721</v>
      </c>
    </row>
    <row r="2416" s="2" customFormat="1">
      <c r="A2416" s="38"/>
      <c r="B2416" s="39"/>
      <c r="C2416" s="38"/>
      <c r="D2416" s="194" t="s">
        <v>193</v>
      </c>
      <c r="E2416" s="38"/>
      <c r="F2416" s="195" t="s">
        <v>2720</v>
      </c>
      <c r="G2416" s="38"/>
      <c r="H2416" s="38"/>
      <c r="I2416" s="196"/>
      <c r="J2416" s="38"/>
      <c r="K2416" s="38"/>
      <c r="L2416" s="39"/>
      <c r="M2416" s="197"/>
      <c r="N2416" s="198"/>
      <c r="O2416" s="77"/>
      <c r="P2416" s="77"/>
      <c r="Q2416" s="77"/>
      <c r="R2416" s="77"/>
      <c r="S2416" s="77"/>
      <c r="T2416" s="78"/>
      <c r="U2416" s="38"/>
      <c r="V2416" s="38"/>
      <c r="W2416" s="38"/>
      <c r="X2416" s="38"/>
      <c r="Y2416" s="38"/>
      <c r="Z2416" s="38"/>
      <c r="AA2416" s="38"/>
      <c r="AB2416" s="38"/>
      <c r="AC2416" s="38"/>
      <c r="AD2416" s="38"/>
      <c r="AE2416" s="38"/>
      <c r="AT2416" s="19" t="s">
        <v>193</v>
      </c>
      <c r="AU2416" s="19" t="s">
        <v>92</v>
      </c>
    </row>
    <row r="2417" s="2" customFormat="1" ht="37.8" customHeight="1">
      <c r="A2417" s="38"/>
      <c r="B2417" s="180"/>
      <c r="C2417" s="181" t="s">
        <v>2722</v>
      </c>
      <c r="D2417" s="181" t="s">
        <v>187</v>
      </c>
      <c r="E2417" s="182" t="s">
        <v>2723</v>
      </c>
      <c r="F2417" s="183" t="s">
        <v>2724</v>
      </c>
      <c r="G2417" s="184" t="s">
        <v>383</v>
      </c>
      <c r="H2417" s="185">
        <v>1</v>
      </c>
      <c r="I2417" s="186"/>
      <c r="J2417" s="187">
        <f>ROUND(I2417*H2417,2)</f>
        <v>0</v>
      </c>
      <c r="K2417" s="183" t="s">
        <v>1</v>
      </c>
      <c r="L2417" s="39"/>
      <c r="M2417" s="188" t="s">
        <v>1</v>
      </c>
      <c r="N2417" s="189" t="s">
        <v>42</v>
      </c>
      <c r="O2417" s="77"/>
      <c r="P2417" s="190">
        <f>O2417*H2417</f>
        <v>0</v>
      </c>
      <c r="Q2417" s="190">
        <v>0</v>
      </c>
      <c r="R2417" s="190">
        <f>Q2417*H2417</f>
        <v>0</v>
      </c>
      <c r="S2417" s="190">
        <v>0</v>
      </c>
      <c r="T2417" s="191">
        <f>S2417*H2417</f>
        <v>0</v>
      </c>
      <c r="U2417" s="38"/>
      <c r="V2417" s="38"/>
      <c r="W2417" s="38"/>
      <c r="X2417" s="38"/>
      <c r="Y2417" s="38"/>
      <c r="Z2417" s="38"/>
      <c r="AA2417" s="38"/>
      <c r="AB2417" s="38"/>
      <c r="AC2417" s="38"/>
      <c r="AD2417" s="38"/>
      <c r="AE2417" s="38"/>
      <c r="AR2417" s="192" t="s">
        <v>301</v>
      </c>
      <c r="AT2417" s="192" t="s">
        <v>187</v>
      </c>
      <c r="AU2417" s="192" t="s">
        <v>92</v>
      </c>
      <c r="AY2417" s="19" t="s">
        <v>185</v>
      </c>
      <c r="BE2417" s="193">
        <f>IF(N2417="základní",J2417,0)</f>
        <v>0</v>
      </c>
      <c r="BF2417" s="193">
        <f>IF(N2417="snížená",J2417,0)</f>
        <v>0</v>
      </c>
      <c r="BG2417" s="193">
        <f>IF(N2417="zákl. přenesená",J2417,0)</f>
        <v>0</v>
      </c>
      <c r="BH2417" s="193">
        <f>IF(N2417="sníž. přenesená",J2417,0)</f>
        <v>0</v>
      </c>
      <c r="BI2417" s="193">
        <f>IF(N2417="nulová",J2417,0)</f>
        <v>0</v>
      </c>
      <c r="BJ2417" s="19" t="s">
        <v>92</v>
      </c>
      <c r="BK2417" s="193">
        <f>ROUND(I2417*H2417,2)</f>
        <v>0</v>
      </c>
      <c r="BL2417" s="19" t="s">
        <v>301</v>
      </c>
      <c r="BM2417" s="192" t="s">
        <v>2725</v>
      </c>
    </row>
    <row r="2418" s="2" customFormat="1">
      <c r="A2418" s="38"/>
      <c r="B2418" s="39"/>
      <c r="C2418" s="38"/>
      <c r="D2418" s="194" t="s">
        <v>193</v>
      </c>
      <c r="E2418" s="38"/>
      <c r="F2418" s="195" t="s">
        <v>2724</v>
      </c>
      <c r="G2418" s="38"/>
      <c r="H2418" s="38"/>
      <c r="I2418" s="196"/>
      <c r="J2418" s="38"/>
      <c r="K2418" s="38"/>
      <c r="L2418" s="39"/>
      <c r="M2418" s="197"/>
      <c r="N2418" s="198"/>
      <c r="O2418" s="77"/>
      <c r="P2418" s="77"/>
      <c r="Q2418" s="77"/>
      <c r="R2418" s="77"/>
      <c r="S2418" s="77"/>
      <c r="T2418" s="78"/>
      <c r="U2418" s="38"/>
      <c r="V2418" s="38"/>
      <c r="W2418" s="38"/>
      <c r="X2418" s="38"/>
      <c r="Y2418" s="38"/>
      <c r="Z2418" s="38"/>
      <c r="AA2418" s="38"/>
      <c r="AB2418" s="38"/>
      <c r="AC2418" s="38"/>
      <c r="AD2418" s="38"/>
      <c r="AE2418" s="38"/>
      <c r="AT2418" s="19" t="s">
        <v>193</v>
      </c>
      <c r="AU2418" s="19" t="s">
        <v>92</v>
      </c>
    </row>
    <row r="2419" s="2" customFormat="1" ht="37.8" customHeight="1">
      <c r="A2419" s="38"/>
      <c r="B2419" s="180"/>
      <c r="C2419" s="181" t="s">
        <v>2726</v>
      </c>
      <c r="D2419" s="181" t="s">
        <v>187</v>
      </c>
      <c r="E2419" s="182" t="s">
        <v>2727</v>
      </c>
      <c r="F2419" s="183" t="s">
        <v>2728</v>
      </c>
      <c r="G2419" s="184" t="s">
        <v>383</v>
      </c>
      <c r="H2419" s="185">
        <v>1</v>
      </c>
      <c r="I2419" s="186"/>
      <c r="J2419" s="187">
        <f>ROUND(I2419*H2419,2)</f>
        <v>0</v>
      </c>
      <c r="K2419" s="183" t="s">
        <v>1</v>
      </c>
      <c r="L2419" s="39"/>
      <c r="M2419" s="188" t="s">
        <v>1</v>
      </c>
      <c r="N2419" s="189" t="s">
        <v>42</v>
      </c>
      <c r="O2419" s="77"/>
      <c r="P2419" s="190">
        <f>O2419*H2419</f>
        <v>0</v>
      </c>
      <c r="Q2419" s="190">
        <v>0</v>
      </c>
      <c r="R2419" s="190">
        <f>Q2419*H2419</f>
        <v>0</v>
      </c>
      <c r="S2419" s="190">
        <v>0</v>
      </c>
      <c r="T2419" s="191">
        <f>S2419*H2419</f>
        <v>0</v>
      </c>
      <c r="U2419" s="38"/>
      <c r="V2419" s="38"/>
      <c r="W2419" s="38"/>
      <c r="X2419" s="38"/>
      <c r="Y2419" s="38"/>
      <c r="Z2419" s="38"/>
      <c r="AA2419" s="38"/>
      <c r="AB2419" s="38"/>
      <c r="AC2419" s="38"/>
      <c r="AD2419" s="38"/>
      <c r="AE2419" s="38"/>
      <c r="AR2419" s="192" t="s">
        <v>301</v>
      </c>
      <c r="AT2419" s="192" t="s">
        <v>187</v>
      </c>
      <c r="AU2419" s="192" t="s">
        <v>92</v>
      </c>
      <c r="AY2419" s="19" t="s">
        <v>185</v>
      </c>
      <c r="BE2419" s="193">
        <f>IF(N2419="základní",J2419,0)</f>
        <v>0</v>
      </c>
      <c r="BF2419" s="193">
        <f>IF(N2419="snížená",J2419,0)</f>
        <v>0</v>
      </c>
      <c r="BG2419" s="193">
        <f>IF(N2419="zákl. přenesená",J2419,0)</f>
        <v>0</v>
      </c>
      <c r="BH2419" s="193">
        <f>IF(N2419="sníž. přenesená",J2419,0)</f>
        <v>0</v>
      </c>
      <c r="BI2419" s="193">
        <f>IF(N2419="nulová",J2419,0)</f>
        <v>0</v>
      </c>
      <c r="BJ2419" s="19" t="s">
        <v>92</v>
      </c>
      <c r="BK2419" s="193">
        <f>ROUND(I2419*H2419,2)</f>
        <v>0</v>
      </c>
      <c r="BL2419" s="19" t="s">
        <v>301</v>
      </c>
      <c r="BM2419" s="192" t="s">
        <v>2729</v>
      </c>
    </row>
    <row r="2420" s="2" customFormat="1">
      <c r="A2420" s="38"/>
      <c r="B2420" s="39"/>
      <c r="C2420" s="38"/>
      <c r="D2420" s="194" t="s">
        <v>193</v>
      </c>
      <c r="E2420" s="38"/>
      <c r="F2420" s="195" t="s">
        <v>2728</v>
      </c>
      <c r="G2420" s="38"/>
      <c r="H2420" s="38"/>
      <c r="I2420" s="196"/>
      <c r="J2420" s="38"/>
      <c r="K2420" s="38"/>
      <c r="L2420" s="39"/>
      <c r="M2420" s="197"/>
      <c r="N2420" s="198"/>
      <c r="O2420" s="77"/>
      <c r="P2420" s="77"/>
      <c r="Q2420" s="77"/>
      <c r="R2420" s="77"/>
      <c r="S2420" s="77"/>
      <c r="T2420" s="78"/>
      <c r="U2420" s="38"/>
      <c r="V2420" s="38"/>
      <c r="W2420" s="38"/>
      <c r="X2420" s="38"/>
      <c r="Y2420" s="38"/>
      <c r="Z2420" s="38"/>
      <c r="AA2420" s="38"/>
      <c r="AB2420" s="38"/>
      <c r="AC2420" s="38"/>
      <c r="AD2420" s="38"/>
      <c r="AE2420" s="38"/>
      <c r="AT2420" s="19" t="s">
        <v>193</v>
      </c>
      <c r="AU2420" s="19" t="s">
        <v>92</v>
      </c>
    </row>
    <row r="2421" s="2" customFormat="1" ht="37.8" customHeight="1">
      <c r="A2421" s="38"/>
      <c r="B2421" s="180"/>
      <c r="C2421" s="181" t="s">
        <v>2730</v>
      </c>
      <c r="D2421" s="181" t="s">
        <v>187</v>
      </c>
      <c r="E2421" s="182" t="s">
        <v>2731</v>
      </c>
      <c r="F2421" s="183" t="s">
        <v>2732</v>
      </c>
      <c r="G2421" s="184" t="s">
        <v>383</v>
      </c>
      <c r="H2421" s="185">
        <v>1</v>
      </c>
      <c r="I2421" s="186"/>
      <c r="J2421" s="187">
        <f>ROUND(I2421*H2421,2)</f>
        <v>0</v>
      </c>
      <c r="K2421" s="183" t="s">
        <v>1</v>
      </c>
      <c r="L2421" s="39"/>
      <c r="M2421" s="188" t="s">
        <v>1</v>
      </c>
      <c r="N2421" s="189" t="s">
        <v>42</v>
      </c>
      <c r="O2421" s="77"/>
      <c r="P2421" s="190">
        <f>O2421*H2421</f>
        <v>0</v>
      </c>
      <c r="Q2421" s="190">
        <v>0</v>
      </c>
      <c r="R2421" s="190">
        <f>Q2421*H2421</f>
        <v>0</v>
      </c>
      <c r="S2421" s="190">
        <v>0</v>
      </c>
      <c r="T2421" s="191">
        <f>S2421*H2421</f>
        <v>0</v>
      </c>
      <c r="U2421" s="38"/>
      <c r="V2421" s="38"/>
      <c r="W2421" s="38"/>
      <c r="X2421" s="38"/>
      <c r="Y2421" s="38"/>
      <c r="Z2421" s="38"/>
      <c r="AA2421" s="38"/>
      <c r="AB2421" s="38"/>
      <c r="AC2421" s="38"/>
      <c r="AD2421" s="38"/>
      <c r="AE2421" s="38"/>
      <c r="AR2421" s="192" t="s">
        <v>301</v>
      </c>
      <c r="AT2421" s="192" t="s">
        <v>187</v>
      </c>
      <c r="AU2421" s="192" t="s">
        <v>92</v>
      </c>
      <c r="AY2421" s="19" t="s">
        <v>185</v>
      </c>
      <c r="BE2421" s="193">
        <f>IF(N2421="základní",J2421,0)</f>
        <v>0</v>
      </c>
      <c r="BF2421" s="193">
        <f>IF(N2421="snížená",J2421,0)</f>
        <v>0</v>
      </c>
      <c r="BG2421" s="193">
        <f>IF(N2421="zákl. přenesená",J2421,0)</f>
        <v>0</v>
      </c>
      <c r="BH2421" s="193">
        <f>IF(N2421="sníž. přenesená",J2421,0)</f>
        <v>0</v>
      </c>
      <c r="BI2421" s="193">
        <f>IF(N2421="nulová",J2421,0)</f>
        <v>0</v>
      </c>
      <c r="BJ2421" s="19" t="s">
        <v>92</v>
      </c>
      <c r="BK2421" s="193">
        <f>ROUND(I2421*H2421,2)</f>
        <v>0</v>
      </c>
      <c r="BL2421" s="19" t="s">
        <v>301</v>
      </c>
      <c r="BM2421" s="192" t="s">
        <v>2733</v>
      </c>
    </row>
    <row r="2422" s="2" customFormat="1">
      <c r="A2422" s="38"/>
      <c r="B2422" s="39"/>
      <c r="C2422" s="38"/>
      <c r="D2422" s="194" t="s">
        <v>193</v>
      </c>
      <c r="E2422" s="38"/>
      <c r="F2422" s="195" t="s">
        <v>2732</v>
      </c>
      <c r="G2422" s="38"/>
      <c r="H2422" s="38"/>
      <c r="I2422" s="196"/>
      <c r="J2422" s="38"/>
      <c r="K2422" s="38"/>
      <c r="L2422" s="39"/>
      <c r="M2422" s="197"/>
      <c r="N2422" s="198"/>
      <c r="O2422" s="77"/>
      <c r="P2422" s="77"/>
      <c r="Q2422" s="77"/>
      <c r="R2422" s="77"/>
      <c r="S2422" s="77"/>
      <c r="T2422" s="78"/>
      <c r="U2422" s="38"/>
      <c r="V2422" s="38"/>
      <c r="W2422" s="38"/>
      <c r="X2422" s="38"/>
      <c r="Y2422" s="38"/>
      <c r="Z2422" s="38"/>
      <c r="AA2422" s="38"/>
      <c r="AB2422" s="38"/>
      <c r="AC2422" s="38"/>
      <c r="AD2422" s="38"/>
      <c r="AE2422" s="38"/>
      <c r="AT2422" s="19" t="s">
        <v>193</v>
      </c>
      <c r="AU2422" s="19" t="s">
        <v>92</v>
      </c>
    </row>
    <row r="2423" s="2" customFormat="1" ht="44.25" customHeight="1">
      <c r="A2423" s="38"/>
      <c r="B2423" s="180"/>
      <c r="C2423" s="181" t="s">
        <v>2734</v>
      </c>
      <c r="D2423" s="181" t="s">
        <v>187</v>
      </c>
      <c r="E2423" s="182" t="s">
        <v>2735</v>
      </c>
      <c r="F2423" s="183" t="s">
        <v>2736</v>
      </c>
      <c r="G2423" s="184" t="s">
        <v>383</v>
      </c>
      <c r="H2423" s="185">
        <v>1</v>
      </c>
      <c r="I2423" s="186"/>
      <c r="J2423" s="187">
        <f>ROUND(I2423*H2423,2)</f>
        <v>0</v>
      </c>
      <c r="K2423" s="183" t="s">
        <v>1</v>
      </c>
      <c r="L2423" s="39"/>
      <c r="M2423" s="188" t="s">
        <v>1</v>
      </c>
      <c r="N2423" s="189" t="s">
        <v>42</v>
      </c>
      <c r="O2423" s="77"/>
      <c r="P2423" s="190">
        <f>O2423*H2423</f>
        <v>0</v>
      </c>
      <c r="Q2423" s="190">
        <v>0</v>
      </c>
      <c r="R2423" s="190">
        <f>Q2423*H2423</f>
        <v>0</v>
      </c>
      <c r="S2423" s="190">
        <v>0</v>
      </c>
      <c r="T2423" s="191">
        <f>S2423*H2423</f>
        <v>0</v>
      </c>
      <c r="U2423" s="38"/>
      <c r="V2423" s="38"/>
      <c r="W2423" s="38"/>
      <c r="X2423" s="38"/>
      <c r="Y2423" s="38"/>
      <c r="Z2423" s="38"/>
      <c r="AA2423" s="38"/>
      <c r="AB2423" s="38"/>
      <c r="AC2423" s="38"/>
      <c r="AD2423" s="38"/>
      <c r="AE2423" s="38"/>
      <c r="AR2423" s="192" t="s">
        <v>301</v>
      </c>
      <c r="AT2423" s="192" t="s">
        <v>187</v>
      </c>
      <c r="AU2423" s="192" t="s">
        <v>92</v>
      </c>
      <c r="AY2423" s="19" t="s">
        <v>185</v>
      </c>
      <c r="BE2423" s="193">
        <f>IF(N2423="základní",J2423,0)</f>
        <v>0</v>
      </c>
      <c r="BF2423" s="193">
        <f>IF(N2423="snížená",J2423,0)</f>
        <v>0</v>
      </c>
      <c r="BG2423" s="193">
        <f>IF(N2423="zákl. přenesená",J2423,0)</f>
        <v>0</v>
      </c>
      <c r="BH2423" s="193">
        <f>IF(N2423="sníž. přenesená",J2423,0)</f>
        <v>0</v>
      </c>
      <c r="BI2423" s="193">
        <f>IF(N2423="nulová",J2423,0)</f>
        <v>0</v>
      </c>
      <c r="BJ2423" s="19" t="s">
        <v>92</v>
      </c>
      <c r="BK2423" s="193">
        <f>ROUND(I2423*H2423,2)</f>
        <v>0</v>
      </c>
      <c r="BL2423" s="19" t="s">
        <v>301</v>
      </c>
      <c r="BM2423" s="192" t="s">
        <v>2737</v>
      </c>
    </row>
    <row r="2424" s="2" customFormat="1">
      <c r="A2424" s="38"/>
      <c r="B2424" s="39"/>
      <c r="C2424" s="38"/>
      <c r="D2424" s="194" t="s">
        <v>193</v>
      </c>
      <c r="E2424" s="38"/>
      <c r="F2424" s="195" t="s">
        <v>2736</v>
      </c>
      <c r="G2424" s="38"/>
      <c r="H2424" s="38"/>
      <c r="I2424" s="196"/>
      <c r="J2424" s="38"/>
      <c r="K2424" s="38"/>
      <c r="L2424" s="39"/>
      <c r="M2424" s="197"/>
      <c r="N2424" s="198"/>
      <c r="O2424" s="77"/>
      <c r="P2424" s="77"/>
      <c r="Q2424" s="77"/>
      <c r="R2424" s="77"/>
      <c r="S2424" s="77"/>
      <c r="T2424" s="78"/>
      <c r="U2424" s="38"/>
      <c r="V2424" s="38"/>
      <c r="W2424" s="38"/>
      <c r="X2424" s="38"/>
      <c r="Y2424" s="38"/>
      <c r="Z2424" s="38"/>
      <c r="AA2424" s="38"/>
      <c r="AB2424" s="38"/>
      <c r="AC2424" s="38"/>
      <c r="AD2424" s="38"/>
      <c r="AE2424" s="38"/>
      <c r="AT2424" s="19" t="s">
        <v>193</v>
      </c>
      <c r="AU2424" s="19" t="s">
        <v>92</v>
      </c>
    </row>
    <row r="2425" s="2" customFormat="1" ht="37.8" customHeight="1">
      <c r="A2425" s="38"/>
      <c r="B2425" s="180"/>
      <c r="C2425" s="181" t="s">
        <v>2738</v>
      </c>
      <c r="D2425" s="181" t="s">
        <v>187</v>
      </c>
      <c r="E2425" s="182" t="s">
        <v>2739</v>
      </c>
      <c r="F2425" s="183" t="s">
        <v>2740</v>
      </c>
      <c r="G2425" s="184" t="s">
        <v>383</v>
      </c>
      <c r="H2425" s="185">
        <v>1</v>
      </c>
      <c r="I2425" s="186"/>
      <c r="J2425" s="187">
        <f>ROUND(I2425*H2425,2)</f>
        <v>0</v>
      </c>
      <c r="K2425" s="183" t="s">
        <v>1</v>
      </c>
      <c r="L2425" s="39"/>
      <c r="M2425" s="188" t="s">
        <v>1</v>
      </c>
      <c r="N2425" s="189" t="s">
        <v>42</v>
      </c>
      <c r="O2425" s="77"/>
      <c r="P2425" s="190">
        <f>O2425*H2425</f>
        <v>0</v>
      </c>
      <c r="Q2425" s="190">
        <v>0</v>
      </c>
      <c r="R2425" s="190">
        <f>Q2425*H2425</f>
        <v>0</v>
      </c>
      <c r="S2425" s="190">
        <v>0</v>
      </c>
      <c r="T2425" s="191">
        <f>S2425*H2425</f>
        <v>0</v>
      </c>
      <c r="U2425" s="38"/>
      <c r="V2425" s="38"/>
      <c r="W2425" s="38"/>
      <c r="X2425" s="38"/>
      <c r="Y2425" s="38"/>
      <c r="Z2425" s="38"/>
      <c r="AA2425" s="38"/>
      <c r="AB2425" s="38"/>
      <c r="AC2425" s="38"/>
      <c r="AD2425" s="38"/>
      <c r="AE2425" s="38"/>
      <c r="AR2425" s="192" t="s">
        <v>301</v>
      </c>
      <c r="AT2425" s="192" t="s">
        <v>187</v>
      </c>
      <c r="AU2425" s="192" t="s">
        <v>92</v>
      </c>
      <c r="AY2425" s="19" t="s">
        <v>185</v>
      </c>
      <c r="BE2425" s="193">
        <f>IF(N2425="základní",J2425,0)</f>
        <v>0</v>
      </c>
      <c r="BF2425" s="193">
        <f>IF(N2425="snížená",J2425,0)</f>
        <v>0</v>
      </c>
      <c r="BG2425" s="193">
        <f>IF(N2425="zákl. přenesená",J2425,0)</f>
        <v>0</v>
      </c>
      <c r="BH2425" s="193">
        <f>IF(N2425="sníž. přenesená",J2425,0)</f>
        <v>0</v>
      </c>
      <c r="BI2425" s="193">
        <f>IF(N2425="nulová",J2425,0)</f>
        <v>0</v>
      </c>
      <c r="BJ2425" s="19" t="s">
        <v>92</v>
      </c>
      <c r="BK2425" s="193">
        <f>ROUND(I2425*H2425,2)</f>
        <v>0</v>
      </c>
      <c r="BL2425" s="19" t="s">
        <v>301</v>
      </c>
      <c r="BM2425" s="192" t="s">
        <v>2741</v>
      </c>
    </row>
    <row r="2426" s="2" customFormat="1">
      <c r="A2426" s="38"/>
      <c r="B2426" s="39"/>
      <c r="C2426" s="38"/>
      <c r="D2426" s="194" t="s">
        <v>193</v>
      </c>
      <c r="E2426" s="38"/>
      <c r="F2426" s="195" t="s">
        <v>2740</v>
      </c>
      <c r="G2426" s="38"/>
      <c r="H2426" s="38"/>
      <c r="I2426" s="196"/>
      <c r="J2426" s="38"/>
      <c r="K2426" s="38"/>
      <c r="L2426" s="39"/>
      <c r="M2426" s="197"/>
      <c r="N2426" s="198"/>
      <c r="O2426" s="77"/>
      <c r="P2426" s="77"/>
      <c r="Q2426" s="77"/>
      <c r="R2426" s="77"/>
      <c r="S2426" s="77"/>
      <c r="T2426" s="78"/>
      <c r="U2426" s="38"/>
      <c r="V2426" s="38"/>
      <c r="W2426" s="38"/>
      <c r="X2426" s="38"/>
      <c r="Y2426" s="38"/>
      <c r="Z2426" s="38"/>
      <c r="AA2426" s="38"/>
      <c r="AB2426" s="38"/>
      <c r="AC2426" s="38"/>
      <c r="AD2426" s="38"/>
      <c r="AE2426" s="38"/>
      <c r="AT2426" s="19" t="s">
        <v>193</v>
      </c>
      <c r="AU2426" s="19" t="s">
        <v>92</v>
      </c>
    </row>
    <row r="2427" s="2" customFormat="1" ht="37.8" customHeight="1">
      <c r="A2427" s="38"/>
      <c r="B2427" s="180"/>
      <c r="C2427" s="181" t="s">
        <v>2742</v>
      </c>
      <c r="D2427" s="181" t="s">
        <v>187</v>
      </c>
      <c r="E2427" s="182" t="s">
        <v>2743</v>
      </c>
      <c r="F2427" s="183" t="s">
        <v>2744</v>
      </c>
      <c r="G2427" s="184" t="s">
        <v>383</v>
      </c>
      <c r="H2427" s="185">
        <v>1</v>
      </c>
      <c r="I2427" s="186"/>
      <c r="J2427" s="187">
        <f>ROUND(I2427*H2427,2)</f>
        <v>0</v>
      </c>
      <c r="K2427" s="183" t="s">
        <v>1</v>
      </c>
      <c r="L2427" s="39"/>
      <c r="M2427" s="188" t="s">
        <v>1</v>
      </c>
      <c r="N2427" s="189" t="s">
        <v>42</v>
      </c>
      <c r="O2427" s="77"/>
      <c r="P2427" s="190">
        <f>O2427*H2427</f>
        <v>0</v>
      </c>
      <c r="Q2427" s="190">
        <v>0</v>
      </c>
      <c r="R2427" s="190">
        <f>Q2427*H2427</f>
        <v>0</v>
      </c>
      <c r="S2427" s="190">
        <v>0</v>
      </c>
      <c r="T2427" s="191">
        <f>S2427*H2427</f>
        <v>0</v>
      </c>
      <c r="U2427" s="38"/>
      <c r="V2427" s="38"/>
      <c r="W2427" s="38"/>
      <c r="X2427" s="38"/>
      <c r="Y2427" s="38"/>
      <c r="Z2427" s="38"/>
      <c r="AA2427" s="38"/>
      <c r="AB2427" s="38"/>
      <c r="AC2427" s="38"/>
      <c r="AD2427" s="38"/>
      <c r="AE2427" s="38"/>
      <c r="AR2427" s="192" t="s">
        <v>301</v>
      </c>
      <c r="AT2427" s="192" t="s">
        <v>187</v>
      </c>
      <c r="AU2427" s="192" t="s">
        <v>92</v>
      </c>
      <c r="AY2427" s="19" t="s">
        <v>185</v>
      </c>
      <c r="BE2427" s="193">
        <f>IF(N2427="základní",J2427,0)</f>
        <v>0</v>
      </c>
      <c r="BF2427" s="193">
        <f>IF(N2427="snížená",J2427,0)</f>
        <v>0</v>
      </c>
      <c r="BG2427" s="193">
        <f>IF(N2427="zákl. přenesená",J2427,0)</f>
        <v>0</v>
      </c>
      <c r="BH2427" s="193">
        <f>IF(N2427="sníž. přenesená",J2427,0)</f>
        <v>0</v>
      </c>
      <c r="BI2427" s="193">
        <f>IF(N2427="nulová",J2427,0)</f>
        <v>0</v>
      </c>
      <c r="BJ2427" s="19" t="s">
        <v>92</v>
      </c>
      <c r="BK2427" s="193">
        <f>ROUND(I2427*H2427,2)</f>
        <v>0</v>
      </c>
      <c r="BL2427" s="19" t="s">
        <v>301</v>
      </c>
      <c r="BM2427" s="192" t="s">
        <v>2745</v>
      </c>
    </row>
    <row r="2428" s="2" customFormat="1">
      <c r="A2428" s="38"/>
      <c r="B2428" s="39"/>
      <c r="C2428" s="38"/>
      <c r="D2428" s="194" t="s">
        <v>193</v>
      </c>
      <c r="E2428" s="38"/>
      <c r="F2428" s="195" t="s">
        <v>2744</v>
      </c>
      <c r="G2428" s="38"/>
      <c r="H2428" s="38"/>
      <c r="I2428" s="196"/>
      <c r="J2428" s="38"/>
      <c r="K2428" s="38"/>
      <c r="L2428" s="39"/>
      <c r="M2428" s="197"/>
      <c r="N2428" s="198"/>
      <c r="O2428" s="77"/>
      <c r="P2428" s="77"/>
      <c r="Q2428" s="77"/>
      <c r="R2428" s="77"/>
      <c r="S2428" s="77"/>
      <c r="T2428" s="78"/>
      <c r="U2428" s="38"/>
      <c r="V2428" s="38"/>
      <c r="W2428" s="38"/>
      <c r="X2428" s="38"/>
      <c r="Y2428" s="38"/>
      <c r="Z2428" s="38"/>
      <c r="AA2428" s="38"/>
      <c r="AB2428" s="38"/>
      <c r="AC2428" s="38"/>
      <c r="AD2428" s="38"/>
      <c r="AE2428" s="38"/>
      <c r="AT2428" s="19" t="s">
        <v>193</v>
      </c>
      <c r="AU2428" s="19" t="s">
        <v>92</v>
      </c>
    </row>
    <row r="2429" s="2" customFormat="1" ht="37.8" customHeight="1">
      <c r="A2429" s="38"/>
      <c r="B2429" s="180"/>
      <c r="C2429" s="181" t="s">
        <v>2746</v>
      </c>
      <c r="D2429" s="181" t="s">
        <v>187</v>
      </c>
      <c r="E2429" s="182" t="s">
        <v>2747</v>
      </c>
      <c r="F2429" s="183" t="s">
        <v>2748</v>
      </c>
      <c r="G2429" s="184" t="s">
        <v>383</v>
      </c>
      <c r="H2429" s="185">
        <v>1</v>
      </c>
      <c r="I2429" s="186"/>
      <c r="J2429" s="187">
        <f>ROUND(I2429*H2429,2)</f>
        <v>0</v>
      </c>
      <c r="K2429" s="183" t="s">
        <v>1</v>
      </c>
      <c r="L2429" s="39"/>
      <c r="M2429" s="188" t="s">
        <v>1</v>
      </c>
      <c r="N2429" s="189" t="s">
        <v>42</v>
      </c>
      <c r="O2429" s="77"/>
      <c r="P2429" s="190">
        <f>O2429*H2429</f>
        <v>0</v>
      </c>
      <c r="Q2429" s="190">
        <v>0</v>
      </c>
      <c r="R2429" s="190">
        <f>Q2429*H2429</f>
        <v>0</v>
      </c>
      <c r="S2429" s="190">
        <v>0</v>
      </c>
      <c r="T2429" s="191">
        <f>S2429*H2429</f>
        <v>0</v>
      </c>
      <c r="U2429" s="38"/>
      <c r="V2429" s="38"/>
      <c r="W2429" s="38"/>
      <c r="X2429" s="38"/>
      <c r="Y2429" s="38"/>
      <c r="Z2429" s="38"/>
      <c r="AA2429" s="38"/>
      <c r="AB2429" s="38"/>
      <c r="AC2429" s="38"/>
      <c r="AD2429" s="38"/>
      <c r="AE2429" s="38"/>
      <c r="AR2429" s="192" t="s">
        <v>301</v>
      </c>
      <c r="AT2429" s="192" t="s">
        <v>187</v>
      </c>
      <c r="AU2429" s="192" t="s">
        <v>92</v>
      </c>
      <c r="AY2429" s="19" t="s">
        <v>185</v>
      </c>
      <c r="BE2429" s="193">
        <f>IF(N2429="základní",J2429,0)</f>
        <v>0</v>
      </c>
      <c r="BF2429" s="193">
        <f>IF(N2429="snížená",J2429,0)</f>
        <v>0</v>
      </c>
      <c r="BG2429" s="193">
        <f>IF(N2429="zákl. přenesená",J2429,0)</f>
        <v>0</v>
      </c>
      <c r="BH2429" s="193">
        <f>IF(N2429="sníž. přenesená",J2429,0)</f>
        <v>0</v>
      </c>
      <c r="BI2429" s="193">
        <f>IF(N2429="nulová",J2429,0)</f>
        <v>0</v>
      </c>
      <c r="BJ2429" s="19" t="s">
        <v>92</v>
      </c>
      <c r="BK2429" s="193">
        <f>ROUND(I2429*H2429,2)</f>
        <v>0</v>
      </c>
      <c r="BL2429" s="19" t="s">
        <v>301</v>
      </c>
      <c r="BM2429" s="192" t="s">
        <v>2749</v>
      </c>
    </row>
    <row r="2430" s="2" customFormat="1">
      <c r="A2430" s="38"/>
      <c r="B2430" s="39"/>
      <c r="C2430" s="38"/>
      <c r="D2430" s="194" t="s">
        <v>193</v>
      </c>
      <c r="E2430" s="38"/>
      <c r="F2430" s="195" t="s">
        <v>2748</v>
      </c>
      <c r="G2430" s="38"/>
      <c r="H2430" s="38"/>
      <c r="I2430" s="196"/>
      <c r="J2430" s="38"/>
      <c r="K2430" s="38"/>
      <c r="L2430" s="39"/>
      <c r="M2430" s="197"/>
      <c r="N2430" s="198"/>
      <c r="O2430" s="77"/>
      <c r="P2430" s="77"/>
      <c r="Q2430" s="77"/>
      <c r="R2430" s="77"/>
      <c r="S2430" s="77"/>
      <c r="T2430" s="78"/>
      <c r="U2430" s="38"/>
      <c r="V2430" s="38"/>
      <c r="W2430" s="38"/>
      <c r="X2430" s="38"/>
      <c r="Y2430" s="38"/>
      <c r="Z2430" s="38"/>
      <c r="AA2430" s="38"/>
      <c r="AB2430" s="38"/>
      <c r="AC2430" s="38"/>
      <c r="AD2430" s="38"/>
      <c r="AE2430" s="38"/>
      <c r="AT2430" s="19" t="s">
        <v>193</v>
      </c>
      <c r="AU2430" s="19" t="s">
        <v>92</v>
      </c>
    </row>
    <row r="2431" s="2" customFormat="1" ht="37.8" customHeight="1">
      <c r="A2431" s="38"/>
      <c r="B2431" s="180"/>
      <c r="C2431" s="181" t="s">
        <v>2750</v>
      </c>
      <c r="D2431" s="181" t="s">
        <v>187</v>
      </c>
      <c r="E2431" s="182" t="s">
        <v>2751</v>
      </c>
      <c r="F2431" s="183" t="s">
        <v>2752</v>
      </c>
      <c r="G2431" s="184" t="s">
        <v>383</v>
      </c>
      <c r="H2431" s="185">
        <v>1</v>
      </c>
      <c r="I2431" s="186"/>
      <c r="J2431" s="187">
        <f>ROUND(I2431*H2431,2)</f>
        <v>0</v>
      </c>
      <c r="K2431" s="183" t="s">
        <v>1</v>
      </c>
      <c r="L2431" s="39"/>
      <c r="M2431" s="188" t="s">
        <v>1</v>
      </c>
      <c r="N2431" s="189" t="s">
        <v>42</v>
      </c>
      <c r="O2431" s="77"/>
      <c r="P2431" s="190">
        <f>O2431*H2431</f>
        <v>0</v>
      </c>
      <c r="Q2431" s="190">
        <v>0</v>
      </c>
      <c r="R2431" s="190">
        <f>Q2431*H2431</f>
        <v>0</v>
      </c>
      <c r="S2431" s="190">
        <v>0</v>
      </c>
      <c r="T2431" s="191">
        <f>S2431*H2431</f>
        <v>0</v>
      </c>
      <c r="U2431" s="38"/>
      <c r="V2431" s="38"/>
      <c r="W2431" s="38"/>
      <c r="X2431" s="38"/>
      <c r="Y2431" s="38"/>
      <c r="Z2431" s="38"/>
      <c r="AA2431" s="38"/>
      <c r="AB2431" s="38"/>
      <c r="AC2431" s="38"/>
      <c r="AD2431" s="38"/>
      <c r="AE2431" s="38"/>
      <c r="AR2431" s="192" t="s">
        <v>301</v>
      </c>
      <c r="AT2431" s="192" t="s">
        <v>187</v>
      </c>
      <c r="AU2431" s="192" t="s">
        <v>92</v>
      </c>
      <c r="AY2431" s="19" t="s">
        <v>185</v>
      </c>
      <c r="BE2431" s="193">
        <f>IF(N2431="základní",J2431,0)</f>
        <v>0</v>
      </c>
      <c r="BF2431" s="193">
        <f>IF(N2431="snížená",J2431,0)</f>
        <v>0</v>
      </c>
      <c r="BG2431" s="193">
        <f>IF(N2431="zákl. přenesená",J2431,0)</f>
        <v>0</v>
      </c>
      <c r="BH2431" s="193">
        <f>IF(N2431="sníž. přenesená",J2431,0)</f>
        <v>0</v>
      </c>
      <c r="BI2431" s="193">
        <f>IF(N2431="nulová",J2431,0)</f>
        <v>0</v>
      </c>
      <c r="BJ2431" s="19" t="s">
        <v>92</v>
      </c>
      <c r="BK2431" s="193">
        <f>ROUND(I2431*H2431,2)</f>
        <v>0</v>
      </c>
      <c r="BL2431" s="19" t="s">
        <v>301</v>
      </c>
      <c r="BM2431" s="192" t="s">
        <v>2753</v>
      </c>
    </row>
    <row r="2432" s="2" customFormat="1">
      <c r="A2432" s="38"/>
      <c r="B2432" s="39"/>
      <c r="C2432" s="38"/>
      <c r="D2432" s="194" t="s">
        <v>193</v>
      </c>
      <c r="E2432" s="38"/>
      <c r="F2432" s="195" t="s">
        <v>2752</v>
      </c>
      <c r="G2432" s="38"/>
      <c r="H2432" s="38"/>
      <c r="I2432" s="196"/>
      <c r="J2432" s="38"/>
      <c r="K2432" s="38"/>
      <c r="L2432" s="39"/>
      <c r="M2432" s="197"/>
      <c r="N2432" s="198"/>
      <c r="O2432" s="77"/>
      <c r="P2432" s="77"/>
      <c r="Q2432" s="77"/>
      <c r="R2432" s="77"/>
      <c r="S2432" s="77"/>
      <c r="T2432" s="78"/>
      <c r="U2432" s="38"/>
      <c r="V2432" s="38"/>
      <c r="W2432" s="38"/>
      <c r="X2432" s="38"/>
      <c r="Y2432" s="38"/>
      <c r="Z2432" s="38"/>
      <c r="AA2432" s="38"/>
      <c r="AB2432" s="38"/>
      <c r="AC2432" s="38"/>
      <c r="AD2432" s="38"/>
      <c r="AE2432" s="38"/>
      <c r="AT2432" s="19" t="s">
        <v>193</v>
      </c>
      <c r="AU2432" s="19" t="s">
        <v>92</v>
      </c>
    </row>
    <row r="2433" s="2" customFormat="1" ht="37.8" customHeight="1">
      <c r="A2433" s="38"/>
      <c r="B2433" s="180"/>
      <c r="C2433" s="181" t="s">
        <v>2754</v>
      </c>
      <c r="D2433" s="181" t="s">
        <v>187</v>
      </c>
      <c r="E2433" s="182" t="s">
        <v>2755</v>
      </c>
      <c r="F2433" s="183" t="s">
        <v>2756</v>
      </c>
      <c r="G2433" s="184" t="s">
        <v>383</v>
      </c>
      <c r="H2433" s="185">
        <v>1</v>
      </c>
      <c r="I2433" s="186"/>
      <c r="J2433" s="187">
        <f>ROUND(I2433*H2433,2)</f>
        <v>0</v>
      </c>
      <c r="K2433" s="183" t="s">
        <v>1</v>
      </c>
      <c r="L2433" s="39"/>
      <c r="M2433" s="188" t="s">
        <v>1</v>
      </c>
      <c r="N2433" s="189" t="s">
        <v>42</v>
      </c>
      <c r="O2433" s="77"/>
      <c r="P2433" s="190">
        <f>O2433*H2433</f>
        <v>0</v>
      </c>
      <c r="Q2433" s="190">
        <v>0</v>
      </c>
      <c r="R2433" s="190">
        <f>Q2433*H2433</f>
        <v>0</v>
      </c>
      <c r="S2433" s="190">
        <v>0</v>
      </c>
      <c r="T2433" s="191">
        <f>S2433*H2433</f>
        <v>0</v>
      </c>
      <c r="U2433" s="38"/>
      <c r="V2433" s="38"/>
      <c r="W2433" s="38"/>
      <c r="X2433" s="38"/>
      <c r="Y2433" s="38"/>
      <c r="Z2433" s="38"/>
      <c r="AA2433" s="38"/>
      <c r="AB2433" s="38"/>
      <c r="AC2433" s="38"/>
      <c r="AD2433" s="38"/>
      <c r="AE2433" s="38"/>
      <c r="AR2433" s="192" t="s">
        <v>301</v>
      </c>
      <c r="AT2433" s="192" t="s">
        <v>187</v>
      </c>
      <c r="AU2433" s="192" t="s">
        <v>92</v>
      </c>
      <c r="AY2433" s="19" t="s">
        <v>185</v>
      </c>
      <c r="BE2433" s="193">
        <f>IF(N2433="základní",J2433,0)</f>
        <v>0</v>
      </c>
      <c r="BF2433" s="193">
        <f>IF(N2433="snížená",J2433,0)</f>
        <v>0</v>
      </c>
      <c r="BG2433" s="193">
        <f>IF(N2433="zákl. přenesená",J2433,0)</f>
        <v>0</v>
      </c>
      <c r="BH2433" s="193">
        <f>IF(N2433="sníž. přenesená",J2433,0)</f>
        <v>0</v>
      </c>
      <c r="BI2433" s="193">
        <f>IF(N2433="nulová",J2433,0)</f>
        <v>0</v>
      </c>
      <c r="BJ2433" s="19" t="s">
        <v>92</v>
      </c>
      <c r="BK2433" s="193">
        <f>ROUND(I2433*H2433,2)</f>
        <v>0</v>
      </c>
      <c r="BL2433" s="19" t="s">
        <v>301</v>
      </c>
      <c r="BM2433" s="192" t="s">
        <v>2757</v>
      </c>
    </row>
    <row r="2434" s="2" customFormat="1">
      <c r="A2434" s="38"/>
      <c r="B2434" s="39"/>
      <c r="C2434" s="38"/>
      <c r="D2434" s="194" t="s">
        <v>193</v>
      </c>
      <c r="E2434" s="38"/>
      <c r="F2434" s="195" t="s">
        <v>2756</v>
      </c>
      <c r="G2434" s="38"/>
      <c r="H2434" s="38"/>
      <c r="I2434" s="196"/>
      <c r="J2434" s="38"/>
      <c r="K2434" s="38"/>
      <c r="L2434" s="39"/>
      <c r="M2434" s="197"/>
      <c r="N2434" s="198"/>
      <c r="O2434" s="77"/>
      <c r="P2434" s="77"/>
      <c r="Q2434" s="77"/>
      <c r="R2434" s="77"/>
      <c r="S2434" s="77"/>
      <c r="T2434" s="78"/>
      <c r="U2434" s="38"/>
      <c r="V2434" s="38"/>
      <c r="W2434" s="38"/>
      <c r="X2434" s="38"/>
      <c r="Y2434" s="38"/>
      <c r="Z2434" s="38"/>
      <c r="AA2434" s="38"/>
      <c r="AB2434" s="38"/>
      <c r="AC2434" s="38"/>
      <c r="AD2434" s="38"/>
      <c r="AE2434" s="38"/>
      <c r="AT2434" s="19" t="s">
        <v>193</v>
      </c>
      <c r="AU2434" s="19" t="s">
        <v>92</v>
      </c>
    </row>
    <row r="2435" s="2" customFormat="1" ht="37.8" customHeight="1">
      <c r="A2435" s="38"/>
      <c r="B2435" s="180"/>
      <c r="C2435" s="181" t="s">
        <v>2758</v>
      </c>
      <c r="D2435" s="181" t="s">
        <v>187</v>
      </c>
      <c r="E2435" s="182" t="s">
        <v>2759</v>
      </c>
      <c r="F2435" s="183" t="s">
        <v>2760</v>
      </c>
      <c r="G2435" s="184" t="s">
        <v>383</v>
      </c>
      <c r="H2435" s="185">
        <v>1</v>
      </c>
      <c r="I2435" s="186"/>
      <c r="J2435" s="187">
        <f>ROUND(I2435*H2435,2)</f>
        <v>0</v>
      </c>
      <c r="K2435" s="183" t="s">
        <v>1</v>
      </c>
      <c r="L2435" s="39"/>
      <c r="M2435" s="188" t="s">
        <v>1</v>
      </c>
      <c r="N2435" s="189" t="s">
        <v>42</v>
      </c>
      <c r="O2435" s="77"/>
      <c r="P2435" s="190">
        <f>O2435*H2435</f>
        <v>0</v>
      </c>
      <c r="Q2435" s="190">
        <v>0</v>
      </c>
      <c r="R2435" s="190">
        <f>Q2435*H2435</f>
        <v>0</v>
      </c>
      <c r="S2435" s="190">
        <v>0</v>
      </c>
      <c r="T2435" s="191">
        <f>S2435*H2435</f>
        <v>0</v>
      </c>
      <c r="U2435" s="38"/>
      <c r="V2435" s="38"/>
      <c r="W2435" s="38"/>
      <c r="X2435" s="38"/>
      <c r="Y2435" s="38"/>
      <c r="Z2435" s="38"/>
      <c r="AA2435" s="38"/>
      <c r="AB2435" s="38"/>
      <c r="AC2435" s="38"/>
      <c r="AD2435" s="38"/>
      <c r="AE2435" s="38"/>
      <c r="AR2435" s="192" t="s">
        <v>301</v>
      </c>
      <c r="AT2435" s="192" t="s">
        <v>187</v>
      </c>
      <c r="AU2435" s="192" t="s">
        <v>92</v>
      </c>
      <c r="AY2435" s="19" t="s">
        <v>185</v>
      </c>
      <c r="BE2435" s="193">
        <f>IF(N2435="základní",J2435,0)</f>
        <v>0</v>
      </c>
      <c r="BF2435" s="193">
        <f>IF(N2435="snížená",J2435,0)</f>
        <v>0</v>
      </c>
      <c r="BG2435" s="193">
        <f>IF(N2435="zákl. přenesená",J2435,0)</f>
        <v>0</v>
      </c>
      <c r="BH2435" s="193">
        <f>IF(N2435="sníž. přenesená",J2435,0)</f>
        <v>0</v>
      </c>
      <c r="BI2435" s="193">
        <f>IF(N2435="nulová",J2435,0)</f>
        <v>0</v>
      </c>
      <c r="BJ2435" s="19" t="s">
        <v>92</v>
      </c>
      <c r="BK2435" s="193">
        <f>ROUND(I2435*H2435,2)</f>
        <v>0</v>
      </c>
      <c r="BL2435" s="19" t="s">
        <v>301</v>
      </c>
      <c r="BM2435" s="192" t="s">
        <v>2761</v>
      </c>
    </row>
    <row r="2436" s="2" customFormat="1">
      <c r="A2436" s="38"/>
      <c r="B2436" s="39"/>
      <c r="C2436" s="38"/>
      <c r="D2436" s="194" t="s">
        <v>193</v>
      </c>
      <c r="E2436" s="38"/>
      <c r="F2436" s="195" t="s">
        <v>2760</v>
      </c>
      <c r="G2436" s="38"/>
      <c r="H2436" s="38"/>
      <c r="I2436" s="196"/>
      <c r="J2436" s="38"/>
      <c r="K2436" s="38"/>
      <c r="L2436" s="39"/>
      <c r="M2436" s="197"/>
      <c r="N2436" s="198"/>
      <c r="O2436" s="77"/>
      <c r="P2436" s="77"/>
      <c r="Q2436" s="77"/>
      <c r="R2436" s="77"/>
      <c r="S2436" s="77"/>
      <c r="T2436" s="78"/>
      <c r="U2436" s="38"/>
      <c r="V2436" s="38"/>
      <c r="W2436" s="38"/>
      <c r="X2436" s="38"/>
      <c r="Y2436" s="38"/>
      <c r="Z2436" s="38"/>
      <c r="AA2436" s="38"/>
      <c r="AB2436" s="38"/>
      <c r="AC2436" s="38"/>
      <c r="AD2436" s="38"/>
      <c r="AE2436" s="38"/>
      <c r="AT2436" s="19" t="s">
        <v>193</v>
      </c>
      <c r="AU2436" s="19" t="s">
        <v>92</v>
      </c>
    </row>
    <row r="2437" s="2" customFormat="1" ht="37.8" customHeight="1">
      <c r="A2437" s="38"/>
      <c r="B2437" s="180"/>
      <c r="C2437" s="181" t="s">
        <v>2762</v>
      </c>
      <c r="D2437" s="181" t="s">
        <v>187</v>
      </c>
      <c r="E2437" s="182" t="s">
        <v>2763</v>
      </c>
      <c r="F2437" s="183" t="s">
        <v>2764</v>
      </c>
      <c r="G2437" s="184" t="s">
        <v>383</v>
      </c>
      <c r="H2437" s="185">
        <v>1</v>
      </c>
      <c r="I2437" s="186"/>
      <c r="J2437" s="187">
        <f>ROUND(I2437*H2437,2)</f>
        <v>0</v>
      </c>
      <c r="K2437" s="183" t="s">
        <v>1</v>
      </c>
      <c r="L2437" s="39"/>
      <c r="M2437" s="188" t="s">
        <v>1</v>
      </c>
      <c r="N2437" s="189" t="s">
        <v>42</v>
      </c>
      <c r="O2437" s="77"/>
      <c r="P2437" s="190">
        <f>O2437*H2437</f>
        <v>0</v>
      </c>
      <c r="Q2437" s="190">
        <v>0</v>
      </c>
      <c r="R2437" s="190">
        <f>Q2437*H2437</f>
        <v>0</v>
      </c>
      <c r="S2437" s="190">
        <v>0</v>
      </c>
      <c r="T2437" s="191">
        <f>S2437*H2437</f>
        <v>0</v>
      </c>
      <c r="U2437" s="38"/>
      <c r="V2437" s="38"/>
      <c r="W2437" s="38"/>
      <c r="X2437" s="38"/>
      <c r="Y2437" s="38"/>
      <c r="Z2437" s="38"/>
      <c r="AA2437" s="38"/>
      <c r="AB2437" s="38"/>
      <c r="AC2437" s="38"/>
      <c r="AD2437" s="38"/>
      <c r="AE2437" s="38"/>
      <c r="AR2437" s="192" t="s">
        <v>301</v>
      </c>
      <c r="AT2437" s="192" t="s">
        <v>187</v>
      </c>
      <c r="AU2437" s="192" t="s">
        <v>92</v>
      </c>
      <c r="AY2437" s="19" t="s">
        <v>185</v>
      </c>
      <c r="BE2437" s="193">
        <f>IF(N2437="základní",J2437,0)</f>
        <v>0</v>
      </c>
      <c r="BF2437" s="193">
        <f>IF(N2437="snížená",J2437,0)</f>
        <v>0</v>
      </c>
      <c r="BG2437" s="193">
        <f>IF(N2437="zákl. přenesená",J2437,0)</f>
        <v>0</v>
      </c>
      <c r="BH2437" s="193">
        <f>IF(N2437="sníž. přenesená",J2437,0)</f>
        <v>0</v>
      </c>
      <c r="BI2437" s="193">
        <f>IF(N2437="nulová",J2437,0)</f>
        <v>0</v>
      </c>
      <c r="BJ2437" s="19" t="s">
        <v>92</v>
      </c>
      <c r="BK2437" s="193">
        <f>ROUND(I2437*H2437,2)</f>
        <v>0</v>
      </c>
      <c r="BL2437" s="19" t="s">
        <v>301</v>
      </c>
      <c r="BM2437" s="192" t="s">
        <v>2765</v>
      </c>
    </row>
    <row r="2438" s="2" customFormat="1">
      <c r="A2438" s="38"/>
      <c r="B2438" s="39"/>
      <c r="C2438" s="38"/>
      <c r="D2438" s="194" t="s">
        <v>193</v>
      </c>
      <c r="E2438" s="38"/>
      <c r="F2438" s="195" t="s">
        <v>2764</v>
      </c>
      <c r="G2438" s="38"/>
      <c r="H2438" s="38"/>
      <c r="I2438" s="196"/>
      <c r="J2438" s="38"/>
      <c r="K2438" s="38"/>
      <c r="L2438" s="39"/>
      <c r="M2438" s="197"/>
      <c r="N2438" s="198"/>
      <c r="O2438" s="77"/>
      <c r="P2438" s="77"/>
      <c r="Q2438" s="77"/>
      <c r="R2438" s="77"/>
      <c r="S2438" s="77"/>
      <c r="T2438" s="78"/>
      <c r="U2438" s="38"/>
      <c r="V2438" s="38"/>
      <c r="W2438" s="38"/>
      <c r="X2438" s="38"/>
      <c r="Y2438" s="38"/>
      <c r="Z2438" s="38"/>
      <c r="AA2438" s="38"/>
      <c r="AB2438" s="38"/>
      <c r="AC2438" s="38"/>
      <c r="AD2438" s="38"/>
      <c r="AE2438" s="38"/>
      <c r="AT2438" s="19" t="s">
        <v>193</v>
      </c>
      <c r="AU2438" s="19" t="s">
        <v>92</v>
      </c>
    </row>
    <row r="2439" s="2" customFormat="1" ht="37.8" customHeight="1">
      <c r="A2439" s="38"/>
      <c r="B2439" s="180"/>
      <c r="C2439" s="181" t="s">
        <v>2766</v>
      </c>
      <c r="D2439" s="181" t="s">
        <v>187</v>
      </c>
      <c r="E2439" s="182" t="s">
        <v>2767</v>
      </c>
      <c r="F2439" s="183" t="s">
        <v>2768</v>
      </c>
      <c r="G2439" s="184" t="s">
        <v>383</v>
      </c>
      <c r="H2439" s="185">
        <v>1</v>
      </c>
      <c r="I2439" s="186"/>
      <c r="J2439" s="187">
        <f>ROUND(I2439*H2439,2)</f>
        <v>0</v>
      </c>
      <c r="K2439" s="183" t="s">
        <v>1</v>
      </c>
      <c r="L2439" s="39"/>
      <c r="M2439" s="188" t="s">
        <v>1</v>
      </c>
      <c r="N2439" s="189" t="s">
        <v>42</v>
      </c>
      <c r="O2439" s="77"/>
      <c r="P2439" s="190">
        <f>O2439*H2439</f>
        <v>0</v>
      </c>
      <c r="Q2439" s="190">
        <v>0</v>
      </c>
      <c r="R2439" s="190">
        <f>Q2439*H2439</f>
        <v>0</v>
      </c>
      <c r="S2439" s="190">
        <v>0</v>
      </c>
      <c r="T2439" s="191">
        <f>S2439*H2439</f>
        <v>0</v>
      </c>
      <c r="U2439" s="38"/>
      <c r="V2439" s="38"/>
      <c r="W2439" s="38"/>
      <c r="X2439" s="38"/>
      <c r="Y2439" s="38"/>
      <c r="Z2439" s="38"/>
      <c r="AA2439" s="38"/>
      <c r="AB2439" s="38"/>
      <c r="AC2439" s="38"/>
      <c r="AD2439" s="38"/>
      <c r="AE2439" s="38"/>
      <c r="AR2439" s="192" t="s">
        <v>301</v>
      </c>
      <c r="AT2439" s="192" t="s">
        <v>187</v>
      </c>
      <c r="AU2439" s="192" t="s">
        <v>92</v>
      </c>
      <c r="AY2439" s="19" t="s">
        <v>185</v>
      </c>
      <c r="BE2439" s="193">
        <f>IF(N2439="základní",J2439,0)</f>
        <v>0</v>
      </c>
      <c r="BF2439" s="193">
        <f>IF(N2439="snížená",J2439,0)</f>
        <v>0</v>
      </c>
      <c r="BG2439" s="193">
        <f>IF(N2439="zákl. přenesená",J2439,0)</f>
        <v>0</v>
      </c>
      <c r="BH2439" s="193">
        <f>IF(N2439="sníž. přenesená",J2439,0)</f>
        <v>0</v>
      </c>
      <c r="BI2439" s="193">
        <f>IF(N2439="nulová",J2439,0)</f>
        <v>0</v>
      </c>
      <c r="BJ2439" s="19" t="s">
        <v>92</v>
      </c>
      <c r="BK2439" s="193">
        <f>ROUND(I2439*H2439,2)</f>
        <v>0</v>
      </c>
      <c r="BL2439" s="19" t="s">
        <v>301</v>
      </c>
      <c r="BM2439" s="192" t="s">
        <v>2769</v>
      </c>
    </row>
    <row r="2440" s="2" customFormat="1">
      <c r="A2440" s="38"/>
      <c r="B2440" s="39"/>
      <c r="C2440" s="38"/>
      <c r="D2440" s="194" t="s">
        <v>193</v>
      </c>
      <c r="E2440" s="38"/>
      <c r="F2440" s="195" t="s">
        <v>2768</v>
      </c>
      <c r="G2440" s="38"/>
      <c r="H2440" s="38"/>
      <c r="I2440" s="196"/>
      <c r="J2440" s="38"/>
      <c r="K2440" s="38"/>
      <c r="L2440" s="39"/>
      <c r="M2440" s="197"/>
      <c r="N2440" s="198"/>
      <c r="O2440" s="77"/>
      <c r="P2440" s="77"/>
      <c r="Q2440" s="77"/>
      <c r="R2440" s="77"/>
      <c r="S2440" s="77"/>
      <c r="T2440" s="78"/>
      <c r="U2440" s="38"/>
      <c r="V2440" s="38"/>
      <c r="W2440" s="38"/>
      <c r="X2440" s="38"/>
      <c r="Y2440" s="38"/>
      <c r="Z2440" s="38"/>
      <c r="AA2440" s="38"/>
      <c r="AB2440" s="38"/>
      <c r="AC2440" s="38"/>
      <c r="AD2440" s="38"/>
      <c r="AE2440" s="38"/>
      <c r="AT2440" s="19" t="s">
        <v>193</v>
      </c>
      <c r="AU2440" s="19" t="s">
        <v>92</v>
      </c>
    </row>
    <row r="2441" s="2" customFormat="1" ht="37.8" customHeight="1">
      <c r="A2441" s="38"/>
      <c r="B2441" s="180"/>
      <c r="C2441" s="181" t="s">
        <v>2770</v>
      </c>
      <c r="D2441" s="181" t="s">
        <v>187</v>
      </c>
      <c r="E2441" s="182" t="s">
        <v>2771</v>
      </c>
      <c r="F2441" s="183" t="s">
        <v>2772</v>
      </c>
      <c r="G2441" s="184" t="s">
        <v>383</v>
      </c>
      <c r="H2441" s="185">
        <v>1</v>
      </c>
      <c r="I2441" s="186"/>
      <c r="J2441" s="187">
        <f>ROUND(I2441*H2441,2)</f>
        <v>0</v>
      </c>
      <c r="K2441" s="183" t="s">
        <v>1</v>
      </c>
      <c r="L2441" s="39"/>
      <c r="M2441" s="188" t="s">
        <v>1</v>
      </c>
      <c r="N2441" s="189" t="s">
        <v>42</v>
      </c>
      <c r="O2441" s="77"/>
      <c r="P2441" s="190">
        <f>O2441*H2441</f>
        <v>0</v>
      </c>
      <c r="Q2441" s="190">
        <v>0</v>
      </c>
      <c r="R2441" s="190">
        <f>Q2441*H2441</f>
        <v>0</v>
      </c>
      <c r="S2441" s="190">
        <v>0</v>
      </c>
      <c r="T2441" s="191">
        <f>S2441*H2441</f>
        <v>0</v>
      </c>
      <c r="U2441" s="38"/>
      <c r="V2441" s="38"/>
      <c r="W2441" s="38"/>
      <c r="X2441" s="38"/>
      <c r="Y2441" s="38"/>
      <c r="Z2441" s="38"/>
      <c r="AA2441" s="38"/>
      <c r="AB2441" s="38"/>
      <c r="AC2441" s="38"/>
      <c r="AD2441" s="38"/>
      <c r="AE2441" s="38"/>
      <c r="AR2441" s="192" t="s">
        <v>301</v>
      </c>
      <c r="AT2441" s="192" t="s">
        <v>187</v>
      </c>
      <c r="AU2441" s="192" t="s">
        <v>92</v>
      </c>
      <c r="AY2441" s="19" t="s">
        <v>185</v>
      </c>
      <c r="BE2441" s="193">
        <f>IF(N2441="základní",J2441,0)</f>
        <v>0</v>
      </c>
      <c r="BF2441" s="193">
        <f>IF(N2441="snížená",J2441,0)</f>
        <v>0</v>
      </c>
      <c r="BG2441" s="193">
        <f>IF(N2441="zákl. přenesená",J2441,0)</f>
        <v>0</v>
      </c>
      <c r="BH2441" s="193">
        <f>IF(N2441="sníž. přenesená",J2441,0)</f>
        <v>0</v>
      </c>
      <c r="BI2441" s="193">
        <f>IF(N2441="nulová",J2441,0)</f>
        <v>0</v>
      </c>
      <c r="BJ2441" s="19" t="s">
        <v>92</v>
      </c>
      <c r="BK2441" s="193">
        <f>ROUND(I2441*H2441,2)</f>
        <v>0</v>
      </c>
      <c r="BL2441" s="19" t="s">
        <v>301</v>
      </c>
      <c r="BM2441" s="192" t="s">
        <v>2773</v>
      </c>
    </row>
    <row r="2442" s="2" customFormat="1">
      <c r="A2442" s="38"/>
      <c r="B2442" s="39"/>
      <c r="C2442" s="38"/>
      <c r="D2442" s="194" t="s">
        <v>193</v>
      </c>
      <c r="E2442" s="38"/>
      <c r="F2442" s="195" t="s">
        <v>2772</v>
      </c>
      <c r="G2442" s="38"/>
      <c r="H2442" s="38"/>
      <c r="I2442" s="196"/>
      <c r="J2442" s="38"/>
      <c r="K2442" s="38"/>
      <c r="L2442" s="39"/>
      <c r="M2442" s="197"/>
      <c r="N2442" s="198"/>
      <c r="O2442" s="77"/>
      <c r="P2442" s="77"/>
      <c r="Q2442" s="77"/>
      <c r="R2442" s="77"/>
      <c r="S2442" s="77"/>
      <c r="T2442" s="78"/>
      <c r="U2442" s="38"/>
      <c r="V2442" s="38"/>
      <c r="W2442" s="38"/>
      <c r="X2442" s="38"/>
      <c r="Y2442" s="38"/>
      <c r="Z2442" s="38"/>
      <c r="AA2442" s="38"/>
      <c r="AB2442" s="38"/>
      <c r="AC2442" s="38"/>
      <c r="AD2442" s="38"/>
      <c r="AE2442" s="38"/>
      <c r="AT2442" s="19" t="s">
        <v>193</v>
      </c>
      <c r="AU2442" s="19" t="s">
        <v>92</v>
      </c>
    </row>
    <row r="2443" s="2" customFormat="1" ht="37.8" customHeight="1">
      <c r="A2443" s="38"/>
      <c r="B2443" s="180"/>
      <c r="C2443" s="181" t="s">
        <v>2774</v>
      </c>
      <c r="D2443" s="181" t="s">
        <v>187</v>
      </c>
      <c r="E2443" s="182" t="s">
        <v>2775</v>
      </c>
      <c r="F2443" s="183" t="s">
        <v>2776</v>
      </c>
      <c r="G2443" s="184" t="s">
        <v>383</v>
      </c>
      <c r="H2443" s="185">
        <v>1</v>
      </c>
      <c r="I2443" s="186"/>
      <c r="J2443" s="187">
        <f>ROUND(I2443*H2443,2)</f>
        <v>0</v>
      </c>
      <c r="K2443" s="183" t="s">
        <v>1</v>
      </c>
      <c r="L2443" s="39"/>
      <c r="M2443" s="188" t="s">
        <v>1</v>
      </c>
      <c r="N2443" s="189" t="s">
        <v>42</v>
      </c>
      <c r="O2443" s="77"/>
      <c r="P2443" s="190">
        <f>O2443*H2443</f>
        <v>0</v>
      </c>
      <c r="Q2443" s="190">
        <v>0</v>
      </c>
      <c r="R2443" s="190">
        <f>Q2443*H2443</f>
        <v>0</v>
      </c>
      <c r="S2443" s="190">
        <v>0</v>
      </c>
      <c r="T2443" s="191">
        <f>S2443*H2443</f>
        <v>0</v>
      </c>
      <c r="U2443" s="38"/>
      <c r="V2443" s="38"/>
      <c r="W2443" s="38"/>
      <c r="X2443" s="38"/>
      <c r="Y2443" s="38"/>
      <c r="Z2443" s="38"/>
      <c r="AA2443" s="38"/>
      <c r="AB2443" s="38"/>
      <c r="AC2443" s="38"/>
      <c r="AD2443" s="38"/>
      <c r="AE2443" s="38"/>
      <c r="AR2443" s="192" t="s">
        <v>301</v>
      </c>
      <c r="AT2443" s="192" t="s">
        <v>187</v>
      </c>
      <c r="AU2443" s="192" t="s">
        <v>92</v>
      </c>
      <c r="AY2443" s="19" t="s">
        <v>185</v>
      </c>
      <c r="BE2443" s="193">
        <f>IF(N2443="základní",J2443,0)</f>
        <v>0</v>
      </c>
      <c r="BF2443" s="193">
        <f>IF(N2443="snížená",J2443,0)</f>
        <v>0</v>
      </c>
      <c r="BG2443" s="193">
        <f>IF(N2443="zákl. přenesená",J2443,0)</f>
        <v>0</v>
      </c>
      <c r="BH2443" s="193">
        <f>IF(N2443="sníž. přenesená",J2443,0)</f>
        <v>0</v>
      </c>
      <c r="BI2443" s="193">
        <f>IF(N2443="nulová",J2443,0)</f>
        <v>0</v>
      </c>
      <c r="BJ2443" s="19" t="s">
        <v>92</v>
      </c>
      <c r="BK2443" s="193">
        <f>ROUND(I2443*H2443,2)</f>
        <v>0</v>
      </c>
      <c r="BL2443" s="19" t="s">
        <v>301</v>
      </c>
      <c r="BM2443" s="192" t="s">
        <v>2777</v>
      </c>
    </row>
    <row r="2444" s="2" customFormat="1">
      <c r="A2444" s="38"/>
      <c r="B2444" s="39"/>
      <c r="C2444" s="38"/>
      <c r="D2444" s="194" t="s">
        <v>193</v>
      </c>
      <c r="E2444" s="38"/>
      <c r="F2444" s="195" t="s">
        <v>2776</v>
      </c>
      <c r="G2444" s="38"/>
      <c r="H2444" s="38"/>
      <c r="I2444" s="196"/>
      <c r="J2444" s="38"/>
      <c r="K2444" s="38"/>
      <c r="L2444" s="39"/>
      <c r="M2444" s="197"/>
      <c r="N2444" s="198"/>
      <c r="O2444" s="77"/>
      <c r="P2444" s="77"/>
      <c r="Q2444" s="77"/>
      <c r="R2444" s="77"/>
      <c r="S2444" s="77"/>
      <c r="T2444" s="78"/>
      <c r="U2444" s="38"/>
      <c r="V2444" s="38"/>
      <c r="W2444" s="38"/>
      <c r="X2444" s="38"/>
      <c r="Y2444" s="38"/>
      <c r="Z2444" s="38"/>
      <c r="AA2444" s="38"/>
      <c r="AB2444" s="38"/>
      <c r="AC2444" s="38"/>
      <c r="AD2444" s="38"/>
      <c r="AE2444" s="38"/>
      <c r="AT2444" s="19" t="s">
        <v>193</v>
      </c>
      <c r="AU2444" s="19" t="s">
        <v>92</v>
      </c>
    </row>
    <row r="2445" s="2" customFormat="1" ht="37.8" customHeight="1">
      <c r="A2445" s="38"/>
      <c r="B2445" s="180"/>
      <c r="C2445" s="181" t="s">
        <v>2778</v>
      </c>
      <c r="D2445" s="181" t="s">
        <v>187</v>
      </c>
      <c r="E2445" s="182" t="s">
        <v>2779</v>
      </c>
      <c r="F2445" s="183" t="s">
        <v>2780</v>
      </c>
      <c r="G2445" s="184" t="s">
        <v>383</v>
      </c>
      <c r="H2445" s="185">
        <v>1</v>
      </c>
      <c r="I2445" s="186"/>
      <c r="J2445" s="187">
        <f>ROUND(I2445*H2445,2)</f>
        <v>0</v>
      </c>
      <c r="K2445" s="183" t="s">
        <v>1</v>
      </c>
      <c r="L2445" s="39"/>
      <c r="M2445" s="188" t="s">
        <v>1</v>
      </c>
      <c r="N2445" s="189" t="s">
        <v>42</v>
      </c>
      <c r="O2445" s="77"/>
      <c r="P2445" s="190">
        <f>O2445*H2445</f>
        <v>0</v>
      </c>
      <c r="Q2445" s="190">
        <v>0</v>
      </c>
      <c r="R2445" s="190">
        <f>Q2445*H2445</f>
        <v>0</v>
      </c>
      <c r="S2445" s="190">
        <v>0</v>
      </c>
      <c r="T2445" s="191">
        <f>S2445*H2445</f>
        <v>0</v>
      </c>
      <c r="U2445" s="38"/>
      <c r="V2445" s="38"/>
      <c r="W2445" s="38"/>
      <c r="X2445" s="38"/>
      <c r="Y2445" s="38"/>
      <c r="Z2445" s="38"/>
      <c r="AA2445" s="38"/>
      <c r="AB2445" s="38"/>
      <c r="AC2445" s="38"/>
      <c r="AD2445" s="38"/>
      <c r="AE2445" s="38"/>
      <c r="AR2445" s="192" t="s">
        <v>301</v>
      </c>
      <c r="AT2445" s="192" t="s">
        <v>187</v>
      </c>
      <c r="AU2445" s="192" t="s">
        <v>92</v>
      </c>
      <c r="AY2445" s="19" t="s">
        <v>185</v>
      </c>
      <c r="BE2445" s="193">
        <f>IF(N2445="základní",J2445,0)</f>
        <v>0</v>
      </c>
      <c r="BF2445" s="193">
        <f>IF(N2445="snížená",J2445,0)</f>
        <v>0</v>
      </c>
      <c r="BG2445" s="193">
        <f>IF(N2445="zákl. přenesená",J2445,0)</f>
        <v>0</v>
      </c>
      <c r="BH2445" s="193">
        <f>IF(N2445="sníž. přenesená",J2445,0)</f>
        <v>0</v>
      </c>
      <c r="BI2445" s="193">
        <f>IF(N2445="nulová",J2445,0)</f>
        <v>0</v>
      </c>
      <c r="BJ2445" s="19" t="s">
        <v>92</v>
      </c>
      <c r="BK2445" s="193">
        <f>ROUND(I2445*H2445,2)</f>
        <v>0</v>
      </c>
      <c r="BL2445" s="19" t="s">
        <v>301</v>
      </c>
      <c r="BM2445" s="192" t="s">
        <v>2781</v>
      </c>
    </row>
    <row r="2446" s="2" customFormat="1">
      <c r="A2446" s="38"/>
      <c r="B2446" s="39"/>
      <c r="C2446" s="38"/>
      <c r="D2446" s="194" t="s">
        <v>193</v>
      </c>
      <c r="E2446" s="38"/>
      <c r="F2446" s="195" t="s">
        <v>2780</v>
      </c>
      <c r="G2446" s="38"/>
      <c r="H2446" s="38"/>
      <c r="I2446" s="196"/>
      <c r="J2446" s="38"/>
      <c r="K2446" s="38"/>
      <c r="L2446" s="39"/>
      <c r="M2446" s="197"/>
      <c r="N2446" s="198"/>
      <c r="O2446" s="77"/>
      <c r="P2446" s="77"/>
      <c r="Q2446" s="77"/>
      <c r="R2446" s="77"/>
      <c r="S2446" s="77"/>
      <c r="T2446" s="78"/>
      <c r="U2446" s="38"/>
      <c r="V2446" s="38"/>
      <c r="W2446" s="38"/>
      <c r="X2446" s="38"/>
      <c r="Y2446" s="38"/>
      <c r="Z2446" s="38"/>
      <c r="AA2446" s="38"/>
      <c r="AB2446" s="38"/>
      <c r="AC2446" s="38"/>
      <c r="AD2446" s="38"/>
      <c r="AE2446" s="38"/>
      <c r="AT2446" s="19" t="s">
        <v>193</v>
      </c>
      <c r="AU2446" s="19" t="s">
        <v>92</v>
      </c>
    </row>
    <row r="2447" s="2" customFormat="1" ht="37.8" customHeight="1">
      <c r="A2447" s="38"/>
      <c r="B2447" s="180"/>
      <c r="C2447" s="181" t="s">
        <v>2782</v>
      </c>
      <c r="D2447" s="181" t="s">
        <v>187</v>
      </c>
      <c r="E2447" s="182" t="s">
        <v>2783</v>
      </c>
      <c r="F2447" s="183" t="s">
        <v>2784</v>
      </c>
      <c r="G2447" s="184" t="s">
        <v>383</v>
      </c>
      <c r="H2447" s="185">
        <v>1</v>
      </c>
      <c r="I2447" s="186"/>
      <c r="J2447" s="187">
        <f>ROUND(I2447*H2447,2)</f>
        <v>0</v>
      </c>
      <c r="K2447" s="183" t="s">
        <v>1</v>
      </c>
      <c r="L2447" s="39"/>
      <c r="M2447" s="188" t="s">
        <v>1</v>
      </c>
      <c r="N2447" s="189" t="s">
        <v>42</v>
      </c>
      <c r="O2447" s="77"/>
      <c r="P2447" s="190">
        <f>O2447*H2447</f>
        <v>0</v>
      </c>
      <c r="Q2447" s="190">
        <v>0</v>
      </c>
      <c r="R2447" s="190">
        <f>Q2447*H2447</f>
        <v>0</v>
      </c>
      <c r="S2447" s="190">
        <v>0</v>
      </c>
      <c r="T2447" s="191">
        <f>S2447*H2447</f>
        <v>0</v>
      </c>
      <c r="U2447" s="38"/>
      <c r="V2447" s="38"/>
      <c r="W2447" s="38"/>
      <c r="X2447" s="38"/>
      <c r="Y2447" s="38"/>
      <c r="Z2447" s="38"/>
      <c r="AA2447" s="38"/>
      <c r="AB2447" s="38"/>
      <c r="AC2447" s="38"/>
      <c r="AD2447" s="38"/>
      <c r="AE2447" s="38"/>
      <c r="AR2447" s="192" t="s">
        <v>301</v>
      </c>
      <c r="AT2447" s="192" t="s">
        <v>187</v>
      </c>
      <c r="AU2447" s="192" t="s">
        <v>92</v>
      </c>
      <c r="AY2447" s="19" t="s">
        <v>185</v>
      </c>
      <c r="BE2447" s="193">
        <f>IF(N2447="základní",J2447,0)</f>
        <v>0</v>
      </c>
      <c r="BF2447" s="193">
        <f>IF(N2447="snížená",J2447,0)</f>
        <v>0</v>
      </c>
      <c r="BG2447" s="193">
        <f>IF(N2447="zákl. přenesená",J2447,0)</f>
        <v>0</v>
      </c>
      <c r="BH2447" s="193">
        <f>IF(N2447="sníž. přenesená",J2447,0)</f>
        <v>0</v>
      </c>
      <c r="BI2447" s="193">
        <f>IF(N2447="nulová",J2447,0)</f>
        <v>0</v>
      </c>
      <c r="BJ2447" s="19" t="s">
        <v>92</v>
      </c>
      <c r="BK2447" s="193">
        <f>ROUND(I2447*H2447,2)</f>
        <v>0</v>
      </c>
      <c r="BL2447" s="19" t="s">
        <v>301</v>
      </c>
      <c r="BM2447" s="192" t="s">
        <v>2785</v>
      </c>
    </row>
    <row r="2448" s="2" customFormat="1">
      <c r="A2448" s="38"/>
      <c r="B2448" s="39"/>
      <c r="C2448" s="38"/>
      <c r="D2448" s="194" t="s">
        <v>193</v>
      </c>
      <c r="E2448" s="38"/>
      <c r="F2448" s="195" t="s">
        <v>2784</v>
      </c>
      <c r="G2448" s="38"/>
      <c r="H2448" s="38"/>
      <c r="I2448" s="196"/>
      <c r="J2448" s="38"/>
      <c r="K2448" s="38"/>
      <c r="L2448" s="39"/>
      <c r="M2448" s="197"/>
      <c r="N2448" s="198"/>
      <c r="O2448" s="77"/>
      <c r="P2448" s="77"/>
      <c r="Q2448" s="77"/>
      <c r="R2448" s="77"/>
      <c r="S2448" s="77"/>
      <c r="T2448" s="78"/>
      <c r="U2448" s="38"/>
      <c r="V2448" s="38"/>
      <c r="W2448" s="38"/>
      <c r="X2448" s="38"/>
      <c r="Y2448" s="38"/>
      <c r="Z2448" s="38"/>
      <c r="AA2448" s="38"/>
      <c r="AB2448" s="38"/>
      <c r="AC2448" s="38"/>
      <c r="AD2448" s="38"/>
      <c r="AE2448" s="38"/>
      <c r="AT2448" s="19" t="s">
        <v>193</v>
      </c>
      <c r="AU2448" s="19" t="s">
        <v>92</v>
      </c>
    </row>
    <row r="2449" s="2" customFormat="1" ht="37.8" customHeight="1">
      <c r="A2449" s="38"/>
      <c r="B2449" s="180"/>
      <c r="C2449" s="181" t="s">
        <v>2786</v>
      </c>
      <c r="D2449" s="181" t="s">
        <v>187</v>
      </c>
      <c r="E2449" s="182" t="s">
        <v>2787</v>
      </c>
      <c r="F2449" s="183" t="s">
        <v>2788</v>
      </c>
      <c r="G2449" s="184" t="s">
        <v>383</v>
      </c>
      <c r="H2449" s="185">
        <v>1</v>
      </c>
      <c r="I2449" s="186"/>
      <c r="J2449" s="187">
        <f>ROUND(I2449*H2449,2)</f>
        <v>0</v>
      </c>
      <c r="K2449" s="183" t="s">
        <v>1</v>
      </c>
      <c r="L2449" s="39"/>
      <c r="M2449" s="188" t="s">
        <v>1</v>
      </c>
      <c r="N2449" s="189" t="s">
        <v>42</v>
      </c>
      <c r="O2449" s="77"/>
      <c r="P2449" s="190">
        <f>O2449*H2449</f>
        <v>0</v>
      </c>
      <c r="Q2449" s="190">
        <v>0</v>
      </c>
      <c r="R2449" s="190">
        <f>Q2449*H2449</f>
        <v>0</v>
      </c>
      <c r="S2449" s="190">
        <v>0</v>
      </c>
      <c r="T2449" s="191">
        <f>S2449*H2449</f>
        <v>0</v>
      </c>
      <c r="U2449" s="38"/>
      <c r="V2449" s="38"/>
      <c r="W2449" s="38"/>
      <c r="X2449" s="38"/>
      <c r="Y2449" s="38"/>
      <c r="Z2449" s="38"/>
      <c r="AA2449" s="38"/>
      <c r="AB2449" s="38"/>
      <c r="AC2449" s="38"/>
      <c r="AD2449" s="38"/>
      <c r="AE2449" s="38"/>
      <c r="AR2449" s="192" t="s">
        <v>301</v>
      </c>
      <c r="AT2449" s="192" t="s">
        <v>187</v>
      </c>
      <c r="AU2449" s="192" t="s">
        <v>92</v>
      </c>
      <c r="AY2449" s="19" t="s">
        <v>185</v>
      </c>
      <c r="BE2449" s="193">
        <f>IF(N2449="základní",J2449,0)</f>
        <v>0</v>
      </c>
      <c r="BF2449" s="193">
        <f>IF(N2449="snížená",J2449,0)</f>
        <v>0</v>
      </c>
      <c r="BG2449" s="193">
        <f>IF(N2449="zákl. přenesená",J2449,0)</f>
        <v>0</v>
      </c>
      <c r="BH2449" s="193">
        <f>IF(N2449="sníž. přenesená",J2449,0)</f>
        <v>0</v>
      </c>
      <c r="BI2449" s="193">
        <f>IF(N2449="nulová",J2449,0)</f>
        <v>0</v>
      </c>
      <c r="BJ2449" s="19" t="s">
        <v>92</v>
      </c>
      <c r="BK2449" s="193">
        <f>ROUND(I2449*H2449,2)</f>
        <v>0</v>
      </c>
      <c r="BL2449" s="19" t="s">
        <v>301</v>
      </c>
      <c r="BM2449" s="192" t="s">
        <v>2789</v>
      </c>
    </row>
    <row r="2450" s="2" customFormat="1">
      <c r="A2450" s="38"/>
      <c r="B2450" s="39"/>
      <c r="C2450" s="38"/>
      <c r="D2450" s="194" t="s">
        <v>193</v>
      </c>
      <c r="E2450" s="38"/>
      <c r="F2450" s="195" t="s">
        <v>2788</v>
      </c>
      <c r="G2450" s="38"/>
      <c r="H2450" s="38"/>
      <c r="I2450" s="196"/>
      <c r="J2450" s="38"/>
      <c r="K2450" s="38"/>
      <c r="L2450" s="39"/>
      <c r="M2450" s="197"/>
      <c r="N2450" s="198"/>
      <c r="O2450" s="77"/>
      <c r="P2450" s="77"/>
      <c r="Q2450" s="77"/>
      <c r="R2450" s="77"/>
      <c r="S2450" s="77"/>
      <c r="T2450" s="78"/>
      <c r="U2450" s="38"/>
      <c r="V2450" s="38"/>
      <c r="W2450" s="38"/>
      <c r="X2450" s="38"/>
      <c r="Y2450" s="38"/>
      <c r="Z2450" s="38"/>
      <c r="AA2450" s="38"/>
      <c r="AB2450" s="38"/>
      <c r="AC2450" s="38"/>
      <c r="AD2450" s="38"/>
      <c r="AE2450" s="38"/>
      <c r="AT2450" s="19" t="s">
        <v>193</v>
      </c>
      <c r="AU2450" s="19" t="s">
        <v>92</v>
      </c>
    </row>
    <row r="2451" s="2" customFormat="1" ht="37.8" customHeight="1">
      <c r="A2451" s="38"/>
      <c r="B2451" s="180"/>
      <c r="C2451" s="181" t="s">
        <v>2790</v>
      </c>
      <c r="D2451" s="181" t="s">
        <v>187</v>
      </c>
      <c r="E2451" s="182" t="s">
        <v>2791</v>
      </c>
      <c r="F2451" s="183" t="s">
        <v>2792</v>
      </c>
      <c r="G2451" s="184" t="s">
        <v>383</v>
      </c>
      <c r="H2451" s="185">
        <v>1</v>
      </c>
      <c r="I2451" s="186"/>
      <c r="J2451" s="187">
        <f>ROUND(I2451*H2451,2)</f>
        <v>0</v>
      </c>
      <c r="K2451" s="183" t="s">
        <v>1</v>
      </c>
      <c r="L2451" s="39"/>
      <c r="M2451" s="188" t="s">
        <v>1</v>
      </c>
      <c r="N2451" s="189" t="s">
        <v>42</v>
      </c>
      <c r="O2451" s="77"/>
      <c r="P2451" s="190">
        <f>O2451*H2451</f>
        <v>0</v>
      </c>
      <c r="Q2451" s="190">
        <v>0</v>
      </c>
      <c r="R2451" s="190">
        <f>Q2451*H2451</f>
        <v>0</v>
      </c>
      <c r="S2451" s="190">
        <v>0</v>
      </c>
      <c r="T2451" s="191">
        <f>S2451*H2451</f>
        <v>0</v>
      </c>
      <c r="U2451" s="38"/>
      <c r="V2451" s="38"/>
      <c r="W2451" s="38"/>
      <c r="X2451" s="38"/>
      <c r="Y2451" s="38"/>
      <c r="Z2451" s="38"/>
      <c r="AA2451" s="38"/>
      <c r="AB2451" s="38"/>
      <c r="AC2451" s="38"/>
      <c r="AD2451" s="38"/>
      <c r="AE2451" s="38"/>
      <c r="AR2451" s="192" t="s">
        <v>301</v>
      </c>
      <c r="AT2451" s="192" t="s">
        <v>187</v>
      </c>
      <c r="AU2451" s="192" t="s">
        <v>92</v>
      </c>
      <c r="AY2451" s="19" t="s">
        <v>185</v>
      </c>
      <c r="BE2451" s="193">
        <f>IF(N2451="základní",J2451,0)</f>
        <v>0</v>
      </c>
      <c r="BF2451" s="193">
        <f>IF(N2451="snížená",J2451,0)</f>
        <v>0</v>
      </c>
      <c r="BG2451" s="193">
        <f>IF(N2451="zákl. přenesená",J2451,0)</f>
        <v>0</v>
      </c>
      <c r="BH2451" s="193">
        <f>IF(N2451="sníž. přenesená",J2451,0)</f>
        <v>0</v>
      </c>
      <c r="BI2451" s="193">
        <f>IF(N2451="nulová",J2451,0)</f>
        <v>0</v>
      </c>
      <c r="BJ2451" s="19" t="s">
        <v>92</v>
      </c>
      <c r="BK2451" s="193">
        <f>ROUND(I2451*H2451,2)</f>
        <v>0</v>
      </c>
      <c r="BL2451" s="19" t="s">
        <v>301</v>
      </c>
      <c r="BM2451" s="192" t="s">
        <v>2793</v>
      </c>
    </row>
    <row r="2452" s="2" customFormat="1">
      <c r="A2452" s="38"/>
      <c r="B2452" s="39"/>
      <c r="C2452" s="38"/>
      <c r="D2452" s="194" t="s">
        <v>193</v>
      </c>
      <c r="E2452" s="38"/>
      <c r="F2452" s="195" t="s">
        <v>2792</v>
      </c>
      <c r="G2452" s="38"/>
      <c r="H2452" s="38"/>
      <c r="I2452" s="196"/>
      <c r="J2452" s="38"/>
      <c r="K2452" s="38"/>
      <c r="L2452" s="39"/>
      <c r="M2452" s="197"/>
      <c r="N2452" s="198"/>
      <c r="O2452" s="77"/>
      <c r="P2452" s="77"/>
      <c r="Q2452" s="77"/>
      <c r="R2452" s="77"/>
      <c r="S2452" s="77"/>
      <c r="T2452" s="78"/>
      <c r="U2452" s="38"/>
      <c r="V2452" s="38"/>
      <c r="W2452" s="38"/>
      <c r="X2452" s="38"/>
      <c r="Y2452" s="38"/>
      <c r="Z2452" s="38"/>
      <c r="AA2452" s="38"/>
      <c r="AB2452" s="38"/>
      <c r="AC2452" s="38"/>
      <c r="AD2452" s="38"/>
      <c r="AE2452" s="38"/>
      <c r="AT2452" s="19" t="s">
        <v>193</v>
      </c>
      <c r="AU2452" s="19" t="s">
        <v>92</v>
      </c>
    </row>
    <row r="2453" s="2" customFormat="1" ht="37.8" customHeight="1">
      <c r="A2453" s="38"/>
      <c r="B2453" s="180"/>
      <c r="C2453" s="181" t="s">
        <v>2794</v>
      </c>
      <c r="D2453" s="181" t="s">
        <v>187</v>
      </c>
      <c r="E2453" s="182" t="s">
        <v>2795</v>
      </c>
      <c r="F2453" s="183" t="s">
        <v>2796</v>
      </c>
      <c r="G2453" s="184" t="s">
        <v>383</v>
      </c>
      <c r="H2453" s="185">
        <v>1</v>
      </c>
      <c r="I2453" s="186"/>
      <c r="J2453" s="187">
        <f>ROUND(I2453*H2453,2)</f>
        <v>0</v>
      </c>
      <c r="K2453" s="183" t="s">
        <v>1</v>
      </c>
      <c r="L2453" s="39"/>
      <c r="M2453" s="188" t="s">
        <v>1</v>
      </c>
      <c r="N2453" s="189" t="s">
        <v>42</v>
      </c>
      <c r="O2453" s="77"/>
      <c r="P2453" s="190">
        <f>O2453*H2453</f>
        <v>0</v>
      </c>
      <c r="Q2453" s="190">
        <v>0</v>
      </c>
      <c r="R2453" s="190">
        <f>Q2453*H2453</f>
        <v>0</v>
      </c>
      <c r="S2453" s="190">
        <v>0</v>
      </c>
      <c r="T2453" s="191">
        <f>S2453*H2453</f>
        <v>0</v>
      </c>
      <c r="U2453" s="38"/>
      <c r="V2453" s="38"/>
      <c r="W2453" s="38"/>
      <c r="X2453" s="38"/>
      <c r="Y2453" s="38"/>
      <c r="Z2453" s="38"/>
      <c r="AA2453" s="38"/>
      <c r="AB2453" s="38"/>
      <c r="AC2453" s="38"/>
      <c r="AD2453" s="38"/>
      <c r="AE2453" s="38"/>
      <c r="AR2453" s="192" t="s">
        <v>301</v>
      </c>
      <c r="AT2453" s="192" t="s">
        <v>187</v>
      </c>
      <c r="AU2453" s="192" t="s">
        <v>92</v>
      </c>
      <c r="AY2453" s="19" t="s">
        <v>185</v>
      </c>
      <c r="BE2453" s="193">
        <f>IF(N2453="základní",J2453,0)</f>
        <v>0</v>
      </c>
      <c r="BF2453" s="193">
        <f>IF(N2453="snížená",J2453,0)</f>
        <v>0</v>
      </c>
      <c r="BG2453" s="193">
        <f>IF(N2453="zákl. přenesená",J2453,0)</f>
        <v>0</v>
      </c>
      <c r="BH2453" s="193">
        <f>IF(N2453="sníž. přenesená",J2453,0)</f>
        <v>0</v>
      </c>
      <c r="BI2453" s="193">
        <f>IF(N2453="nulová",J2453,0)</f>
        <v>0</v>
      </c>
      <c r="BJ2453" s="19" t="s">
        <v>92</v>
      </c>
      <c r="BK2453" s="193">
        <f>ROUND(I2453*H2453,2)</f>
        <v>0</v>
      </c>
      <c r="BL2453" s="19" t="s">
        <v>301</v>
      </c>
      <c r="BM2453" s="192" t="s">
        <v>2797</v>
      </c>
    </row>
    <row r="2454" s="2" customFormat="1">
      <c r="A2454" s="38"/>
      <c r="B2454" s="39"/>
      <c r="C2454" s="38"/>
      <c r="D2454" s="194" t="s">
        <v>193</v>
      </c>
      <c r="E2454" s="38"/>
      <c r="F2454" s="195" t="s">
        <v>2796</v>
      </c>
      <c r="G2454" s="38"/>
      <c r="H2454" s="38"/>
      <c r="I2454" s="196"/>
      <c r="J2454" s="38"/>
      <c r="K2454" s="38"/>
      <c r="L2454" s="39"/>
      <c r="M2454" s="197"/>
      <c r="N2454" s="198"/>
      <c r="O2454" s="77"/>
      <c r="P2454" s="77"/>
      <c r="Q2454" s="77"/>
      <c r="R2454" s="77"/>
      <c r="S2454" s="77"/>
      <c r="T2454" s="78"/>
      <c r="U2454" s="38"/>
      <c r="V2454" s="38"/>
      <c r="W2454" s="38"/>
      <c r="X2454" s="38"/>
      <c r="Y2454" s="38"/>
      <c r="Z2454" s="38"/>
      <c r="AA2454" s="38"/>
      <c r="AB2454" s="38"/>
      <c r="AC2454" s="38"/>
      <c r="AD2454" s="38"/>
      <c r="AE2454" s="38"/>
      <c r="AT2454" s="19" t="s">
        <v>193</v>
      </c>
      <c r="AU2454" s="19" t="s">
        <v>92</v>
      </c>
    </row>
    <row r="2455" s="2" customFormat="1" ht="37.8" customHeight="1">
      <c r="A2455" s="38"/>
      <c r="B2455" s="180"/>
      <c r="C2455" s="181" t="s">
        <v>2798</v>
      </c>
      <c r="D2455" s="181" t="s">
        <v>187</v>
      </c>
      <c r="E2455" s="182" t="s">
        <v>2799</v>
      </c>
      <c r="F2455" s="183" t="s">
        <v>2800</v>
      </c>
      <c r="G2455" s="184" t="s">
        <v>383</v>
      </c>
      <c r="H2455" s="185">
        <v>1</v>
      </c>
      <c r="I2455" s="186"/>
      <c r="J2455" s="187">
        <f>ROUND(I2455*H2455,2)</f>
        <v>0</v>
      </c>
      <c r="K2455" s="183" t="s">
        <v>1</v>
      </c>
      <c r="L2455" s="39"/>
      <c r="M2455" s="188" t="s">
        <v>1</v>
      </c>
      <c r="N2455" s="189" t="s">
        <v>42</v>
      </c>
      <c r="O2455" s="77"/>
      <c r="P2455" s="190">
        <f>O2455*H2455</f>
        <v>0</v>
      </c>
      <c r="Q2455" s="190">
        <v>0</v>
      </c>
      <c r="R2455" s="190">
        <f>Q2455*H2455</f>
        <v>0</v>
      </c>
      <c r="S2455" s="190">
        <v>0</v>
      </c>
      <c r="T2455" s="191">
        <f>S2455*H2455</f>
        <v>0</v>
      </c>
      <c r="U2455" s="38"/>
      <c r="V2455" s="38"/>
      <c r="W2455" s="38"/>
      <c r="X2455" s="38"/>
      <c r="Y2455" s="38"/>
      <c r="Z2455" s="38"/>
      <c r="AA2455" s="38"/>
      <c r="AB2455" s="38"/>
      <c r="AC2455" s="38"/>
      <c r="AD2455" s="38"/>
      <c r="AE2455" s="38"/>
      <c r="AR2455" s="192" t="s">
        <v>301</v>
      </c>
      <c r="AT2455" s="192" t="s">
        <v>187</v>
      </c>
      <c r="AU2455" s="192" t="s">
        <v>92</v>
      </c>
      <c r="AY2455" s="19" t="s">
        <v>185</v>
      </c>
      <c r="BE2455" s="193">
        <f>IF(N2455="základní",J2455,0)</f>
        <v>0</v>
      </c>
      <c r="BF2455" s="193">
        <f>IF(N2455="snížená",J2455,0)</f>
        <v>0</v>
      </c>
      <c r="BG2455" s="193">
        <f>IF(N2455="zákl. přenesená",J2455,0)</f>
        <v>0</v>
      </c>
      <c r="BH2455" s="193">
        <f>IF(N2455="sníž. přenesená",J2455,0)</f>
        <v>0</v>
      </c>
      <c r="BI2455" s="193">
        <f>IF(N2455="nulová",J2455,0)</f>
        <v>0</v>
      </c>
      <c r="BJ2455" s="19" t="s">
        <v>92</v>
      </c>
      <c r="BK2455" s="193">
        <f>ROUND(I2455*H2455,2)</f>
        <v>0</v>
      </c>
      <c r="BL2455" s="19" t="s">
        <v>301</v>
      </c>
      <c r="BM2455" s="192" t="s">
        <v>2801</v>
      </c>
    </row>
    <row r="2456" s="2" customFormat="1">
      <c r="A2456" s="38"/>
      <c r="B2456" s="39"/>
      <c r="C2456" s="38"/>
      <c r="D2456" s="194" t="s">
        <v>193</v>
      </c>
      <c r="E2456" s="38"/>
      <c r="F2456" s="195" t="s">
        <v>2800</v>
      </c>
      <c r="G2456" s="38"/>
      <c r="H2456" s="38"/>
      <c r="I2456" s="196"/>
      <c r="J2456" s="38"/>
      <c r="K2456" s="38"/>
      <c r="L2456" s="39"/>
      <c r="M2456" s="197"/>
      <c r="N2456" s="198"/>
      <c r="O2456" s="77"/>
      <c r="P2456" s="77"/>
      <c r="Q2456" s="77"/>
      <c r="R2456" s="77"/>
      <c r="S2456" s="77"/>
      <c r="T2456" s="78"/>
      <c r="U2456" s="38"/>
      <c r="V2456" s="38"/>
      <c r="W2456" s="38"/>
      <c r="X2456" s="38"/>
      <c r="Y2456" s="38"/>
      <c r="Z2456" s="38"/>
      <c r="AA2456" s="38"/>
      <c r="AB2456" s="38"/>
      <c r="AC2456" s="38"/>
      <c r="AD2456" s="38"/>
      <c r="AE2456" s="38"/>
      <c r="AT2456" s="19" t="s">
        <v>193</v>
      </c>
      <c r="AU2456" s="19" t="s">
        <v>92</v>
      </c>
    </row>
    <row r="2457" s="2" customFormat="1" ht="37.8" customHeight="1">
      <c r="A2457" s="38"/>
      <c r="B2457" s="180"/>
      <c r="C2457" s="181" t="s">
        <v>2802</v>
      </c>
      <c r="D2457" s="181" t="s">
        <v>187</v>
      </c>
      <c r="E2457" s="182" t="s">
        <v>2803</v>
      </c>
      <c r="F2457" s="183" t="s">
        <v>2804</v>
      </c>
      <c r="G2457" s="184" t="s">
        <v>383</v>
      </c>
      <c r="H2457" s="185">
        <v>1</v>
      </c>
      <c r="I2457" s="186"/>
      <c r="J2457" s="187">
        <f>ROUND(I2457*H2457,2)</f>
        <v>0</v>
      </c>
      <c r="K2457" s="183" t="s">
        <v>1</v>
      </c>
      <c r="L2457" s="39"/>
      <c r="M2457" s="188" t="s">
        <v>1</v>
      </c>
      <c r="N2457" s="189" t="s">
        <v>42</v>
      </c>
      <c r="O2457" s="77"/>
      <c r="P2457" s="190">
        <f>O2457*H2457</f>
        <v>0</v>
      </c>
      <c r="Q2457" s="190">
        <v>0</v>
      </c>
      <c r="R2457" s="190">
        <f>Q2457*H2457</f>
        <v>0</v>
      </c>
      <c r="S2457" s="190">
        <v>0</v>
      </c>
      <c r="T2457" s="191">
        <f>S2457*H2457</f>
        <v>0</v>
      </c>
      <c r="U2457" s="38"/>
      <c r="V2457" s="38"/>
      <c r="W2457" s="38"/>
      <c r="X2457" s="38"/>
      <c r="Y2457" s="38"/>
      <c r="Z2457" s="38"/>
      <c r="AA2457" s="38"/>
      <c r="AB2457" s="38"/>
      <c r="AC2457" s="38"/>
      <c r="AD2457" s="38"/>
      <c r="AE2457" s="38"/>
      <c r="AR2457" s="192" t="s">
        <v>301</v>
      </c>
      <c r="AT2457" s="192" t="s">
        <v>187</v>
      </c>
      <c r="AU2457" s="192" t="s">
        <v>92</v>
      </c>
      <c r="AY2457" s="19" t="s">
        <v>185</v>
      </c>
      <c r="BE2457" s="193">
        <f>IF(N2457="základní",J2457,0)</f>
        <v>0</v>
      </c>
      <c r="BF2457" s="193">
        <f>IF(N2457="snížená",J2457,0)</f>
        <v>0</v>
      </c>
      <c r="BG2457" s="193">
        <f>IF(N2457="zákl. přenesená",J2457,0)</f>
        <v>0</v>
      </c>
      <c r="BH2457" s="193">
        <f>IF(N2457="sníž. přenesená",J2457,0)</f>
        <v>0</v>
      </c>
      <c r="BI2457" s="193">
        <f>IF(N2457="nulová",J2457,0)</f>
        <v>0</v>
      </c>
      <c r="BJ2457" s="19" t="s">
        <v>92</v>
      </c>
      <c r="BK2457" s="193">
        <f>ROUND(I2457*H2457,2)</f>
        <v>0</v>
      </c>
      <c r="BL2457" s="19" t="s">
        <v>301</v>
      </c>
      <c r="BM2457" s="192" t="s">
        <v>2805</v>
      </c>
    </row>
    <row r="2458" s="2" customFormat="1">
      <c r="A2458" s="38"/>
      <c r="B2458" s="39"/>
      <c r="C2458" s="38"/>
      <c r="D2458" s="194" t="s">
        <v>193</v>
      </c>
      <c r="E2458" s="38"/>
      <c r="F2458" s="195" t="s">
        <v>2804</v>
      </c>
      <c r="G2458" s="38"/>
      <c r="H2458" s="38"/>
      <c r="I2458" s="196"/>
      <c r="J2458" s="38"/>
      <c r="K2458" s="38"/>
      <c r="L2458" s="39"/>
      <c r="M2458" s="197"/>
      <c r="N2458" s="198"/>
      <c r="O2458" s="77"/>
      <c r="P2458" s="77"/>
      <c r="Q2458" s="77"/>
      <c r="R2458" s="77"/>
      <c r="S2458" s="77"/>
      <c r="T2458" s="78"/>
      <c r="U2458" s="38"/>
      <c r="V2458" s="38"/>
      <c r="W2458" s="38"/>
      <c r="X2458" s="38"/>
      <c r="Y2458" s="38"/>
      <c r="Z2458" s="38"/>
      <c r="AA2458" s="38"/>
      <c r="AB2458" s="38"/>
      <c r="AC2458" s="38"/>
      <c r="AD2458" s="38"/>
      <c r="AE2458" s="38"/>
      <c r="AT2458" s="19" t="s">
        <v>193</v>
      </c>
      <c r="AU2458" s="19" t="s">
        <v>92</v>
      </c>
    </row>
    <row r="2459" s="2" customFormat="1" ht="37.8" customHeight="1">
      <c r="A2459" s="38"/>
      <c r="B2459" s="180"/>
      <c r="C2459" s="181" t="s">
        <v>2806</v>
      </c>
      <c r="D2459" s="181" t="s">
        <v>187</v>
      </c>
      <c r="E2459" s="182" t="s">
        <v>2807</v>
      </c>
      <c r="F2459" s="183" t="s">
        <v>2808</v>
      </c>
      <c r="G2459" s="184" t="s">
        <v>383</v>
      </c>
      <c r="H2459" s="185">
        <v>1</v>
      </c>
      <c r="I2459" s="186"/>
      <c r="J2459" s="187">
        <f>ROUND(I2459*H2459,2)</f>
        <v>0</v>
      </c>
      <c r="K2459" s="183" t="s">
        <v>1</v>
      </c>
      <c r="L2459" s="39"/>
      <c r="M2459" s="188" t="s">
        <v>1</v>
      </c>
      <c r="N2459" s="189" t="s">
        <v>42</v>
      </c>
      <c r="O2459" s="77"/>
      <c r="P2459" s="190">
        <f>O2459*H2459</f>
        <v>0</v>
      </c>
      <c r="Q2459" s="190">
        <v>0</v>
      </c>
      <c r="R2459" s="190">
        <f>Q2459*H2459</f>
        <v>0</v>
      </c>
      <c r="S2459" s="190">
        <v>0</v>
      </c>
      <c r="T2459" s="191">
        <f>S2459*H2459</f>
        <v>0</v>
      </c>
      <c r="U2459" s="38"/>
      <c r="V2459" s="38"/>
      <c r="W2459" s="38"/>
      <c r="X2459" s="38"/>
      <c r="Y2459" s="38"/>
      <c r="Z2459" s="38"/>
      <c r="AA2459" s="38"/>
      <c r="AB2459" s="38"/>
      <c r="AC2459" s="38"/>
      <c r="AD2459" s="38"/>
      <c r="AE2459" s="38"/>
      <c r="AR2459" s="192" t="s">
        <v>301</v>
      </c>
      <c r="AT2459" s="192" t="s">
        <v>187</v>
      </c>
      <c r="AU2459" s="192" t="s">
        <v>92</v>
      </c>
      <c r="AY2459" s="19" t="s">
        <v>185</v>
      </c>
      <c r="BE2459" s="193">
        <f>IF(N2459="základní",J2459,0)</f>
        <v>0</v>
      </c>
      <c r="BF2459" s="193">
        <f>IF(N2459="snížená",J2459,0)</f>
        <v>0</v>
      </c>
      <c r="BG2459" s="193">
        <f>IF(N2459="zákl. přenesená",J2459,0)</f>
        <v>0</v>
      </c>
      <c r="BH2459" s="193">
        <f>IF(N2459="sníž. přenesená",J2459,0)</f>
        <v>0</v>
      </c>
      <c r="BI2459" s="193">
        <f>IF(N2459="nulová",J2459,0)</f>
        <v>0</v>
      </c>
      <c r="BJ2459" s="19" t="s">
        <v>92</v>
      </c>
      <c r="BK2459" s="193">
        <f>ROUND(I2459*H2459,2)</f>
        <v>0</v>
      </c>
      <c r="BL2459" s="19" t="s">
        <v>301</v>
      </c>
      <c r="BM2459" s="192" t="s">
        <v>2809</v>
      </c>
    </row>
    <row r="2460" s="2" customFormat="1">
      <c r="A2460" s="38"/>
      <c r="B2460" s="39"/>
      <c r="C2460" s="38"/>
      <c r="D2460" s="194" t="s">
        <v>193</v>
      </c>
      <c r="E2460" s="38"/>
      <c r="F2460" s="195" t="s">
        <v>2808</v>
      </c>
      <c r="G2460" s="38"/>
      <c r="H2460" s="38"/>
      <c r="I2460" s="196"/>
      <c r="J2460" s="38"/>
      <c r="K2460" s="38"/>
      <c r="L2460" s="39"/>
      <c r="M2460" s="197"/>
      <c r="N2460" s="198"/>
      <c r="O2460" s="77"/>
      <c r="P2460" s="77"/>
      <c r="Q2460" s="77"/>
      <c r="R2460" s="77"/>
      <c r="S2460" s="77"/>
      <c r="T2460" s="78"/>
      <c r="U2460" s="38"/>
      <c r="V2460" s="38"/>
      <c r="W2460" s="38"/>
      <c r="X2460" s="38"/>
      <c r="Y2460" s="38"/>
      <c r="Z2460" s="38"/>
      <c r="AA2460" s="38"/>
      <c r="AB2460" s="38"/>
      <c r="AC2460" s="38"/>
      <c r="AD2460" s="38"/>
      <c r="AE2460" s="38"/>
      <c r="AT2460" s="19" t="s">
        <v>193</v>
      </c>
      <c r="AU2460" s="19" t="s">
        <v>92</v>
      </c>
    </row>
    <row r="2461" s="2" customFormat="1" ht="37.8" customHeight="1">
      <c r="A2461" s="38"/>
      <c r="B2461" s="180"/>
      <c r="C2461" s="181" t="s">
        <v>2810</v>
      </c>
      <c r="D2461" s="181" t="s">
        <v>187</v>
      </c>
      <c r="E2461" s="182" t="s">
        <v>2811</v>
      </c>
      <c r="F2461" s="183" t="s">
        <v>2812</v>
      </c>
      <c r="G2461" s="184" t="s">
        <v>383</v>
      </c>
      <c r="H2461" s="185">
        <v>1</v>
      </c>
      <c r="I2461" s="186"/>
      <c r="J2461" s="187">
        <f>ROUND(I2461*H2461,2)</f>
        <v>0</v>
      </c>
      <c r="K2461" s="183" t="s">
        <v>1</v>
      </c>
      <c r="L2461" s="39"/>
      <c r="M2461" s="188" t="s">
        <v>1</v>
      </c>
      <c r="N2461" s="189" t="s">
        <v>42</v>
      </c>
      <c r="O2461" s="77"/>
      <c r="P2461" s="190">
        <f>O2461*H2461</f>
        <v>0</v>
      </c>
      <c r="Q2461" s="190">
        <v>0</v>
      </c>
      <c r="R2461" s="190">
        <f>Q2461*H2461</f>
        <v>0</v>
      </c>
      <c r="S2461" s="190">
        <v>0</v>
      </c>
      <c r="T2461" s="191">
        <f>S2461*H2461</f>
        <v>0</v>
      </c>
      <c r="U2461" s="38"/>
      <c r="V2461" s="38"/>
      <c r="W2461" s="38"/>
      <c r="X2461" s="38"/>
      <c r="Y2461" s="38"/>
      <c r="Z2461" s="38"/>
      <c r="AA2461" s="38"/>
      <c r="AB2461" s="38"/>
      <c r="AC2461" s="38"/>
      <c r="AD2461" s="38"/>
      <c r="AE2461" s="38"/>
      <c r="AR2461" s="192" t="s">
        <v>301</v>
      </c>
      <c r="AT2461" s="192" t="s">
        <v>187</v>
      </c>
      <c r="AU2461" s="192" t="s">
        <v>92</v>
      </c>
      <c r="AY2461" s="19" t="s">
        <v>185</v>
      </c>
      <c r="BE2461" s="193">
        <f>IF(N2461="základní",J2461,0)</f>
        <v>0</v>
      </c>
      <c r="BF2461" s="193">
        <f>IF(N2461="snížená",J2461,0)</f>
        <v>0</v>
      </c>
      <c r="BG2461" s="193">
        <f>IF(N2461="zákl. přenesená",J2461,0)</f>
        <v>0</v>
      </c>
      <c r="BH2461" s="193">
        <f>IF(N2461="sníž. přenesená",J2461,0)</f>
        <v>0</v>
      </c>
      <c r="BI2461" s="193">
        <f>IF(N2461="nulová",J2461,0)</f>
        <v>0</v>
      </c>
      <c r="BJ2461" s="19" t="s">
        <v>92</v>
      </c>
      <c r="BK2461" s="193">
        <f>ROUND(I2461*H2461,2)</f>
        <v>0</v>
      </c>
      <c r="BL2461" s="19" t="s">
        <v>301</v>
      </c>
      <c r="BM2461" s="192" t="s">
        <v>2813</v>
      </c>
    </row>
    <row r="2462" s="2" customFormat="1">
      <c r="A2462" s="38"/>
      <c r="B2462" s="39"/>
      <c r="C2462" s="38"/>
      <c r="D2462" s="194" t="s">
        <v>193</v>
      </c>
      <c r="E2462" s="38"/>
      <c r="F2462" s="195" t="s">
        <v>2812</v>
      </c>
      <c r="G2462" s="38"/>
      <c r="H2462" s="38"/>
      <c r="I2462" s="196"/>
      <c r="J2462" s="38"/>
      <c r="K2462" s="38"/>
      <c r="L2462" s="39"/>
      <c r="M2462" s="197"/>
      <c r="N2462" s="198"/>
      <c r="O2462" s="77"/>
      <c r="P2462" s="77"/>
      <c r="Q2462" s="77"/>
      <c r="R2462" s="77"/>
      <c r="S2462" s="77"/>
      <c r="T2462" s="78"/>
      <c r="U2462" s="38"/>
      <c r="V2462" s="38"/>
      <c r="W2462" s="38"/>
      <c r="X2462" s="38"/>
      <c r="Y2462" s="38"/>
      <c r="Z2462" s="38"/>
      <c r="AA2462" s="38"/>
      <c r="AB2462" s="38"/>
      <c r="AC2462" s="38"/>
      <c r="AD2462" s="38"/>
      <c r="AE2462" s="38"/>
      <c r="AT2462" s="19" t="s">
        <v>193</v>
      </c>
      <c r="AU2462" s="19" t="s">
        <v>92</v>
      </c>
    </row>
    <row r="2463" s="2" customFormat="1" ht="37.8" customHeight="1">
      <c r="A2463" s="38"/>
      <c r="B2463" s="180"/>
      <c r="C2463" s="181" t="s">
        <v>2814</v>
      </c>
      <c r="D2463" s="181" t="s">
        <v>187</v>
      </c>
      <c r="E2463" s="182" t="s">
        <v>2815</v>
      </c>
      <c r="F2463" s="183" t="s">
        <v>2816</v>
      </c>
      <c r="G2463" s="184" t="s">
        <v>383</v>
      </c>
      <c r="H2463" s="185">
        <v>1</v>
      </c>
      <c r="I2463" s="186"/>
      <c r="J2463" s="187">
        <f>ROUND(I2463*H2463,2)</f>
        <v>0</v>
      </c>
      <c r="K2463" s="183" t="s">
        <v>1</v>
      </c>
      <c r="L2463" s="39"/>
      <c r="M2463" s="188" t="s">
        <v>1</v>
      </c>
      <c r="N2463" s="189" t="s">
        <v>42</v>
      </c>
      <c r="O2463" s="77"/>
      <c r="P2463" s="190">
        <f>O2463*H2463</f>
        <v>0</v>
      </c>
      <c r="Q2463" s="190">
        <v>0</v>
      </c>
      <c r="R2463" s="190">
        <f>Q2463*H2463</f>
        <v>0</v>
      </c>
      <c r="S2463" s="190">
        <v>0</v>
      </c>
      <c r="T2463" s="191">
        <f>S2463*H2463</f>
        <v>0</v>
      </c>
      <c r="U2463" s="38"/>
      <c r="V2463" s="38"/>
      <c r="W2463" s="38"/>
      <c r="X2463" s="38"/>
      <c r="Y2463" s="38"/>
      <c r="Z2463" s="38"/>
      <c r="AA2463" s="38"/>
      <c r="AB2463" s="38"/>
      <c r="AC2463" s="38"/>
      <c r="AD2463" s="38"/>
      <c r="AE2463" s="38"/>
      <c r="AR2463" s="192" t="s">
        <v>301</v>
      </c>
      <c r="AT2463" s="192" t="s">
        <v>187</v>
      </c>
      <c r="AU2463" s="192" t="s">
        <v>92</v>
      </c>
      <c r="AY2463" s="19" t="s">
        <v>185</v>
      </c>
      <c r="BE2463" s="193">
        <f>IF(N2463="základní",J2463,0)</f>
        <v>0</v>
      </c>
      <c r="BF2463" s="193">
        <f>IF(N2463="snížená",J2463,0)</f>
        <v>0</v>
      </c>
      <c r="BG2463" s="193">
        <f>IF(N2463="zákl. přenesená",J2463,0)</f>
        <v>0</v>
      </c>
      <c r="BH2463" s="193">
        <f>IF(N2463="sníž. přenesená",J2463,0)</f>
        <v>0</v>
      </c>
      <c r="BI2463" s="193">
        <f>IF(N2463="nulová",J2463,0)</f>
        <v>0</v>
      </c>
      <c r="BJ2463" s="19" t="s">
        <v>92</v>
      </c>
      <c r="BK2463" s="193">
        <f>ROUND(I2463*H2463,2)</f>
        <v>0</v>
      </c>
      <c r="BL2463" s="19" t="s">
        <v>301</v>
      </c>
      <c r="BM2463" s="192" t="s">
        <v>2817</v>
      </c>
    </row>
    <row r="2464" s="2" customFormat="1">
      <c r="A2464" s="38"/>
      <c r="B2464" s="39"/>
      <c r="C2464" s="38"/>
      <c r="D2464" s="194" t="s">
        <v>193</v>
      </c>
      <c r="E2464" s="38"/>
      <c r="F2464" s="195" t="s">
        <v>2816</v>
      </c>
      <c r="G2464" s="38"/>
      <c r="H2464" s="38"/>
      <c r="I2464" s="196"/>
      <c r="J2464" s="38"/>
      <c r="K2464" s="38"/>
      <c r="L2464" s="39"/>
      <c r="M2464" s="197"/>
      <c r="N2464" s="198"/>
      <c r="O2464" s="77"/>
      <c r="P2464" s="77"/>
      <c r="Q2464" s="77"/>
      <c r="R2464" s="77"/>
      <c r="S2464" s="77"/>
      <c r="T2464" s="78"/>
      <c r="U2464" s="38"/>
      <c r="V2464" s="38"/>
      <c r="W2464" s="38"/>
      <c r="X2464" s="38"/>
      <c r="Y2464" s="38"/>
      <c r="Z2464" s="38"/>
      <c r="AA2464" s="38"/>
      <c r="AB2464" s="38"/>
      <c r="AC2464" s="38"/>
      <c r="AD2464" s="38"/>
      <c r="AE2464" s="38"/>
      <c r="AT2464" s="19" t="s">
        <v>193</v>
      </c>
      <c r="AU2464" s="19" t="s">
        <v>92</v>
      </c>
    </row>
    <row r="2465" s="2" customFormat="1" ht="37.8" customHeight="1">
      <c r="A2465" s="38"/>
      <c r="B2465" s="180"/>
      <c r="C2465" s="181" t="s">
        <v>2818</v>
      </c>
      <c r="D2465" s="181" t="s">
        <v>187</v>
      </c>
      <c r="E2465" s="182" t="s">
        <v>2819</v>
      </c>
      <c r="F2465" s="183" t="s">
        <v>2820</v>
      </c>
      <c r="G2465" s="184" t="s">
        <v>383</v>
      </c>
      <c r="H2465" s="185">
        <v>1</v>
      </c>
      <c r="I2465" s="186"/>
      <c r="J2465" s="187">
        <f>ROUND(I2465*H2465,2)</f>
        <v>0</v>
      </c>
      <c r="K2465" s="183" t="s">
        <v>1</v>
      </c>
      <c r="L2465" s="39"/>
      <c r="M2465" s="188" t="s">
        <v>1</v>
      </c>
      <c r="N2465" s="189" t="s">
        <v>42</v>
      </c>
      <c r="O2465" s="77"/>
      <c r="P2465" s="190">
        <f>O2465*H2465</f>
        <v>0</v>
      </c>
      <c r="Q2465" s="190">
        <v>0</v>
      </c>
      <c r="R2465" s="190">
        <f>Q2465*H2465</f>
        <v>0</v>
      </c>
      <c r="S2465" s="190">
        <v>0</v>
      </c>
      <c r="T2465" s="191">
        <f>S2465*H2465</f>
        <v>0</v>
      </c>
      <c r="U2465" s="38"/>
      <c r="V2465" s="38"/>
      <c r="W2465" s="38"/>
      <c r="X2465" s="38"/>
      <c r="Y2465" s="38"/>
      <c r="Z2465" s="38"/>
      <c r="AA2465" s="38"/>
      <c r="AB2465" s="38"/>
      <c r="AC2465" s="38"/>
      <c r="AD2465" s="38"/>
      <c r="AE2465" s="38"/>
      <c r="AR2465" s="192" t="s">
        <v>301</v>
      </c>
      <c r="AT2465" s="192" t="s">
        <v>187</v>
      </c>
      <c r="AU2465" s="192" t="s">
        <v>92</v>
      </c>
      <c r="AY2465" s="19" t="s">
        <v>185</v>
      </c>
      <c r="BE2465" s="193">
        <f>IF(N2465="základní",J2465,0)</f>
        <v>0</v>
      </c>
      <c r="BF2465" s="193">
        <f>IF(N2465="snížená",J2465,0)</f>
        <v>0</v>
      </c>
      <c r="BG2465" s="193">
        <f>IF(N2465="zákl. přenesená",J2465,0)</f>
        <v>0</v>
      </c>
      <c r="BH2465" s="193">
        <f>IF(N2465="sníž. přenesená",J2465,0)</f>
        <v>0</v>
      </c>
      <c r="BI2465" s="193">
        <f>IF(N2465="nulová",J2465,0)</f>
        <v>0</v>
      </c>
      <c r="BJ2465" s="19" t="s">
        <v>92</v>
      </c>
      <c r="BK2465" s="193">
        <f>ROUND(I2465*H2465,2)</f>
        <v>0</v>
      </c>
      <c r="BL2465" s="19" t="s">
        <v>301</v>
      </c>
      <c r="BM2465" s="192" t="s">
        <v>2821</v>
      </c>
    </row>
    <row r="2466" s="2" customFormat="1">
      <c r="A2466" s="38"/>
      <c r="B2466" s="39"/>
      <c r="C2466" s="38"/>
      <c r="D2466" s="194" t="s">
        <v>193</v>
      </c>
      <c r="E2466" s="38"/>
      <c r="F2466" s="195" t="s">
        <v>2820</v>
      </c>
      <c r="G2466" s="38"/>
      <c r="H2466" s="38"/>
      <c r="I2466" s="196"/>
      <c r="J2466" s="38"/>
      <c r="K2466" s="38"/>
      <c r="L2466" s="39"/>
      <c r="M2466" s="197"/>
      <c r="N2466" s="198"/>
      <c r="O2466" s="77"/>
      <c r="P2466" s="77"/>
      <c r="Q2466" s="77"/>
      <c r="R2466" s="77"/>
      <c r="S2466" s="77"/>
      <c r="T2466" s="78"/>
      <c r="U2466" s="38"/>
      <c r="V2466" s="38"/>
      <c r="W2466" s="38"/>
      <c r="X2466" s="38"/>
      <c r="Y2466" s="38"/>
      <c r="Z2466" s="38"/>
      <c r="AA2466" s="38"/>
      <c r="AB2466" s="38"/>
      <c r="AC2466" s="38"/>
      <c r="AD2466" s="38"/>
      <c r="AE2466" s="38"/>
      <c r="AT2466" s="19" t="s">
        <v>193</v>
      </c>
      <c r="AU2466" s="19" t="s">
        <v>92</v>
      </c>
    </row>
    <row r="2467" s="2" customFormat="1" ht="37.8" customHeight="1">
      <c r="A2467" s="38"/>
      <c r="B2467" s="180"/>
      <c r="C2467" s="181" t="s">
        <v>2822</v>
      </c>
      <c r="D2467" s="181" t="s">
        <v>187</v>
      </c>
      <c r="E2467" s="182" t="s">
        <v>2823</v>
      </c>
      <c r="F2467" s="183" t="s">
        <v>2824</v>
      </c>
      <c r="G2467" s="184" t="s">
        <v>383</v>
      </c>
      <c r="H2467" s="185">
        <v>1</v>
      </c>
      <c r="I2467" s="186"/>
      <c r="J2467" s="187">
        <f>ROUND(I2467*H2467,2)</f>
        <v>0</v>
      </c>
      <c r="K2467" s="183" t="s">
        <v>1</v>
      </c>
      <c r="L2467" s="39"/>
      <c r="M2467" s="188" t="s">
        <v>1</v>
      </c>
      <c r="N2467" s="189" t="s">
        <v>42</v>
      </c>
      <c r="O2467" s="77"/>
      <c r="P2467" s="190">
        <f>O2467*H2467</f>
        <v>0</v>
      </c>
      <c r="Q2467" s="190">
        <v>0</v>
      </c>
      <c r="R2467" s="190">
        <f>Q2467*H2467</f>
        <v>0</v>
      </c>
      <c r="S2467" s="190">
        <v>0</v>
      </c>
      <c r="T2467" s="191">
        <f>S2467*H2467</f>
        <v>0</v>
      </c>
      <c r="U2467" s="38"/>
      <c r="V2467" s="38"/>
      <c r="W2467" s="38"/>
      <c r="X2467" s="38"/>
      <c r="Y2467" s="38"/>
      <c r="Z2467" s="38"/>
      <c r="AA2467" s="38"/>
      <c r="AB2467" s="38"/>
      <c r="AC2467" s="38"/>
      <c r="AD2467" s="38"/>
      <c r="AE2467" s="38"/>
      <c r="AR2467" s="192" t="s">
        <v>301</v>
      </c>
      <c r="AT2467" s="192" t="s">
        <v>187</v>
      </c>
      <c r="AU2467" s="192" t="s">
        <v>92</v>
      </c>
      <c r="AY2467" s="19" t="s">
        <v>185</v>
      </c>
      <c r="BE2467" s="193">
        <f>IF(N2467="základní",J2467,0)</f>
        <v>0</v>
      </c>
      <c r="BF2467" s="193">
        <f>IF(N2467="snížená",J2467,0)</f>
        <v>0</v>
      </c>
      <c r="BG2467" s="193">
        <f>IF(N2467="zákl. přenesená",J2467,0)</f>
        <v>0</v>
      </c>
      <c r="BH2467" s="193">
        <f>IF(N2467="sníž. přenesená",J2467,0)</f>
        <v>0</v>
      </c>
      <c r="BI2467" s="193">
        <f>IF(N2467="nulová",J2467,0)</f>
        <v>0</v>
      </c>
      <c r="BJ2467" s="19" t="s">
        <v>92</v>
      </c>
      <c r="BK2467" s="193">
        <f>ROUND(I2467*H2467,2)</f>
        <v>0</v>
      </c>
      <c r="BL2467" s="19" t="s">
        <v>301</v>
      </c>
      <c r="BM2467" s="192" t="s">
        <v>2825</v>
      </c>
    </row>
    <row r="2468" s="2" customFormat="1">
      <c r="A2468" s="38"/>
      <c r="B2468" s="39"/>
      <c r="C2468" s="38"/>
      <c r="D2468" s="194" t="s">
        <v>193</v>
      </c>
      <c r="E2468" s="38"/>
      <c r="F2468" s="195" t="s">
        <v>2824</v>
      </c>
      <c r="G2468" s="38"/>
      <c r="H2468" s="38"/>
      <c r="I2468" s="196"/>
      <c r="J2468" s="38"/>
      <c r="K2468" s="38"/>
      <c r="L2468" s="39"/>
      <c r="M2468" s="197"/>
      <c r="N2468" s="198"/>
      <c r="O2468" s="77"/>
      <c r="P2468" s="77"/>
      <c r="Q2468" s="77"/>
      <c r="R2468" s="77"/>
      <c r="S2468" s="77"/>
      <c r="T2468" s="78"/>
      <c r="U2468" s="38"/>
      <c r="V2468" s="38"/>
      <c r="W2468" s="38"/>
      <c r="X2468" s="38"/>
      <c r="Y2468" s="38"/>
      <c r="Z2468" s="38"/>
      <c r="AA2468" s="38"/>
      <c r="AB2468" s="38"/>
      <c r="AC2468" s="38"/>
      <c r="AD2468" s="38"/>
      <c r="AE2468" s="38"/>
      <c r="AT2468" s="19" t="s">
        <v>193</v>
      </c>
      <c r="AU2468" s="19" t="s">
        <v>92</v>
      </c>
    </row>
    <row r="2469" s="2" customFormat="1" ht="37.8" customHeight="1">
      <c r="A2469" s="38"/>
      <c r="B2469" s="180"/>
      <c r="C2469" s="181" t="s">
        <v>2826</v>
      </c>
      <c r="D2469" s="181" t="s">
        <v>187</v>
      </c>
      <c r="E2469" s="182" t="s">
        <v>2827</v>
      </c>
      <c r="F2469" s="183" t="s">
        <v>2828</v>
      </c>
      <c r="G2469" s="184" t="s">
        <v>383</v>
      </c>
      <c r="H2469" s="185">
        <v>1</v>
      </c>
      <c r="I2469" s="186"/>
      <c r="J2469" s="187">
        <f>ROUND(I2469*H2469,2)</f>
        <v>0</v>
      </c>
      <c r="K2469" s="183" t="s">
        <v>1</v>
      </c>
      <c r="L2469" s="39"/>
      <c r="M2469" s="188" t="s">
        <v>1</v>
      </c>
      <c r="N2469" s="189" t="s">
        <v>42</v>
      </c>
      <c r="O2469" s="77"/>
      <c r="P2469" s="190">
        <f>O2469*H2469</f>
        <v>0</v>
      </c>
      <c r="Q2469" s="190">
        <v>0</v>
      </c>
      <c r="R2469" s="190">
        <f>Q2469*H2469</f>
        <v>0</v>
      </c>
      <c r="S2469" s="190">
        <v>0</v>
      </c>
      <c r="T2469" s="191">
        <f>S2469*H2469</f>
        <v>0</v>
      </c>
      <c r="U2469" s="38"/>
      <c r="V2469" s="38"/>
      <c r="W2469" s="38"/>
      <c r="X2469" s="38"/>
      <c r="Y2469" s="38"/>
      <c r="Z2469" s="38"/>
      <c r="AA2469" s="38"/>
      <c r="AB2469" s="38"/>
      <c r="AC2469" s="38"/>
      <c r="AD2469" s="38"/>
      <c r="AE2469" s="38"/>
      <c r="AR2469" s="192" t="s">
        <v>301</v>
      </c>
      <c r="AT2469" s="192" t="s">
        <v>187</v>
      </c>
      <c r="AU2469" s="192" t="s">
        <v>92</v>
      </c>
      <c r="AY2469" s="19" t="s">
        <v>185</v>
      </c>
      <c r="BE2469" s="193">
        <f>IF(N2469="základní",J2469,0)</f>
        <v>0</v>
      </c>
      <c r="BF2469" s="193">
        <f>IF(N2469="snížená",J2469,0)</f>
        <v>0</v>
      </c>
      <c r="BG2469" s="193">
        <f>IF(N2469="zákl. přenesená",J2469,0)</f>
        <v>0</v>
      </c>
      <c r="BH2469" s="193">
        <f>IF(N2469="sníž. přenesená",J2469,0)</f>
        <v>0</v>
      </c>
      <c r="BI2469" s="193">
        <f>IF(N2469="nulová",J2469,0)</f>
        <v>0</v>
      </c>
      <c r="BJ2469" s="19" t="s">
        <v>92</v>
      </c>
      <c r="BK2469" s="193">
        <f>ROUND(I2469*H2469,2)</f>
        <v>0</v>
      </c>
      <c r="BL2469" s="19" t="s">
        <v>301</v>
      </c>
      <c r="BM2469" s="192" t="s">
        <v>2829</v>
      </c>
    </row>
    <row r="2470" s="2" customFormat="1">
      <c r="A2470" s="38"/>
      <c r="B2470" s="39"/>
      <c r="C2470" s="38"/>
      <c r="D2470" s="194" t="s">
        <v>193</v>
      </c>
      <c r="E2470" s="38"/>
      <c r="F2470" s="195" t="s">
        <v>2828</v>
      </c>
      <c r="G2470" s="38"/>
      <c r="H2470" s="38"/>
      <c r="I2470" s="196"/>
      <c r="J2470" s="38"/>
      <c r="K2470" s="38"/>
      <c r="L2470" s="39"/>
      <c r="M2470" s="197"/>
      <c r="N2470" s="198"/>
      <c r="O2470" s="77"/>
      <c r="P2470" s="77"/>
      <c r="Q2470" s="77"/>
      <c r="R2470" s="77"/>
      <c r="S2470" s="77"/>
      <c r="T2470" s="78"/>
      <c r="U2470" s="38"/>
      <c r="V2470" s="38"/>
      <c r="W2470" s="38"/>
      <c r="X2470" s="38"/>
      <c r="Y2470" s="38"/>
      <c r="Z2470" s="38"/>
      <c r="AA2470" s="38"/>
      <c r="AB2470" s="38"/>
      <c r="AC2470" s="38"/>
      <c r="AD2470" s="38"/>
      <c r="AE2470" s="38"/>
      <c r="AT2470" s="19" t="s">
        <v>193</v>
      </c>
      <c r="AU2470" s="19" t="s">
        <v>92</v>
      </c>
    </row>
    <row r="2471" s="2" customFormat="1" ht="37.8" customHeight="1">
      <c r="A2471" s="38"/>
      <c r="B2471" s="180"/>
      <c r="C2471" s="181" t="s">
        <v>2830</v>
      </c>
      <c r="D2471" s="181" t="s">
        <v>187</v>
      </c>
      <c r="E2471" s="182" t="s">
        <v>2831</v>
      </c>
      <c r="F2471" s="183" t="s">
        <v>2832</v>
      </c>
      <c r="G2471" s="184" t="s">
        <v>383</v>
      </c>
      <c r="H2471" s="185">
        <v>1</v>
      </c>
      <c r="I2471" s="186"/>
      <c r="J2471" s="187">
        <f>ROUND(I2471*H2471,2)</f>
        <v>0</v>
      </c>
      <c r="K2471" s="183" t="s">
        <v>1</v>
      </c>
      <c r="L2471" s="39"/>
      <c r="M2471" s="188" t="s">
        <v>1</v>
      </c>
      <c r="N2471" s="189" t="s">
        <v>42</v>
      </c>
      <c r="O2471" s="77"/>
      <c r="P2471" s="190">
        <f>O2471*H2471</f>
        <v>0</v>
      </c>
      <c r="Q2471" s="190">
        <v>0</v>
      </c>
      <c r="R2471" s="190">
        <f>Q2471*H2471</f>
        <v>0</v>
      </c>
      <c r="S2471" s="190">
        <v>0</v>
      </c>
      <c r="T2471" s="191">
        <f>S2471*H2471</f>
        <v>0</v>
      </c>
      <c r="U2471" s="38"/>
      <c r="V2471" s="38"/>
      <c r="W2471" s="38"/>
      <c r="X2471" s="38"/>
      <c r="Y2471" s="38"/>
      <c r="Z2471" s="38"/>
      <c r="AA2471" s="38"/>
      <c r="AB2471" s="38"/>
      <c r="AC2471" s="38"/>
      <c r="AD2471" s="38"/>
      <c r="AE2471" s="38"/>
      <c r="AR2471" s="192" t="s">
        <v>301</v>
      </c>
      <c r="AT2471" s="192" t="s">
        <v>187</v>
      </c>
      <c r="AU2471" s="192" t="s">
        <v>92</v>
      </c>
      <c r="AY2471" s="19" t="s">
        <v>185</v>
      </c>
      <c r="BE2471" s="193">
        <f>IF(N2471="základní",J2471,0)</f>
        <v>0</v>
      </c>
      <c r="BF2471" s="193">
        <f>IF(N2471="snížená",J2471,0)</f>
        <v>0</v>
      </c>
      <c r="BG2471" s="193">
        <f>IF(N2471="zákl. přenesená",J2471,0)</f>
        <v>0</v>
      </c>
      <c r="BH2471" s="193">
        <f>IF(N2471="sníž. přenesená",J2471,0)</f>
        <v>0</v>
      </c>
      <c r="BI2471" s="193">
        <f>IF(N2471="nulová",J2471,0)</f>
        <v>0</v>
      </c>
      <c r="BJ2471" s="19" t="s">
        <v>92</v>
      </c>
      <c r="BK2471" s="193">
        <f>ROUND(I2471*H2471,2)</f>
        <v>0</v>
      </c>
      <c r="BL2471" s="19" t="s">
        <v>301</v>
      </c>
      <c r="BM2471" s="192" t="s">
        <v>2833</v>
      </c>
    </row>
    <row r="2472" s="2" customFormat="1">
      <c r="A2472" s="38"/>
      <c r="B2472" s="39"/>
      <c r="C2472" s="38"/>
      <c r="D2472" s="194" t="s">
        <v>193</v>
      </c>
      <c r="E2472" s="38"/>
      <c r="F2472" s="195" t="s">
        <v>2832</v>
      </c>
      <c r="G2472" s="38"/>
      <c r="H2472" s="38"/>
      <c r="I2472" s="196"/>
      <c r="J2472" s="38"/>
      <c r="K2472" s="38"/>
      <c r="L2472" s="39"/>
      <c r="M2472" s="197"/>
      <c r="N2472" s="198"/>
      <c r="O2472" s="77"/>
      <c r="P2472" s="77"/>
      <c r="Q2472" s="77"/>
      <c r="R2472" s="77"/>
      <c r="S2472" s="77"/>
      <c r="T2472" s="78"/>
      <c r="U2472" s="38"/>
      <c r="V2472" s="38"/>
      <c r="W2472" s="38"/>
      <c r="X2472" s="38"/>
      <c r="Y2472" s="38"/>
      <c r="Z2472" s="38"/>
      <c r="AA2472" s="38"/>
      <c r="AB2472" s="38"/>
      <c r="AC2472" s="38"/>
      <c r="AD2472" s="38"/>
      <c r="AE2472" s="38"/>
      <c r="AT2472" s="19" t="s">
        <v>193</v>
      </c>
      <c r="AU2472" s="19" t="s">
        <v>92</v>
      </c>
    </row>
    <row r="2473" s="2" customFormat="1" ht="37.8" customHeight="1">
      <c r="A2473" s="38"/>
      <c r="B2473" s="180"/>
      <c r="C2473" s="181" t="s">
        <v>2834</v>
      </c>
      <c r="D2473" s="181" t="s">
        <v>187</v>
      </c>
      <c r="E2473" s="182" t="s">
        <v>2835</v>
      </c>
      <c r="F2473" s="183" t="s">
        <v>2836</v>
      </c>
      <c r="G2473" s="184" t="s">
        <v>383</v>
      </c>
      <c r="H2473" s="185">
        <v>1</v>
      </c>
      <c r="I2473" s="186"/>
      <c r="J2473" s="187">
        <f>ROUND(I2473*H2473,2)</f>
        <v>0</v>
      </c>
      <c r="K2473" s="183" t="s">
        <v>1</v>
      </c>
      <c r="L2473" s="39"/>
      <c r="M2473" s="188" t="s">
        <v>1</v>
      </c>
      <c r="N2473" s="189" t="s">
        <v>42</v>
      </c>
      <c r="O2473" s="77"/>
      <c r="P2473" s="190">
        <f>O2473*H2473</f>
        <v>0</v>
      </c>
      <c r="Q2473" s="190">
        <v>0</v>
      </c>
      <c r="R2473" s="190">
        <f>Q2473*H2473</f>
        <v>0</v>
      </c>
      <c r="S2473" s="190">
        <v>0</v>
      </c>
      <c r="T2473" s="191">
        <f>S2473*H2473</f>
        <v>0</v>
      </c>
      <c r="U2473" s="38"/>
      <c r="V2473" s="38"/>
      <c r="W2473" s="38"/>
      <c r="X2473" s="38"/>
      <c r="Y2473" s="38"/>
      <c r="Z2473" s="38"/>
      <c r="AA2473" s="38"/>
      <c r="AB2473" s="38"/>
      <c r="AC2473" s="38"/>
      <c r="AD2473" s="38"/>
      <c r="AE2473" s="38"/>
      <c r="AR2473" s="192" t="s">
        <v>301</v>
      </c>
      <c r="AT2473" s="192" t="s">
        <v>187</v>
      </c>
      <c r="AU2473" s="192" t="s">
        <v>92</v>
      </c>
      <c r="AY2473" s="19" t="s">
        <v>185</v>
      </c>
      <c r="BE2473" s="193">
        <f>IF(N2473="základní",J2473,0)</f>
        <v>0</v>
      </c>
      <c r="BF2473" s="193">
        <f>IF(N2473="snížená",J2473,0)</f>
        <v>0</v>
      </c>
      <c r="BG2473" s="193">
        <f>IF(N2473="zákl. přenesená",J2473,0)</f>
        <v>0</v>
      </c>
      <c r="BH2473" s="193">
        <f>IF(N2473="sníž. přenesená",J2473,0)</f>
        <v>0</v>
      </c>
      <c r="BI2473" s="193">
        <f>IF(N2473="nulová",J2473,0)</f>
        <v>0</v>
      </c>
      <c r="BJ2473" s="19" t="s">
        <v>92</v>
      </c>
      <c r="BK2473" s="193">
        <f>ROUND(I2473*H2473,2)</f>
        <v>0</v>
      </c>
      <c r="BL2473" s="19" t="s">
        <v>301</v>
      </c>
      <c r="BM2473" s="192" t="s">
        <v>2837</v>
      </c>
    </row>
    <row r="2474" s="2" customFormat="1">
      <c r="A2474" s="38"/>
      <c r="B2474" s="39"/>
      <c r="C2474" s="38"/>
      <c r="D2474" s="194" t="s">
        <v>193</v>
      </c>
      <c r="E2474" s="38"/>
      <c r="F2474" s="195" t="s">
        <v>2836</v>
      </c>
      <c r="G2474" s="38"/>
      <c r="H2474" s="38"/>
      <c r="I2474" s="196"/>
      <c r="J2474" s="38"/>
      <c r="K2474" s="38"/>
      <c r="L2474" s="39"/>
      <c r="M2474" s="197"/>
      <c r="N2474" s="198"/>
      <c r="O2474" s="77"/>
      <c r="P2474" s="77"/>
      <c r="Q2474" s="77"/>
      <c r="R2474" s="77"/>
      <c r="S2474" s="77"/>
      <c r="T2474" s="78"/>
      <c r="U2474" s="38"/>
      <c r="V2474" s="38"/>
      <c r="W2474" s="38"/>
      <c r="X2474" s="38"/>
      <c r="Y2474" s="38"/>
      <c r="Z2474" s="38"/>
      <c r="AA2474" s="38"/>
      <c r="AB2474" s="38"/>
      <c r="AC2474" s="38"/>
      <c r="AD2474" s="38"/>
      <c r="AE2474" s="38"/>
      <c r="AT2474" s="19" t="s">
        <v>193</v>
      </c>
      <c r="AU2474" s="19" t="s">
        <v>92</v>
      </c>
    </row>
    <row r="2475" s="2" customFormat="1" ht="37.8" customHeight="1">
      <c r="A2475" s="38"/>
      <c r="B2475" s="180"/>
      <c r="C2475" s="181" t="s">
        <v>2838</v>
      </c>
      <c r="D2475" s="181" t="s">
        <v>187</v>
      </c>
      <c r="E2475" s="182" t="s">
        <v>2839</v>
      </c>
      <c r="F2475" s="183" t="s">
        <v>2840</v>
      </c>
      <c r="G2475" s="184" t="s">
        <v>383</v>
      </c>
      <c r="H2475" s="185">
        <v>1</v>
      </c>
      <c r="I2475" s="186"/>
      <c r="J2475" s="187">
        <f>ROUND(I2475*H2475,2)</f>
        <v>0</v>
      </c>
      <c r="K2475" s="183" t="s">
        <v>1</v>
      </c>
      <c r="L2475" s="39"/>
      <c r="M2475" s="188" t="s">
        <v>1</v>
      </c>
      <c r="N2475" s="189" t="s">
        <v>42</v>
      </c>
      <c r="O2475" s="77"/>
      <c r="P2475" s="190">
        <f>O2475*H2475</f>
        <v>0</v>
      </c>
      <c r="Q2475" s="190">
        <v>0</v>
      </c>
      <c r="R2475" s="190">
        <f>Q2475*H2475</f>
        <v>0</v>
      </c>
      <c r="S2475" s="190">
        <v>0</v>
      </c>
      <c r="T2475" s="191">
        <f>S2475*H2475</f>
        <v>0</v>
      </c>
      <c r="U2475" s="38"/>
      <c r="V2475" s="38"/>
      <c r="W2475" s="38"/>
      <c r="X2475" s="38"/>
      <c r="Y2475" s="38"/>
      <c r="Z2475" s="38"/>
      <c r="AA2475" s="38"/>
      <c r="AB2475" s="38"/>
      <c r="AC2475" s="38"/>
      <c r="AD2475" s="38"/>
      <c r="AE2475" s="38"/>
      <c r="AR2475" s="192" t="s">
        <v>301</v>
      </c>
      <c r="AT2475" s="192" t="s">
        <v>187</v>
      </c>
      <c r="AU2475" s="192" t="s">
        <v>92</v>
      </c>
      <c r="AY2475" s="19" t="s">
        <v>185</v>
      </c>
      <c r="BE2475" s="193">
        <f>IF(N2475="základní",J2475,0)</f>
        <v>0</v>
      </c>
      <c r="BF2475" s="193">
        <f>IF(N2475="snížená",J2475,0)</f>
        <v>0</v>
      </c>
      <c r="BG2475" s="193">
        <f>IF(N2475="zákl. přenesená",J2475,0)</f>
        <v>0</v>
      </c>
      <c r="BH2475" s="193">
        <f>IF(N2475="sníž. přenesená",J2475,0)</f>
        <v>0</v>
      </c>
      <c r="BI2475" s="193">
        <f>IF(N2475="nulová",J2475,0)</f>
        <v>0</v>
      </c>
      <c r="BJ2475" s="19" t="s">
        <v>92</v>
      </c>
      <c r="BK2475" s="193">
        <f>ROUND(I2475*H2475,2)</f>
        <v>0</v>
      </c>
      <c r="BL2475" s="19" t="s">
        <v>301</v>
      </c>
      <c r="BM2475" s="192" t="s">
        <v>2841</v>
      </c>
    </row>
    <row r="2476" s="2" customFormat="1">
      <c r="A2476" s="38"/>
      <c r="B2476" s="39"/>
      <c r="C2476" s="38"/>
      <c r="D2476" s="194" t="s">
        <v>193</v>
      </c>
      <c r="E2476" s="38"/>
      <c r="F2476" s="195" t="s">
        <v>2840</v>
      </c>
      <c r="G2476" s="38"/>
      <c r="H2476" s="38"/>
      <c r="I2476" s="196"/>
      <c r="J2476" s="38"/>
      <c r="K2476" s="38"/>
      <c r="L2476" s="39"/>
      <c r="M2476" s="197"/>
      <c r="N2476" s="198"/>
      <c r="O2476" s="77"/>
      <c r="P2476" s="77"/>
      <c r="Q2476" s="77"/>
      <c r="R2476" s="77"/>
      <c r="S2476" s="77"/>
      <c r="T2476" s="78"/>
      <c r="U2476" s="38"/>
      <c r="V2476" s="38"/>
      <c r="W2476" s="38"/>
      <c r="X2476" s="38"/>
      <c r="Y2476" s="38"/>
      <c r="Z2476" s="38"/>
      <c r="AA2476" s="38"/>
      <c r="AB2476" s="38"/>
      <c r="AC2476" s="38"/>
      <c r="AD2476" s="38"/>
      <c r="AE2476" s="38"/>
      <c r="AT2476" s="19" t="s">
        <v>193</v>
      </c>
      <c r="AU2476" s="19" t="s">
        <v>92</v>
      </c>
    </row>
    <row r="2477" s="2" customFormat="1" ht="37.8" customHeight="1">
      <c r="A2477" s="38"/>
      <c r="B2477" s="180"/>
      <c r="C2477" s="181" t="s">
        <v>2842</v>
      </c>
      <c r="D2477" s="181" t="s">
        <v>187</v>
      </c>
      <c r="E2477" s="182" t="s">
        <v>2843</v>
      </c>
      <c r="F2477" s="183" t="s">
        <v>2844</v>
      </c>
      <c r="G2477" s="184" t="s">
        <v>383</v>
      </c>
      <c r="H2477" s="185">
        <v>1</v>
      </c>
      <c r="I2477" s="186"/>
      <c r="J2477" s="187">
        <f>ROUND(I2477*H2477,2)</f>
        <v>0</v>
      </c>
      <c r="K2477" s="183" t="s">
        <v>1</v>
      </c>
      <c r="L2477" s="39"/>
      <c r="M2477" s="188" t="s">
        <v>1</v>
      </c>
      <c r="N2477" s="189" t="s">
        <v>42</v>
      </c>
      <c r="O2477" s="77"/>
      <c r="P2477" s="190">
        <f>O2477*H2477</f>
        <v>0</v>
      </c>
      <c r="Q2477" s="190">
        <v>0</v>
      </c>
      <c r="R2477" s="190">
        <f>Q2477*H2477</f>
        <v>0</v>
      </c>
      <c r="S2477" s="190">
        <v>0</v>
      </c>
      <c r="T2477" s="191">
        <f>S2477*H2477</f>
        <v>0</v>
      </c>
      <c r="U2477" s="38"/>
      <c r="V2477" s="38"/>
      <c r="W2477" s="38"/>
      <c r="X2477" s="38"/>
      <c r="Y2477" s="38"/>
      <c r="Z2477" s="38"/>
      <c r="AA2477" s="38"/>
      <c r="AB2477" s="38"/>
      <c r="AC2477" s="38"/>
      <c r="AD2477" s="38"/>
      <c r="AE2477" s="38"/>
      <c r="AR2477" s="192" t="s">
        <v>301</v>
      </c>
      <c r="AT2477" s="192" t="s">
        <v>187</v>
      </c>
      <c r="AU2477" s="192" t="s">
        <v>92</v>
      </c>
      <c r="AY2477" s="19" t="s">
        <v>185</v>
      </c>
      <c r="BE2477" s="193">
        <f>IF(N2477="základní",J2477,0)</f>
        <v>0</v>
      </c>
      <c r="BF2477" s="193">
        <f>IF(N2477="snížená",J2477,0)</f>
        <v>0</v>
      </c>
      <c r="BG2477" s="193">
        <f>IF(N2477="zákl. přenesená",J2477,0)</f>
        <v>0</v>
      </c>
      <c r="BH2477" s="193">
        <f>IF(N2477="sníž. přenesená",J2477,0)</f>
        <v>0</v>
      </c>
      <c r="BI2477" s="193">
        <f>IF(N2477="nulová",J2477,0)</f>
        <v>0</v>
      </c>
      <c r="BJ2477" s="19" t="s">
        <v>92</v>
      </c>
      <c r="BK2477" s="193">
        <f>ROUND(I2477*H2477,2)</f>
        <v>0</v>
      </c>
      <c r="BL2477" s="19" t="s">
        <v>301</v>
      </c>
      <c r="BM2477" s="192" t="s">
        <v>2845</v>
      </c>
    </row>
    <row r="2478" s="2" customFormat="1">
      <c r="A2478" s="38"/>
      <c r="B2478" s="39"/>
      <c r="C2478" s="38"/>
      <c r="D2478" s="194" t="s">
        <v>193</v>
      </c>
      <c r="E2478" s="38"/>
      <c r="F2478" s="195" t="s">
        <v>2844</v>
      </c>
      <c r="G2478" s="38"/>
      <c r="H2478" s="38"/>
      <c r="I2478" s="196"/>
      <c r="J2478" s="38"/>
      <c r="K2478" s="38"/>
      <c r="L2478" s="39"/>
      <c r="M2478" s="197"/>
      <c r="N2478" s="198"/>
      <c r="O2478" s="77"/>
      <c r="P2478" s="77"/>
      <c r="Q2478" s="77"/>
      <c r="R2478" s="77"/>
      <c r="S2478" s="77"/>
      <c r="T2478" s="78"/>
      <c r="U2478" s="38"/>
      <c r="V2478" s="38"/>
      <c r="W2478" s="38"/>
      <c r="X2478" s="38"/>
      <c r="Y2478" s="38"/>
      <c r="Z2478" s="38"/>
      <c r="AA2478" s="38"/>
      <c r="AB2478" s="38"/>
      <c r="AC2478" s="38"/>
      <c r="AD2478" s="38"/>
      <c r="AE2478" s="38"/>
      <c r="AT2478" s="19" t="s">
        <v>193</v>
      </c>
      <c r="AU2478" s="19" t="s">
        <v>92</v>
      </c>
    </row>
    <row r="2479" s="2" customFormat="1" ht="37.8" customHeight="1">
      <c r="A2479" s="38"/>
      <c r="B2479" s="180"/>
      <c r="C2479" s="181" t="s">
        <v>2846</v>
      </c>
      <c r="D2479" s="181" t="s">
        <v>187</v>
      </c>
      <c r="E2479" s="182" t="s">
        <v>2847</v>
      </c>
      <c r="F2479" s="183" t="s">
        <v>2848</v>
      </c>
      <c r="G2479" s="184" t="s">
        <v>383</v>
      </c>
      <c r="H2479" s="185">
        <v>1</v>
      </c>
      <c r="I2479" s="186"/>
      <c r="J2479" s="187">
        <f>ROUND(I2479*H2479,2)</f>
        <v>0</v>
      </c>
      <c r="K2479" s="183" t="s">
        <v>1</v>
      </c>
      <c r="L2479" s="39"/>
      <c r="M2479" s="188" t="s">
        <v>1</v>
      </c>
      <c r="N2479" s="189" t="s">
        <v>42</v>
      </c>
      <c r="O2479" s="77"/>
      <c r="P2479" s="190">
        <f>O2479*H2479</f>
        <v>0</v>
      </c>
      <c r="Q2479" s="190">
        <v>0</v>
      </c>
      <c r="R2479" s="190">
        <f>Q2479*H2479</f>
        <v>0</v>
      </c>
      <c r="S2479" s="190">
        <v>0</v>
      </c>
      <c r="T2479" s="191">
        <f>S2479*H2479</f>
        <v>0</v>
      </c>
      <c r="U2479" s="38"/>
      <c r="V2479" s="38"/>
      <c r="W2479" s="38"/>
      <c r="X2479" s="38"/>
      <c r="Y2479" s="38"/>
      <c r="Z2479" s="38"/>
      <c r="AA2479" s="38"/>
      <c r="AB2479" s="38"/>
      <c r="AC2479" s="38"/>
      <c r="AD2479" s="38"/>
      <c r="AE2479" s="38"/>
      <c r="AR2479" s="192" t="s">
        <v>301</v>
      </c>
      <c r="AT2479" s="192" t="s">
        <v>187</v>
      </c>
      <c r="AU2479" s="192" t="s">
        <v>92</v>
      </c>
      <c r="AY2479" s="19" t="s">
        <v>185</v>
      </c>
      <c r="BE2479" s="193">
        <f>IF(N2479="základní",J2479,0)</f>
        <v>0</v>
      </c>
      <c r="BF2479" s="193">
        <f>IF(N2479="snížená",J2479,0)</f>
        <v>0</v>
      </c>
      <c r="BG2479" s="193">
        <f>IF(N2479="zákl. přenesená",J2479,0)</f>
        <v>0</v>
      </c>
      <c r="BH2479" s="193">
        <f>IF(N2479="sníž. přenesená",J2479,0)</f>
        <v>0</v>
      </c>
      <c r="BI2479" s="193">
        <f>IF(N2479="nulová",J2479,0)</f>
        <v>0</v>
      </c>
      <c r="BJ2479" s="19" t="s">
        <v>92</v>
      </c>
      <c r="BK2479" s="193">
        <f>ROUND(I2479*H2479,2)</f>
        <v>0</v>
      </c>
      <c r="BL2479" s="19" t="s">
        <v>301</v>
      </c>
      <c r="BM2479" s="192" t="s">
        <v>2849</v>
      </c>
    </row>
    <row r="2480" s="2" customFormat="1">
      <c r="A2480" s="38"/>
      <c r="B2480" s="39"/>
      <c r="C2480" s="38"/>
      <c r="D2480" s="194" t="s">
        <v>193</v>
      </c>
      <c r="E2480" s="38"/>
      <c r="F2480" s="195" t="s">
        <v>2848</v>
      </c>
      <c r="G2480" s="38"/>
      <c r="H2480" s="38"/>
      <c r="I2480" s="196"/>
      <c r="J2480" s="38"/>
      <c r="K2480" s="38"/>
      <c r="L2480" s="39"/>
      <c r="M2480" s="197"/>
      <c r="N2480" s="198"/>
      <c r="O2480" s="77"/>
      <c r="P2480" s="77"/>
      <c r="Q2480" s="77"/>
      <c r="R2480" s="77"/>
      <c r="S2480" s="77"/>
      <c r="T2480" s="78"/>
      <c r="U2480" s="38"/>
      <c r="V2480" s="38"/>
      <c r="W2480" s="38"/>
      <c r="X2480" s="38"/>
      <c r="Y2480" s="38"/>
      <c r="Z2480" s="38"/>
      <c r="AA2480" s="38"/>
      <c r="AB2480" s="38"/>
      <c r="AC2480" s="38"/>
      <c r="AD2480" s="38"/>
      <c r="AE2480" s="38"/>
      <c r="AT2480" s="19" t="s">
        <v>193</v>
      </c>
      <c r="AU2480" s="19" t="s">
        <v>92</v>
      </c>
    </row>
    <row r="2481" s="2" customFormat="1" ht="37.8" customHeight="1">
      <c r="A2481" s="38"/>
      <c r="B2481" s="180"/>
      <c r="C2481" s="181" t="s">
        <v>2850</v>
      </c>
      <c r="D2481" s="181" t="s">
        <v>187</v>
      </c>
      <c r="E2481" s="182" t="s">
        <v>2851</v>
      </c>
      <c r="F2481" s="183" t="s">
        <v>2852</v>
      </c>
      <c r="G2481" s="184" t="s">
        <v>383</v>
      </c>
      <c r="H2481" s="185">
        <v>1</v>
      </c>
      <c r="I2481" s="186"/>
      <c r="J2481" s="187">
        <f>ROUND(I2481*H2481,2)</f>
        <v>0</v>
      </c>
      <c r="K2481" s="183" t="s">
        <v>1</v>
      </c>
      <c r="L2481" s="39"/>
      <c r="M2481" s="188" t="s">
        <v>1</v>
      </c>
      <c r="N2481" s="189" t="s">
        <v>42</v>
      </c>
      <c r="O2481" s="77"/>
      <c r="P2481" s="190">
        <f>O2481*H2481</f>
        <v>0</v>
      </c>
      <c r="Q2481" s="190">
        <v>0</v>
      </c>
      <c r="R2481" s="190">
        <f>Q2481*H2481</f>
        <v>0</v>
      </c>
      <c r="S2481" s="190">
        <v>0</v>
      </c>
      <c r="T2481" s="191">
        <f>S2481*H2481</f>
        <v>0</v>
      </c>
      <c r="U2481" s="38"/>
      <c r="V2481" s="38"/>
      <c r="W2481" s="38"/>
      <c r="X2481" s="38"/>
      <c r="Y2481" s="38"/>
      <c r="Z2481" s="38"/>
      <c r="AA2481" s="38"/>
      <c r="AB2481" s="38"/>
      <c r="AC2481" s="38"/>
      <c r="AD2481" s="38"/>
      <c r="AE2481" s="38"/>
      <c r="AR2481" s="192" t="s">
        <v>301</v>
      </c>
      <c r="AT2481" s="192" t="s">
        <v>187</v>
      </c>
      <c r="AU2481" s="192" t="s">
        <v>92</v>
      </c>
      <c r="AY2481" s="19" t="s">
        <v>185</v>
      </c>
      <c r="BE2481" s="193">
        <f>IF(N2481="základní",J2481,0)</f>
        <v>0</v>
      </c>
      <c r="BF2481" s="193">
        <f>IF(N2481="snížená",J2481,0)</f>
        <v>0</v>
      </c>
      <c r="BG2481" s="193">
        <f>IF(N2481="zákl. přenesená",J2481,0)</f>
        <v>0</v>
      </c>
      <c r="BH2481" s="193">
        <f>IF(N2481="sníž. přenesená",J2481,0)</f>
        <v>0</v>
      </c>
      <c r="BI2481" s="193">
        <f>IF(N2481="nulová",J2481,0)</f>
        <v>0</v>
      </c>
      <c r="BJ2481" s="19" t="s">
        <v>92</v>
      </c>
      <c r="BK2481" s="193">
        <f>ROUND(I2481*H2481,2)</f>
        <v>0</v>
      </c>
      <c r="BL2481" s="19" t="s">
        <v>301</v>
      </c>
      <c r="BM2481" s="192" t="s">
        <v>2853</v>
      </c>
    </row>
    <row r="2482" s="2" customFormat="1">
      <c r="A2482" s="38"/>
      <c r="B2482" s="39"/>
      <c r="C2482" s="38"/>
      <c r="D2482" s="194" t="s">
        <v>193</v>
      </c>
      <c r="E2482" s="38"/>
      <c r="F2482" s="195" t="s">
        <v>2852</v>
      </c>
      <c r="G2482" s="38"/>
      <c r="H2482" s="38"/>
      <c r="I2482" s="196"/>
      <c r="J2482" s="38"/>
      <c r="K2482" s="38"/>
      <c r="L2482" s="39"/>
      <c r="M2482" s="197"/>
      <c r="N2482" s="198"/>
      <c r="O2482" s="77"/>
      <c r="P2482" s="77"/>
      <c r="Q2482" s="77"/>
      <c r="R2482" s="77"/>
      <c r="S2482" s="77"/>
      <c r="T2482" s="78"/>
      <c r="U2482" s="38"/>
      <c r="V2482" s="38"/>
      <c r="W2482" s="38"/>
      <c r="X2482" s="38"/>
      <c r="Y2482" s="38"/>
      <c r="Z2482" s="38"/>
      <c r="AA2482" s="38"/>
      <c r="AB2482" s="38"/>
      <c r="AC2482" s="38"/>
      <c r="AD2482" s="38"/>
      <c r="AE2482" s="38"/>
      <c r="AT2482" s="19" t="s">
        <v>193</v>
      </c>
      <c r="AU2482" s="19" t="s">
        <v>92</v>
      </c>
    </row>
    <row r="2483" s="2" customFormat="1" ht="37.8" customHeight="1">
      <c r="A2483" s="38"/>
      <c r="B2483" s="180"/>
      <c r="C2483" s="181" t="s">
        <v>2854</v>
      </c>
      <c r="D2483" s="181" t="s">
        <v>187</v>
      </c>
      <c r="E2483" s="182" t="s">
        <v>2855</v>
      </c>
      <c r="F2483" s="183" t="s">
        <v>2856</v>
      </c>
      <c r="G2483" s="184" t="s">
        <v>383</v>
      </c>
      <c r="H2483" s="185">
        <v>1</v>
      </c>
      <c r="I2483" s="186"/>
      <c r="J2483" s="187">
        <f>ROUND(I2483*H2483,2)</f>
        <v>0</v>
      </c>
      <c r="K2483" s="183" t="s">
        <v>1</v>
      </c>
      <c r="L2483" s="39"/>
      <c r="M2483" s="188" t="s">
        <v>1</v>
      </c>
      <c r="N2483" s="189" t="s">
        <v>42</v>
      </c>
      <c r="O2483" s="77"/>
      <c r="P2483" s="190">
        <f>O2483*H2483</f>
        <v>0</v>
      </c>
      <c r="Q2483" s="190">
        <v>0</v>
      </c>
      <c r="R2483" s="190">
        <f>Q2483*H2483</f>
        <v>0</v>
      </c>
      <c r="S2483" s="190">
        <v>0</v>
      </c>
      <c r="T2483" s="191">
        <f>S2483*H2483</f>
        <v>0</v>
      </c>
      <c r="U2483" s="38"/>
      <c r="V2483" s="38"/>
      <c r="W2483" s="38"/>
      <c r="X2483" s="38"/>
      <c r="Y2483" s="38"/>
      <c r="Z2483" s="38"/>
      <c r="AA2483" s="38"/>
      <c r="AB2483" s="38"/>
      <c r="AC2483" s="38"/>
      <c r="AD2483" s="38"/>
      <c r="AE2483" s="38"/>
      <c r="AR2483" s="192" t="s">
        <v>301</v>
      </c>
      <c r="AT2483" s="192" t="s">
        <v>187</v>
      </c>
      <c r="AU2483" s="192" t="s">
        <v>92</v>
      </c>
      <c r="AY2483" s="19" t="s">
        <v>185</v>
      </c>
      <c r="BE2483" s="193">
        <f>IF(N2483="základní",J2483,0)</f>
        <v>0</v>
      </c>
      <c r="BF2483" s="193">
        <f>IF(N2483="snížená",J2483,0)</f>
        <v>0</v>
      </c>
      <c r="BG2483" s="193">
        <f>IF(N2483="zákl. přenesená",J2483,0)</f>
        <v>0</v>
      </c>
      <c r="BH2483" s="193">
        <f>IF(N2483="sníž. přenesená",J2483,0)</f>
        <v>0</v>
      </c>
      <c r="BI2483" s="193">
        <f>IF(N2483="nulová",J2483,0)</f>
        <v>0</v>
      </c>
      <c r="BJ2483" s="19" t="s">
        <v>92</v>
      </c>
      <c r="BK2483" s="193">
        <f>ROUND(I2483*H2483,2)</f>
        <v>0</v>
      </c>
      <c r="BL2483" s="19" t="s">
        <v>301</v>
      </c>
      <c r="BM2483" s="192" t="s">
        <v>2857</v>
      </c>
    </row>
    <row r="2484" s="2" customFormat="1">
      <c r="A2484" s="38"/>
      <c r="B2484" s="39"/>
      <c r="C2484" s="38"/>
      <c r="D2484" s="194" t="s">
        <v>193</v>
      </c>
      <c r="E2484" s="38"/>
      <c r="F2484" s="195" t="s">
        <v>2856</v>
      </c>
      <c r="G2484" s="38"/>
      <c r="H2484" s="38"/>
      <c r="I2484" s="196"/>
      <c r="J2484" s="38"/>
      <c r="K2484" s="38"/>
      <c r="L2484" s="39"/>
      <c r="M2484" s="197"/>
      <c r="N2484" s="198"/>
      <c r="O2484" s="77"/>
      <c r="P2484" s="77"/>
      <c r="Q2484" s="77"/>
      <c r="R2484" s="77"/>
      <c r="S2484" s="77"/>
      <c r="T2484" s="78"/>
      <c r="U2484" s="38"/>
      <c r="V2484" s="38"/>
      <c r="W2484" s="38"/>
      <c r="X2484" s="38"/>
      <c r="Y2484" s="38"/>
      <c r="Z2484" s="38"/>
      <c r="AA2484" s="38"/>
      <c r="AB2484" s="38"/>
      <c r="AC2484" s="38"/>
      <c r="AD2484" s="38"/>
      <c r="AE2484" s="38"/>
      <c r="AT2484" s="19" t="s">
        <v>193</v>
      </c>
      <c r="AU2484" s="19" t="s">
        <v>92</v>
      </c>
    </row>
    <row r="2485" s="2" customFormat="1" ht="37.8" customHeight="1">
      <c r="A2485" s="38"/>
      <c r="B2485" s="180"/>
      <c r="C2485" s="181" t="s">
        <v>2858</v>
      </c>
      <c r="D2485" s="181" t="s">
        <v>187</v>
      </c>
      <c r="E2485" s="182" t="s">
        <v>2859</v>
      </c>
      <c r="F2485" s="183" t="s">
        <v>2860</v>
      </c>
      <c r="G2485" s="184" t="s">
        <v>383</v>
      </c>
      <c r="H2485" s="185">
        <v>1</v>
      </c>
      <c r="I2485" s="186"/>
      <c r="J2485" s="187">
        <f>ROUND(I2485*H2485,2)</f>
        <v>0</v>
      </c>
      <c r="K2485" s="183" t="s">
        <v>1</v>
      </c>
      <c r="L2485" s="39"/>
      <c r="M2485" s="188" t="s">
        <v>1</v>
      </c>
      <c r="N2485" s="189" t="s">
        <v>42</v>
      </c>
      <c r="O2485" s="77"/>
      <c r="P2485" s="190">
        <f>O2485*H2485</f>
        <v>0</v>
      </c>
      <c r="Q2485" s="190">
        <v>0</v>
      </c>
      <c r="R2485" s="190">
        <f>Q2485*H2485</f>
        <v>0</v>
      </c>
      <c r="S2485" s="190">
        <v>0</v>
      </c>
      <c r="T2485" s="191">
        <f>S2485*H2485</f>
        <v>0</v>
      </c>
      <c r="U2485" s="38"/>
      <c r="V2485" s="38"/>
      <c r="W2485" s="38"/>
      <c r="X2485" s="38"/>
      <c r="Y2485" s="38"/>
      <c r="Z2485" s="38"/>
      <c r="AA2485" s="38"/>
      <c r="AB2485" s="38"/>
      <c r="AC2485" s="38"/>
      <c r="AD2485" s="38"/>
      <c r="AE2485" s="38"/>
      <c r="AR2485" s="192" t="s">
        <v>301</v>
      </c>
      <c r="AT2485" s="192" t="s">
        <v>187</v>
      </c>
      <c r="AU2485" s="192" t="s">
        <v>92</v>
      </c>
      <c r="AY2485" s="19" t="s">
        <v>185</v>
      </c>
      <c r="BE2485" s="193">
        <f>IF(N2485="základní",J2485,0)</f>
        <v>0</v>
      </c>
      <c r="BF2485" s="193">
        <f>IF(N2485="snížená",J2485,0)</f>
        <v>0</v>
      </c>
      <c r="BG2485" s="193">
        <f>IF(N2485="zákl. přenesená",J2485,0)</f>
        <v>0</v>
      </c>
      <c r="BH2485" s="193">
        <f>IF(N2485="sníž. přenesená",J2485,0)</f>
        <v>0</v>
      </c>
      <c r="BI2485" s="193">
        <f>IF(N2485="nulová",J2485,0)</f>
        <v>0</v>
      </c>
      <c r="BJ2485" s="19" t="s">
        <v>92</v>
      </c>
      <c r="BK2485" s="193">
        <f>ROUND(I2485*H2485,2)</f>
        <v>0</v>
      </c>
      <c r="BL2485" s="19" t="s">
        <v>301</v>
      </c>
      <c r="BM2485" s="192" t="s">
        <v>2861</v>
      </c>
    </row>
    <row r="2486" s="2" customFormat="1">
      <c r="A2486" s="38"/>
      <c r="B2486" s="39"/>
      <c r="C2486" s="38"/>
      <c r="D2486" s="194" t="s">
        <v>193</v>
      </c>
      <c r="E2486" s="38"/>
      <c r="F2486" s="195" t="s">
        <v>2860</v>
      </c>
      <c r="G2486" s="38"/>
      <c r="H2486" s="38"/>
      <c r="I2486" s="196"/>
      <c r="J2486" s="38"/>
      <c r="K2486" s="38"/>
      <c r="L2486" s="39"/>
      <c r="M2486" s="197"/>
      <c r="N2486" s="198"/>
      <c r="O2486" s="77"/>
      <c r="P2486" s="77"/>
      <c r="Q2486" s="77"/>
      <c r="R2486" s="77"/>
      <c r="S2486" s="77"/>
      <c r="T2486" s="78"/>
      <c r="U2486" s="38"/>
      <c r="V2486" s="38"/>
      <c r="W2486" s="38"/>
      <c r="X2486" s="38"/>
      <c r="Y2486" s="38"/>
      <c r="Z2486" s="38"/>
      <c r="AA2486" s="38"/>
      <c r="AB2486" s="38"/>
      <c r="AC2486" s="38"/>
      <c r="AD2486" s="38"/>
      <c r="AE2486" s="38"/>
      <c r="AT2486" s="19" t="s">
        <v>193</v>
      </c>
      <c r="AU2486" s="19" t="s">
        <v>92</v>
      </c>
    </row>
    <row r="2487" s="2" customFormat="1" ht="37.8" customHeight="1">
      <c r="A2487" s="38"/>
      <c r="B2487" s="180"/>
      <c r="C2487" s="181" t="s">
        <v>2862</v>
      </c>
      <c r="D2487" s="181" t="s">
        <v>187</v>
      </c>
      <c r="E2487" s="182" t="s">
        <v>2863</v>
      </c>
      <c r="F2487" s="183" t="s">
        <v>2864</v>
      </c>
      <c r="G2487" s="184" t="s">
        <v>383</v>
      </c>
      <c r="H2487" s="185">
        <v>1</v>
      </c>
      <c r="I2487" s="186"/>
      <c r="J2487" s="187">
        <f>ROUND(I2487*H2487,2)</f>
        <v>0</v>
      </c>
      <c r="K2487" s="183" t="s">
        <v>1</v>
      </c>
      <c r="L2487" s="39"/>
      <c r="M2487" s="188" t="s">
        <v>1</v>
      </c>
      <c r="N2487" s="189" t="s">
        <v>42</v>
      </c>
      <c r="O2487" s="77"/>
      <c r="P2487" s="190">
        <f>O2487*H2487</f>
        <v>0</v>
      </c>
      <c r="Q2487" s="190">
        <v>0</v>
      </c>
      <c r="R2487" s="190">
        <f>Q2487*H2487</f>
        <v>0</v>
      </c>
      <c r="S2487" s="190">
        <v>0</v>
      </c>
      <c r="T2487" s="191">
        <f>S2487*H2487</f>
        <v>0</v>
      </c>
      <c r="U2487" s="38"/>
      <c r="V2487" s="38"/>
      <c r="W2487" s="38"/>
      <c r="X2487" s="38"/>
      <c r="Y2487" s="38"/>
      <c r="Z2487" s="38"/>
      <c r="AA2487" s="38"/>
      <c r="AB2487" s="38"/>
      <c r="AC2487" s="38"/>
      <c r="AD2487" s="38"/>
      <c r="AE2487" s="38"/>
      <c r="AR2487" s="192" t="s">
        <v>301</v>
      </c>
      <c r="AT2487" s="192" t="s">
        <v>187</v>
      </c>
      <c r="AU2487" s="192" t="s">
        <v>92</v>
      </c>
      <c r="AY2487" s="19" t="s">
        <v>185</v>
      </c>
      <c r="BE2487" s="193">
        <f>IF(N2487="základní",J2487,0)</f>
        <v>0</v>
      </c>
      <c r="BF2487" s="193">
        <f>IF(N2487="snížená",J2487,0)</f>
        <v>0</v>
      </c>
      <c r="BG2487" s="193">
        <f>IF(N2487="zákl. přenesená",J2487,0)</f>
        <v>0</v>
      </c>
      <c r="BH2487" s="193">
        <f>IF(N2487="sníž. přenesená",J2487,0)</f>
        <v>0</v>
      </c>
      <c r="BI2487" s="193">
        <f>IF(N2487="nulová",J2487,0)</f>
        <v>0</v>
      </c>
      <c r="BJ2487" s="19" t="s">
        <v>92</v>
      </c>
      <c r="BK2487" s="193">
        <f>ROUND(I2487*H2487,2)</f>
        <v>0</v>
      </c>
      <c r="BL2487" s="19" t="s">
        <v>301</v>
      </c>
      <c r="BM2487" s="192" t="s">
        <v>2865</v>
      </c>
    </row>
    <row r="2488" s="2" customFormat="1">
      <c r="A2488" s="38"/>
      <c r="B2488" s="39"/>
      <c r="C2488" s="38"/>
      <c r="D2488" s="194" t="s">
        <v>193</v>
      </c>
      <c r="E2488" s="38"/>
      <c r="F2488" s="195" t="s">
        <v>2864</v>
      </c>
      <c r="G2488" s="38"/>
      <c r="H2488" s="38"/>
      <c r="I2488" s="196"/>
      <c r="J2488" s="38"/>
      <c r="K2488" s="38"/>
      <c r="L2488" s="39"/>
      <c r="M2488" s="197"/>
      <c r="N2488" s="198"/>
      <c r="O2488" s="77"/>
      <c r="P2488" s="77"/>
      <c r="Q2488" s="77"/>
      <c r="R2488" s="77"/>
      <c r="S2488" s="77"/>
      <c r="T2488" s="78"/>
      <c r="U2488" s="38"/>
      <c r="V2488" s="38"/>
      <c r="W2488" s="38"/>
      <c r="X2488" s="38"/>
      <c r="Y2488" s="38"/>
      <c r="Z2488" s="38"/>
      <c r="AA2488" s="38"/>
      <c r="AB2488" s="38"/>
      <c r="AC2488" s="38"/>
      <c r="AD2488" s="38"/>
      <c r="AE2488" s="38"/>
      <c r="AT2488" s="19" t="s">
        <v>193</v>
      </c>
      <c r="AU2488" s="19" t="s">
        <v>92</v>
      </c>
    </row>
    <row r="2489" s="2" customFormat="1" ht="37.8" customHeight="1">
      <c r="A2489" s="38"/>
      <c r="B2489" s="180"/>
      <c r="C2489" s="181" t="s">
        <v>2866</v>
      </c>
      <c r="D2489" s="181" t="s">
        <v>187</v>
      </c>
      <c r="E2489" s="182" t="s">
        <v>2867</v>
      </c>
      <c r="F2489" s="183" t="s">
        <v>2868</v>
      </c>
      <c r="G2489" s="184" t="s">
        <v>383</v>
      </c>
      <c r="H2489" s="185">
        <v>1</v>
      </c>
      <c r="I2489" s="186"/>
      <c r="J2489" s="187">
        <f>ROUND(I2489*H2489,2)</f>
        <v>0</v>
      </c>
      <c r="K2489" s="183" t="s">
        <v>1</v>
      </c>
      <c r="L2489" s="39"/>
      <c r="M2489" s="188" t="s">
        <v>1</v>
      </c>
      <c r="N2489" s="189" t="s">
        <v>42</v>
      </c>
      <c r="O2489" s="77"/>
      <c r="P2489" s="190">
        <f>O2489*H2489</f>
        <v>0</v>
      </c>
      <c r="Q2489" s="190">
        <v>0</v>
      </c>
      <c r="R2489" s="190">
        <f>Q2489*H2489</f>
        <v>0</v>
      </c>
      <c r="S2489" s="190">
        <v>0</v>
      </c>
      <c r="T2489" s="191">
        <f>S2489*H2489</f>
        <v>0</v>
      </c>
      <c r="U2489" s="38"/>
      <c r="V2489" s="38"/>
      <c r="W2489" s="38"/>
      <c r="X2489" s="38"/>
      <c r="Y2489" s="38"/>
      <c r="Z2489" s="38"/>
      <c r="AA2489" s="38"/>
      <c r="AB2489" s="38"/>
      <c r="AC2489" s="38"/>
      <c r="AD2489" s="38"/>
      <c r="AE2489" s="38"/>
      <c r="AR2489" s="192" t="s">
        <v>301</v>
      </c>
      <c r="AT2489" s="192" t="s">
        <v>187</v>
      </c>
      <c r="AU2489" s="192" t="s">
        <v>92</v>
      </c>
      <c r="AY2489" s="19" t="s">
        <v>185</v>
      </c>
      <c r="BE2489" s="193">
        <f>IF(N2489="základní",J2489,0)</f>
        <v>0</v>
      </c>
      <c r="BF2489" s="193">
        <f>IF(N2489="snížená",J2489,0)</f>
        <v>0</v>
      </c>
      <c r="BG2489" s="193">
        <f>IF(N2489="zákl. přenesená",J2489,0)</f>
        <v>0</v>
      </c>
      <c r="BH2489" s="193">
        <f>IF(N2489="sníž. přenesená",J2489,0)</f>
        <v>0</v>
      </c>
      <c r="BI2489" s="193">
        <f>IF(N2489="nulová",J2489,0)</f>
        <v>0</v>
      </c>
      <c r="BJ2489" s="19" t="s">
        <v>92</v>
      </c>
      <c r="BK2489" s="193">
        <f>ROUND(I2489*H2489,2)</f>
        <v>0</v>
      </c>
      <c r="BL2489" s="19" t="s">
        <v>301</v>
      </c>
      <c r="BM2489" s="192" t="s">
        <v>2869</v>
      </c>
    </row>
    <row r="2490" s="2" customFormat="1">
      <c r="A2490" s="38"/>
      <c r="B2490" s="39"/>
      <c r="C2490" s="38"/>
      <c r="D2490" s="194" t="s">
        <v>193</v>
      </c>
      <c r="E2490" s="38"/>
      <c r="F2490" s="195" t="s">
        <v>2868</v>
      </c>
      <c r="G2490" s="38"/>
      <c r="H2490" s="38"/>
      <c r="I2490" s="196"/>
      <c r="J2490" s="38"/>
      <c r="K2490" s="38"/>
      <c r="L2490" s="39"/>
      <c r="M2490" s="197"/>
      <c r="N2490" s="198"/>
      <c r="O2490" s="77"/>
      <c r="P2490" s="77"/>
      <c r="Q2490" s="77"/>
      <c r="R2490" s="77"/>
      <c r="S2490" s="77"/>
      <c r="T2490" s="78"/>
      <c r="U2490" s="38"/>
      <c r="V2490" s="38"/>
      <c r="W2490" s="38"/>
      <c r="X2490" s="38"/>
      <c r="Y2490" s="38"/>
      <c r="Z2490" s="38"/>
      <c r="AA2490" s="38"/>
      <c r="AB2490" s="38"/>
      <c r="AC2490" s="38"/>
      <c r="AD2490" s="38"/>
      <c r="AE2490" s="38"/>
      <c r="AT2490" s="19" t="s">
        <v>193</v>
      </c>
      <c r="AU2490" s="19" t="s">
        <v>92</v>
      </c>
    </row>
    <row r="2491" s="2" customFormat="1" ht="37.8" customHeight="1">
      <c r="A2491" s="38"/>
      <c r="B2491" s="180"/>
      <c r="C2491" s="181" t="s">
        <v>2870</v>
      </c>
      <c r="D2491" s="181" t="s">
        <v>187</v>
      </c>
      <c r="E2491" s="182" t="s">
        <v>2871</v>
      </c>
      <c r="F2491" s="183" t="s">
        <v>2872</v>
      </c>
      <c r="G2491" s="184" t="s">
        <v>383</v>
      </c>
      <c r="H2491" s="185">
        <v>1</v>
      </c>
      <c r="I2491" s="186"/>
      <c r="J2491" s="187">
        <f>ROUND(I2491*H2491,2)</f>
        <v>0</v>
      </c>
      <c r="K2491" s="183" t="s">
        <v>1</v>
      </c>
      <c r="L2491" s="39"/>
      <c r="M2491" s="188" t="s">
        <v>1</v>
      </c>
      <c r="N2491" s="189" t="s">
        <v>42</v>
      </c>
      <c r="O2491" s="77"/>
      <c r="P2491" s="190">
        <f>O2491*H2491</f>
        <v>0</v>
      </c>
      <c r="Q2491" s="190">
        <v>0</v>
      </c>
      <c r="R2491" s="190">
        <f>Q2491*H2491</f>
        <v>0</v>
      </c>
      <c r="S2491" s="190">
        <v>0</v>
      </c>
      <c r="T2491" s="191">
        <f>S2491*H2491</f>
        <v>0</v>
      </c>
      <c r="U2491" s="38"/>
      <c r="V2491" s="38"/>
      <c r="W2491" s="38"/>
      <c r="X2491" s="38"/>
      <c r="Y2491" s="38"/>
      <c r="Z2491" s="38"/>
      <c r="AA2491" s="38"/>
      <c r="AB2491" s="38"/>
      <c r="AC2491" s="38"/>
      <c r="AD2491" s="38"/>
      <c r="AE2491" s="38"/>
      <c r="AR2491" s="192" t="s">
        <v>301</v>
      </c>
      <c r="AT2491" s="192" t="s">
        <v>187</v>
      </c>
      <c r="AU2491" s="192" t="s">
        <v>92</v>
      </c>
      <c r="AY2491" s="19" t="s">
        <v>185</v>
      </c>
      <c r="BE2491" s="193">
        <f>IF(N2491="základní",J2491,0)</f>
        <v>0</v>
      </c>
      <c r="BF2491" s="193">
        <f>IF(N2491="snížená",J2491,0)</f>
        <v>0</v>
      </c>
      <c r="BG2491" s="193">
        <f>IF(N2491="zákl. přenesená",J2491,0)</f>
        <v>0</v>
      </c>
      <c r="BH2491" s="193">
        <f>IF(N2491="sníž. přenesená",J2491,0)</f>
        <v>0</v>
      </c>
      <c r="BI2491" s="193">
        <f>IF(N2491="nulová",J2491,0)</f>
        <v>0</v>
      </c>
      <c r="BJ2491" s="19" t="s">
        <v>92</v>
      </c>
      <c r="BK2491" s="193">
        <f>ROUND(I2491*H2491,2)</f>
        <v>0</v>
      </c>
      <c r="BL2491" s="19" t="s">
        <v>301</v>
      </c>
      <c r="BM2491" s="192" t="s">
        <v>2873</v>
      </c>
    </row>
    <row r="2492" s="2" customFormat="1">
      <c r="A2492" s="38"/>
      <c r="B2492" s="39"/>
      <c r="C2492" s="38"/>
      <c r="D2492" s="194" t="s">
        <v>193</v>
      </c>
      <c r="E2492" s="38"/>
      <c r="F2492" s="195" t="s">
        <v>2872</v>
      </c>
      <c r="G2492" s="38"/>
      <c r="H2492" s="38"/>
      <c r="I2492" s="196"/>
      <c r="J2492" s="38"/>
      <c r="K2492" s="38"/>
      <c r="L2492" s="39"/>
      <c r="M2492" s="197"/>
      <c r="N2492" s="198"/>
      <c r="O2492" s="77"/>
      <c r="P2492" s="77"/>
      <c r="Q2492" s="77"/>
      <c r="R2492" s="77"/>
      <c r="S2492" s="77"/>
      <c r="T2492" s="78"/>
      <c r="U2492" s="38"/>
      <c r="V2492" s="38"/>
      <c r="W2492" s="38"/>
      <c r="X2492" s="38"/>
      <c r="Y2492" s="38"/>
      <c r="Z2492" s="38"/>
      <c r="AA2492" s="38"/>
      <c r="AB2492" s="38"/>
      <c r="AC2492" s="38"/>
      <c r="AD2492" s="38"/>
      <c r="AE2492" s="38"/>
      <c r="AT2492" s="19" t="s">
        <v>193</v>
      </c>
      <c r="AU2492" s="19" t="s">
        <v>92</v>
      </c>
    </row>
    <row r="2493" s="2" customFormat="1" ht="37.8" customHeight="1">
      <c r="A2493" s="38"/>
      <c r="B2493" s="180"/>
      <c r="C2493" s="181" t="s">
        <v>2874</v>
      </c>
      <c r="D2493" s="181" t="s">
        <v>187</v>
      </c>
      <c r="E2493" s="182" t="s">
        <v>2875</v>
      </c>
      <c r="F2493" s="183" t="s">
        <v>2876</v>
      </c>
      <c r="G2493" s="184" t="s">
        <v>383</v>
      </c>
      <c r="H2493" s="185">
        <v>1</v>
      </c>
      <c r="I2493" s="186"/>
      <c r="J2493" s="187">
        <f>ROUND(I2493*H2493,2)</f>
        <v>0</v>
      </c>
      <c r="K2493" s="183" t="s">
        <v>1</v>
      </c>
      <c r="L2493" s="39"/>
      <c r="M2493" s="188" t="s">
        <v>1</v>
      </c>
      <c r="N2493" s="189" t="s">
        <v>42</v>
      </c>
      <c r="O2493" s="77"/>
      <c r="P2493" s="190">
        <f>O2493*H2493</f>
        <v>0</v>
      </c>
      <c r="Q2493" s="190">
        <v>0</v>
      </c>
      <c r="R2493" s="190">
        <f>Q2493*H2493</f>
        <v>0</v>
      </c>
      <c r="S2493" s="190">
        <v>0</v>
      </c>
      <c r="T2493" s="191">
        <f>S2493*H2493</f>
        <v>0</v>
      </c>
      <c r="U2493" s="38"/>
      <c r="V2493" s="38"/>
      <c r="W2493" s="38"/>
      <c r="X2493" s="38"/>
      <c r="Y2493" s="38"/>
      <c r="Z2493" s="38"/>
      <c r="AA2493" s="38"/>
      <c r="AB2493" s="38"/>
      <c r="AC2493" s="38"/>
      <c r="AD2493" s="38"/>
      <c r="AE2493" s="38"/>
      <c r="AR2493" s="192" t="s">
        <v>301</v>
      </c>
      <c r="AT2493" s="192" t="s">
        <v>187</v>
      </c>
      <c r="AU2493" s="192" t="s">
        <v>92</v>
      </c>
      <c r="AY2493" s="19" t="s">
        <v>185</v>
      </c>
      <c r="BE2493" s="193">
        <f>IF(N2493="základní",J2493,0)</f>
        <v>0</v>
      </c>
      <c r="BF2493" s="193">
        <f>IF(N2493="snížená",J2493,0)</f>
        <v>0</v>
      </c>
      <c r="BG2493" s="193">
        <f>IF(N2493="zákl. přenesená",J2493,0)</f>
        <v>0</v>
      </c>
      <c r="BH2493" s="193">
        <f>IF(N2493="sníž. přenesená",J2493,0)</f>
        <v>0</v>
      </c>
      <c r="BI2493" s="193">
        <f>IF(N2493="nulová",J2493,0)</f>
        <v>0</v>
      </c>
      <c r="BJ2493" s="19" t="s">
        <v>92</v>
      </c>
      <c r="BK2493" s="193">
        <f>ROUND(I2493*H2493,2)</f>
        <v>0</v>
      </c>
      <c r="BL2493" s="19" t="s">
        <v>301</v>
      </c>
      <c r="BM2493" s="192" t="s">
        <v>2877</v>
      </c>
    </row>
    <row r="2494" s="2" customFormat="1">
      <c r="A2494" s="38"/>
      <c r="B2494" s="39"/>
      <c r="C2494" s="38"/>
      <c r="D2494" s="194" t="s">
        <v>193</v>
      </c>
      <c r="E2494" s="38"/>
      <c r="F2494" s="195" t="s">
        <v>2876</v>
      </c>
      <c r="G2494" s="38"/>
      <c r="H2494" s="38"/>
      <c r="I2494" s="196"/>
      <c r="J2494" s="38"/>
      <c r="K2494" s="38"/>
      <c r="L2494" s="39"/>
      <c r="M2494" s="197"/>
      <c r="N2494" s="198"/>
      <c r="O2494" s="77"/>
      <c r="P2494" s="77"/>
      <c r="Q2494" s="77"/>
      <c r="R2494" s="77"/>
      <c r="S2494" s="77"/>
      <c r="T2494" s="78"/>
      <c r="U2494" s="38"/>
      <c r="V2494" s="38"/>
      <c r="W2494" s="38"/>
      <c r="X2494" s="38"/>
      <c r="Y2494" s="38"/>
      <c r="Z2494" s="38"/>
      <c r="AA2494" s="38"/>
      <c r="AB2494" s="38"/>
      <c r="AC2494" s="38"/>
      <c r="AD2494" s="38"/>
      <c r="AE2494" s="38"/>
      <c r="AT2494" s="19" t="s">
        <v>193</v>
      </c>
      <c r="AU2494" s="19" t="s">
        <v>92</v>
      </c>
    </row>
    <row r="2495" s="2" customFormat="1" ht="37.8" customHeight="1">
      <c r="A2495" s="38"/>
      <c r="B2495" s="180"/>
      <c r="C2495" s="181" t="s">
        <v>2878</v>
      </c>
      <c r="D2495" s="181" t="s">
        <v>187</v>
      </c>
      <c r="E2495" s="182" t="s">
        <v>2879</v>
      </c>
      <c r="F2495" s="183" t="s">
        <v>2880</v>
      </c>
      <c r="G2495" s="184" t="s">
        <v>383</v>
      </c>
      <c r="H2495" s="185">
        <v>1</v>
      </c>
      <c r="I2495" s="186"/>
      <c r="J2495" s="187">
        <f>ROUND(I2495*H2495,2)</f>
        <v>0</v>
      </c>
      <c r="K2495" s="183" t="s">
        <v>1</v>
      </c>
      <c r="L2495" s="39"/>
      <c r="M2495" s="188" t="s">
        <v>1</v>
      </c>
      <c r="N2495" s="189" t="s">
        <v>42</v>
      </c>
      <c r="O2495" s="77"/>
      <c r="P2495" s="190">
        <f>O2495*H2495</f>
        <v>0</v>
      </c>
      <c r="Q2495" s="190">
        <v>0</v>
      </c>
      <c r="R2495" s="190">
        <f>Q2495*H2495</f>
        <v>0</v>
      </c>
      <c r="S2495" s="190">
        <v>0</v>
      </c>
      <c r="T2495" s="191">
        <f>S2495*H2495</f>
        <v>0</v>
      </c>
      <c r="U2495" s="38"/>
      <c r="V2495" s="38"/>
      <c r="W2495" s="38"/>
      <c r="X2495" s="38"/>
      <c r="Y2495" s="38"/>
      <c r="Z2495" s="38"/>
      <c r="AA2495" s="38"/>
      <c r="AB2495" s="38"/>
      <c r="AC2495" s="38"/>
      <c r="AD2495" s="38"/>
      <c r="AE2495" s="38"/>
      <c r="AR2495" s="192" t="s">
        <v>301</v>
      </c>
      <c r="AT2495" s="192" t="s">
        <v>187</v>
      </c>
      <c r="AU2495" s="192" t="s">
        <v>92</v>
      </c>
      <c r="AY2495" s="19" t="s">
        <v>185</v>
      </c>
      <c r="BE2495" s="193">
        <f>IF(N2495="základní",J2495,0)</f>
        <v>0</v>
      </c>
      <c r="BF2495" s="193">
        <f>IF(N2495="snížená",J2495,0)</f>
        <v>0</v>
      </c>
      <c r="BG2495" s="193">
        <f>IF(N2495="zákl. přenesená",J2495,0)</f>
        <v>0</v>
      </c>
      <c r="BH2495" s="193">
        <f>IF(N2495="sníž. přenesená",J2495,0)</f>
        <v>0</v>
      </c>
      <c r="BI2495" s="193">
        <f>IF(N2495="nulová",J2495,0)</f>
        <v>0</v>
      </c>
      <c r="BJ2495" s="19" t="s">
        <v>92</v>
      </c>
      <c r="BK2495" s="193">
        <f>ROUND(I2495*H2495,2)</f>
        <v>0</v>
      </c>
      <c r="BL2495" s="19" t="s">
        <v>301</v>
      </c>
      <c r="BM2495" s="192" t="s">
        <v>2881</v>
      </c>
    </row>
    <row r="2496" s="2" customFormat="1">
      <c r="A2496" s="38"/>
      <c r="B2496" s="39"/>
      <c r="C2496" s="38"/>
      <c r="D2496" s="194" t="s">
        <v>193</v>
      </c>
      <c r="E2496" s="38"/>
      <c r="F2496" s="195" t="s">
        <v>2880</v>
      </c>
      <c r="G2496" s="38"/>
      <c r="H2496" s="38"/>
      <c r="I2496" s="196"/>
      <c r="J2496" s="38"/>
      <c r="K2496" s="38"/>
      <c r="L2496" s="39"/>
      <c r="M2496" s="197"/>
      <c r="N2496" s="198"/>
      <c r="O2496" s="77"/>
      <c r="P2496" s="77"/>
      <c r="Q2496" s="77"/>
      <c r="R2496" s="77"/>
      <c r="S2496" s="77"/>
      <c r="T2496" s="78"/>
      <c r="U2496" s="38"/>
      <c r="V2496" s="38"/>
      <c r="W2496" s="38"/>
      <c r="X2496" s="38"/>
      <c r="Y2496" s="38"/>
      <c r="Z2496" s="38"/>
      <c r="AA2496" s="38"/>
      <c r="AB2496" s="38"/>
      <c r="AC2496" s="38"/>
      <c r="AD2496" s="38"/>
      <c r="AE2496" s="38"/>
      <c r="AT2496" s="19" t="s">
        <v>193</v>
      </c>
      <c r="AU2496" s="19" t="s">
        <v>92</v>
      </c>
    </row>
    <row r="2497" s="2" customFormat="1" ht="37.8" customHeight="1">
      <c r="A2497" s="38"/>
      <c r="B2497" s="180"/>
      <c r="C2497" s="181" t="s">
        <v>2882</v>
      </c>
      <c r="D2497" s="181" t="s">
        <v>187</v>
      </c>
      <c r="E2497" s="182" t="s">
        <v>2883</v>
      </c>
      <c r="F2497" s="183" t="s">
        <v>2884</v>
      </c>
      <c r="G2497" s="184" t="s">
        <v>383</v>
      </c>
      <c r="H2497" s="185">
        <v>1</v>
      </c>
      <c r="I2497" s="186"/>
      <c r="J2497" s="187">
        <f>ROUND(I2497*H2497,2)</f>
        <v>0</v>
      </c>
      <c r="K2497" s="183" t="s">
        <v>1</v>
      </c>
      <c r="L2497" s="39"/>
      <c r="M2497" s="188" t="s">
        <v>1</v>
      </c>
      <c r="N2497" s="189" t="s">
        <v>42</v>
      </c>
      <c r="O2497" s="77"/>
      <c r="P2497" s="190">
        <f>O2497*H2497</f>
        <v>0</v>
      </c>
      <c r="Q2497" s="190">
        <v>0</v>
      </c>
      <c r="R2497" s="190">
        <f>Q2497*H2497</f>
        <v>0</v>
      </c>
      <c r="S2497" s="190">
        <v>0</v>
      </c>
      <c r="T2497" s="191">
        <f>S2497*H2497</f>
        <v>0</v>
      </c>
      <c r="U2497" s="38"/>
      <c r="V2497" s="38"/>
      <c r="W2497" s="38"/>
      <c r="X2497" s="38"/>
      <c r="Y2497" s="38"/>
      <c r="Z2497" s="38"/>
      <c r="AA2497" s="38"/>
      <c r="AB2497" s="38"/>
      <c r="AC2497" s="38"/>
      <c r="AD2497" s="38"/>
      <c r="AE2497" s="38"/>
      <c r="AR2497" s="192" t="s">
        <v>301</v>
      </c>
      <c r="AT2497" s="192" t="s">
        <v>187</v>
      </c>
      <c r="AU2497" s="192" t="s">
        <v>92</v>
      </c>
      <c r="AY2497" s="19" t="s">
        <v>185</v>
      </c>
      <c r="BE2497" s="193">
        <f>IF(N2497="základní",J2497,0)</f>
        <v>0</v>
      </c>
      <c r="BF2497" s="193">
        <f>IF(N2497="snížená",J2497,0)</f>
        <v>0</v>
      </c>
      <c r="BG2497" s="193">
        <f>IF(N2497="zákl. přenesená",J2497,0)</f>
        <v>0</v>
      </c>
      <c r="BH2497" s="193">
        <f>IF(N2497="sníž. přenesená",J2497,0)</f>
        <v>0</v>
      </c>
      <c r="BI2497" s="193">
        <f>IF(N2497="nulová",J2497,0)</f>
        <v>0</v>
      </c>
      <c r="BJ2497" s="19" t="s">
        <v>92</v>
      </c>
      <c r="BK2497" s="193">
        <f>ROUND(I2497*H2497,2)</f>
        <v>0</v>
      </c>
      <c r="BL2497" s="19" t="s">
        <v>301</v>
      </c>
      <c r="BM2497" s="192" t="s">
        <v>2885</v>
      </c>
    </row>
    <row r="2498" s="2" customFormat="1">
      <c r="A2498" s="38"/>
      <c r="B2498" s="39"/>
      <c r="C2498" s="38"/>
      <c r="D2498" s="194" t="s">
        <v>193</v>
      </c>
      <c r="E2498" s="38"/>
      <c r="F2498" s="195" t="s">
        <v>2884</v>
      </c>
      <c r="G2498" s="38"/>
      <c r="H2498" s="38"/>
      <c r="I2498" s="196"/>
      <c r="J2498" s="38"/>
      <c r="K2498" s="38"/>
      <c r="L2498" s="39"/>
      <c r="M2498" s="197"/>
      <c r="N2498" s="198"/>
      <c r="O2498" s="77"/>
      <c r="P2498" s="77"/>
      <c r="Q2498" s="77"/>
      <c r="R2498" s="77"/>
      <c r="S2498" s="77"/>
      <c r="T2498" s="78"/>
      <c r="U2498" s="38"/>
      <c r="V2498" s="38"/>
      <c r="W2498" s="38"/>
      <c r="X2498" s="38"/>
      <c r="Y2498" s="38"/>
      <c r="Z2498" s="38"/>
      <c r="AA2498" s="38"/>
      <c r="AB2498" s="38"/>
      <c r="AC2498" s="38"/>
      <c r="AD2498" s="38"/>
      <c r="AE2498" s="38"/>
      <c r="AT2498" s="19" t="s">
        <v>193</v>
      </c>
      <c r="AU2498" s="19" t="s">
        <v>92</v>
      </c>
    </row>
    <row r="2499" s="2" customFormat="1" ht="37.8" customHeight="1">
      <c r="A2499" s="38"/>
      <c r="B2499" s="180"/>
      <c r="C2499" s="181" t="s">
        <v>2886</v>
      </c>
      <c r="D2499" s="181" t="s">
        <v>187</v>
      </c>
      <c r="E2499" s="182" t="s">
        <v>2887</v>
      </c>
      <c r="F2499" s="183" t="s">
        <v>2888</v>
      </c>
      <c r="G2499" s="184" t="s">
        <v>383</v>
      </c>
      <c r="H2499" s="185">
        <v>1</v>
      </c>
      <c r="I2499" s="186"/>
      <c r="J2499" s="187">
        <f>ROUND(I2499*H2499,2)</f>
        <v>0</v>
      </c>
      <c r="K2499" s="183" t="s">
        <v>1</v>
      </c>
      <c r="L2499" s="39"/>
      <c r="M2499" s="188" t="s">
        <v>1</v>
      </c>
      <c r="N2499" s="189" t="s">
        <v>42</v>
      </c>
      <c r="O2499" s="77"/>
      <c r="P2499" s="190">
        <f>O2499*H2499</f>
        <v>0</v>
      </c>
      <c r="Q2499" s="190">
        <v>0</v>
      </c>
      <c r="R2499" s="190">
        <f>Q2499*H2499</f>
        <v>0</v>
      </c>
      <c r="S2499" s="190">
        <v>0</v>
      </c>
      <c r="T2499" s="191">
        <f>S2499*H2499</f>
        <v>0</v>
      </c>
      <c r="U2499" s="38"/>
      <c r="V2499" s="38"/>
      <c r="W2499" s="38"/>
      <c r="X2499" s="38"/>
      <c r="Y2499" s="38"/>
      <c r="Z2499" s="38"/>
      <c r="AA2499" s="38"/>
      <c r="AB2499" s="38"/>
      <c r="AC2499" s="38"/>
      <c r="AD2499" s="38"/>
      <c r="AE2499" s="38"/>
      <c r="AR2499" s="192" t="s">
        <v>301</v>
      </c>
      <c r="AT2499" s="192" t="s">
        <v>187</v>
      </c>
      <c r="AU2499" s="192" t="s">
        <v>92</v>
      </c>
      <c r="AY2499" s="19" t="s">
        <v>185</v>
      </c>
      <c r="BE2499" s="193">
        <f>IF(N2499="základní",J2499,0)</f>
        <v>0</v>
      </c>
      <c r="BF2499" s="193">
        <f>IF(N2499="snížená",J2499,0)</f>
        <v>0</v>
      </c>
      <c r="BG2499" s="193">
        <f>IF(N2499="zákl. přenesená",J2499,0)</f>
        <v>0</v>
      </c>
      <c r="BH2499" s="193">
        <f>IF(N2499="sníž. přenesená",J2499,0)</f>
        <v>0</v>
      </c>
      <c r="BI2499" s="193">
        <f>IF(N2499="nulová",J2499,0)</f>
        <v>0</v>
      </c>
      <c r="BJ2499" s="19" t="s">
        <v>92</v>
      </c>
      <c r="BK2499" s="193">
        <f>ROUND(I2499*H2499,2)</f>
        <v>0</v>
      </c>
      <c r="BL2499" s="19" t="s">
        <v>301</v>
      </c>
      <c r="BM2499" s="192" t="s">
        <v>2889</v>
      </c>
    </row>
    <row r="2500" s="2" customFormat="1">
      <c r="A2500" s="38"/>
      <c r="B2500" s="39"/>
      <c r="C2500" s="38"/>
      <c r="D2500" s="194" t="s">
        <v>193</v>
      </c>
      <c r="E2500" s="38"/>
      <c r="F2500" s="195" t="s">
        <v>2888</v>
      </c>
      <c r="G2500" s="38"/>
      <c r="H2500" s="38"/>
      <c r="I2500" s="196"/>
      <c r="J2500" s="38"/>
      <c r="K2500" s="38"/>
      <c r="L2500" s="39"/>
      <c r="M2500" s="197"/>
      <c r="N2500" s="198"/>
      <c r="O2500" s="77"/>
      <c r="P2500" s="77"/>
      <c r="Q2500" s="77"/>
      <c r="R2500" s="77"/>
      <c r="S2500" s="77"/>
      <c r="T2500" s="78"/>
      <c r="U2500" s="38"/>
      <c r="V2500" s="38"/>
      <c r="W2500" s="38"/>
      <c r="X2500" s="38"/>
      <c r="Y2500" s="38"/>
      <c r="Z2500" s="38"/>
      <c r="AA2500" s="38"/>
      <c r="AB2500" s="38"/>
      <c r="AC2500" s="38"/>
      <c r="AD2500" s="38"/>
      <c r="AE2500" s="38"/>
      <c r="AT2500" s="19" t="s">
        <v>193</v>
      </c>
      <c r="AU2500" s="19" t="s">
        <v>92</v>
      </c>
    </row>
    <row r="2501" s="2" customFormat="1" ht="37.8" customHeight="1">
      <c r="A2501" s="38"/>
      <c r="B2501" s="180"/>
      <c r="C2501" s="181" t="s">
        <v>2890</v>
      </c>
      <c r="D2501" s="181" t="s">
        <v>187</v>
      </c>
      <c r="E2501" s="182" t="s">
        <v>2891</v>
      </c>
      <c r="F2501" s="183" t="s">
        <v>2892</v>
      </c>
      <c r="G2501" s="184" t="s">
        <v>383</v>
      </c>
      <c r="H2501" s="185">
        <v>1</v>
      </c>
      <c r="I2501" s="186"/>
      <c r="J2501" s="187">
        <f>ROUND(I2501*H2501,2)</f>
        <v>0</v>
      </c>
      <c r="K2501" s="183" t="s">
        <v>1</v>
      </c>
      <c r="L2501" s="39"/>
      <c r="M2501" s="188" t="s">
        <v>1</v>
      </c>
      <c r="N2501" s="189" t="s">
        <v>42</v>
      </c>
      <c r="O2501" s="77"/>
      <c r="P2501" s="190">
        <f>O2501*H2501</f>
        <v>0</v>
      </c>
      <c r="Q2501" s="190">
        <v>0</v>
      </c>
      <c r="R2501" s="190">
        <f>Q2501*H2501</f>
        <v>0</v>
      </c>
      <c r="S2501" s="190">
        <v>0</v>
      </c>
      <c r="T2501" s="191">
        <f>S2501*H2501</f>
        <v>0</v>
      </c>
      <c r="U2501" s="38"/>
      <c r="V2501" s="38"/>
      <c r="W2501" s="38"/>
      <c r="X2501" s="38"/>
      <c r="Y2501" s="38"/>
      <c r="Z2501" s="38"/>
      <c r="AA2501" s="38"/>
      <c r="AB2501" s="38"/>
      <c r="AC2501" s="38"/>
      <c r="AD2501" s="38"/>
      <c r="AE2501" s="38"/>
      <c r="AR2501" s="192" t="s">
        <v>301</v>
      </c>
      <c r="AT2501" s="192" t="s">
        <v>187</v>
      </c>
      <c r="AU2501" s="192" t="s">
        <v>92</v>
      </c>
      <c r="AY2501" s="19" t="s">
        <v>185</v>
      </c>
      <c r="BE2501" s="193">
        <f>IF(N2501="základní",J2501,0)</f>
        <v>0</v>
      </c>
      <c r="BF2501" s="193">
        <f>IF(N2501="snížená",J2501,0)</f>
        <v>0</v>
      </c>
      <c r="BG2501" s="193">
        <f>IF(N2501="zákl. přenesená",J2501,0)</f>
        <v>0</v>
      </c>
      <c r="BH2501" s="193">
        <f>IF(N2501="sníž. přenesená",J2501,0)</f>
        <v>0</v>
      </c>
      <c r="BI2501" s="193">
        <f>IF(N2501="nulová",J2501,0)</f>
        <v>0</v>
      </c>
      <c r="BJ2501" s="19" t="s">
        <v>92</v>
      </c>
      <c r="BK2501" s="193">
        <f>ROUND(I2501*H2501,2)</f>
        <v>0</v>
      </c>
      <c r="BL2501" s="19" t="s">
        <v>301</v>
      </c>
      <c r="BM2501" s="192" t="s">
        <v>2893</v>
      </c>
    </row>
    <row r="2502" s="2" customFormat="1">
      <c r="A2502" s="38"/>
      <c r="B2502" s="39"/>
      <c r="C2502" s="38"/>
      <c r="D2502" s="194" t="s">
        <v>193</v>
      </c>
      <c r="E2502" s="38"/>
      <c r="F2502" s="195" t="s">
        <v>2892</v>
      </c>
      <c r="G2502" s="38"/>
      <c r="H2502" s="38"/>
      <c r="I2502" s="196"/>
      <c r="J2502" s="38"/>
      <c r="K2502" s="38"/>
      <c r="L2502" s="39"/>
      <c r="M2502" s="197"/>
      <c r="N2502" s="198"/>
      <c r="O2502" s="77"/>
      <c r="P2502" s="77"/>
      <c r="Q2502" s="77"/>
      <c r="R2502" s="77"/>
      <c r="S2502" s="77"/>
      <c r="T2502" s="78"/>
      <c r="U2502" s="38"/>
      <c r="V2502" s="38"/>
      <c r="W2502" s="38"/>
      <c r="X2502" s="38"/>
      <c r="Y2502" s="38"/>
      <c r="Z2502" s="38"/>
      <c r="AA2502" s="38"/>
      <c r="AB2502" s="38"/>
      <c r="AC2502" s="38"/>
      <c r="AD2502" s="38"/>
      <c r="AE2502" s="38"/>
      <c r="AT2502" s="19" t="s">
        <v>193</v>
      </c>
      <c r="AU2502" s="19" t="s">
        <v>92</v>
      </c>
    </row>
    <row r="2503" s="2" customFormat="1" ht="37.8" customHeight="1">
      <c r="A2503" s="38"/>
      <c r="B2503" s="180"/>
      <c r="C2503" s="181" t="s">
        <v>2894</v>
      </c>
      <c r="D2503" s="181" t="s">
        <v>187</v>
      </c>
      <c r="E2503" s="182" t="s">
        <v>2895</v>
      </c>
      <c r="F2503" s="183" t="s">
        <v>2896</v>
      </c>
      <c r="G2503" s="184" t="s">
        <v>383</v>
      </c>
      <c r="H2503" s="185">
        <v>1</v>
      </c>
      <c r="I2503" s="186"/>
      <c r="J2503" s="187">
        <f>ROUND(I2503*H2503,2)</f>
        <v>0</v>
      </c>
      <c r="K2503" s="183" t="s">
        <v>1</v>
      </c>
      <c r="L2503" s="39"/>
      <c r="M2503" s="188" t="s">
        <v>1</v>
      </c>
      <c r="N2503" s="189" t="s">
        <v>42</v>
      </c>
      <c r="O2503" s="77"/>
      <c r="P2503" s="190">
        <f>O2503*H2503</f>
        <v>0</v>
      </c>
      <c r="Q2503" s="190">
        <v>0</v>
      </c>
      <c r="R2503" s="190">
        <f>Q2503*H2503</f>
        <v>0</v>
      </c>
      <c r="S2503" s="190">
        <v>0</v>
      </c>
      <c r="T2503" s="191">
        <f>S2503*H2503</f>
        <v>0</v>
      </c>
      <c r="U2503" s="38"/>
      <c r="V2503" s="38"/>
      <c r="W2503" s="38"/>
      <c r="X2503" s="38"/>
      <c r="Y2503" s="38"/>
      <c r="Z2503" s="38"/>
      <c r="AA2503" s="38"/>
      <c r="AB2503" s="38"/>
      <c r="AC2503" s="38"/>
      <c r="AD2503" s="38"/>
      <c r="AE2503" s="38"/>
      <c r="AR2503" s="192" t="s">
        <v>301</v>
      </c>
      <c r="AT2503" s="192" t="s">
        <v>187</v>
      </c>
      <c r="AU2503" s="192" t="s">
        <v>92</v>
      </c>
      <c r="AY2503" s="19" t="s">
        <v>185</v>
      </c>
      <c r="BE2503" s="193">
        <f>IF(N2503="základní",J2503,0)</f>
        <v>0</v>
      </c>
      <c r="BF2503" s="193">
        <f>IF(N2503="snížená",J2503,0)</f>
        <v>0</v>
      </c>
      <c r="BG2503" s="193">
        <f>IF(N2503="zákl. přenesená",J2503,0)</f>
        <v>0</v>
      </c>
      <c r="BH2503" s="193">
        <f>IF(N2503="sníž. přenesená",J2503,0)</f>
        <v>0</v>
      </c>
      <c r="BI2503" s="193">
        <f>IF(N2503="nulová",J2503,0)</f>
        <v>0</v>
      </c>
      <c r="BJ2503" s="19" t="s">
        <v>92</v>
      </c>
      <c r="BK2503" s="193">
        <f>ROUND(I2503*H2503,2)</f>
        <v>0</v>
      </c>
      <c r="BL2503" s="19" t="s">
        <v>301</v>
      </c>
      <c r="BM2503" s="192" t="s">
        <v>2897</v>
      </c>
    </row>
    <row r="2504" s="2" customFormat="1">
      <c r="A2504" s="38"/>
      <c r="B2504" s="39"/>
      <c r="C2504" s="38"/>
      <c r="D2504" s="194" t="s">
        <v>193</v>
      </c>
      <c r="E2504" s="38"/>
      <c r="F2504" s="195" t="s">
        <v>2896</v>
      </c>
      <c r="G2504" s="38"/>
      <c r="H2504" s="38"/>
      <c r="I2504" s="196"/>
      <c r="J2504" s="38"/>
      <c r="K2504" s="38"/>
      <c r="L2504" s="39"/>
      <c r="M2504" s="197"/>
      <c r="N2504" s="198"/>
      <c r="O2504" s="77"/>
      <c r="P2504" s="77"/>
      <c r="Q2504" s="77"/>
      <c r="R2504" s="77"/>
      <c r="S2504" s="77"/>
      <c r="T2504" s="78"/>
      <c r="U2504" s="38"/>
      <c r="V2504" s="38"/>
      <c r="W2504" s="38"/>
      <c r="X2504" s="38"/>
      <c r="Y2504" s="38"/>
      <c r="Z2504" s="38"/>
      <c r="AA2504" s="38"/>
      <c r="AB2504" s="38"/>
      <c r="AC2504" s="38"/>
      <c r="AD2504" s="38"/>
      <c r="AE2504" s="38"/>
      <c r="AT2504" s="19" t="s">
        <v>193</v>
      </c>
      <c r="AU2504" s="19" t="s">
        <v>92</v>
      </c>
    </row>
    <row r="2505" s="2" customFormat="1" ht="37.8" customHeight="1">
      <c r="A2505" s="38"/>
      <c r="B2505" s="180"/>
      <c r="C2505" s="181" t="s">
        <v>2898</v>
      </c>
      <c r="D2505" s="181" t="s">
        <v>187</v>
      </c>
      <c r="E2505" s="182" t="s">
        <v>2899</v>
      </c>
      <c r="F2505" s="183" t="s">
        <v>2900</v>
      </c>
      <c r="G2505" s="184" t="s">
        <v>383</v>
      </c>
      <c r="H2505" s="185">
        <v>1</v>
      </c>
      <c r="I2505" s="186"/>
      <c r="J2505" s="187">
        <f>ROUND(I2505*H2505,2)</f>
        <v>0</v>
      </c>
      <c r="K2505" s="183" t="s">
        <v>1</v>
      </c>
      <c r="L2505" s="39"/>
      <c r="M2505" s="188" t="s">
        <v>1</v>
      </c>
      <c r="N2505" s="189" t="s">
        <v>42</v>
      </c>
      <c r="O2505" s="77"/>
      <c r="P2505" s="190">
        <f>O2505*H2505</f>
        <v>0</v>
      </c>
      <c r="Q2505" s="190">
        <v>0</v>
      </c>
      <c r="R2505" s="190">
        <f>Q2505*H2505</f>
        <v>0</v>
      </c>
      <c r="S2505" s="190">
        <v>0</v>
      </c>
      <c r="T2505" s="191">
        <f>S2505*H2505</f>
        <v>0</v>
      </c>
      <c r="U2505" s="38"/>
      <c r="V2505" s="38"/>
      <c r="W2505" s="38"/>
      <c r="X2505" s="38"/>
      <c r="Y2505" s="38"/>
      <c r="Z2505" s="38"/>
      <c r="AA2505" s="38"/>
      <c r="AB2505" s="38"/>
      <c r="AC2505" s="38"/>
      <c r="AD2505" s="38"/>
      <c r="AE2505" s="38"/>
      <c r="AR2505" s="192" t="s">
        <v>301</v>
      </c>
      <c r="AT2505" s="192" t="s">
        <v>187</v>
      </c>
      <c r="AU2505" s="192" t="s">
        <v>92</v>
      </c>
      <c r="AY2505" s="19" t="s">
        <v>185</v>
      </c>
      <c r="BE2505" s="193">
        <f>IF(N2505="základní",J2505,0)</f>
        <v>0</v>
      </c>
      <c r="BF2505" s="193">
        <f>IF(N2505="snížená",J2505,0)</f>
        <v>0</v>
      </c>
      <c r="BG2505" s="193">
        <f>IF(N2505="zákl. přenesená",J2505,0)</f>
        <v>0</v>
      </c>
      <c r="BH2505" s="193">
        <f>IF(N2505="sníž. přenesená",J2505,0)</f>
        <v>0</v>
      </c>
      <c r="BI2505" s="193">
        <f>IF(N2505="nulová",J2505,0)</f>
        <v>0</v>
      </c>
      <c r="BJ2505" s="19" t="s">
        <v>92</v>
      </c>
      <c r="BK2505" s="193">
        <f>ROUND(I2505*H2505,2)</f>
        <v>0</v>
      </c>
      <c r="BL2505" s="19" t="s">
        <v>301</v>
      </c>
      <c r="BM2505" s="192" t="s">
        <v>2901</v>
      </c>
    </row>
    <row r="2506" s="2" customFormat="1">
      <c r="A2506" s="38"/>
      <c r="B2506" s="39"/>
      <c r="C2506" s="38"/>
      <c r="D2506" s="194" t="s">
        <v>193</v>
      </c>
      <c r="E2506" s="38"/>
      <c r="F2506" s="195" t="s">
        <v>2900</v>
      </c>
      <c r="G2506" s="38"/>
      <c r="H2506" s="38"/>
      <c r="I2506" s="196"/>
      <c r="J2506" s="38"/>
      <c r="K2506" s="38"/>
      <c r="L2506" s="39"/>
      <c r="M2506" s="197"/>
      <c r="N2506" s="198"/>
      <c r="O2506" s="77"/>
      <c r="P2506" s="77"/>
      <c r="Q2506" s="77"/>
      <c r="R2506" s="77"/>
      <c r="S2506" s="77"/>
      <c r="T2506" s="78"/>
      <c r="U2506" s="38"/>
      <c r="V2506" s="38"/>
      <c r="W2506" s="38"/>
      <c r="X2506" s="38"/>
      <c r="Y2506" s="38"/>
      <c r="Z2506" s="38"/>
      <c r="AA2506" s="38"/>
      <c r="AB2506" s="38"/>
      <c r="AC2506" s="38"/>
      <c r="AD2506" s="38"/>
      <c r="AE2506" s="38"/>
      <c r="AT2506" s="19" t="s">
        <v>193</v>
      </c>
      <c r="AU2506" s="19" t="s">
        <v>92</v>
      </c>
    </row>
    <row r="2507" s="2" customFormat="1" ht="37.8" customHeight="1">
      <c r="A2507" s="38"/>
      <c r="B2507" s="180"/>
      <c r="C2507" s="181" t="s">
        <v>2902</v>
      </c>
      <c r="D2507" s="181" t="s">
        <v>187</v>
      </c>
      <c r="E2507" s="182" t="s">
        <v>2903</v>
      </c>
      <c r="F2507" s="183" t="s">
        <v>2904</v>
      </c>
      <c r="G2507" s="184" t="s">
        <v>383</v>
      </c>
      <c r="H2507" s="185">
        <v>1</v>
      </c>
      <c r="I2507" s="186"/>
      <c r="J2507" s="187">
        <f>ROUND(I2507*H2507,2)</f>
        <v>0</v>
      </c>
      <c r="K2507" s="183" t="s">
        <v>1</v>
      </c>
      <c r="L2507" s="39"/>
      <c r="M2507" s="188" t="s">
        <v>1</v>
      </c>
      <c r="N2507" s="189" t="s">
        <v>42</v>
      </c>
      <c r="O2507" s="77"/>
      <c r="P2507" s="190">
        <f>O2507*H2507</f>
        <v>0</v>
      </c>
      <c r="Q2507" s="190">
        <v>0</v>
      </c>
      <c r="R2507" s="190">
        <f>Q2507*H2507</f>
        <v>0</v>
      </c>
      <c r="S2507" s="190">
        <v>0</v>
      </c>
      <c r="T2507" s="191">
        <f>S2507*H2507</f>
        <v>0</v>
      </c>
      <c r="U2507" s="38"/>
      <c r="V2507" s="38"/>
      <c r="W2507" s="38"/>
      <c r="X2507" s="38"/>
      <c r="Y2507" s="38"/>
      <c r="Z2507" s="38"/>
      <c r="AA2507" s="38"/>
      <c r="AB2507" s="38"/>
      <c r="AC2507" s="38"/>
      <c r="AD2507" s="38"/>
      <c r="AE2507" s="38"/>
      <c r="AR2507" s="192" t="s">
        <v>301</v>
      </c>
      <c r="AT2507" s="192" t="s">
        <v>187</v>
      </c>
      <c r="AU2507" s="192" t="s">
        <v>92</v>
      </c>
      <c r="AY2507" s="19" t="s">
        <v>185</v>
      </c>
      <c r="BE2507" s="193">
        <f>IF(N2507="základní",J2507,0)</f>
        <v>0</v>
      </c>
      <c r="BF2507" s="193">
        <f>IF(N2507="snížená",J2507,0)</f>
        <v>0</v>
      </c>
      <c r="BG2507" s="193">
        <f>IF(N2507="zákl. přenesená",J2507,0)</f>
        <v>0</v>
      </c>
      <c r="BH2507" s="193">
        <f>IF(N2507="sníž. přenesená",J2507,0)</f>
        <v>0</v>
      </c>
      <c r="BI2507" s="193">
        <f>IF(N2507="nulová",J2507,0)</f>
        <v>0</v>
      </c>
      <c r="BJ2507" s="19" t="s">
        <v>92</v>
      </c>
      <c r="BK2507" s="193">
        <f>ROUND(I2507*H2507,2)</f>
        <v>0</v>
      </c>
      <c r="BL2507" s="19" t="s">
        <v>301</v>
      </c>
      <c r="BM2507" s="192" t="s">
        <v>2905</v>
      </c>
    </row>
    <row r="2508" s="2" customFormat="1">
      <c r="A2508" s="38"/>
      <c r="B2508" s="39"/>
      <c r="C2508" s="38"/>
      <c r="D2508" s="194" t="s">
        <v>193</v>
      </c>
      <c r="E2508" s="38"/>
      <c r="F2508" s="195" t="s">
        <v>2904</v>
      </c>
      <c r="G2508" s="38"/>
      <c r="H2508" s="38"/>
      <c r="I2508" s="196"/>
      <c r="J2508" s="38"/>
      <c r="K2508" s="38"/>
      <c r="L2508" s="39"/>
      <c r="M2508" s="197"/>
      <c r="N2508" s="198"/>
      <c r="O2508" s="77"/>
      <c r="P2508" s="77"/>
      <c r="Q2508" s="77"/>
      <c r="R2508" s="77"/>
      <c r="S2508" s="77"/>
      <c r="T2508" s="78"/>
      <c r="U2508" s="38"/>
      <c r="V2508" s="38"/>
      <c r="W2508" s="38"/>
      <c r="X2508" s="38"/>
      <c r="Y2508" s="38"/>
      <c r="Z2508" s="38"/>
      <c r="AA2508" s="38"/>
      <c r="AB2508" s="38"/>
      <c r="AC2508" s="38"/>
      <c r="AD2508" s="38"/>
      <c r="AE2508" s="38"/>
      <c r="AT2508" s="19" t="s">
        <v>193</v>
      </c>
      <c r="AU2508" s="19" t="s">
        <v>92</v>
      </c>
    </row>
    <row r="2509" s="2" customFormat="1" ht="37.8" customHeight="1">
      <c r="A2509" s="38"/>
      <c r="B2509" s="180"/>
      <c r="C2509" s="181" t="s">
        <v>2906</v>
      </c>
      <c r="D2509" s="181" t="s">
        <v>187</v>
      </c>
      <c r="E2509" s="182" t="s">
        <v>2907</v>
      </c>
      <c r="F2509" s="183" t="s">
        <v>2908</v>
      </c>
      <c r="G2509" s="184" t="s">
        <v>383</v>
      </c>
      <c r="H2509" s="185">
        <v>1</v>
      </c>
      <c r="I2509" s="186"/>
      <c r="J2509" s="187">
        <f>ROUND(I2509*H2509,2)</f>
        <v>0</v>
      </c>
      <c r="K2509" s="183" t="s">
        <v>1</v>
      </c>
      <c r="L2509" s="39"/>
      <c r="M2509" s="188" t="s">
        <v>1</v>
      </c>
      <c r="N2509" s="189" t="s">
        <v>42</v>
      </c>
      <c r="O2509" s="77"/>
      <c r="P2509" s="190">
        <f>O2509*H2509</f>
        <v>0</v>
      </c>
      <c r="Q2509" s="190">
        <v>0</v>
      </c>
      <c r="R2509" s="190">
        <f>Q2509*H2509</f>
        <v>0</v>
      </c>
      <c r="S2509" s="190">
        <v>0</v>
      </c>
      <c r="T2509" s="191">
        <f>S2509*H2509</f>
        <v>0</v>
      </c>
      <c r="U2509" s="38"/>
      <c r="V2509" s="38"/>
      <c r="W2509" s="38"/>
      <c r="X2509" s="38"/>
      <c r="Y2509" s="38"/>
      <c r="Z2509" s="38"/>
      <c r="AA2509" s="38"/>
      <c r="AB2509" s="38"/>
      <c r="AC2509" s="38"/>
      <c r="AD2509" s="38"/>
      <c r="AE2509" s="38"/>
      <c r="AR2509" s="192" t="s">
        <v>301</v>
      </c>
      <c r="AT2509" s="192" t="s">
        <v>187</v>
      </c>
      <c r="AU2509" s="192" t="s">
        <v>92</v>
      </c>
      <c r="AY2509" s="19" t="s">
        <v>185</v>
      </c>
      <c r="BE2509" s="193">
        <f>IF(N2509="základní",J2509,0)</f>
        <v>0</v>
      </c>
      <c r="BF2509" s="193">
        <f>IF(N2509="snížená",J2509,0)</f>
        <v>0</v>
      </c>
      <c r="BG2509" s="193">
        <f>IF(N2509="zákl. přenesená",J2509,0)</f>
        <v>0</v>
      </c>
      <c r="BH2509" s="193">
        <f>IF(N2509="sníž. přenesená",J2509,0)</f>
        <v>0</v>
      </c>
      <c r="BI2509" s="193">
        <f>IF(N2509="nulová",J2509,0)</f>
        <v>0</v>
      </c>
      <c r="BJ2509" s="19" t="s">
        <v>92</v>
      </c>
      <c r="BK2509" s="193">
        <f>ROUND(I2509*H2509,2)</f>
        <v>0</v>
      </c>
      <c r="BL2509" s="19" t="s">
        <v>301</v>
      </c>
      <c r="BM2509" s="192" t="s">
        <v>2909</v>
      </c>
    </row>
    <row r="2510" s="2" customFormat="1">
      <c r="A2510" s="38"/>
      <c r="B2510" s="39"/>
      <c r="C2510" s="38"/>
      <c r="D2510" s="194" t="s">
        <v>193</v>
      </c>
      <c r="E2510" s="38"/>
      <c r="F2510" s="195" t="s">
        <v>2908</v>
      </c>
      <c r="G2510" s="38"/>
      <c r="H2510" s="38"/>
      <c r="I2510" s="196"/>
      <c r="J2510" s="38"/>
      <c r="K2510" s="38"/>
      <c r="L2510" s="39"/>
      <c r="M2510" s="197"/>
      <c r="N2510" s="198"/>
      <c r="O2510" s="77"/>
      <c r="P2510" s="77"/>
      <c r="Q2510" s="77"/>
      <c r="R2510" s="77"/>
      <c r="S2510" s="77"/>
      <c r="T2510" s="78"/>
      <c r="U2510" s="38"/>
      <c r="V2510" s="38"/>
      <c r="W2510" s="38"/>
      <c r="X2510" s="38"/>
      <c r="Y2510" s="38"/>
      <c r="Z2510" s="38"/>
      <c r="AA2510" s="38"/>
      <c r="AB2510" s="38"/>
      <c r="AC2510" s="38"/>
      <c r="AD2510" s="38"/>
      <c r="AE2510" s="38"/>
      <c r="AT2510" s="19" t="s">
        <v>193</v>
      </c>
      <c r="AU2510" s="19" t="s">
        <v>92</v>
      </c>
    </row>
    <row r="2511" s="2" customFormat="1" ht="37.8" customHeight="1">
      <c r="A2511" s="38"/>
      <c r="B2511" s="180"/>
      <c r="C2511" s="181" t="s">
        <v>2910</v>
      </c>
      <c r="D2511" s="181" t="s">
        <v>187</v>
      </c>
      <c r="E2511" s="182" t="s">
        <v>2911</v>
      </c>
      <c r="F2511" s="183" t="s">
        <v>2912</v>
      </c>
      <c r="G2511" s="184" t="s">
        <v>383</v>
      </c>
      <c r="H2511" s="185">
        <v>1</v>
      </c>
      <c r="I2511" s="186"/>
      <c r="J2511" s="187">
        <f>ROUND(I2511*H2511,2)</f>
        <v>0</v>
      </c>
      <c r="K2511" s="183" t="s">
        <v>1</v>
      </c>
      <c r="L2511" s="39"/>
      <c r="M2511" s="188" t="s">
        <v>1</v>
      </c>
      <c r="N2511" s="189" t="s">
        <v>42</v>
      </c>
      <c r="O2511" s="77"/>
      <c r="P2511" s="190">
        <f>O2511*H2511</f>
        <v>0</v>
      </c>
      <c r="Q2511" s="190">
        <v>0</v>
      </c>
      <c r="R2511" s="190">
        <f>Q2511*H2511</f>
        <v>0</v>
      </c>
      <c r="S2511" s="190">
        <v>0</v>
      </c>
      <c r="T2511" s="191">
        <f>S2511*H2511</f>
        <v>0</v>
      </c>
      <c r="U2511" s="38"/>
      <c r="V2511" s="38"/>
      <c r="W2511" s="38"/>
      <c r="X2511" s="38"/>
      <c r="Y2511" s="38"/>
      <c r="Z2511" s="38"/>
      <c r="AA2511" s="38"/>
      <c r="AB2511" s="38"/>
      <c r="AC2511" s="38"/>
      <c r="AD2511" s="38"/>
      <c r="AE2511" s="38"/>
      <c r="AR2511" s="192" t="s">
        <v>301</v>
      </c>
      <c r="AT2511" s="192" t="s">
        <v>187</v>
      </c>
      <c r="AU2511" s="192" t="s">
        <v>92</v>
      </c>
      <c r="AY2511" s="19" t="s">
        <v>185</v>
      </c>
      <c r="BE2511" s="193">
        <f>IF(N2511="základní",J2511,0)</f>
        <v>0</v>
      </c>
      <c r="BF2511" s="193">
        <f>IF(N2511="snížená",J2511,0)</f>
        <v>0</v>
      </c>
      <c r="BG2511" s="193">
        <f>IF(N2511="zákl. přenesená",J2511,0)</f>
        <v>0</v>
      </c>
      <c r="BH2511" s="193">
        <f>IF(N2511="sníž. přenesená",J2511,0)</f>
        <v>0</v>
      </c>
      <c r="BI2511" s="193">
        <f>IF(N2511="nulová",J2511,0)</f>
        <v>0</v>
      </c>
      <c r="BJ2511" s="19" t="s">
        <v>92</v>
      </c>
      <c r="BK2511" s="193">
        <f>ROUND(I2511*H2511,2)</f>
        <v>0</v>
      </c>
      <c r="BL2511" s="19" t="s">
        <v>301</v>
      </c>
      <c r="BM2511" s="192" t="s">
        <v>2913</v>
      </c>
    </row>
    <row r="2512" s="2" customFormat="1">
      <c r="A2512" s="38"/>
      <c r="B2512" s="39"/>
      <c r="C2512" s="38"/>
      <c r="D2512" s="194" t="s">
        <v>193</v>
      </c>
      <c r="E2512" s="38"/>
      <c r="F2512" s="195" t="s">
        <v>2912</v>
      </c>
      <c r="G2512" s="38"/>
      <c r="H2512" s="38"/>
      <c r="I2512" s="196"/>
      <c r="J2512" s="38"/>
      <c r="K2512" s="38"/>
      <c r="L2512" s="39"/>
      <c r="M2512" s="197"/>
      <c r="N2512" s="198"/>
      <c r="O2512" s="77"/>
      <c r="P2512" s="77"/>
      <c r="Q2512" s="77"/>
      <c r="R2512" s="77"/>
      <c r="S2512" s="77"/>
      <c r="T2512" s="78"/>
      <c r="U2512" s="38"/>
      <c r="V2512" s="38"/>
      <c r="W2512" s="38"/>
      <c r="X2512" s="38"/>
      <c r="Y2512" s="38"/>
      <c r="Z2512" s="38"/>
      <c r="AA2512" s="38"/>
      <c r="AB2512" s="38"/>
      <c r="AC2512" s="38"/>
      <c r="AD2512" s="38"/>
      <c r="AE2512" s="38"/>
      <c r="AT2512" s="19" t="s">
        <v>193</v>
      </c>
      <c r="AU2512" s="19" t="s">
        <v>92</v>
      </c>
    </row>
    <row r="2513" s="2" customFormat="1" ht="37.8" customHeight="1">
      <c r="A2513" s="38"/>
      <c r="B2513" s="180"/>
      <c r="C2513" s="181" t="s">
        <v>2914</v>
      </c>
      <c r="D2513" s="181" t="s">
        <v>187</v>
      </c>
      <c r="E2513" s="182" t="s">
        <v>2915</v>
      </c>
      <c r="F2513" s="183" t="s">
        <v>2916</v>
      </c>
      <c r="G2513" s="184" t="s">
        <v>383</v>
      </c>
      <c r="H2513" s="185">
        <v>1</v>
      </c>
      <c r="I2513" s="186"/>
      <c r="J2513" s="187">
        <f>ROUND(I2513*H2513,2)</f>
        <v>0</v>
      </c>
      <c r="K2513" s="183" t="s">
        <v>1</v>
      </c>
      <c r="L2513" s="39"/>
      <c r="M2513" s="188" t="s">
        <v>1</v>
      </c>
      <c r="N2513" s="189" t="s">
        <v>42</v>
      </c>
      <c r="O2513" s="77"/>
      <c r="P2513" s="190">
        <f>O2513*H2513</f>
        <v>0</v>
      </c>
      <c r="Q2513" s="190">
        <v>0</v>
      </c>
      <c r="R2513" s="190">
        <f>Q2513*H2513</f>
        <v>0</v>
      </c>
      <c r="S2513" s="190">
        <v>0</v>
      </c>
      <c r="T2513" s="191">
        <f>S2513*H2513</f>
        <v>0</v>
      </c>
      <c r="U2513" s="38"/>
      <c r="V2513" s="38"/>
      <c r="W2513" s="38"/>
      <c r="X2513" s="38"/>
      <c r="Y2513" s="38"/>
      <c r="Z2513" s="38"/>
      <c r="AA2513" s="38"/>
      <c r="AB2513" s="38"/>
      <c r="AC2513" s="38"/>
      <c r="AD2513" s="38"/>
      <c r="AE2513" s="38"/>
      <c r="AR2513" s="192" t="s">
        <v>301</v>
      </c>
      <c r="AT2513" s="192" t="s">
        <v>187</v>
      </c>
      <c r="AU2513" s="192" t="s">
        <v>92</v>
      </c>
      <c r="AY2513" s="19" t="s">
        <v>185</v>
      </c>
      <c r="BE2513" s="193">
        <f>IF(N2513="základní",J2513,0)</f>
        <v>0</v>
      </c>
      <c r="BF2513" s="193">
        <f>IF(N2513="snížená",J2513,0)</f>
        <v>0</v>
      </c>
      <c r="BG2513" s="193">
        <f>IF(N2513="zákl. přenesená",J2513,0)</f>
        <v>0</v>
      </c>
      <c r="BH2513" s="193">
        <f>IF(N2513="sníž. přenesená",J2513,0)</f>
        <v>0</v>
      </c>
      <c r="BI2513" s="193">
        <f>IF(N2513="nulová",J2513,0)</f>
        <v>0</v>
      </c>
      <c r="BJ2513" s="19" t="s">
        <v>92</v>
      </c>
      <c r="BK2513" s="193">
        <f>ROUND(I2513*H2513,2)</f>
        <v>0</v>
      </c>
      <c r="BL2513" s="19" t="s">
        <v>301</v>
      </c>
      <c r="BM2513" s="192" t="s">
        <v>2917</v>
      </c>
    </row>
    <row r="2514" s="2" customFormat="1">
      <c r="A2514" s="38"/>
      <c r="B2514" s="39"/>
      <c r="C2514" s="38"/>
      <c r="D2514" s="194" t="s">
        <v>193</v>
      </c>
      <c r="E2514" s="38"/>
      <c r="F2514" s="195" t="s">
        <v>2916</v>
      </c>
      <c r="G2514" s="38"/>
      <c r="H2514" s="38"/>
      <c r="I2514" s="196"/>
      <c r="J2514" s="38"/>
      <c r="K2514" s="38"/>
      <c r="L2514" s="39"/>
      <c r="M2514" s="197"/>
      <c r="N2514" s="198"/>
      <c r="O2514" s="77"/>
      <c r="P2514" s="77"/>
      <c r="Q2514" s="77"/>
      <c r="R2514" s="77"/>
      <c r="S2514" s="77"/>
      <c r="T2514" s="78"/>
      <c r="U2514" s="38"/>
      <c r="V2514" s="38"/>
      <c r="W2514" s="38"/>
      <c r="X2514" s="38"/>
      <c r="Y2514" s="38"/>
      <c r="Z2514" s="38"/>
      <c r="AA2514" s="38"/>
      <c r="AB2514" s="38"/>
      <c r="AC2514" s="38"/>
      <c r="AD2514" s="38"/>
      <c r="AE2514" s="38"/>
      <c r="AT2514" s="19" t="s">
        <v>193</v>
      </c>
      <c r="AU2514" s="19" t="s">
        <v>92</v>
      </c>
    </row>
    <row r="2515" s="2" customFormat="1" ht="37.8" customHeight="1">
      <c r="A2515" s="38"/>
      <c r="B2515" s="180"/>
      <c r="C2515" s="181" t="s">
        <v>2918</v>
      </c>
      <c r="D2515" s="181" t="s">
        <v>187</v>
      </c>
      <c r="E2515" s="182" t="s">
        <v>2919</v>
      </c>
      <c r="F2515" s="183" t="s">
        <v>2920</v>
      </c>
      <c r="G2515" s="184" t="s">
        <v>383</v>
      </c>
      <c r="H2515" s="185">
        <v>1</v>
      </c>
      <c r="I2515" s="186"/>
      <c r="J2515" s="187">
        <f>ROUND(I2515*H2515,2)</f>
        <v>0</v>
      </c>
      <c r="K2515" s="183" t="s">
        <v>1</v>
      </c>
      <c r="L2515" s="39"/>
      <c r="M2515" s="188" t="s">
        <v>1</v>
      </c>
      <c r="N2515" s="189" t="s">
        <v>42</v>
      </c>
      <c r="O2515" s="77"/>
      <c r="P2515" s="190">
        <f>O2515*H2515</f>
        <v>0</v>
      </c>
      <c r="Q2515" s="190">
        <v>0</v>
      </c>
      <c r="R2515" s="190">
        <f>Q2515*H2515</f>
        <v>0</v>
      </c>
      <c r="S2515" s="190">
        <v>0</v>
      </c>
      <c r="T2515" s="191">
        <f>S2515*H2515</f>
        <v>0</v>
      </c>
      <c r="U2515" s="38"/>
      <c r="V2515" s="38"/>
      <c r="W2515" s="38"/>
      <c r="X2515" s="38"/>
      <c r="Y2515" s="38"/>
      <c r="Z2515" s="38"/>
      <c r="AA2515" s="38"/>
      <c r="AB2515" s="38"/>
      <c r="AC2515" s="38"/>
      <c r="AD2515" s="38"/>
      <c r="AE2515" s="38"/>
      <c r="AR2515" s="192" t="s">
        <v>301</v>
      </c>
      <c r="AT2515" s="192" t="s">
        <v>187</v>
      </c>
      <c r="AU2515" s="192" t="s">
        <v>92</v>
      </c>
      <c r="AY2515" s="19" t="s">
        <v>185</v>
      </c>
      <c r="BE2515" s="193">
        <f>IF(N2515="základní",J2515,0)</f>
        <v>0</v>
      </c>
      <c r="BF2515" s="193">
        <f>IF(N2515="snížená",J2515,0)</f>
        <v>0</v>
      </c>
      <c r="BG2515" s="193">
        <f>IF(N2515="zákl. přenesená",J2515,0)</f>
        <v>0</v>
      </c>
      <c r="BH2515" s="193">
        <f>IF(N2515="sníž. přenesená",J2515,0)</f>
        <v>0</v>
      </c>
      <c r="BI2515" s="193">
        <f>IF(N2515="nulová",J2515,0)</f>
        <v>0</v>
      </c>
      <c r="BJ2515" s="19" t="s">
        <v>92</v>
      </c>
      <c r="BK2515" s="193">
        <f>ROUND(I2515*H2515,2)</f>
        <v>0</v>
      </c>
      <c r="BL2515" s="19" t="s">
        <v>301</v>
      </c>
      <c r="BM2515" s="192" t="s">
        <v>2921</v>
      </c>
    </row>
    <row r="2516" s="2" customFormat="1">
      <c r="A2516" s="38"/>
      <c r="B2516" s="39"/>
      <c r="C2516" s="38"/>
      <c r="D2516" s="194" t="s">
        <v>193</v>
      </c>
      <c r="E2516" s="38"/>
      <c r="F2516" s="195" t="s">
        <v>2920</v>
      </c>
      <c r="G2516" s="38"/>
      <c r="H2516" s="38"/>
      <c r="I2516" s="196"/>
      <c r="J2516" s="38"/>
      <c r="K2516" s="38"/>
      <c r="L2516" s="39"/>
      <c r="M2516" s="197"/>
      <c r="N2516" s="198"/>
      <c r="O2516" s="77"/>
      <c r="P2516" s="77"/>
      <c r="Q2516" s="77"/>
      <c r="R2516" s="77"/>
      <c r="S2516" s="77"/>
      <c r="T2516" s="78"/>
      <c r="U2516" s="38"/>
      <c r="V2516" s="38"/>
      <c r="W2516" s="38"/>
      <c r="X2516" s="38"/>
      <c r="Y2516" s="38"/>
      <c r="Z2516" s="38"/>
      <c r="AA2516" s="38"/>
      <c r="AB2516" s="38"/>
      <c r="AC2516" s="38"/>
      <c r="AD2516" s="38"/>
      <c r="AE2516" s="38"/>
      <c r="AT2516" s="19" t="s">
        <v>193</v>
      </c>
      <c r="AU2516" s="19" t="s">
        <v>92</v>
      </c>
    </row>
    <row r="2517" s="2" customFormat="1" ht="37.8" customHeight="1">
      <c r="A2517" s="38"/>
      <c r="B2517" s="180"/>
      <c r="C2517" s="181" t="s">
        <v>2922</v>
      </c>
      <c r="D2517" s="181" t="s">
        <v>187</v>
      </c>
      <c r="E2517" s="182" t="s">
        <v>2923</v>
      </c>
      <c r="F2517" s="183" t="s">
        <v>2924</v>
      </c>
      <c r="G2517" s="184" t="s">
        <v>383</v>
      </c>
      <c r="H2517" s="185">
        <v>1</v>
      </c>
      <c r="I2517" s="186"/>
      <c r="J2517" s="187">
        <f>ROUND(I2517*H2517,2)</f>
        <v>0</v>
      </c>
      <c r="K2517" s="183" t="s">
        <v>1</v>
      </c>
      <c r="L2517" s="39"/>
      <c r="M2517" s="188" t="s">
        <v>1</v>
      </c>
      <c r="N2517" s="189" t="s">
        <v>42</v>
      </c>
      <c r="O2517" s="77"/>
      <c r="P2517" s="190">
        <f>O2517*H2517</f>
        <v>0</v>
      </c>
      <c r="Q2517" s="190">
        <v>0</v>
      </c>
      <c r="R2517" s="190">
        <f>Q2517*H2517</f>
        <v>0</v>
      </c>
      <c r="S2517" s="190">
        <v>0</v>
      </c>
      <c r="T2517" s="191">
        <f>S2517*H2517</f>
        <v>0</v>
      </c>
      <c r="U2517" s="38"/>
      <c r="V2517" s="38"/>
      <c r="W2517" s="38"/>
      <c r="X2517" s="38"/>
      <c r="Y2517" s="38"/>
      <c r="Z2517" s="38"/>
      <c r="AA2517" s="38"/>
      <c r="AB2517" s="38"/>
      <c r="AC2517" s="38"/>
      <c r="AD2517" s="38"/>
      <c r="AE2517" s="38"/>
      <c r="AR2517" s="192" t="s">
        <v>301</v>
      </c>
      <c r="AT2517" s="192" t="s">
        <v>187</v>
      </c>
      <c r="AU2517" s="192" t="s">
        <v>92</v>
      </c>
      <c r="AY2517" s="19" t="s">
        <v>185</v>
      </c>
      <c r="BE2517" s="193">
        <f>IF(N2517="základní",J2517,0)</f>
        <v>0</v>
      </c>
      <c r="BF2517" s="193">
        <f>IF(N2517="snížená",J2517,0)</f>
        <v>0</v>
      </c>
      <c r="BG2517" s="193">
        <f>IF(N2517="zákl. přenesená",J2517,0)</f>
        <v>0</v>
      </c>
      <c r="BH2517" s="193">
        <f>IF(N2517="sníž. přenesená",J2517,0)</f>
        <v>0</v>
      </c>
      <c r="BI2517" s="193">
        <f>IF(N2517="nulová",J2517,0)</f>
        <v>0</v>
      </c>
      <c r="BJ2517" s="19" t="s">
        <v>92</v>
      </c>
      <c r="BK2517" s="193">
        <f>ROUND(I2517*H2517,2)</f>
        <v>0</v>
      </c>
      <c r="BL2517" s="19" t="s">
        <v>301</v>
      </c>
      <c r="BM2517" s="192" t="s">
        <v>2925</v>
      </c>
    </row>
    <row r="2518" s="2" customFormat="1">
      <c r="A2518" s="38"/>
      <c r="B2518" s="39"/>
      <c r="C2518" s="38"/>
      <c r="D2518" s="194" t="s">
        <v>193</v>
      </c>
      <c r="E2518" s="38"/>
      <c r="F2518" s="195" t="s">
        <v>2924</v>
      </c>
      <c r="G2518" s="38"/>
      <c r="H2518" s="38"/>
      <c r="I2518" s="196"/>
      <c r="J2518" s="38"/>
      <c r="K2518" s="38"/>
      <c r="L2518" s="39"/>
      <c r="M2518" s="197"/>
      <c r="N2518" s="198"/>
      <c r="O2518" s="77"/>
      <c r="P2518" s="77"/>
      <c r="Q2518" s="77"/>
      <c r="R2518" s="77"/>
      <c r="S2518" s="77"/>
      <c r="T2518" s="78"/>
      <c r="U2518" s="38"/>
      <c r="V2518" s="38"/>
      <c r="W2518" s="38"/>
      <c r="X2518" s="38"/>
      <c r="Y2518" s="38"/>
      <c r="Z2518" s="38"/>
      <c r="AA2518" s="38"/>
      <c r="AB2518" s="38"/>
      <c r="AC2518" s="38"/>
      <c r="AD2518" s="38"/>
      <c r="AE2518" s="38"/>
      <c r="AT2518" s="19" t="s">
        <v>193</v>
      </c>
      <c r="AU2518" s="19" t="s">
        <v>92</v>
      </c>
    </row>
    <row r="2519" s="2" customFormat="1" ht="37.8" customHeight="1">
      <c r="A2519" s="38"/>
      <c r="B2519" s="180"/>
      <c r="C2519" s="181" t="s">
        <v>2926</v>
      </c>
      <c r="D2519" s="181" t="s">
        <v>187</v>
      </c>
      <c r="E2519" s="182" t="s">
        <v>2927</v>
      </c>
      <c r="F2519" s="183" t="s">
        <v>2928</v>
      </c>
      <c r="G2519" s="184" t="s">
        <v>383</v>
      </c>
      <c r="H2519" s="185">
        <v>1</v>
      </c>
      <c r="I2519" s="186"/>
      <c r="J2519" s="187">
        <f>ROUND(I2519*H2519,2)</f>
        <v>0</v>
      </c>
      <c r="K2519" s="183" t="s">
        <v>1</v>
      </c>
      <c r="L2519" s="39"/>
      <c r="M2519" s="188" t="s">
        <v>1</v>
      </c>
      <c r="N2519" s="189" t="s">
        <v>42</v>
      </c>
      <c r="O2519" s="77"/>
      <c r="P2519" s="190">
        <f>O2519*H2519</f>
        <v>0</v>
      </c>
      <c r="Q2519" s="190">
        <v>0</v>
      </c>
      <c r="R2519" s="190">
        <f>Q2519*H2519</f>
        <v>0</v>
      </c>
      <c r="S2519" s="190">
        <v>0</v>
      </c>
      <c r="T2519" s="191">
        <f>S2519*H2519</f>
        <v>0</v>
      </c>
      <c r="U2519" s="38"/>
      <c r="V2519" s="38"/>
      <c r="W2519" s="38"/>
      <c r="X2519" s="38"/>
      <c r="Y2519" s="38"/>
      <c r="Z2519" s="38"/>
      <c r="AA2519" s="38"/>
      <c r="AB2519" s="38"/>
      <c r="AC2519" s="38"/>
      <c r="AD2519" s="38"/>
      <c r="AE2519" s="38"/>
      <c r="AR2519" s="192" t="s">
        <v>301</v>
      </c>
      <c r="AT2519" s="192" t="s">
        <v>187</v>
      </c>
      <c r="AU2519" s="192" t="s">
        <v>92</v>
      </c>
      <c r="AY2519" s="19" t="s">
        <v>185</v>
      </c>
      <c r="BE2519" s="193">
        <f>IF(N2519="základní",J2519,0)</f>
        <v>0</v>
      </c>
      <c r="BF2519" s="193">
        <f>IF(N2519="snížená",J2519,0)</f>
        <v>0</v>
      </c>
      <c r="BG2519" s="193">
        <f>IF(N2519="zákl. přenesená",J2519,0)</f>
        <v>0</v>
      </c>
      <c r="BH2519" s="193">
        <f>IF(N2519="sníž. přenesená",J2519,0)</f>
        <v>0</v>
      </c>
      <c r="BI2519" s="193">
        <f>IF(N2519="nulová",J2519,0)</f>
        <v>0</v>
      </c>
      <c r="BJ2519" s="19" t="s">
        <v>92</v>
      </c>
      <c r="BK2519" s="193">
        <f>ROUND(I2519*H2519,2)</f>
        <v>0</v>
      </c>
      <c r="BL2519" s="19" t="s">
        <v>301</v>
      </c>
      <c r="BM2519" s="192" t="s">
        <v>2929</v>
      </c>
    </row>
    <row r="2520" s="2" customFormat="1">
      <c r="A2520" s="38"/>
      <c r="B2520" s="39"/>
      <c r="C2520" s="38"/>
      <c r="D2520" s="194" t="s">
        <v>193</v>
      </c>
      <c r="E2520" s="38"/>
      <c r="F2520" s="195" t="s">
        <v>2928</v>
      </c>
      <c r="G2520" s="38"/>
      <c r="H2520" s="38"/>
      <c r="I2520" s="196"/>
      <c r="J2520" s="38"/>
      <c r="K2520" s="38"/>
      <c r="L2520" s="39"/>
      <c r="M2520" s="197"/>
      <c r="N2520" s="198"/>
      <c r="O2520" s="77"/>
      <c r="P2520" s="77"/>
      <c r="Q2520" s="77"/>
      <c r="R2520" s="77"/>
      <c r="S2520" s="77"/>
      <c r="T2520" s="78"/>
      <c r="U2520" s="38"/>
      <c r="V2520" s="38"/>
      <c r="W2520" s="38"/>
      <c r="X2520" s="38"/>
      <c r="Y2520" s="38"/>
      <c r="Z2520" s="38"/>
      <c r="AA2520" s="38"/>
      <c r="AB2520" s="38"/>
      <c r="AC2520" s="38"/>
      <c r="AD2520" s="38"/>
      <c r="AE2520" s="38"/>
      <c r="AT2520" s="19" t="s">
        <v>193</v>
      </c>
      <c r="AU2520" s="19" t="s">
        <v>92</v>
      </c>
    </row>
    <row r="2521" s="2" customFormat="1" ht="37.8" customHeight="1">
      <c r="A2521" s="38"/>
      <c r="B2521" s="180"/>
      <c r="C2521" s="181" t="s">
        <v>2930</v>
      </c>
      <c r="D2521" s="181" t="s">
        <v>187</v>
      </c>
      <c r="E2521" s="182" t="s">
        <v>2931</v>
      </c>
      <c r="F2521" s="183" t="s">
        <v>2932</v>
      </c>
      <c r="G2521" s="184" t="s">
        <v>383</v>
      </c>
      <c r="H2521" s="185">
        <v>1</v>
      </c>
      <c r="I2521" s="186"/>
      <c r="J2521" s="187">
        <f>ROUND(I2521*H2521,2)</f>
        <v>0</v>
      </c>
      <c r="K2521" s="183" t="s">
        <v>1</v>
      </c>
      <c r="L2521" s="39"/>
      <c r="M2521" s="188" t="s">
        <v>1</v>
      </c>
      <c r="N2521" s="189" t="s">
        <v>42</v>
      </c>
      <c r="O2521" s="77"/>
      <c r="P2521" s="190">
        <f>O2521*H2521</f>
        <v>0</v>
      </c>
      <c r="Q2521" s="190">
        <v>0</v>
      </c>
      <c r="R2521" s="190">
        <f>Q2521*H2521</f>
        <v>0</v>
      </c>
      <c r="S2521" s="190">
        <v>0</v>
      </c>
      <c r="T2521" s="191">
        <f>S2521*H2521</f>
        <v>0</v>
      </c>
      <c r="U2521" s="38"/>
      <c r="V2521" s="38"/>
      <c r="W2521" s="38"/>
      <c r="X2521" s="38"/>
      <c r="Y2521" s="38"/>
      <c r="Z2521" s="38"/>
      <c r="AA2521" s="38"/>
      <c r="AB2521" s="38"/>
      <c r="AC2521" s="38"/>
      <c r="AD2521" s="38"/>
      <c r="AE2521" s="38"/>
      <c r="AR2521" s="192" t="s">
        <v>301</v>
      </c>
      <c r="AT2521" s="192" t="s">
        <v>187</v>
      </c>
      <c r="AU2521" s="192" t="s">
        <v>92</v>
      </c>
      <c r="AY2521" s="19" t="s">
        <v>185</v>
      </c>
      <c r="BE2521" s="193">
        <f>IF(N2521="základní",J2521,0)</f>
        <v>0</v>
      </c>
      <c r="BF2521" s="193">
        <f>IF(N2521="snížená",J2521,0)</f>
        <v>0</v>
      </c>
      <c r="BG2521" s="193">
        <f>IF(N2521="zákl. přenesená",J2521,0)</f>
        <v>0</v>
      </c>
      <c r="BH2521" s="193">
        <f>IF(N2521="sníž. přenesená",J2521,0)</f>
        <v>0</v>
      </c>
      <c r="BI2521" s="193">
        <f>IF(N2521="nulová",J2521,0)</f>
        <v>0</v>
      </c>
      <c r="BJ2521" s="19" t="s">
        <v>92</v>
      </c>
      <c r="BK2521" s="193">
        <f>ROUND(I2521*H2521,2)</f>
        <v>0</v>
      </c>
      <c r="BL2521" s="19" t="s">
        <v>301</v>
      </c>
      <c r="BM2521" s="192" t="s">
        <v>2933</v>
      </c>
    </row>
    <row r="2522" s="2" customFormat="1">
      <c r="A2522" s="38"/>
      <c r="B2522" s="39"/>
      <c r="C2522" s="38"/>
      <c r="D2522" s="194" t="s">
        <v>193</v>
      </c>
      <c r="E2522" s="38"/>
      <c r="F2522" s="195" t="s">
        <v>2932</v>
      </c>
      <c r="G2522" s="38"/>
      <c r="H2522" s="38"/>
      <c r="I2522" s="196"/>
      <c r="J2522" s="38"/>
      <c r="K2522" s="38"/>
      <c r="L2522" s="39"/>
      <c r="M2522" s="197"/>
      <c r="N2522" s="198"/>
      <c r="O2522" s="77"/>
      <c r="P2522" s="77"/>
      <c r="Q2522" s="77"/>
      <c r="R2522" s="77"/>
      <c r="S2522" s="77"/>
      <c r="T2522" s="78"/>
      <c r="U2522" s="38"/>
      <c r="V2522" s="38"/>
      <c r="W2522" s="38"/>
      <c r="X2522" s="38"/>
      <c r="Y2522" s="38"/>
      <c r="Z2522" s="38"/>
      <c r="AA2522" s="38"/>
      <c r="AB2522" s="38"/>
      <c r="AC2522" s="38"/>
      <c r="AD2522" s="38"/>
      <c r="AE2522" s="38"/>
      <c r="AT2522" s="19" t="s">
        <v>193</v>
      </c>
      <c r="AU2522" s="19" t="s">
        <v>92</v>
      </c>
    </row>
    <row r="2523" s="2" customFormat="1" ht="37.8" customHeight="1">
      <c r="A2523" s="38"/>
      <c r="B2523" s="180"/>
      <c r="C2523" s="181" t="s">
        <v>2934</v>
      </c>
      <c r="D2523" s="181" t="s">
        <v>187</v>
      </c>
      <c r="E2523" s="182" t="s">
        <v>2935</v>
      </c>
      <c r="F2523" s="183" t="s">
        <v>2936</v>
      </c>
      <c r="G2523" s="184" t="s">
        <v>383</v>
      </c>
      <c r="H2523" s="185">
        <v>1</v>
      </c>
      <c r="I2523" s="186"/>
      <c r="J2523" s="187">
        <f>ROUND(I2523*H2523,2)</f>
        <v>0</v>
      </c>
      <c r="K2523" s="183" t="s">
        <v>1</v>
      </c>
      <c r="L2523" s="39"/>
      <c r="M2523" s="188" t="s">
        <v>1</v>
      </c>
      <c r="N2523" s="189" t="s">
        <v>42</v>
      </c>
      <c r="O2523" s="77"/>
      <c r="P2523" s="190">
        <f>O2523*H2523</f>
        <v>0</v>
      </c>
      <c r="Q2523" s="190">
        <v>0</v>
      </c>
      <c r="R2523" s="190">
        <f>Q2523*H2523</f>
        <v>0</v>
      </c>
      <c r="S2523" s="190">
        <v>0</v>
      </c>
      <c r="T2523" s="191">
        <f>S2523*H2523</f>
        <v>0</v>
      </c>
      <c r="U2523" s="38"/>
      <c r="V2523" s="38"/>
      <c r="W2523" s="38"/>
      <c r="X2523" s="38"/>
      <c r="Y2523" s="38"/>
      <c r="Z2523" s="38"/>
      <c r="AA2523" s="38"/>
      <c r="AB2523" s="38"/>
      <c r="AC2523" s="38"/>
      <c r="AD2523" s="38"/>
      <c r="AE2523" s="38"/>
      <c r="AR2523" s="192" t="s">
        <v>301</v>
      </c>
      <c r="AT2523" s="192" t="s">
        <v>187</v>
      </c>
      <c r="AU2523" s="192" t="s">
        <v>92</v>
      </c>
      <c r="AY2523" s="19" t="s">
        <v>185</v>
      </c>
      <c r="BE2523" s="193">
        <f>IF(N2523="základní",J2523,0)</f>
        <v>0</v>
      </c>
      <c r="BF2523" s="193">
        <f>IF(N2523="snížená",J2523,0)</f>
        <v>0</v>
      </c>
      <c r="BG2523" s="193">
        <f>IF(N2523="zákl. přenesená",J2523,0)</f>
        <v>0</v>
      </c>
      <c r="BH2523" s="193">
        <f>IF(N2523="sníž. přenesená",J2523,0)</f>
        <v>0</v>
      </c>
      <c r="BI2523" s="193">
        <f>IF(N2523="nulová",J2523,0)</f>
        <v>0</v>
      </c>
      <c r="BJ2523" s="19" t="s">
        <v>92</v>
      </c>
      <c r="BK2523" s="193">
        <f>ROUND(I2523*H2523,2)</f>
        <v>0</v>
      </c>
      <c r="BL2523" s="19" t="s">
        <v>301</v>
      </c>
      <c r="BM2523" s="192" t="s">
        <v>2937</v>
      </c>
    </row>
    <row r="2524" s="2" customFormat="1">
      <c r="A2524" s="38"/>
      <c r="B2524" s="39"/>
      <c r="C2524" s="38"/>
      <c r="D2524" s="194" t="s">
        <v>193</v>
      </c>
      <c r="E2524" s="38"/>
      <c r="F2524" s="195" t="s">
        <v>2936</v>
      </c>
      <c r="G2524" s="38"/>
      <c r="H2524" s="38"/>
      <c r="I2524" s="196"/>
      <c r="J2524" s="38"/>
      <c r="K2524" s="38"/>
      <c r="L2524" s="39"/>
      <c r="M2524" s="197"/>
      <c r="N2524" s="198"/>
      <c r="O2524" s="77"/>
      <c r="P2524" s="77"/>
      <c r="Q2524" s="77"/>
      <c r="R2524" s="77"/>
      <c r="S2524" s="77"/>
      <c r="T2524" s="78"/>
      <c r="U2524" s="38"/>
      <c r="V2524" s="38"/>
      <c r="W2524" s="38"/>
      <c r="X2524" s="38"/>
      <c r="Y2524" s="38"/>
      <c r="Z2524" s="38"/>
      <c r="AA2524" s="38"/>
      <c r="AB2524" s="38"/>
      <c r="AC2524" s="38"/>
      <c r="AD2524" s="38"/>
      <c r="AE2524" s="38"/>
      <c r="AT2524" s="19" t="s">
        <v>193</v>
      </c>
      <c r="AU2524" s="19" t="s">
        <v>92</v>
      </c>
    </row>
    <row r="2525" s="2" customFormat="1" ht="37.8" customHeight="1">
      <c r="A2525" s="38"/>
      <c r="B2525" s="180"/>
      <c r="C2525" s="181" t="s">
        <v>2938</v>
      </c>
      <c r="D2525" s="181" t="s">
        <v>187</v>
      </c>
      <c r="E2525" s="182" t="s">
        <v>2939</v>
      </c>
      <c r="F2525" s="183" t="s">
        <v>2940</v>
      </c>
      <c r="G2525" s="184" t="s">
        <v>383</v>
      </c>
      <c r="H2525" s="185">
        <v>1</v>
      </c>
      <c r="I2525" s="186"/>
      <c r="J2525" s="187">
        <f>ROUND(I2525*H2525,2)</f>
        <v>0</v>
      </c>
      <c r="K2525" s="183" t="s">
        <v>1</v>
      </c>
      <c r="L2525" s="39"/>
      <c r="M2525" s="188" t="s">
        <v>1</v>
      </c>
      <c r="N2525" s="189" t="s">
        <v>42</v>
      </c>
      <c r="O2525" s="77"/>
      <c r="P2525" s="190">
        <f>O2525*H2525</f>
        <v>0</v>
      </c>
      <c r="Q2525" s="190">
        <v>0</v>
      </c>
      <c r="R2525" s="190">
        <f>Q2525*H2525</f>
        <v>0</v>
      </c>
      <c r="S2525" s="190">
        <v>0</v>
      </c>
      <c r="T2525" s="191">
        <f>S2525*H2525</f>
        <v>0</v>
      </c>
      <c r="U2525" s="38"/>
      <c r="V2525" s="38"/>
      <c r="W2525" s="38"/>
      <c r="X2525" s="38"/>
      <c r="Y2525" s="38"/>
      <c r="Z2525" s="38"/>
      <c r="AA2525" s="38"/>
      <c r="AB2525" s="38"/>
      <c r="AC2525" s="38"/>
      <c r="AD2525" s="38"/>
      <c r="AE2525" s="38"/>
      <c r="AR2525" s="192" t="s">
        <v>301</v>
      </c>
      <c r="AT2525" s="192" t="s">
        <v>187</v>
      </c>
      <c r="AU2525" s="192" t="s">
        <v>92</v>
      </c>
      <c r="AY2525" s="19" t="s">
        <v>185</v>
      </c>
      <c r="BE2525" s="193">
        <f>IF(N2525="základní",J2525,0)</f>
        <v>0</v>
      </c>
      <c r="BF2525" s="193">
        <f>IF(N2525="snížená",J2525,0)</f>
        <v>0</v>
      </c>
      <c r="BG2525" s="193">
        <f>IF(N2525="zákl. přenesená",J2525,0)</f>
        <v>0</v>
      </c>
      <c r="BH2525" s="193">
        <f>IF(N2525="sníž. přenesená",J2525,0)</f>
        <v>0</v>
      </c>
      <c r="BI2525" s="193">
        <f>IF(N2525="nulová",J2525,0)</f>
        <v>0</v>
      </c>
      <c r="BJ2525" s="19" t="s">
        <v>92</v>
      </c>
      <c r="BK2525" s="193">
        <f>ROUND(I2525*H2525,2)</f>
        <v>0</v>
      </c>
      <c r="BL2525" s="19" t="s">
        <v>301</v>
      </c>
      <c r="BM2525" s="192" t="s">
        <v>2941</v>
      </c>
    </row>
    <row r="2526" s="2" customFormat="1">
      <c r="A2526" s="38"/>
      <c r="B2526" s="39"/>
      <c r="C2526" s="38"/>
      <c r="D2526" s="194" t="s">
        <v>193</v>
      </c>
      <c r="E2526" s="38"/>
      <c r="F2526" s="195" t="s">
        <v>2940</v>
      </c>
      <c r="G2526" s="38"/>
      <c r="H2526" s="38"/>
      <c r="I2526" s="196"/>
      <c r="J2526" s="38"/>
      <c r="K2526" s="38"/>
      <c r="L2526" s="39"/>
      <c r="M2526" s="197"/>
      <c r="N2526" s="198"/>
      <c r="O2526" s="77"/>
      <c r="P2526" s="77"/>
      <c r="Q2526" s="77"/>
      <c r="R2526" s="77"/>
      <c r="S2526" s="77"/>
      <c r="T2526" s="78"/>
      <c r="U2526" s="38"/>
      <c r="V2526" s="38"/>
      <c r="W2526" s="38"/>
      <c r="X2526" s="38"/>
      <c r="Y2526" s="38"/>
      <c r="Z2526" s="38"/>
      <c r="AA2526" s="38"/>
      <c r="AB2526" s="38"/>
      <c r="AC2526" s="38"/>
      <c r="AD2526" s="38"/>
      <c r="AE2526" s="38"/>
      <c r="AT2526" s="19" t="s">
        <v>193</v>
      </c>
      <c r="AU2526" s="19" t="s">
        <v>92</v>
      </c>
    </row>
    <row r="2527" s="2" customFormat="1" ht="37.8" customHeight="1">
      <c r="A2527" s="38"/>
      <c r="B2527" s="180"/>
      <c r="C2527" s="181" t="s">
        <v>2942</v>
      </c>
      <c r="D2527" s="181" t="s">
        <v>187</v>
      </c>
      <c r="E2527" s="182" t="s">
        <v>2943</v>
      </c>
      <c r="F2527" s="183" t="s">
        <v>2944</v>
      </c>
      <c r="G2527" s="184" t="s">
        <v>383</v>
      </c>
      <c r="H2527" s="185">
        <v>1</v>
      </c>
      <c r="I2527" s="186"/>
      <c r="J2527" s="187">
        <f>ROUND(I2527*H2527,2)</f>
        <v>0</v>
      </c>
      <c r="K2527" s="183" t="s">
        <v>1</v>
      </c>
      <c r="L2527" s="39"/>
      <c r="M2527" s="188" t="s">
        <v>1</v>
      </c>
      <c r="N2527" s="189" t="s">
        <v>42</v>
      </c>
      <c r="O2527" s="77"/>
      <c r="P2527" s="190">
        <f>O2527*H2527</f>
        <v>0</v>
      </c>
      <c r="Q2527" s="190">
        <v>0</v>
      </c>
      <c r="R2527" s="190">
        <f>Q2527*H2527</f>
        <v>0</v>
      </c>
      <c r="S2527" s="190">
        <v>0</v>
      </c>
      <c r="T2527" s="191">
        <f>S2527*H2527</f>
        <v>0</v>
      </c>
      <c r="U2527" s="38"/>
      <c r="V2527" s="38"/>
      <c r="W2527" s="38"/>
      <c r="X2527" s="38"/>
      <c r="Y2527" s="38"/>
      <c r="Z2527" s="38"/>
      <c r="AA2527" s="38"/>
      <c r="AB2527" s="38"/>
      <c r="AC2527" s="38"/>
      <c r="AD2527" s="38"/>
      <c r="AE2527" s="38"/>
      <c r="AR2527" s="192" t="s">
        <v>301</v>
      </c>
      <c r="AT2527" s="192" t="s">
        <v>187</v>
      </c>
      <c r="AU2527" s="192" t="s">
        <v>92</v>
      </c>
      <c r="AY2527" s="19" t="s">
        <v>185</v>
      </c>
      <c r="BE2527" s="193">
        <f>IF(N2527="základní",J2527,0)</f>
        <v>0</v>
      </c>
      <c r="BF2527" s="193">
        <f>IF(N2527="snížená",J2527,0)</f>
        <v>0</v>
      </c>
      <c r="BG2527" s="193">
        <f>IF(N2527="zákl. přenesená",J2527,0)</f>
        <v>0</v>
      </c>
      <c r="BH2527" s="193">
        <f>IF(N2527="sníž. přenesená",J2527,0)</f>
        <v>0</v>
      </c>
      <c r="BI2527" s="193">
        <f>IF(N2527="nulová",J2527,0)</f>
        <v>0</v>
      </c>
      <c r="BJ2527" s="19" t="s">
        <v>92</v>
      </c>
      <c r="BK2527" s="193">
        <f>ROUND(I2527*H2527,2)</f>
        <v>0</v>
      </c>
      <c r="BL2527" s="19" t="s">
        <v>301</v>
      </c>
      <c r="BM2527" s="192" t="s">
        <v>2945</v>
      </c>
    </row>
    <row r="2528" s="2" customFormat="1">
      <c r="A2528" s="38"/>
      <c r="B2528" s="39"/>
      <c r="C2528" s="38"/>
      <c r="D2528" s="194" t="s">
        <v>193</v>
      </c>
      <c r="E2528" s="38"/>
      <c r="F2528" s="195" t="s">
        <v>2944</v>
      </c>
      <c r="G2528" s="38"/>
      <c r="H2528" s="38"/>
      <c r="I2528" s="196"/>
      <c r="J2528" s="38"/>
      <c r="K2528" s="38"/>
      <c r="L2528" s="39"/>
      <c r="M2528" s="197"/>
      <c r="N2528" s="198"/>
      <c r="O2528" s="77"/>
      <c r="P2528" s="77"/>
      <c r="Q2528" s="77"/>
      <c r="R2528" s="77"/>
      <c r="S2528" s="77"/>
      <c r="T2528" s="78"/>
      <c r="U2528" s="38"/>
      <c r="V2528" s="38"/>
      <c r="W2528" s="38"/>
      <c r="X2528" s="38"/>
      <c r="Y2528" s="38"/>
      <c r="Z2528" s="38"/>
      <c r="AA2528" s="38"/>
      <c r="AB2528" s="38"/>
      <c r="AC2528" s="38"/>
      <c r="AD2528" s="38"/>
      <c r="AE2528" s="38"/>
      <c r="AT2528" s="19" t="s">
        <v>193</v>
      </c>
      <c r="AU2528" s="19" t="s">
        <v>92</v>
      </c>
    </row>
    <row r="2529" s="2" customFormat="1" ht="37.8" customHeight="1">
      <c r="A2529" s="38"/>
      <c r="B2529" s="180"/>
      <c r="C2529" s="181" t="s">
        <v>2946</v>
      </c>
      <c r="D2529" s="181" t="s">
        <v>187</v>
      </c>
      <c r="E2529" s="182" t="s">
        <v>2947</v>
      </c>
      <c r="F2529" s="183" t="s">
        <v>2948</v>
      </c>
      <c r="G2529" s="184" t="s">
        <v>383</v>
      </c>
      <c r="H2529" s="185">
        <v>1</v>
      </c>
      <c r="I2529" s="186"/>
      <c r="J2529" s="187">
        <f>ROUND(I2529*H2529,2)</f>
        <v>0</v>
      </c>
      <c r="K2529" s="183" t="s">
        <v>1</v>
      </c>
      <c r="L2529" s="39"/>
      <c r="M2529" s="188" t="s">
        <v>1</v>
      </c>
      <c r="N2529" s="189" t="s">
        <v>42</v>
      </c>
      <c r="O2529" s="77"/>
      <c r="P2529" s="190">
        <f>O2529*H2529</f>
        <v>0</v>
      </c>
      <c r="Q2529" s="190">
        <v>0</v>
      </c>
      <c r="R2529" s="190">
        <f>Q2529*H2529</f>
        <v>0</v>
      </c>
      <c r="S2529" s="190">
        <v>0</v>
      </c>
      <c r="T2529" s="191">
        <f>S2529*H2529</f>
        <v>0</v>
      </c>
      <c r="U2529" s="38"/>
      <c r="V2529" s="38"/>
      <c r="W2529" s="38"/>
      <c r="X2529" s="38"/>
      <c r="Y2529" s="38"/>
      <c r="Z2529" s="38"/>
      <c r="AA2529" s="38"/>
      <c r="AB2529" s="38"/>
      <c r="AC2529" s="38"/>
      <c r="AD2529" s="38"/>
      <c r="AE2529" s="38"/>
      <c r="AR2529" s="192" t="s">
        <v>301</v>
      </c>
      <c r="AT2529" s="192" t="s">
        <v>187</v>
      </c>
      <c r="AU2529" s="192" t="s">
        <v>92</v>
      </c>
      <c r="AY2529" s="19" t="s">
        <v>185</v>
      </c>
      <c r="BE2529" s="193">
        <f>IF(N2529="základní",J2529,0)</f>
        <v>0</v>
      </c>
      <c r="BF2529" s="193">
        <f>IF(N2529="snížená",J2529,0)</f>
        <v>0</v>
      </c>
      <c r="BG2529" s="193">
        <f>IF(N2529="zákl. přenesená",J2529,0)</f>
        <v>0</v>
      </c>
      <c r="BH2529" s="193">
        <f>IF(N2529="sníž. přenesená",J2529,0)</f>
        <v>0</v>
      </c>
      <c r="BI2529" s="193">
        <f>IF(N2529="nulová",J2529,0)</f>
        <v>0</v>
      </c>
      <c r="BJ2529" s="19" t="s">
        <v>92</v>
      </c>
      <c r="BK2529" s="193">
        <f>ROUND(I2529*H2529,2)</f>
        <v>0</v>
      </c>
      <c r="BL2529" s="19" t="s">
        <v>301</v>
      </c>
      <c r="BM2529" s="192" t="s">
        <v>2949</v>
      </c>
    </row>
    <row r="2530" s="2" customFormat="1">
      <c r="A2530" s="38"/>
      <c r="B2530" s="39"/>
      <c r="C2530" s="38"/>
      <c r="D2530" s="194" t="s">
        <v>193</v>
      </c>
      <c r="E2530" s="38"/>
      <c r="F2530" s="195" t="s">
        <v>2948</v>
      </c>
      <c r="G2530" s="38"/>
      <c r="H2530" s="38"/>
      <c r="I2530" s="196"/>
      <c r="J2530" s="38"/>
      <c r="K2530" s="38"/>
      <c r="L2530" s="39"/>
      <c r="M2530" s="197"/>
      <c r="N2530" s="198"/>
      <c r="O2530" s="77"/>
      <c r="P2530" s="77"/>
      <c r="Q2530" s="77"/>
      <c r="R2530" s="77"/>
      <c r="S2530" s="77"/>
      <c r="T2530" s="78"/>
      <c r="U2530" s="38"/>
      <c r="V2530" s="38"/>
      <c r="W2530" s="38"/>
      <c r="X2530" s="38"/>
      <c r="Y2530" s="38"/>
      <c r="Z2530" s="38"/>
      <c r="AA2530" s="38"/>
      <c r="AB2530" s="38"/>
      <c r="AC2530" s="38"/>
      <c r="AD2530" s="38"/>
      <c r="AE2530" s="38"/>
      <c r="AT2530" s="19" t="s">
        <v>193</v>
      </c>
      <c r="AU2530" s="19" t="s">
        <v>92</v>
      </c>
    </row>
    <row r="2531" s="2" customFormat="1" ht="37.8" customHeight="1">
      <c r="A2531" s="38"/>
      <c r="B2531" s="180"/>
      <c r="C2531" s="181" t="s">
        <v>2950</v>
      </c>
      <c r="D2531" s="181" t="s">
        <v>187</v>
      </c>
      <c r="E2531" s="182" t="s">
        <v>2951</v>
      </c>
      <c r="F2531" s="183" t="s">
        <v>2952</v>
      </c>
      <c r="G2531" s="184" t="s">
        <v>383</v>
      </c>
      <c r="H2531" s="185">
        <v>1</v>
      </c>
      <c r="I2531" s="186"/>
      <c r="J2531" s="187">
        <f>ROUND(I2531*H2531,2)</f>
        <v>0</v>
      </c>
      <c r="K2531" s="183" t="s">
        <v>1</v>
      </c>
      <c r="L2531" s="39"/>
      <c r="M2531" s="188" t="s">
        <v>1</v>
      </c>
      <c r="N2531" s="189" t="s">
        <v>42</v>
      </c>
      <c r="O2531" s="77"/>
      <c r="P2531" s="190">
        <f>O2531*H2531</f>
        <v>0</v>
      </c>
      <c r="Q2531" s="190">
        <v>0</v>
      </c>
      <c r="R2531" s="190">
        <f>Q2531*H2531</f>
        <v>0</v>
      </c>
      <c r="S2531" s="190">
        <v>0</v>
      </c>
      <c r="T2531" s="191">
        <f>S2531*H2531</f>
        <v>0</v>
      </c>
      <c r="U2531" s="38"/>
      <c r="V2531" s="38"/>
      <c r="W2531" s="38"/>
      <c r="X2531" s="38"/>
      <c r="Y2531" s="38"/>
      <c r="Z2531" s="38"/>
      <c r="AA2531" s="38"/>
      <c r="AB2531" s="38"/>
      <c r="AC2531" s="38"/>
      <c r="AD2531" s="38"/>
      <c r="AE2531" s="38"/>
      <c r="AR2531" s="192" t="s">
        <v>301</v>
      </c>
      <c r="AT2531" s="192" t="s">
        <v>187</v>
      </c>
      <c r="AU2531" s="192" t="s">
        <v>92</v>
      </c>
      <c r="AY2531" s="19" t="s">
        <v>185</v>
      </c>
      <c r="BE2531" s="193">
        <f>IF(N2531="základní",J2531,0)</f>
        <v>0</v>
      </c>
      <c r="BF2531" s="193">
        <f>IF(N2531="snížená",J2531,0)</f>
        <v>0</v>
      </c>
      <c r="BG2531" s="193">
        <f>IF(N2531="zákl. přenesená",J2531,0)</f>
        <v>0</v>
      </c>
      <c r="BH2531" s="193">
        <f>IF(N2531="sníž. přenesená",J2531,0)</f>
        <v>0</v>
      </c>
      <c r="BI2531" s="193">
        <f>IF(N2531="nulová",J2531,0)</f>
        <v>0</v>
      </c>
      <c r="BJ2531" s="19" t="s">
        <v>92</v>
      </c>
      <c r="BK2531" s="193">
        <f>ROUND(I2531*H2531,2)</f>
        <v>0</v>
      </c>
      <c r="BL2531" s="19" t="s">
        <v>301</v>
      </c>
      <c r="BM2531" s="192" t="s">
        <v>2953</v>
      </c>
    </row>
    <row r="2532" s="2" customFormat="1">
      <c r="A2532" s="38"/>
      <c r="B2532" s="39"/>
      <c r="C2532" s="38"/>
      <c r="D2532" s="194" t="s">
        <v>193</v>
      </c>
      <c r="E2532" s="38"/>
      <c r="F2532" s="195" t="s">
        <v>2952</v>
      </c>
      <c r="G2532" s="38"/>
      <c r="H2532" s="38"/>
      <c r="I2532" s="196"/>
      <c r="J2532" s="38"/>
      <c r="K2532" s="38"/>
      <c r="L2532" s="39"/>
      <c r="M2532" s="197"/>
      <c r="N2532" s="198"/>
      <c r="O2532" s="77"/>
      <c r="P2532" s="77"/>
      <c r="Q2532" s="77"/>
      <c r="R2532" s="77"/>
      <c r="S2532" s="77"/>
      <c r="T2532" s="78"/>
      <c r="U2532" s="38"/>
      <c r="V2532" s="38"/>
      <c r="W2532" s="38"/>
      <c r="X2532" s="38"/>
      <c r="Y2532" s="38"/>
      <c r="Z2532" s="38"/>
      <c r="AA2532" s="38"/>
      <c r="AB2532" s="38"/>
      <c r="AC2532" s="38"/>
      <c r="AD2532" s="38"/>
      <c r="AE2532" s="38"/>
      <c r="AT2532" s="19" t="s">
        <v>193</v>
      </c>
      <c r="AU2532" s="19" t="s">
        <v>92</v>
      </c>
    </row>
    <row r="2533" s="2" customFormat="1" ht="37.8" customHeight="1">
      <c r="A2533" s="38"/>
      <c r="B2533" s="180"/>
      <c r="C2533" s="181" t="s">
        <v>2954</v>
      </c>
      <c r="D2533" s="181" t="s">
        <v>187</v>
      </c>
      <c r="E2533" s="182" t="s">
        <v>2955</v>
      </c>
      <c r="F2533" s="183" t="s">
        <v>2956</v>
      </c>
      <c r="G2533" s="184" t="s">
        <v>383</v>
      </c>
      <c r="H2533" s="185">
        <v>1</v>
      </c>
      <c r="I2533" s="186"/>
      <c r="J2533" s="187">
        <f>ROUND(I2533*H2533,2)</f>
        <v>0</v>
      </c>
      <c r="K2533" s="183" t="s">
        <v>1</v>
      </c>
      <c r="L2533" s="39"/>
      <c r="M2533" s="188" t="s">
        <v>1</v>
      </c>
      <c r="N2533" s="189" t="s">
        <v>42</v>
      </c>
      <c r="O2533" s="77"/>
      <c r="P2533" s="190">
        <f>O2533*H2533</f>
        <v>0</v>
      </c>
      <c r="Q2533" s="190">
        <v>0</v>
      </c>
      <c r="R2533" s="190">
        <f>Q2533*H2533</f>
        <v>0</v>
      </c>
      <c r="S2533" s="190">
        <v>0</v>
      </c>
      <c r="T2533" s="191">
        <f>S2533*H2533</f>
        <v>0</v>
      </c>
      <c r="U2533" s="38"/>
      <c r="V2533" s="38"/>
      <c r="W2533" s="38"/>
      <c r="X2533" s="38"/>
      <c r="Y2533" s="38"/>
      <c r="Z2533" s="38"/>
      <c r="AA2533" s="38"/>
      <c r="AB2533" s="38"/>
      <c r="AC2533" s="38"/>
      <c r="AD2533" s="38"/>
      <c r="AE2533" s="38"/>
      <c r="AR2533" s="192" t="s">
        <v>301</v>
      </c>
      <c r="AT2533" s="192" t="s">
        <v>187</v>
      </c>
      <c r="AU2533" s="192" t="s">
        <v>92</v>
      </c>
      <c r="AY2533" s="19" t="s">
        <v>185</v>
      </c>
      <c r="BE2533" s="193">
        <f>IF(N2533="základní",J2533,0)</f>
        <v>0</v>
      </c>
      <c r="BF2533" s="193">
        <f>IF(N2533="snížená",J2533,0)</f>
        <v>0</v>
      </c>
      <c r="BG2533" s="193">
        <f>IF(N2533="zákl. přenesená",J2533,0)</f>
        <v>0</v>
      </c>
      <c r="BH2533" s="193">
        <f>IF(N2533="sníž. přenesená",J2533,0)</f>
        <v>0</v>
      </c>
      <c r="BI2533" s="193">
        <f>IF(N2533="nulová",J2533,0)</f>
        <v>0</v>
      </c>
      <c r="BJ2533" s="19" t="s">
        <v>92</v>
      </c>
      <c r="BK2533" s="193">
        <f>ROUND(I2533*H2533,2)</f>
        <v>0</v>
      </c>
      <c r="BL2533" s="19" t="s">
        <v>301</v>
      </c>
      <c r="BM2533" s="192" t="s">
        <v>2957</v>
      </c>
    </row>
    <row r="2534" s="2" customFormat="1">
      <c r="A2534" s="38"/>
      <c r="B2534" s="39"/>
      <c r="C2534" s="38"/>
      <c r="D2534" s="194" t="s">
        <v>193</v>
      </c>
      <c r="E2534" s="38"/>
      <c r="F2534" s="195" t="s">
        <v>2956</v>
      </c>
      <c r="G2534" s="38"/>
      <c r="H2534" s="38"/>
      <c r="I2534" s="196"/>
      <c r="J2534" s="38"/>
      <c r="K2534" s="38"/>
      <c r="L2534" s="39"/>
      <c r="M2534" s="197"/>
      <c r="N2534" s="198"/>
      <c r="O2534" s="77"/>
      <c r="P2534" s="77"/>
      <c r="Q2534" s="77"/>
      <c r="R2534" s="77"/>
      <c r="S2534" s="77"/>
      <c r="T2534" s="78"/>
      <c r="U2534" s="38"/>
      <c r="V2534" s="38"/>
      <c r="W2534" s="38"/>
      <c r="X2534" s="38"/>
      <c r="Y2534" s="38"/>
      <c r="Z2534" s="38"/>
      <c r="AA2534" s="38"/>
      <c r="AB2534" s="38"/>
      <c r="AC2534" s="38"/>
      <c r="AD2534" s="38"/>
      <c r="AE2534" s="38"/>
      <c r="AT2534" s="19" t="s">
        <v>193</v>
      </c>
      <c r="AU2534" s="19" t="s">
        <v>92</v>
      </c>
    </row>
    <row r="2535" s="2" customFormat="1" ht="37.8" customHeight="1">
      <c r="A2535" s="38"/>
      <c r="B2535" s="180"/>
      <c r="C2535" s="181" t="s">
        <v>2958</v>
      </c>
      <c r="D2535" s="181" t="s">
        <v>187</v>
      </c>
      <c r="E2535" s="182" t="s">
        <v>2959</v>
      </c>
      <c r="F2535" s="183" t="s">
        <v>2960</v>
      </c>
      <c r="G2535" s="184" t="s">
        <v>383</v>
      </c>
      <c r="H2535" s="185">
        <v>1</v>
      </c>
      <c r="I2535" s="186"/>
      <c r="J2535" s="187">
        <f>ROUND(I2535*H2535,2)</f>
        <v>0</v>
      </c>
      <c r="K2535" s="183" t="s">
        <v>1</v>
      </c>
      <c r="L2535" s="39"/>
      <c r="M2535" s="188" t="s">
        <v>1</v>
      </c>
      <c r="N2535" s="189" t="s">
        <v>42</v>
      </c>
      <c r="O2535" s="77"/>
      <c r="P2535" s="190">
        <f>O2535*H2535</f>
        <v>0</v>
      </c>
      <c r="Q2535" s="190">
        <v>0</v>
      </c>
      <c r="R2535" s="190">
        <f>Q2535*H2535</f>
        <v>0</v>
      </c>
      <c r="S2535" s="190">
        <v>0</v>
      </c>
      <c r="T2535" s="191">
        <f>S2535*H2535</f>
        <v>0</v>
      </c>
      <c r="U2535" s="38"/>
      <c r="V2535" s="38"/>
      <c r="W2535" s="38"/>
      <c r="X2535" s="38"/>
      <c r="Y2535" s="38"/>
      <c r="Z2535" s="38"/>
      <c r="AA2535" s="38"/>
      <c r="AB2535" s="38"/>
      <c r="AC2535" s="38"/>
      <c r="AD2535" s="38"/>
      <c r="AE2535" s="38"/>
      <c r="AR2535" s="192" t="s">
        <v>301</v>
      </c>
      <c r="AT2535" s="192" t="s">
        <v>187</v>
      </c>
      <c r="AU2535" s="192" t="s">
        <v>92</v>
      </c>
      <c r="AY2535" s="19" t="s">
        <v>185</v>
      </c>
      <c r="BE2535" s="193">
        <f>IF(N2535="základní",J2535,0)</f>
        <v>0</v>
      </c>
      <c r="BF2535" s="193">
        <f>IF(N2535="snížená",J2535,0)</f>
        <v>0</v>
      </c>
      <c r="BG2535" s="193">
        <f>IF(N2535="zákl. přenesená",J2535,0)</f>
        <v>0</v>
      </c>
      <c r="BH2535" s="193">
        <f>IF(N2535="sníž. přenesená",J2535,0)</f>
        <v>0</v>
      </c>
      <c r="BI2535" s="193">
        <f>IF(N2535="nulová",J2535,0)</f>
        <v>0</v>
      </c>
      <c r="BJ2535" s="19" t="s">
        <v>92</v>
      </c>
      <c r="BK2535" s="193">
        <f>ROUND(I2535*H2535,2)</f>
        <v>0</v>
      </c>
      <c r="BL2535" s="19" t="s">
        <v>301</v>
      </c>
      <c r="BM2535" s="192" t="s">
        <v>2961</v>
      </c>
    </row>
    <row r="2536" s="2" customFormat="1">
      <c r="A2536" s="38"/>
      <c r="B2536" s="39"/>
      <c r="C2536" s="38"/>
      <c r="D2536" s="194" t="s">
        <v>193</v>
      </c>
      <c r="E2536" s="38"/>
      <c r="F2536" s="195" t="s">
        <v>2960</v>
      </c>
      <c r="G2536" s="38"/>
      <c r="H2536" s="38"/>
      <c r="I2536" s="196"/>
      <c r="J2536" s="38"/>
      <c r="K2536" s="38"/>
      <c r="L2536" s="39"/>
      <c r="M2536" s="197"/>
      <c r="N2536" s="198"/>
      <c r="O2536" s="77"/>
      <c r="P2536" s="77"/>
      <c r="Q2536" s="77"/>
      <c r="R2536" s="77"/>
      <c r="S2536" s="77"/>
      <c r="T2536" s="78"/>
      <c r="U2536" s="38"/>
      <c r="V2536" s="38"/>
      <c r="W2536" s="38"/>
      <c r="X2536" s="38"/>
      <c r="Y2536" s="38"/>
      <c r="Z2536" s="38"/>
      <c r="AA2536" s="38"/>
      <c r="AB2536" s="38"/>
      <c r="AC2536" s="38"/>
      <c r="AD2536" s="38"/>
      <c r="AE2536" s="38"/>
      <c r="AT2536" s="19" t="s">
        <v>193</v>
      </c>
      <c r="AU2536" s="19" t="s">
        <v>92</v>
      </c>
    </row>
    <row r="2537" s="2" customFormat="1" ht="37.8" customHeight="1">
      <c r="A2537" s="38"/>
      <c r="B2537" s="180"/>
      <c r="C2537" s="181" t="s">
        <v>2962</v>
      </c>
      <c r="D2537" s="181" t="s">
        <v>187</v>
      </c>
      <c r="E2537" s="182" t="s">
        <v>2963</v>
      </c>
      <c r="F2537" s="183" t="s">
        <v>2964</v>
      </c>
      <c r="G2537" s="184" t="s">
        <v>383</v>
      </c>
      <c r="H2537" s="185">
        <v>1</v>
      </c>
      <c r="I2537" s="186"/>
      <c r="J2537" s="187">
        <f>ROUND(I2537*H2537,2)</f>
        <v>0</v>
      </c>
      <c r="K2537" s="183" t="s">
        <v>1</v>
      </c>
      <c r="L2537" s="39"/>
      <c r="M2537" s="188" t="s">
        <v>1</v>
      </c>
      <c r="N2537" s="189" t="s">
        <v>42</v>
      </c>
      <c r="O2537" s="77"/>
      <c r="P2537" s="190">
        <f>O2537*H2537</f>
        <v>0</v>
      </c>
      <c r="Q2537" s="190">
        <v>0</v>
      </c>
      <c r="R2537" s="190">
        <f>Q2537*H2537</f>
        <v>0</v>
      </c>
      <c r="S2537" s="190">
        <v>0</v>
      </c>
      <c r="T2537" s="191">
        <f>S2537*H2537</f>
        <v>0</v>
      </c>
      <c r="U2537" s="38"/>
      <c r="V2537" s="38"/>
      <c r="W2537" s="38"/>
      <c r="X2537" s="38"/>
      <c r="Y2537" s="38"/>
      <c r="Z2537" s="38"/>
      <c r="AA2537" s="38"/>
      <c r="AB2537" s="38"/>
      <c r="AC2537" s="38"/>
      <c r="AD2537" s="38"/>
      <c r="AE2537" s="38"/>
      <c r="AR2537" s="192" t="s">
        <v>301</v>
      </c>
      <c r="AT2537" s="192" t="s">
        <v>187</v>
      </c>
      <c r="AU2537" s="192" t="s">
        <v>92</v>
      </c>
      <c r="AY2537" s="19" t="s">
        <v>185</v>
      </c>
      <c r="BE2537" s="193">
        <f>IF(N2537="základní",J2537,0)</f>
        <v>0</v>
      </c>
      <c r="BF2537" s="193">
        <f>IF(N2537="snížená",J2537,0)</f>
        <v>0</v>
      </c>
      <c r="BG2537" s="193">
        <f>IF(N2537="zákl. přenesená",J2537,0)</f>
        <v>0</v>
      </c>
      <c r="BH2537" s="193">
        <f>IF(N2537="sníž. přenesená",J2537,0)</f>
        <v>0</v>
      </c>
      <c r="BI2537" s="193">
        <f>IF(N2537="nulová",J2537,0)</f>
        <v>0</v>
      </c>
      <c r="BJ2537" s="19" t="s">
        <v>92</v>
      </c>
      <c r="BK2537" s="193">
        <f>ROUND(I2537*H2537,2)</f>
        <v>0</v>
      </c>
      <c r="BL2537" s="19" t="s">
        <v>301</v>
      </c>
      <c r="BM2537" s="192" t="s">
        <v>2965</v>
      </c>
    </row>
    <row r="2538" s="2" customFormat="1">
      <c r="A2538" s="38"/>
      <c r="B2538" s="39"/>
      <c r="C2538" s="38"/>
      <c r="D2538" s="194" t="s">
        <v>193</v>
      </c>
      <c r="E2538" s="38"/>
      <c r="F2538" s="195" t="s">
        <v>2964</v>
      </c>
      <c r="G2538" s="38"/>
      <c r="H2538" s="38"/>
      <c r="I2538" s="196"/>
      <c r="J2538" s="38"/>
      <c r="K2538" s="38"/>
      <c r="L2538" s="39"/>
      <c r="M2538" s="197"/>
      <c r="N2538" s="198"/>
      <c r="O2538" s="77"/>
      <c r="P2538" s="77"/>
      <c r="Q2538" s="77"/>
      <c r="R2538" s="77"/>
      <c r="S2538" s="77"/>
      <c r="T2538" s="78"/>
      <c r="U2538" s="38"/>
      <c r="V2538" s="38"/>
      <c r="W2538" s="38"/>
      <c r="X2538" s="38"/>
      <c r="Y2538" s="38"/>
      <c r="Z2538" s="38"/>
      <c r="AA2538" s="38"/>
      <c r="AB2538" s="38"/>
      <c r="AC2538" s="38"/>
      <c r="AD2538" s="38"/>
      <c r="AE2538" s="38"/>
      <c r="AT2538" s="19" t="s">
        <v>193</v>
      </c>
      <c r="AU2538" s="19" t="s">
        <v>92</v>
      </c>
    </row>
    <row r="2539" s="2" customFormat="1" ht="37.8" customHeight="1">
      <c r="A2539" s="38"/>
      <c r="B2539" s="180"/>
      <c r="C2539" s="181" t="s">
        <v>2966</v>
      </c>
      <c r="D2539" s="181" t="s">
        <v>187</v>
      </c>
      <c r="E2539" s="182" t="s">
        <v>2967</v>
      </c>
      <c r="F2539" s="183" t="s">
        <v>2968</v>
      </c>
      <c r="G2539" s="184" t="s">
        <v>383</v>
      </c>
      <c r="H2539" s="185">
        <v>1</v>
      </c>
      <c r="I2539" s="186"/>
      <c r="J2539" s="187">
        <f>ROUND(I2539*H2539,2)</f>
        <v>0</v>
      </c>
      <c r="K2539" s="183" t="s">
        <v>1</v>
      </c>
      <c r="L2539" s="39"/>
      <c r="M2539" s="188" t="s">
        <v>1</v>
      </c>
      <c r="N2539" s="189" t="s">
        <v>42</v>
      </c>
      <c r="O2539" s="77"/>
      <c r="P2539" s="190">
        <f>O2539*H2539</f>
        <v>0</v>
      </c>
      <c r="Q2539" s="190">
        <v>0</v>
      </c>
      <c r="R2539" s="190">
        <f>Q2539*H2539</f>
        <v>0</v>
      </c>
      <c r="S2539" s="190">
        <v>0</v>
      </c>
      <c r="T2539" s="191">
        <f>S2539*H2539</f>
        <v>0</v>
      </c>
      <c r="U2539" s="38"/>
      <c r="V2539" s="38"/>
      <c r="W2539" s="38"/>
      <c r="X2539" s="38"/>
      <c r="Y2539" s="38"/>
      <c r="Z2539" s="38"/>
      <c r="AA2539" s="38"/>
      <c r="AB2539" s="38"/>
      <c r="AC2539" s="38"/>
      <c r="AD2539" s="38"/>
      <c r="AE2539" s="38"/>
      <c r="AR2539" s="192" t="s">
        <v>301</v>
      </c>
      <c r="AT2539" s="192" t="s">
        <v>187</v>
      </c>
      <c r="AU2539" s="192" t="s">
        <v>92</v>
      </c>
      <c r="AY2539" s="19" t="s">
        <v>185</v>
      </c>
      <c r="BE2539" s="193">
        <f>IF(N2539="základní",J2539,0)</f>
        <v>0</v>
      </c>
      <c r="BF2539" s="193">
        <f>IF(N2539="snížená",J2539,0)</f>
        <v>0</v>
      </c>
      <c r="BG2539" s="193">
        <f>IF(N2539="zákl. přenesená",J2539,0)</f>
        <v>0</v>
      </c>
      <c r="BH2539" s="193">
        <f>IF(N2539="sníž. přenesená",J2539,0)</f>
        <v>0</v>
      </c>
      <c r="BI2539" s="193">
        <f>IF(N2539="nulová",J2539,0)</f>
        <v>0</v>
      </c>
      <c r="BJ2539" s="19" t="s">
        <v>92</v>
      </c>
      <c r="BK2539" s="193">
        <f>ROUND(I2539*H2539,2)</f>
        <v>0</v>
      </c>
      <c r="BL2539" s="19" t="s">
        <v>301</v>
      </c>
      <c r="BM2539" s="192" t="s">
        <v>2969</v>
      </c>
    </row>
    <row r="2540" s="2" customFormat="1">
      <c r="A2540" s="38"/>
      <c r="B2540" s="39"/>
      <c r="C2540" s="38"/>
      <c r="D2540" s="194" t="s">
        <v>193</v>
      </c>
      <c r="E2540" s="38"/>
      <c r="F2540" s="195" t="s">
        <v>2968</v>
      </c>
      <c r="G2540" s="38"/>
      <c r="H2540" s="38"/>
      <c r="I2540" s="196"/>
      <c r="J2540" s="38"/>
      <c r="K2540" s="38"/>
      <c r="L2540" s="39"/>
      <c r="M2540" s="197"/>
      <c r="N2540" s="198"/>
      <c r="O2540" s="77"/>
      <c r="P2540" s="77"/>
      <c r="Q2540" s="77"/>
      <c r="R2540" s="77"/>
      <c r="S2540" s="77"/>
      <c r="T2540" s="78"/>
      <c r="U2540" s="38"/>
      <c r="V2540" s="38"/>
      <c r="W2540" s="38"/>
      <c r="X2540" s="38"/>
      <c r="Y2540" s="38"/>
      <c r="Z2540" s="38"/>
      <c r="AA2540" s="38"/>
      <c r="AB2540" s="38"/>
      <c r="AC2540" s="38"/>
      <c r="AD2540" s="38"/>
      <c r="AE2540" s="38"/>
      <c r="AT2540" s="19" t="s">
        <v>193</v>
      </c>
      <c r="AU2540" s="19" t="s">
        <v>92</v>
      </c>
    </row>
    <row r="2541" s="2" customFormat="1" ht="37.8" customHeight="1">
      <c r="A2541" s="38"/>
      <c r="B2541" s="180"/>
      <c r="C2541" s="181" t="s">
        <v>2970</v>
      </c>
      <c r="D2541" s="181" t="s">
        <v>187</v>
      </c>
      <c r="E2541" s="182" t="s">
        <v>2971</v>
      </c>
      <c r="F2541" s="183" t="s">
        <v>2972</v>
      </c>
      <c r="G2541" s="184" t="s">
        <v>383</v>
      </c>
      <c r="H2541" s="185">
        <v>1</v>
      </c>
      <c r="I2541" s="186"/>
      <c r="J2541" s="187">
        <f>ROUND(I2541*H2541,2)</f>
        <v>0</v>
      </c>
      <c r="K2541" s="183" t="s">
        <v>1</v>
      </c>
      <c r="L2541" s="39"/>
      <c r="M2541" s="188" t="s">
        <v>1</v>
      </c>
      <c r="N2541" s="189" t="s">
        <v>42</v>
      </c>
      <c r="O2541" s="77"/>
      <c r="P2541" s="190">
        <f>O2541*H2541</f>
        <v>0</v>
      </c>
      <c r="Q2541" s="190">
        <v>0</v>
      </c>
      <c r="R2541" s="190">
        <f>Q2541*H2541</f>
        <v>0</v>
      </c>
      <c r="S2541" s="190">
        <v>0</v>
      </c>
      <c r="T2541" s="191">
        <f>S2541*H2541</f>
        <v>0</v>
      </c>
      <c r="U2541" s="38"/>
      <c r="V2541" s="38"/>
      <c r="W2541" s="38"/>
      <c r="X2541" s="38"/>
      <c r="Y2541" s="38"/>
      <c r="Z2541" s="38"/>
      <c r="AA2541" s="38"/>
      <c r="AB2541" s="38"/>
      <c r="AC2541" s="38"/>
      <c r="AD2541" s="38"/>
      <c r="AE2541" s="38"/>
      <c r="AR2541" s="192" t="s">
        <v>301</v>
      </c>
      <c r="AT2541" s="192" t="s">
        <v>187</v>
      </c>
      <c r="AU2541" s="192" t="s">
        <v>92</v>
      </c>
      <c r="AY2541" s="19" t="s">
        <v>185</v>
      </c>
      <c r="BE2541" s="193">
        <f>IF(N2541="základní",J2541,0)</f>
        <v>0</v>
      </c>
      <c r="BF2541" s="193">
        <f>IF(N2541="snížená",J2541,0)</f>
        <v>0</v>
      </c>
      <c r="BG2541" s="193">
        <f>IF(N2541="zákl. přenesená",J2541,0)</f>
        <v>0</v>
      </c>
      <c r="BH2541" s="193">
        <f>IF(N2541="sníž. přenesená",J2541,0)</f>
        <v>0</v>
      </c>
      <c r="BI2541" s="193">
        <f>IF(N2541="nulová",J2541,0)</f>
        <v>0</v>
      </c>
      <c r="BJ2541" s="19" t="s">
        <v>92</v>
      </c>
      <c r="BK2541" s="193">
        <f>ROUND(I2541*H2541,2)</f>
        <v>0</v>
      </c>
      <c r="BL2541" s="19" t="s">
        <v>301</v>
      </c>
      <c r="BM2541" s="192" t="s">
        <v>2973</v>
      </c>
    </row>
    <row r="2542" s="2" customFormat="1">
      <c r="A2542" s="38"/>
      <c r="B2542" s="39"/>
      <c r="C2542" s="38"/>
      <c r="D2542" s="194" t="s">
        <v>193</v>
      </c>
      <c r="E2542" s="38"/>
      <c r="F2542" s="195" t="s">
        <v>2972</v>
      </c>
      <c r="G2542" s="38"/>
      <c r="H2542" s="38"/>
      <c r="I2542" s="196"/>
      <c r="J2542" s="38"/>
      <c r="K2542" s="38"/>
      <c r="L2542" s="39"/>
      <c r="M2542" s="197"/>
      <c r="N2542" s="198"/>
      <c r="O2542" s="77"/>
      <c r="P2542" s="77"/>
      <c r="Q2542" s="77"/>
      <c r="R2542" s="77"/>
      <c r="S2542" s="77"/>
      <c r="T2542" s="78"/>
      <c r="U2542" s="38"/>
      <c r="V2542" s="38"/>
      <c r="W2542" s="38"/>
      <c r="X2542" s="38"/>
      <c r="Y2542" s="38"/>
      <c r="Z2542" s="38"/>
      <c r="AA2542" s="38"/>
      <c r="AB2542" s="38"/>
      <c r="AC2542" s="38"/>
      <c r="AD2542" s="38"/>
      <c r="AE2542" s="38"/>
      <c r="AT2542" s="19" t="s">
        <v>193</v>
      </c>
      <c r="AU2542" s="19" t="s">
        <v>92</v>
      </c>
    </row>
    <row r="2543" s="2" customFormat="1" ht="37.8" customHeight="1">
      <c r="A2543" s="38"/>
      <c r="B2543" s="180"/>
      <c r="C2543" s="181" t="s">
        <v>2974</v>
      </c>
      <c r="D2543" s="181" t="s">
        <v>187</v>
      </c>
      <c r="E2543" s="182" t="s">
        <v>2975</v>
      </c>
      <c r="F2543" s="183" t="s">
        <v>2976</v>
      </c>
      <c r="G2543" s="184" t="s">
        <v>383</v>
      </c>
      <c r="H2543" s="185">
        <v>1</v>
      </c>
      <c r="I2543" s="186"/>
      <c r="J2543" s="187">
        <f>ROUND(I2543*H2543,2)</f>
        <v>0</v>
      </c>
      <c r="K2543" s="183" t="s">
        <v>1</v>
      </c>
      <c r="L2543" s="39"/>
      <c r="M2543" s="188" t="s">
        <v>1</v>
      </c>
      <c r="N2543" s="189" t="s">
        <v>42</v>
      </c>
      <c r="O2543" s="77"/>
      <c r="P2543" s="190">
        <f>O2543*H2543</f>
        <v>0</v>
      </c>
      <c r="Q2543" s="190">
        <v>0</v>
      </c>
      <c r="R2543" s="190">
        <f>Q2543*H2543</f>
        <v>0</v>
      </c>
      <c r="S2543" s="190">
        <v>0</v>
      </c>
      <c r="T2543" s="191">
        <f>S2543*H2543</f>
        <v>0</v>
      </c>
      <c r="U2543" s="38"/>
      <c r="V2543" s="38"/>
      <c r="W2543" s="38"/>
      <c r="X2543" s="38"/>
      <c r="Y2543" s="38"/>
      <c r="Z2543" s="38"/>
      <c r="AA2543" s="38"/>
      <c r="AB2543" s="38"/>
      <c r="AC2543" s="38"/>
      <c r="AD2543" s="38"/>
      <c r="AE2543" s="38"/>
      <c r="AR2543" s="192" t="s">
        <v>301</v>
      </c>
      <c r="AT2543" s="192" t="s">
        <v>187</v>
      </c>
      <c r="AU2543" s="192" t="s">
        <v>92</v>
      </c>
      <c r="AY2543" s="19" t="s">
        <v>185</v>
      </c>
      <c r="BE2543" s="193">
        <f>IF(N2543="základní",J2543,0)</f>
        <v>0</v>
      </c>
      <c r="BF2543" s="193">
        <f>IF(N2543="snížená",J2543,0)</f>
        <v>0</v>
      </c>
      <c r="BG2543" s="193">
        <f>IF(N2543="zákl. přenesená",J2543,0)</f>
        <v>0</v>
      </c>
      <c r="BH2543" s="193">
        <f>IF(N2543="sníž. přenesená",J2543,0)</f>
        <v>0</v>
      </c>
      <c r="BI2543" s="193">
        <f>IF(N2543="nulová",J2543,0)</f>
        <v>0</v>
      </c>
      <c r="BJ2543" s="19" t="s">
        <v>92</v>
      </c>
      <c r="BK2543" s="193">
        <f>ROUND(I2543*H2543,2)</f>
        <v>0</v>
      </c>
      <c r="BL2543" s="19" t="s">
        <v>301</v>
      </c>
      <c r="BM2543" s="192" t="s">
        <v>2977</v>
      </c>
    </row>
    <row r="2544" s="2" customFormat="1">
      <c r="A2544" s="38"/>
      <c r="B2544" s="39"/>
      <c r="C2544" s="38"/>
      <c r="D2544" s="194" t="s">
        <v>193</v>
      </c>
      <c r="E2544" s="38"/>
      <c r="F2544" s="195" t="s">
        <v>2976</v>
      </c>
      <c r="G2544" s="38"/>
      <c r="H2544" s="38"/>
      <c r="I2544" s="196"/>
      <c r="J2544" s="38"/>
      <c r="K2544" s="38"/>
      <c r="L2544" s="39"/>
      <c r="M2544" s="197"/>
      <c r="N2544" s="198"/>
      <c r="O2544" s="77"/>
      <c r="P2544" s="77"/>
      <c r="Q2544" s="77"/>
      <c r="R2544" s="77"/>
      <c r="S2544" s="77"/>
      <c r="T2544" s="78"/>
      <c r="U2544" s="38"/>
      <c r="V2544" s="38"/>
      <c r="W2544" s="38"/>
      <c r="X2544" s="38"/>
      <c r="Y2544" s="38"/>
      <c r="Z2544" s="38"/>
      <c r="AA2544" s="38"/>
      <c r="AB2544" s="38"/>
      <c r="AC2544" s="38"/>
      <c r="AD2544" s="38"/>
      <c r="AE2544" s="38"/>
      <c r="AT2544" s="19" t="s">
        <v>193</v>
      </c>
      <c r="AU2544" s="19" t="s">
        <v>92</v>
      </c>
    </row>
    <row r="2545" s="2" customFormat="1" ht="37.8" customHeight="1">
      <c r="A2545" s="38"/>
      <c r="B2545" s="180"/>
      <c r="C2545" s="181" t="s">
        <v>2978</v>
      </c>
      <c r="D2545" s="181" t="s">
        <v>187</v>
      </c>
      <c r="E2545" s="182" t="s">
        <v>2979</v>
      </c>
      <c r="F2545" s="183" t="s">
        <v>2980</v>
      </c>
      <c r="G2545" s="184" t="s">
        <v>383</v>
      </c>
      <c r="H2545" s="185">
        <v>1</v>
      </c>
      <c r="I2545" s="186"/>
      <c r="J2545" s="187">
        <f>ROUND(I2545*H2545,2)</f>
        <v>0</v>
      </c>
      <c r="K2545" s="183" t="s">
        <v>1</v>
      </c>
      <c r="L2545" s="39"/>
      <c r="M2545" s="188" t="s">
        <v>1</v>
      </c>
      <c r="N2545" s="189" t="s">
        <v>42</v>
      </c>
      <c r="O2545" s="77"/>
      <c r="P2545" s="190">
        <f>O2545*H2545</f>
        <v>0</v>
      </c>
      <c r="Q2545" s="190">
        <v>0</v>
      </c>
      <c r="R2545" s="190">
        <f>Q2545*H2545</f>
        <v>0</v>
      </c>
      <c r="S2545" s="190">
        <v>0</v>
      </c>
      <c r="T2545" s="191">
        <f>S2545*H2545</f>
        <v>0</v>
      </c>
      <c r="U2545" s="38"/>
      <c r="V2545" s="38"/>
      <c r="W2545" s="38"/>
      <c r="X2545" s="38"/>
      <c r="Y2545" s="38"/>
      <c r="Z2545" s="38"/>
      <c r="AA2545" s="38"/>
      <c r="AB2545" s="38"/>
      <c r="AC2545" s="38"/>
      <c r="AD2545" s="38"/>
      <c r="AE2545" s="38"/>
      <c r="AR2545" s="192" t="s">
        <v>301</v>
      </c>
      <c r="AT2545" s="192" t="s">
        <v>187</v>
      </c>
      <c r="AU2545" s="192" t="s">
        <v>92</v>
      </c>
      <c r="AY2545" s="19" t="s">
        <v>185</v>
      </c>
      <c r="BE2545" s="193">
        <f>IF(N2545="základní",J2545,0)</f>
        <v>0</v>
      </c>
      <c r="BF2545" s="193">
        <f>IF(N2545="snížená",J2545,0)</f>
        <v>0</v>
      </c>
      <c r="BG2545" s="193">
        <f>IF(N2545="zákl. přenesená",J2545,0)</f>
        <v>0</v>
      </c>
      <c r="BH2545" s="193">
        <f>IF(N2545="sníž. přenesená",J2545,0)</f>
        <v>0</v>
      </c>
      <c r="BI2545" s="193">
        <f>IF(N2545="nulová",J2545,0)</f>
        <v>0</v>
      </c>
      <c r="BJ2545" s="19" t="s">
        <v>92</v>
      </c>
      <c r="BK2545" s="193">
        <f>ROUND(I2545*H2545,2)</f>
        <v>0</v>
      </c>
      <c r="BL2545" s="19" t="s">
        <v>301</v>
      </c>
      <c r="BM2545" s="192" t="s">
        <v>2981</v>
      </c>
    </row>
    <row r="2546" s="2" customFormat="1">
      <c r="A2546" s="38"/>
      <c r="B2546" s="39"/>
      <c r="C2546" s="38"/>
      <c r="D2546" s="194" t="s">
        <v>193</v>
      </c>
      <c r="E2546" s="38"/>
      <c r="F2546" s="195" t="s">
        <v>2980</v>
      </c>
      <c r="G2546" s="38"/>
      <c r="H2546" s="38"/>
      <c r="I2546" s="196"/>
      <c r="J2546" s="38"/>
      <c r="K2546" s="38"/>
      <c r="L2546" s="39"/>
      <c r="M2546" s="197"/>
      <c r="N2546" s="198"/>
      <c r="O2546" s="77"/>
      <c r="P2546" s="77"/>
      <c r="Q2546" s="77"/>
      <c r="R2546" s="77"/>
      <c r="S2546" s="77"/>
      <c r="T2546" s="78"/>
      <c r="U2546" s="38"/>
      <c r="V2546" s="38"/>
      <c r="W2546" s="38"/>
      <c r="X2546" s="38"/>
      <c r="Y2546" s="38"/>
      <c r="Z2546" s="38"/>
      <c r="AA2546" s="38"/>
      <c r="AB2546" s="38"/>
      <c r="AC2546" s="38"/>
      <c r="AD2546" s="38"/>
      <c r="AE2546" s="38"/>
      <c r="AT2546" s="19" t="s">
        <v>193</v>
      </c>
      <c r="AU2546" s="19" t="s">
        <v>92</v>
      </c>
    </row>
    <row r="2547" s="2" customFormat="1" ht="37.8" customHeight="1">
      <c r="A2547" s="38"/>
      <c r="B2547" s="180"/>
      <c r="C2547" s="181" t="s">
        <v>2982</v>
      </c>
      <c r="D2547" s="181" t="s">
        <v>187</v>
      </c>
      <c r="E2547" s="182" t="s">
        <v>2983</v>
      </c>
      <c r="F2547" s="183" t="s">
        <v>2984</v>
      </c>
      <c r="G2547" s="184" t="s">
        <v>383</v>
      </c>
      <c r="H2547" s="185">
        <v>1</v>
      </c>
      <c r="I2547" s="186"/>
      <c r="J2547" s="187">
        <f>ROUND(I2547*H2547,2)</f>
        <v>0</v>
      </c>
      <c r="K2547" s="183" t="s">
        <v>1</v>
      </c>
      <c r="L2547" s="39"/>
      <c r="M2547" s="188" t="s">
        <v>1</v>
      </c>
      <c r="N2547" s="189" t="s">
        <v>42</v>
      </c>
      <c r="O2547" s="77"/>
      <c r="P2547" s="190">
        <f>O2547*H2547</f>
        <v>0</v>
      </c>
      <c r="Q2547" s="190">
        <v>0</v>
      </c>
      <c r="R2547" s="190">
        <f>Q2547*H2547</f>
        <v>0</v>
      </c>
      <c r="S2547" s="190">
        <v>0</v>
      </c>
      <c r="T2547" s="191">
        <f>S2547*H2547</f>
        <v>0</v>
      </c>
      <c r="U2547" s="38"/>
      <c r="V2547" s="38"/>
      <c r="W2547" s="38"/>
      <c r="X2547" s="38"/>
      <c r="Y2547" s="38"/>
      <c r="Z2547" s="38"/>
      <c r="AA2547" s="38"/>
      <c r="AB2547" s="38"/>
      <c r="AC2547" s="38"/>
      <c r="AD2547" s="38"/>
      <c r="AE2547" s="38"/>
      <c r="AR2547" s="192" t="s">
        <v>301</v>
      </c>
      <c r="AT2547" s="192" t="s">
        <v>187</v>
      </c>
      <c r="AU2547" s="192" t="s">
        <v>92</v>
      </c>
      <c r="AY2547" s="19" t="s">
        <v>185</v>
      </c>
      <c r="BE2547" s="193">
        <f>IF(N2547="základní",J2547,0)</f>
        <v>0</v>
      </c>
      <c r="BF2547" s="193">
        <f>IF(N2547="snížená",J2547,0)</f>
        <v>0</v>
      </c>
      <c r="BG2547" s="193">
        <f>IF(N2547="zákl. přenesená",J2547,0)</f>
        <v>0</v>
      </c>
      <c r="BH2547" s="193">
        <f>IF(N2547="sníž. přenesená",J2547,0)</f>
        <v>0</v>
      </c>
      <c r="BI2547" s="193">
        <f>IF(N2547="nulová",J2547,0)</f>
        <v>0</v>
      </c>
      <c r="BJ2547" s="19" t="s">
        <v>92</v>
      </c>
      <c r="BK2547" s="193">
        <f>ROUND(I2547*H2547,2)</f>
        <v>0</v>
      </c>
      <c r="BL2547" s="19" t="s">
        <v>301</v>
      </c>
      <c r="BM2547" s="192" t="s">
        <v>2985</v>
      </c>
    </row>
    <row r="2548" s="2" customFormat="1">
      <c r="A2548" s="38"/>
      <c r="B2548" s="39"/>
      <c r="C2548" s="38"/>
      <c r="D2548" s="194" t="s">
        <v>193</v>
      </c>
      <c r="E2548" s="38"/>
      <c r="F2548" s="195" t="s">
        <v>2984</v>
      </c>
      <c r="G2548" s="38"/>
      <c r="H2548" s="38"/>
      <c r="I2548" s="196"/>
      <c r="J2548" s="38"/>
      <c r="K2548" s="38"/>
      <c r="L2548" s="39"/>
      <c r="M2548" s="197"/>
      <c r="N2548" s="198"/>
      <c r="O2548" s="77"/>
      <c r="P2548" s="77"/>
      <c r="Q2548" s="77"/>
      <c r="R2548" s="77"/>
      <c r="S2548" s="77"/>
      <c r="T2548" s="78"/>
      <c r="U2548" s="38"/>
      <c r="V2548" s="38"/>
      <c r="W2548" s="38"/>
      <c r="X2548" s="38"/>
      <c r="Y2548" s="38"/>
      <c r="Z2548" s="38"/>
      <c r="AA2548" s="38"/>
      <c r="AB2548" s="38"/>
      <c r="AC2548" s="38"/>
      <c r="AD2548" s="38"/>
      <c r="AE2548" s="38"/>
      <c r="AT2548" s="19" t="s">
        <v>193</v>
      </c>
      <c r="AU2548" s="19" t="s">
        <v>92</v>
      </c>
    </row>
    <row r="2549" s="2" customFormat="1" ht="37.8" customHeight="1">
      <c r="A2549" s="38"/>
      <c r="B2549" s="180"/>
      <c r="C2549" s="181" t="s">
        <v>2986</v>
      </c>
      <c r="D2549" s="181" t="s">
        <v>187</v>
      </c>
      <c r="E2549" s="182" t="s">
        <v>2987</v>
      </c>
      <c r="F2549" s="183" t="s">
        <v>2988</v>
      </c>
      <c r="G2549" s="184" t="s">
        <v>383</v>
      </c>
      <c r="H2549" s="185">
        <v>1</v>
      </c>
      <c r="I2549" s="186"/>
      <c r="J2549" s="187">
        <f>ROUND(I2549*H2549,2)</f>
        <v>0</v>
      </c>
      <c r="K2549" s="183" t="s">
        <v>1</v>
      </c>
      <c r="L2549" s="39"/>
      <c r="M2549" s="188" t="s">
        <v>1</v>
      </c>
      <c r="N2549" s="189" t="s">
        <v>42</v>
      </c>
      <c r="O2549" s="77"/>
      <c r="P2549" s="190">
        <f>O2549*H2549</f>
        <v>0</v>
      </c>
      <c r="Q2549" s="190">
        <v>0</v>
      </c>
      <c r="R2549" s="190">
        <f>Q2549*H2549</f>
        <v>0</v>
      </c>
      <c r="S2549" s="190">
        <v>0</v>
      </c>
      <c r="T2549" s="191">
        <f>S2549*H2549</f>
        <v>0</v>
      </c>
      <c r="U2549" s="38"/>
      <c r="V2549" s="38"/>
      <c r="W2549" s="38"/>
      <c r="X2549" s="38"/>
      <c r="Y2549" s="38"/>
      <c r="Z2549" s="38"/>
      <c r="AA2549" s="38"/>
      <c r="AB2549" s="38"/>
      <c r="AC2549" s="38"/>
      <c r="AD2549" s="38"/>
      <c r="AE2549" s="38"/>
      <c r="AR2549" s="192" t="s">
        <v>301</v>
      </c>
      <c r="AT2549" s="192" t="s">
        <v>187</v>
      </c>
      <c r="AU2549" s="192" t="s">
        <v>92</v>
      </c>
      <c r="AY2549" s="19" t="s">
        <v>185</v>
      </c>
      <c r="BE2549" s="193">
        <f>IF(N2549="základní",J2549,0)</f>
        <v>0</v>
      </c>
      <c r="BF2549" s="193">
        <f>IF(N2549="snížená",J2549,0)</f>
        <v>0</v>
      </c>
      <c r="BG2549" s="193">
        <f>IF(N2549="zákl. přenesená",J2549,0)</f>
        <v>0</v>
      </c>
      <c r="BH2549" s="193">
        <f>IF(N2549="sníž. přenesená",J2549,0)</f>
        <v>0</v>
      </c>
      <c r="BI2549" s="193">
        <f>IF(N2549="nulová",J2549,0)</f>
        <v>0</v>
      </c>
      <c r="BJ2549" s="19" t="s">
        <v>92</v>
      </c>
      <c r="BK2549" s="193">
        <f>ROUND(I2549*H2549,2)</f>
        <v>0</v>
      </c>
      <c r="BL2549" s="19" t="s">
        <v>301</v>
      </c>
      <c r="BM2549" s="192" t="s">
        <v>2989</v>
      </c>
    </row>
    <row r="2550" s="2" customFormat="1">
      <c r="A2550" s="38"/>
      <c r="B2550" s="39"/>
      <c r="C2550" s="38"/>
      <c r="D2550" s="194" t="s">
        <v>193</v>
      </c>
      <c r="E2550" s="38"/>
      <c r="F2550" s="195" t="s">
        <v>2988</v>
      </c>
      <c r="G2550" s="38"/>
      <c r="H2550" s="38"/>
      <c r="I2550" s="196"/>
      <c r="J2550" s="38"/>
      <c r="K2550" s="38"/>
      <c r="L2550" s="39"/>
      <c r="M2550" s="197"/>
      <c r="N2550" s="198"/>
      <c r="O2550" s="77"/>
      <c r="P2550" s="77"/>
      <c r="Q2550" s="77"/>
      <c r="R2550" s="77"/>
      <c r="S2550" s="77"/>
      <c r="T2550" s="78"/>
      <c r="U2550" s="38"/>
      <c r="V2550" s="38"/>
      <c r="W2550" s="38"/>
      <c r="X2550" s="38"/>
      <c r="Y2550" s="38"/>
      <c r="Z2550" s="38"/>
      <c r="AA2550" s="38"/>
      <c r="AB2550" s="38"/>
      <c r="AC2550" s="38"/>
      <c r="AD2550" s="38"/>
      <c r="AE2550" s="38"/>
      <c r="AT2550" s="19" t="s">
        <v>193</v>
      </c>
      <c r="AU2550" s="19" t="s">
        <v>92</v>
      </c>
    </row>
    <row r="2551" s="2" customFormat="1" ht="37.8" customHeight="1">
      <c r="A2551" s="38"/>
      <c r="B2551" s="180"/>
      <c r="C2551" s="181" t="s">
        <v>2990</v>
      </c>
      <c r="D2551" s="181" t="s">
        <v>187</v>
      </c>
      <c r="E2551" s="182" t="s">
        <v>2991</v>
      </c>
      <c r="F2551" s="183" t="s">
        <v>2992</v>
      </c>
      <c r="G2551" s="184" t="s">
        <v>383</v>
      </c>
      <c r="H2551" s="185">
        <v>1</v>
      </c>
      <c r="I2551" s="186"/>
      <c r="J2551" s="187">
        <f>ROUND(I2551*H2551,2)</f>
        <v>0</v>
      </c>
      <c r="K2551" s="183" t="s">
        <v>1</v>
      </c>
      <c r="L2551" s="39"/>
      <c r="M2551" s="188" t="s">
        <v>1</v>
      </c>
      <c r="N2551" s="189" t="s">
        <v>42</v>
      </c>
      <c r="O2551" s="77"/>
      <c r="P2551" s="190">
        <f>O2551*H2551</f>
        <v>0</v>
      </c>
      <c r="Q2551" s="190">
        <v>0</v>
      </c>
      <c r="R2551" s="190">
        <f>Q2551*H2551</f>
        <v>0</v>
      </c>
      <c r="S2551" s="190">
        <v>0</v>
      </c>
      <c r="T2551" s="191">
        <f>S2551*H2551</f>
        <v>0</v>
      </c>
      <c r="U2551" s="38"/>
      <c r="V2551" s="38"/>
      <c r="W2551" s="38"/>
      <c r="X2551" s="38"/>
      <c r="Y2551" s="38"/>
      <c r="Z2551" s="38"/>
      <c r="AA2551" s="38"/>
      <c r="AB2551" s="38"/>
      <c r="AC2551" s="38"/>
      <c r="AD2551" s="38"/>
      <c r="AE2551" s="38"/>
      <c r="AR2551" s="192" t="s">
        <v>301</v>
      </c>
      <c r="AT2551" s="192" t="s">
        <v>187</v>
      </c>
      <c r="AU2551" s="192" t="s">
        <v>92</v>
      </c>
      <c r="AY2551" s="19" t="s">
        <v>185</v>
      </c>
      <c r="BE2551" s="193">
        <f>IF(N2551="základní",J2551,0)</f>
        <v>0</v>
      </c>
      <c r="BF2551" s="193">
        <f>IF(N2551="snížená",J2551,0)</f>
        <v>0</v>
      </c>
      <c r="BG2551" s="193">
        <f>IF(N2551="zákl. přenesená",J2551,0)</f>
        <v>0</v>
      </c>
      <c r="BH2551" s="193">
        <f>IF(N2551="sníž. přenesená",J2551,0)</f>
        <v>0</v>
      </c>
      <c r="BI2551" s="193">
        <f>IF(N2551="nulová",J2551,0)</f>
        <v>0</v>
      </c>
      <c r="BJ2551" s="19" t="s">
        <v>92</v>
      </c>
      <c r="BK2551" s="193">
        <f>ROUND(I2551*H2551,2)</f>
        <v>0</v>
      </c>
      <c r="BL2551" s="19" t="s">
        <v>301</v>
      </c>
      <c r="BM2551" s="192" t="s">
        <v>2993</v>
      </c>
    </row>
    <row r="2552" s="2" customFormat="1">
      <c r="A2552" s="38"/>
      <c r="B2552" s="39"/>
      <c r="C2552" s="38"/>
      <c r="D2552" s="194" t="s">
        <v>193</v>
      </c>
      <c r="E2552" s="38"/>
      <c r="F2552" s="195" t="s">
        <v>2992</v>
      </c>
      <c r="G2552" s="38"/>
      <c r="H2552" s="38"/>
      <c r="I2552" s="196"/>
      <c r="J2552" s="38"/>
      <c r="K2552" s="38"/>
      <c r="L2552" s="39"/>
      <c r="M2552" s="197"/>
      <c r="N2552" s="198"/>
      <c r="O2552" s="77"/>
      <c r="P2552" s="77"/>
      <c r="Q2552" s="77"/>
      <c r="R2552" s="77"/>
      <c r="S2552" s="77"/>
      <c r="T2552" s="78"/>
      <c r="U2552" s="38"/>
      <c r="V2552" s="38"/>
      <c r="W2552" s="38"/>
      <c r="X2552" s="38"/>
      <c r="Y2552" s="38"/>
      <c r="Z2552" s="38"/>
      <c r="AA2552" s="38"/>
      <c r="AB2552" s="38"/>
      <c r="AC2552" s="38"/>
      <c r="AD2552" s="38"/>
      <c r="AE2552" s="38"/>
      <c r="AT2552" s="19" t="s">
        <v>193</v>
      </c>
      <c r="AU2552" s="19" t="s">
        <v>92</v>
      </c>
    </row>
    <row r="2553" s="2" customFormat="1" ht="37.8" customHeight="1">
      <c r="A2553" s="38"/>
      <c r="B2553" s="180"/>
      <c r="C2553" s="181" t="s">
        <v>2994</v>
      </c>
      <c r="D2553" s="181" t="s">
        <v>187</v>
      </c>
      <c r="E2553" s="182" t="s">
        <v>2995</v>
      </c>
      <c r="F2553" s="183" t="s">
        <v>2996</v>
      </c>
      <c r="G2553" s="184" t="s">
        <v>383</v>
      </c>
      <c r="H2553" s="185">
        <v>1</v>
      </c>
      <c r="I2553" s="186"/>
      <c r="J2553" s="187">
        <f>ROUND(I2553*H2553,2)</f>
        <v>0</v>
      </c>
      <c r="K2553" s="183" t="s">
        <v>1</v>
      </c>
      <c r="L2553" s="39"/>
      <c r="M2553" s="188" t="s">
        <v>1</v>
      </c>
      <c r="N2553" s="189" t="s">
        <v>42</v>
      </c>
      <c r="O2553" s="77"/>
      <c r="P2553" s="190">
        <f>O2553*H2553</f>
        <v>0</v>
      </c>
      <c r="Q2553" s="190">
        <v>0</v>
      </c>
      <c r="R2553" s="190">
        <f>Q2553*H2553</f>
        <v>0</v>
      </c>
      <c r="S2553" s="190">
        <v>0</v>
      </c>
      <c r="T2553" s="191">
        <f>S2553*H2553</f>
        <v>0</v>
      </c>
      <c r="U2553" s="38"/>
      <c r="V2553" s="38"/>
      <c r="W2553" s="38"/>
      <c r="X2553" s="38"/>
      <c r="Y2553" s="38"/>
      <c r="Z2553" s="38"/>
      <c r="AA2553" s="38"/>
      <c r="AB2553" s="38"/>
      <c r="AC2553" s="38"/>
      <c r="AD2553" s="38"/>
      <c r="AE2553" s="38"/>
      <c r="AR2553" s="192" t="s">
        <v>301</v>
      </c>
      <c r="AT2553" s="192" t="s">
        <v>187</v>
      </c>
      <c r="AU2553" s="192" t="s">
        <v>92</v>
      </c>
      <c r="AY2553" s="19" t="s">
        <v>185</v>
      </c>
      <c r="BE2553" s="193">
        <f>IF(N2553="základní",J2553,0)</f>
        <v>0</v>
      </c>
      <c r="BF2553" s="193">
        <f>IF(N2553="snížená",J2553,0)</f>
        <v>0</v>
      </c>
      <c r="BG2553" s="193">
        <f>IF(N2553="zákl. přenesená",J2553,0)</f>
        <v>0</v>
      </c>
      <c r="BH2553" s="193">
        <f>IF(N2553="sníž. přenesená",J2553,0)</f>
        <v>0</v>
      </c>
      <c r="BI2553" s="193">
        <f>IF(N2553="nulová",J2553,0)</f>
        <v>0</v>
      </c>
      <c r="BJ2553" s="19" t="s">
        <v>92</v>
      </c>
      <c r="BK2553" s="193">
        <f>ROUND(I2553*H2553,2)</f>
        <v>0</v>
      </c>
      <c r="BL2553" s="19" t="s">
        <v>301</v>
      </c>
      <c r="BM2553" s="192" t="s">
        <v>2997</v>
      </c>
    </row>
    <row r="2554" s="2" customFormat="1">
      <c r="A2554" s="38"/>
      <c r="B2554" s="39"/>
      <c r="C2554" s="38"/>
      <c r="D2554" s="194" t="s">
        <v>193</v>
      </c>
      <c r="E2554" s="38"/>
      <c r="F2554" s="195" t="s">
        <v>2996</v>
      </c>
      <c r="G2554" s="38"/>
      <c r="H2554" s="38"/>
      <c r="I2554" s="196"/>
      <c r="J2554" s="38"/>
      <c r="K2554" s="38"/>
      <c r="L2554" s="39"/>
      <c r="M2554" s="197"/>
      <c r="N2554" s="198"/>
      <c r="O2554" s="77"/>
      <c r="P2554" s="77"/>
      <c r="Q2554" s="77"/>
      <c r="R2554" s="77"/>
      <c r="S2554" s="77"/>
      <c r="T2554" s="78"/>
      <c r="U2554" s="38"/>
      <c r="V2554" s="38"/>
      <c r="W2554" s="38"/>
      <c r="X2554" s="38"/>
      <c r="Y2554" s="38"/>
      <c r="Z2554" s="38"/>
      <c r="AA2554" s="38"/>
      <c r="AB2554" s="38"/>
      <c r="AC2554" s="38"/>
      <c r="AD2554" s="38"/>
      <c r="AE2554" s="38"/>
      <c r="AT2554" s="19" t="s">
        <v>193</v>
      </c>
      <c r="AU2554" s="19" t="s">
        <v>92</v>
      </c>
    </row>
    <row r="2555" s="2" customFormat="1" ht="37.8" customHeight="1">
      <c r="A2555" s="38"/>
      <c r="B2555" s="180"/>
      <c r="C2555" s="181" t="s">
        <v>2998</v>
      </c>
      <c r="D2555" s="181" t="s">
        <v>187</v>
      </c>
      <c r="E2555" s="182" t="s">
        <v>2999</v>
      </c>
      <c r="F2555" s="183" t="s">
        <v>3000</v>
      </c>
      <c r="G2555" s="184" t="s">
        <v>383</v>
      </c>
      <c r="H2555" s="185">
        <v>1</v>
      </c>
      <c r="I2555" s="186"/>
      <c r="J2555" s="187">
        <f>ROUND(I2555*H2555,2)</f>
        <v>0</v>
      </c>
      <c r="K2555" s="183" t="s">
        <v>1</v>
      </c>
      <c r="L2555" s="39"/>
      <c r="M2555" s="188" t="s">
        <v>1</v>
      </c>
      <c r="N2555" s="189" t="s">
        <v>42</v>
      </c>
      <c r="O2555" s="77"/>
      <c r="P2555" s="190">
        <f>O2555*H2555</f>
        <v>0</v>
      </c>
      <c r="Q2555" s="190">
        <v>0</v>
      </c>
      <c r="R2555" s="190">
        <f>Q2555*H2555</f>
        <v>0</v>
      </c>
      <c r="S2555" s="190">
        <v>0</v>
      </c>
      <c r="T2555" s="191">
        <f>S2555*H2555</f>
        <v>0</v>
      </c>
      <c r="U2555" s="38"/>
      <c r="V2555" s="38"/>
      <c r="W2555" s="38"/>
      <c r="X2555" s="38"/>
      <c r="Y2555" s="38"/>
      <c r="Z2555" s="38"/>
      <c r="AA2555" s="38"/>
      <c r="AB2555" s="38"/>
      <c r="AC2555" s="38"/>
      <c r="AD2555" s="38"/>
      <c r="AE2555" s="38"/>
      <c r="AR2555" s="192" t="s">
        <v>301</v>
      </c>
      <c r="AT2555" s="192" t="s">
        <v>187</v>
      </c>
      <c r="AU2555" s="192" t="s">
        <v>92</v>
      </c>
      <c r="AY2555" s="19" t="s">
        <v>185</v>
      </c>
      <c r="BE2555" s="193">
        <f>IF(N2555="základní",J2555,0)</f>
        <v>0</v>
      </c>
      <c r="BF2555" s="193">
        <f>IF(N2555="snížená",J2555,0)</f>
        <v>0</v>
      </c>
      <c r="BG2555" s="193">
        <f>IF(N2555="zákl. přenesená",J2555,0)</f>
        <v>0</v>
      </c>
      <c r="BH2555" s="193">
        <f>IF(N2555="sníž. přenesená",J2555,0)</f>
        <v>0</v>
      </c>
      <c r="BI2555" s="193">
        <f>IF(N2555="nulová",J2555,0)</f>
        <v>0</v>
      </c>
      <c r="BJ2555" s="19" t="s">
        <v>92</v>
      </c>
      <c r="BK2555" s="193">
        <f>ROUND(I2555*H2555,2)</f>
        <v>0</v>
      </c>
      <c r="BL2555" s="19" t="s">
        <v>301</v>
      </c>
      <c r="BM2555" s="192" t="s">
        <v>3001</v>
      </c>
    </row>
    <row r="2556" s="2" customFormat="1">
      <c r="A2556" s="38"/>
      <c r="B2556" s="39"/>
      <c r="C2556" s="38"/>
      <c r="D2556" s="194" t="s">
        <v>193</v>
      </c>
      <c r="E2556" s="38"/>
      <c r="F2556" s="195" t="s">
        <v>3000</v>
      </c>
      <c r="G2556" s="38"/>
      <c r="H2556" s="38"/>
      <c r="I2556" s="196"/>
      <c r="J2556" s="38"/>
      <c r="K2556" s="38"/>
      <c r="L2556" s="39"/>
      <c r="M2556" s="197"/>
      <c r="N2556" s="198"/>
      <c r="O2556" s="77"/>
      <c r="P2556" s="77"/>
      <c r="Q2556" s="77"/>
      <c r="R2556" s="77"/>
      <c r="S2556" s="77"/>
      <c r="T2556" s="78"/>
      <c r="U2556" s="38"/>
      <c r="V2556" s="38"/>
      <c r="W2556" s="38"/>
      <c r="X2556" s="38"/>
      <c r="Y2556" s="38"/>
      <c r="Z2556" s="38"/>
      <c r="AA2556" s="38"/>
      <c r="AB2556" s="38"/>
      <c r="AC2556" s="38"/>
      <c r="AD2556" s="38"/>
      <c r="AE2556" s="38"/>
      <c r="AT2556" s="19" t="s">
        <v>193</v>
      </c>
      <c r="AU2556" s="19" t="s">
        <v>92</v>
      </c>
    </row>
    <row r="2557" s="2" customFormat="1" ht="37.8" customHeight="1">
      <c r="A2557" s="38"/>
      <c r="B2557" s="180"/>
      <c r="C2557" s="181" t="s">
        <v>3002</v>
      </c>
      <c r="D2557" s="181" t="s">
        <v>187</v>
      </c>
      <c r="E2557" s="182" t="s">
        <v>3003</v>
      </c>
      <c r="F2557" s="183" t="s">
        <v>3004</v>
      </c>
      <c r="G2557" s="184" t="s">
        <v>383</v>
      </c>
      <c r="H2557" s="185">
        <v>1</v>
      </c>
      <c r="I2557" s="186"/>
      <c r="J2557" s="187">
        <f>ROUND(I2557*H2557,2)</f>
        <v>0</v>
      </c>
      <c r="K2557" s="183" t="s">
        <v>1</v>
      </c>
      <c r="L2557" s="39"/>
      <c r="M2557" s="188" t="s">
        <v>1</v>
      </c>
      <c r="N2557" s="189" t="s">
        <v>42</v>
      </c>
      <c r="O2557" s="77"/>
      <c r="P2557" s="190">
        <f>O2557*H2557</f>
        <v>0</v>
      </c>
      <c r="Q2557" s="190">
        <v>0</v>
      </c>
      <c r="R2557" s="190">
        <f>Q2557*H2557</f>
        <v>0</v>
      </c>
      <c r="S2557" s="190">
        <v>0</v>
      </c>
      <c r="T2557" s="191">
        <f>S2557*H2557</f>
        <v>0</v>
      </c>
      <c r="U2557" s="38"/>
      <c r="V2557" s="38"/>
      <c r="W2557" s="38"/>
      <c r="X2557" s="38"/>
      <c r="Y2557" s="38"/>
      <c r="Z2557" s="38"/>
      <c r="AA2557" s="38"/>
      <c r="AB2557" s="38"/>
      <c r="AC2557" s="38"/>
      <c r="AD2557" s="38"/>
      <c r="AE2557" s="38"/>
      <c r="AR2557" s="192" t="s">
        <v>301</v>
      </c>
      <c r="AT2557" s="192" t="s">
        <v>187</v>
      </c>
      <c r="AU2557" s="192" t="s">
        <v>92</v>
      </c>
      <c r="AY2557" s="19" t="s">
        <v>185</v>
      </c>
      <c r="BE2557" s="193">
        <f>IF(N2557="základní",J2557,0)</f>
        <v>0</v>
      </c>
      <c r="BF2557" s="193">
        <f>IF(N2557="snížená",J2557,0)</f>
        <v>0</v>
      </c>
      <c r="BG2557" s="193">
        <f>IF(N2557="zákl. přenesená",J2557,0)</f>
        <v>0</v>
      </c>
      <c r="BH2557" s="193">
        <f>IF(N2557="sníž. přenesená",J2557,0)</f>
        <v>0</v>
      </c>
      <c r="BI2557" s="193">
        <f>IF(N2557="nulová",J2557,0)</f>
        <v>0</v>
      </c>
      <c r="BJ2557" s="19" t="s">
        <v>92</v>
      </c>
      <c r="BK2557" s="193">
        <f>ROUND(I2557*H2557,2)</f>
        <v>0</v>
      </c>
      <c r="BL2557" s="19" t="s">
        <v>301</v>
      </c>
      <c r="BM2557" s="192" t="s">
        <v>3005</v>
      </c>
    </row>
    <row r="2558" s="2" customFormat="1">
      <c r="A2558" s="38"/>
      <c r="B2558" s="39"/>
      <c r="C2558" s="38"/>
      <c r="D2558" s="194" t="s">
        <v>193</v>
      </c>
      <c r="E2558" s="38"/>
      <c r="F2558" s="195" t="s">
        <v>3004</v>
      </c>
      <c r="G2558" s="38"/>
      <c r="H2558" s="38"/>
      <c r="I2558" s="196"/>
      <c r="J2558" s="38"/>
      <c r="K2558" s="38"/>
      <c r="L2558" s="39"/>
      <c r="M2558" s="197"/>
      <c r="N2558" s="198"/>
      <c r="O2558" s="77"/>
      <c r="P2558" s="77"/>
      <c r="Q2558" s="77"/>
      <c r="R2558" s="77"/>
      <c r="S2558" s="77"/>
      <c r="T2558" s="78"/>
      <c r="U2558" s="38"/>
      <c r="V2558" s="38"/>
      <c r="W2558" s="38"/>
      <c r="X2558" s="38"/>
      <c r="Y2558" s="38"/>
      <c r="Z2558" s="38"/>
      <c r="AA2558" s="38"/>
      <c r="AB2558" s="38"/>
      <c r="AC2558" s="38"/>
      <c r="AD2558" s="38"/>
      <c r="AE2558" s="38"/>
      <c r="AT2558" s="19" t="s">
        <v>193</v>
      </c>
      <c r="AU2558" s="19" t="s">
        <v>92</v>
      </c>
    </row>
    <row r="2559" s="2" customFormat="1" ht="37.8" customHeight="1">
      <c r="A2559" s="38"/>
      <c r="B2559" s="180"/>
      <c r="C2559" s="181" t="s">
        <v>3006</v>
      </c>
      <c r="D2559" s="181" t="s">
        <v>187</v>
      </c>
      <c r="E2559" s="182" t="s">
        <v>3007</v>
      </c>
      <c r="F2559" s="183" t="s">
        <v>3008</v>
      </c>
      <c r="G2559" s="184" t="s">
        <v>383</v>
      </c>
      <c r="H2559" s="185">
        <v>1</v>
      </c>
      <c r="I2559" s="186"/>
      <c r="J2559" s="187">
        <f>ROUND(I2559*H2559,2)</f>
        <v>0</v>
      </c>
      <c r="K2559" s="183" t="s">
        <v>1</v>
      </c>
      <c r="L2559" s="39"/>
      <c r="M2559" s="188" t="s">
        <v>1</v>
      </c>
      <c r="N2559" s="189" t="s">
        <v>42</v>
      </c>
      <c r="O2559" s="77"/>
      <c r="P2559" s="190">
        <f>O2559*H2559</f>
        <v>0</v>
      </c>
      <c r="Q2559" s="190">
        <v>0</v>
      </c>
      <c r="R2559" s="190">
        <f>Q2559*H2559</f>
        <v>0</v>
      </c>
      <c r="S2559" s="190">
        <v>0</v>
      </c>
      <c r="T2559" s="191">
        <f>S2559*H2559</f>
        <v>0</v>
      </c>
      <c r="U2559" s="38"/>
      <c r="V2559" s="38"/>
      <c r="W2559" s="38"/>
      <c r="X2559" s="38"/>
      <c r="Y2559" s="38"/>
      <c r="Z2559" s="38"/>
      <c r="AA2559" s="38"/>
      <c r="AB2559" s="38"/>
      <c r="AC2559" s="38"/>
      <c r="AD2559" s="38"/>
      <c r="AE2559" s="38"/>
      <c r="AR2559" s="192" t="s">
        <v>301</v>
      </c>
      <c r="AT2559" s="192" t="s">
        <v>187</v>
      </c>
      <c r="AU2559" s="192" t="s">
        <v>92</v>
      </c>
      <c r="AY2559" s="19" t="s">
        <v>185</v>
      </c>
      <c r="BE2559" s="193">
        <f>IF(N2559="základní",J2559,0)</f>
        <v>0</v>
      </c>
      <c r="BF2559" s="193">
        <f>IF(N2559="snížená",J2559,0)</f>
        <v>0</v>
      </c>
      <c r="BG2559" s="193">
        <f>IF(N2559="zákl. přenesená",J2559,0)</f>
        <v>0</v>
      </c>
      <c r="BH2559" s="193">
        <f>IF(N2559="sníž. přenesená",J2559,0)</f>
        <v>0</v>
      </c>
      <c r="BI2559" s="193">
        <f>IF(N2559="nulová",J2559,0)</f>
        <v>0</v>
      </c>
      <c r="BJ2559" s="19" t="s">
        <v>92</v>
      </c>
      <c r="BK2559" s="193">
        <f>ROUND(I2559*H2559,2)</f>
        <v>0</v>
      </c>
      <c r="BL2559" s="19" t="s">
        <v>301</v>
      </c>
      <c r="BM2559" s="192" t="s">
        <v>3009</v>
      </c>
    </row>
    <row r="2560" s="2" customFormat="1">
      <c r="A2560" s="38"/>
      <c r="B2560" s="39"/>
      <c r="C2560" s="38"/>
      <c r="D2560" s="194" t="s">
        <v>193</v>
      </c>
      <c r="E2560" s="38"/>
      <c r="F2560" s="195" t="s">
        <v>3008</v>
      </c>
      <c r="G2560" s="38"/>
      <c r="H2560" s="38"/>
      <c r="I2560" s="196"/>
      <c r="J2560" s="38"/>
      <c r="K2560" s="38"/>
      <c r="L2560" s="39"/>
      <c r="M2560" s="197"/>
      <c r="N2560" s="198"/>
      <c r="O2560" s="77"/>
      <c r="P2560" s="77"/>
      <c r="Q2560" s="77"/>
      <c r="R2560" s="77"/>
      <c r="S2560" s="77"/>
      <c r="T2560" s="78"/>
      <c r="U2560" s="38"/>
      <c r="V2560" s="38"/>
      <c r="W2560" s="38"/>
      <c r="X2560" s="38"/>
      <c r="Y2560" s="38"/>
      <c r="Z2560" s="38"/>
      <c r="AA2560" s="38"/>
      <c r="AB2560" s="38"/>
      <c r="AC2560" s="38"/>
      <c r="AD2560" s="38"/>
      <c r="AE2560" s="38"/>
      <c r="AT2560" s="19" t="s">
        <v>193</v>
      </c>
      <c r="AU2560" s="19" t="s">
        <v>92</v>
      </c>
    </row>
    <row r="2561" s="2" customFormat="1" ht="37.8" customHeight="1">
      <c r="A2561" s="38"/>
      <c r="B2561" s="180"/>
      <c r="C2561" s="181" t="s">
        <v>3010</v>
      </c>
      <c r="D2561" s="181" t="s">
        <v>187</v>
      </c>
      <c r="E2561" s="182" t="s">
        <v>3011</v>
      </c>
      <c r="F2561" s="183" t="s">
        <v>3012</v>
      </c>
      <c r="G2561" s="184" t="s">
        <v>383</v>
      </c>
      <c r="H2561" s="185">
        <v>1</v>
      </c>
      <c r="I2561" s="186"/>
      <c r="J2561" s="187">
        <f>ROUND(I2561*H2561,2)</f>
        <v>0</v>
      </c>
      <c r="K2561" s="183" t="s">
        <v>1</v>
      </c>
      <c r="L2561" s="39"/>
      <c r="M2561" s="188" t="s">
        <v>1</v>
      </c>
      <c r="N2561" s="189" t="s">
        <v>42</v>
      </c>
      <c r="O2561" s="77"/>
      <c r="P2561" s="190">
        <f>O2561*H2561</f>
        <v>0</v>
      </c>
      <c r="Q2561" s="190">
        <v>0</v>
      </c>
      <c r="R2561" s="190">
        <f>Q2561*H2561</f>
        <v>0</v>
      </c>
      <c r="S2561" s="190">
        <v>0</v>
      </c>
      <c r="T2561" s="191">
        <f>S2561*H2561</f>
        <v>0</v>
      </c>
      <c r="U2561" s="38"/>
      <c r="V2561" s="38"/>
      <c r="W2561" s="38"/>
      <c r="X2561" s="38"/>
      <c r="Y2561" s="38"/>
      <c r="Z2561" s="38"/>
      <c r="AA2561" s="38"/>
      <c r="AB2561" s="38"/>
      <c r="AC2561" s="38"/>
      <c r="AD2561" s="38"/>
      <c r="AE2561" s="38"/>
      <c r="AR2561" s="192" t="s">
        <v>301</v>
      </c>
      <c r="AT2561" s="192" t="s">
        <v>187</v>
      </c>
      <c r="AU2561" s="192" t="s">
        <v>92</v>
      </c>
      <c r="AY2561" s="19" t="s">
        <v>185</v>
      </c>
      <c r="BE2561" s="193">
        <f>IF(N2561="základní",J2561,0)</f>
        <v>0</v>
      </c>
      <c r="BF2561" s="193">
        <f>IF(N2561="snížená",J2561,0)</f>
        <v>0</v>
      </c>
      <c r="BG2561" s="193">
        <f>IF(N2561="zákl. přenesená",J2561,0)</f>
        <v>0</v>
      </c>
      <c r="BH2561" s="193">
        <f>IF(N2561="sníž. přenesená",J2561,0)</f>
        <v>0</v>
      </c>
      <c r="BI2561" s="193">
        <f>IF(N2561="nulová",J2561,0)</f>
        <v>0</v>
      </c>
      <c r="BJ2561" s="19" t="s">
        <v>92</v>
      </c>
      <c r="BK2561" s="193">
        <f>ROUND(I2561*H2561,2)</f>
        <v>0</v>
      </c>
      <c r="BL2561" s="19" t="s">
        <v>301</v>
      </c>
      <c r="BM2561" s="192" t="s">
        <v>3013</v>
      </c>
    </row>
    <row r="2562" s="2" customFormat="1">
      <c r="A2562" s="38"/>
      <c r="B2562" s="39"/>
      <c r="C2562" s="38"/>
      <c r="D2562" s="194" t="s">
        <v>193</v>
      </c>
      <c r="E2562" s="38"/>
      <c r="F2562" s="195" t="s">
        <v>3012</v>
      </c>
      <c r="G2562" s="38"/>
      <c r="H2562" s="38"/>
      <c r="I2562" s="196"/>
      <c r="J2562" s="38"/>
      <c r="K2562" s="38"/>
      <c r="L2562" s="39"/>
      <c r="M2562" s="197"/>
      <c r="N2562" s="198"/>
      <c r="O2562" s="77"/>
      <c r="P2562" s="77"/>
      <c r="Q2562" s="77"/>
      <c r="R2562" s="77"/>
      <c r="S2562" s="77"/>
      <c r="T2562" s="78"/>
      <c r="U2562" s="38"/>
      <c r="V2562" s="38"/>
      <c r="W2562" s="38"/>
      <c r="X2562" s="38"/>
      <c r="Y2562" s="38"/>
      <c r="Z2562" s="38"/>
      <c r="AA2562" s="38"/>
      <c r="AB2562" s="38"/>
      <c r="AC2562" s="38"/>
      <c r="AD2562" s="38"/>
      <c r="AE2562" s="38"/>
      <c r="AT2562" s="19" t="s">
        <v>193</v>
      </c>
      <c r="AU2562" s="19" t="s">
        <v>92</v>
      </c>
    </row>
    <row r="2563" s="2" customFormat="1" ht="37.8" customHeight="1">
      <c r="A2563" s="38"/>
      <c r="B2563" s="180"/>
      <c r="C2563" s="181" t="s">
        <v>3014</v>
      </c>
      <c r="D2563" s="181" t="s">
        <v>187</v>
      </c>
      <c r="E2563" s="182" t="s">
        <v>3015</v>
      </c>
      <c r="F2563" s="183" t="s">
        <v>3016</v>
      </c>
      <c r="G2563" s="184" t="s">
        <v>383</v>
      </c>
      <c r="H2563" s="185">
        <v>1</v>
      </c>
      <c r="I2563" s="186"/>
      <c r="J2563" s="187">
        <f>ROUND(I2563*H2563,2)</f>
        <v>0</v>
      </c>
      <c r="K2563" s="183" t="s">
        <v>1</v>
      </c>
      <c r="L2563" s="39"/>
      <c r="M2563" s="188" t="s">
        <v>1</v>
      </c>
      <c r="N2563" s="189" t="s">
        <v>42</v>
      </c>
      <c r="O2563" s="77"/>
      <c r="P2563" s="190">
        <f>O2563*H2563</f>
        <v>0</v>
      </c>
      <c r="Q2563" s="190">
        <v>0</v>
      </c>
      <c r="R2563" s="190">
        <f>Q2563*H2563</f>
        <v>0</v>
      </c>
      <c r="S2563" s="190">
        <v>0</v>
      </c>
      <c r="T2563" s="191">
        <f>S2563*H2563</f>
        <v>0</v>
      </c>
      <c r="U2563" s="38"/>
      <c r="V2563" s="38"/>
      <c r="W2563" s="38"/>
      <c r="X2563" s="38"/>
      <c r="Y2563" s="38"/>
      <c r="Z2563" s="38"/>
      <c r="AA2563" s="38"/>
      <c r="AB2563" s="38"/>
      <c r="AC2563" s="38"/>
      <c r="AD2563" s="38"/>
      <c r="AE2563" s="38"/>
      <c r="AR2563" s="192" t="s">
        <v>301</v>
      </c>
      <c r="AT2563" s="192" t="s">
        <v>187</v>
      </c>
      <c r="AU2563" s="192" t="s">
        <v>92</v>
      </c>
      <c r="AY2563" s="19" t="s">
        <v>185</v>
      </c>
      <c r="BE2563" s="193">
        <f>IF(N2563="základní",J2563,0)</f>
        <v>0</v>
      </c>
      <c r="BF2563" s="193">
        <f>IF(N2563="snížená",J2563,0)</f>
        <v>0</v>
      </c>
      <c r="BG2563" s="193">
        <f>IF(N2563="zákl. přenesená",J2563,0)</f>
        <v>0</v>
      </c>
      <c r="BH2563" s="193">
        <f>IF(N2563="sníž. přenesená",J2563,0)</f>
        <v>0</v>
      </c>
      <c r="BI2563" s="193">
        <f>IF(N2563="nulová",J2563,0)</f>
        <v>0</v>
      </c>
      <c r="BJ2563" s="19" t="s">
        <v>92</v>
      </c>
      <c r="BK2563" s="193">
        <f>ROUND(I2563*H2563,2)</f>
        <v>0</v>
      </c>
      <c r="BL2563" s="19" t="s">
        <v>301</v>
      </c>
      <c r="BM2563" s="192" t="s">
        <v>3017</v>
      </c>
    </row>
    <row r="2564" s="2" customFormat="1">
      <c r="A2564" s="38"/>
      <c r="B2564" s="39"/>
      <c r="C2564" s="38"/>
      <c r="D2564" s="194" t="s">
        <v>193</v>
      </c>
      <c r="E2564" s="38"/>
      <c r="F2564" s="195" t="s">
        <v>3016</v>
      </c>
      <c r="G2564" s="38"/>
      <c r="H2564" s="38"/>
      <c r="I2564" s="196"/>
      <c r="J2564" s="38"/>
      <c r="K2564" s="38"/>
      <c r="L2564" s="39"/>
      <c r="M2564" s="197"/>
      <c r="N2564" s="198"/>
      <c r="O2564" s="77"/>
      <c r="P2564" s="77"/>
      <c r="Q2564" s="77"/>
      <c r="R2564" s="77"/>
      <c r="S2564" s="77"/>
      <c r="T2564" s="78"/>
      <c r="U2564" s="38"/>
      <c r="V2564" s="38"/>
      <c r="W2564" s="38"/>
      <c r="X2564" s="38"/>
      <c r="Y2564" s="38"/>
      <c r="Z2564" s="38"/>
      <c r="AA2564" s="38"/>
      <c r="AB2564" s="38"/>
      <c r="AC2564" s="38"/>
      <c r="AD2564" s="38"/>
      <c r="AE2564" s="38"/>
      <c r="AT2564" s="19" t="s">
        <v>193</v>
      </c>
      <c r="AU2564" s="19" t="s">
        <v>92</v>
      </c>
    </row>
    <row r="2565" s="2" customFormat="1" ht="37.8" customHeight="1">
      <c r="A2565" s="38"/>
      <c r="B2565" s="180"/>
      <c r="C2565" s="181" t="s">
        <v>3018</v>
      </c>
      <c r="D2565" s="181" t="s">
        <v>187</v>
      </c>
      <c r="E2565" s="182" t="s">
        <v>3019</v>
      </c>
      <c r="F2565" s="183" t="s">
        <v>3020</v>
      </c>
      <c r="G2565" s="184" t="s">
        <v>383</v>
      </c>
      <c r="H2565" s="185">
        <v>1</v>
      </c>
      <c r="I2565" s="186"/>
      <c r="J2565" s="187">
        <f>ROUND(I2565*H2565,2)</f>
        <v>0</v>
      </c>
      <c r="K2565" s="183" t="s">
        <v>1</v>
      </c>
      <c r="L2565" s="39"/>
      <c r="M2565" s="188" t="s">
        <v>1</v>
      </c>
      <c r="N2565" s="189" t="s">
        <v>42</v>
      </c>
      <c r="O2565" s="77"/>
      <c r="P2565" s="190">
        <f>O2565*H2565</f>
        <v>0</v>
      </c>
      <c r="Q2565" s="190">
        <v>0</v>
      </c>
      <c r="R2565" s="190">
        <f>Q2565*H2565</f>
        <v>0</v>
      </c>
      <c r="S2565" s="190">
        <v>0</v>
      </c>
      <c r="T2565" s="191">
        <f>S2565*H2565</f>
        <v>0</v>
      </c>
      <c r="U2565" s="38"/>
      <c r="V2565" s="38"/>
      <c r="W2565" s="38"/>
      <c r="X2565" s="38"/>
      <c r="Y2565" s="38"/>
      <c r="Z2565" s="38"/>
      <c r="AA2565" s="38"/>
      <c r="AB2565" s="38"/>
      <c r="AC2565" s="38"/>
      <c r="AD2565" s="38"/>
      <c r="AE2565" s="38"/>
      <c r="AR2565" s="192" t="s">
        <v>301</v>
      </c>
      <c r="AT2565" s="192" t="s">
        <v>187</v>
      </c>
      <c r="AU2565" s="192" t="s">
        <v>92</v>
      </c>
      <c r="AY2565" s="19" t="s">
        <v>185</v>
      </c>
      <c r="BE2565" s="193">
        <f>IF(N2565="základní",J2565,0)</f>
        <v>0</v>
      </c>
      <c r="BF2565" s="193">
        <f>IF(N2565="snížená",J2565,0)</f>
        <v>0</v>
      </c>
      <c r="BG2565" s="193">
        <f>IF(N2565="zákl. přenesená",J2565,0)</f>
        <v>0</v>
      </c>
      <c r="BH2565" s="193">
        <f>IF(N2565="sníž. přenesená",J2565,0)</f>
        <v>0</v>
      </c>
      <c r="BI2565" s="193">
        <f>IF(N2565="nulová",J2565,0)</f>
        <v>0</v>
      </c>
      <c r="BJ2565" s="19" t="s">
        <v>92</v>
      </c>
      <c r="BK2565" s="193">
        <f>ROUND(I2565*H2565,2)</f>
        <v>0</v>
      </c>
      <c r="BL2565" s="19" t="s">
        <v>301</v>
      </c>
      <c r="BM2565" s="192" t="s">
        <v>3021</v>
      </c>
    </row>
    <row r="2566" s="2" customFormat="1">
      <c r="A2566" s="38"/>
      <c r="B2566" s="39"/>
      <c r="C2566" s="38"/>
      <c r="D2566" s="194" t="s">
        <v>193</v>
      </c>
      <c r="E2566" s="38"/>
      <c r="F2566" s="195" t="s">
        <v>3020</v>
      </c>
      <c r="G2566" s="38"/>
      <c r="H2566" s="38"/>
      <c r="I2566" s="196"/>
      <c r="J2566" s="38"/>
      <c r="K2566" s="38"/>
      <c r="L2566" s="39"/>
      <c r="M2566" s="197"/>
      <c r="N2566" s="198"/>
      <c r="O2566" s="77"/>
      <c r="P2566" s="77"/>
      <c r="Q2566" s="77"/>
      <c r="R2566" s="77"/>
      <c r="S2566" s="77"/>
      <c r="T2566" s="78"/>
      <c r="U2566" s="38"/>
      <c r="V2566" s="38"/>
      <c r="W2566" s="38"/>
      <c r="X2566" s="38"/>
      <c r="Y2566" s="38"/>
      <c r="Z2566" s="38"/>
      <c r="AA2566" s="38"/>
      <c r="AB2566" s="38"/>
      <c r="AC2566" s="38"/>
      <c r="AD2566" s="38"/>
      <c r="AE2566" s="38"/>
      <c r="AT2566" s="19" t="s">
        <v>193</v>
      </c>
      <c r="AU2566" s="19" t="s">
        <v>92</v>
      </c>
    </row>
    <row r="2567" s="2" customFormat="1" ht="37.8" customHeight="1">
      <c r="A2567" s="38"/>
      <c r="B2567" s="180"/>
      <c r="C2567" s="181" t="s">
        <v>3022</v>
      </c>
      <c r="D2567" s="181" t="s">
        <v>187</v>
      </c>
      <c r="E2567" s="182" t="s">
        <v>3023</v>
      </c>
      <c r="F2567" s="183" t="s">
        <v>3024</v>
      </c>
      <c r="G2567" s="184" t="s">
        <v>383</v>
      </c>
      <c r="H2567" s="185">
        <v>1</v>
      </c>
      <c r="I2567" s="186"/>
      <c r="J2567" s="187">
        <f>ROUND(I2567*H2567,2)</f>
        <v>0</v>
      </c>
      <c r="K2567" s="183" t="s">
        <v>1</v>
      </c>
      <c r="L2567" s="39"/>
      <c r="M2567" s="188" t="s">
        <v>1</v>
      </c>
      <c r="N2567" s="189" t="s">
        <v>42</v>
      </c>
      <c r="O2567" s="77"/>
      <c r="P2567" s="190">
        <f>O2567*H2567</f>
        <v>0</v>
      </c>
      <c r="Q2567" s="190">
        <v>0</v>
      </c>
      <c r="R2567" s="190">
        <f>Q2567*H2567</f>
        <v>0</v>
      </c>
      <c r="S2567" s="190">
        <v>0</v>
      </c>
      <c r="T2567" s="191">
        <f>S2567*H2567</f>
        <v>0</v>
      </c>
      <c r="U2567" s="38"/>
      <c r="V2567" s="38"/>
      <c r="W2567" s="38"/>
      <c r="X2567" s="38"/>
      <c r="Y2567" s="38"/>
      <c r="Z2567" s="38"/>
      <c r="AA2567" s="38"/>
      <c r="AB2567" s="38"/>
      <c r="AC2567" s="38"/>
      <c r="AD2567" s="38"/>
      <c r="AE2567" s="38"/>
      <c r="AR2567" s="192" t="s">
        <v>301</v>
      </c>
      <c r="AT2567" s="192" t="s">
        <v>187</v>
      </c>
      <c r="AU2567" s="192" t="s">
        <v>92</v>
      </c>
      <c r="AY2567" s="19" t="s">
        <v>185</v>
      </c>
      <c r="BE2567" s="193">
        <f>IF(N2567="základní",J2567,0)</f>
        <v>0</v>
      </c>
      <c r="BF2567" s="193">
        <f>IF(N2567="snížená",J2567,0)</f>
        <v>0</v>
      </c>
      <c r="BG2567" s="193">
        <f>IF(N2567="zákl. přenesená",J2567,0)</f>
        <v>0</v>
      </c>
      <c r="BH2567" s="193">
        <f>IF(N2567="sníž. přenesená",J2567,0)</f>
        <v>0</v>
      </c>
      <c r="BI2567" s="193">
        <f>IF(N2567="nulová",J2567,0)</f>
        <v>0</v>
      </c>
      <c r="BJ2567" s="19" t="s">
        <v>92</v>
      </c>
      <c r="BK2567" s="193">
        <f>ROUND(I2567*H2567,2)</f>
        <v>0</v>
      </c>
      <c r="BL2567" s="19" t="s">
        <v>301</v>
      </c>
      <c r="BM2567" s="192" t="s">
        <v>3025</v>
      </c>
    </row>
    <row r="2568" s="2" customFormat="1">
      <c r="A2568" s="38"/>
      <c r="B2568" s="39"/>
      <c r="C2568" s="38"/>
      <c r="D2568" s="194" t="s">
        <v>193</v>
      </c>
      <c r="E2568" s="38"/>
      <c r="F2568" s="195" t="s">
        <v>3024</v>
      </c>
      <c r="G2568" s="38"/>
      <c r="H2568" s="38"/>
      <c r="I2568" s="196"/>
      <c r="J2568" s="38"/>
      <c r="K2568" s="38"/>
      <c r="L2568" s="39"/>
      <c r="M2568" s="197"/>
      <c r="N2568" s="198"/>
      <c r="O2568" s="77"/>
      <c r="P2568" s="77"/>
      <c r="Q2568" s="77"/>
      <c r="R2568" s="77"/>
      <c r="S2568" s="77"/>
      <c r="T2568" s="78"/>
      <c r="U2568" s="38"/>
      <c r="V2568" s="38"/>
      <c r="W2568" s="38"/>
      <c r="X2568" s="38"/>
      <c r="Y2568" s="38"/>
      <c r="Z2568" s="38"/>
      <c r="AA2568" s="38"/>
      <c r="AB2568" s="38"/>
      <c r="AC2568" s="38"/>
      <c r="AD2568" s="38"/>
      <c r="AE2568" s="38"/>
      <c r="AT2568" s="19" t="s">
        <v>193</v>
      </c>
      <c r="AU2568" s="19" t="s">
        <v>92</v>
      </c>
    </row>
    <row r="2569" s="2" customFormat="1" ht="37.8" customHeight="1">
      <c r="A2569" s="38"/>
      <c r="B2569" s="180"/>
      <c r="C2569" s="181" t="s">
        <v>3026</v>
      </c>
      <c r="D2569" s="181" t="s">
        <v>187</v>
      </c>
      <c r="E2569" s="182" t="s">
        <v>3027</v>
      </c>
      <c r="F2569" s="183" t="s">
        <v>3028</v>
      </c>
      <c r="G2569" s="184" t="s">
        <v>383</v>
      </c>
      <c r="H2569" s="185">
        <v>1</v>
      </c>
      <c r="I2569" s="186"/>
      <c r="J2569" s="187">
        <f>ROUND(I2569*H2569,2)</f>
        <v>0</v>
      </c>
      <c r="K2569" s="183" t="s">
        <v>1</v>
      </c>
      <c r="L2569" s="39"/>
      <c r="M2569" s="188" t="s">
        <v>1</v>
      </c>
      <c r="N2569" s="189" t="s">
        <v>42</v>
      </c>
      <c r="O2569" s="77"/>
      <c r="P2569" s="190">
        <f>O2569*H2569</f>
        <v>0</v>
      </c>
      <c r="Q2569" s="190">
        <v>0</v>
      </c>
      <c r="R2569" s="190">
        <f>Q2569*H2569</f>
        <v>0</v>
      </c>
      <c r="S2569" s="190">
        <v>0</v>
      </c>
      <c r="T2569" s="191">
        <f>S2569*H2569</f>
        <v>0</v>
      </c>
      <c r="U2569" s="38"/>
      <c r="V2569" s="38"/>
      <c r="W2569" s="38"/>
      <c r="X2569" s="38"/>
      <c r="Y2569" s="38"/>
      <c r="Z2569" s="38"/>
      <c r="AA2569" s="38"/>
      <c r="AB2569" s="38"/>
      <c r="AC2569" s="38"/>
      <c r="AD2569" s="38"/>
      <c r="AE2569" s="38"/>
      <c r="AR2569" s="192" t="s">
        <v>301</v>
      </c>
      <c r="AT2569" s="192" t="s">
        <v>187</v>
      </c>
      <c r="AU2569" s="192" t="s">
        <v>92</v>
      </c>
      <c r="AY2569" s="19" t="s">
        <v>185</v>
      </c>
      <c r="BE2569" s="193">
        <f>IF(N2569="základní",J2569,0)</f>
        <v>0</v>
      </c>
      <c r="BF2569" s="193">
        <f>IF(N2569="snížená",J2569,0)</f>
        <v>0</v>
      </c>
      <c r="BG2569" s="193">
        <f>IF(N2569="zákl. přenesená",J2569,0)</f>
        <v>0</v>
      </c>
      <c r="BH2569" s="193">
        <f>IF(N2569="sníž. přenesená",J2569,0)</f>
        <v>0</v>
      </c>
      <c r="BI2569" s="193">
        <f>IF(N2569="nulová",J2569,0)</f>
        <v>0</v>
      </c>
      <c r="BJ2569" s="19" t="s">
        <v>92</v>
      </c>
      <c r="BK2569" s="193">
        <f>ROUND(I2569*H2569,2)</f>
        <v>0</v>
      </c>
      <c r="BL2569" s="19" t="s">
        <v>301</v>
      </c>
      <c r="BM2569" s="192" t="s">
        <v>3029</v>
      </c>
    </row>
    <row r="2570" s="2" customFormat="1">
      <c r="A2570" s="38"/>
      <c r="B2570" s="39"/>
      <c r="C2570" s="38"/>
      <c r="D2570" s="194" t="s">
        <v>193</v>
      </c>
      <c r="E2570" s="38"/>
      <c r="F2570" s="195" t="s">
        <v>3028</v>
      </c>
      <c r="G2570" s="38"/>
      <c r="H2570" s="38"/>
      <c r="I2570" s="196"/>
      <c r="J2570" s="38"/>
      <c r="K2570" s="38"/>
      <c r="L2570" s="39"/>
      <c r="M2570" s="197"/>
      <c r="N2570" s="198"/>
      <c r="O2570" s="77"/>
      <c r="P2570" s="77"/>
      <c r="Q2570" s="77"/>
      <c r="R2570" s="77"/>
      <c r="S2570" s="77"/>
      <c r="T2570" s="78"/>
      <c r="U2570" s="38"/>
      <c r="V2570" s="38"/>
      <c r="W2570" s="38"/>
      <c r="X2570" s="38"/>
      <c r="Y2570" s="38"/>
      <c r="Z2570" s="38"/>
      <c r="AA2570" s="38"/>
      <c r="AB2570" s="38"/>
      <c r="AC2570" s="38"/>
      <c r="AD2570" s="38"/>
      <c r="AE2570" s="38"/>
      <c r="AT2570" s="19" t="s">
        <v>193</v>
      </c>
      <c r="AU2570" s="19" t="s">
        <v>92</v>
      </c>
    </row>
    <row r="2571" s="2" customFormat="1" ht="37.8" customHeight="1">
      <c r="A2571" s="38"/>
      <c r="B2571" s="180"/>
      <c r="C2571" s="181" t="s">
        <v>3030</v>
      </c>
      <c r="D2571" s="181" t="s">
        <v>187</v>
      </c>
      <c r="E2571" s="182" t="s">
        <v>3031</v>
      </c>
      <c r="F2571" s="183" t="s">
        <v>3032</v>
      </c>
      <c r="G2571" s="184" t="s">
        <v>383</v>
      </c>
      <c r="H2571" s="185">
        <v>1</v>
      </c>
      <c r="I2571" s="186"/>
      <c r="J2571" s="187">
        <f>ROUND(I2571*H2571,2)</f>
        <v>0</v>
      </c>
      <c r="K2571" s="183" t="s">
        <v>1</v>
      </c>
      <c r="L2571" s="39"/>
      <c r="M2571" s="188" t="s">
        <v>1</v>
      </c>
      <c r="N2571" s="189" t="s">
        <v>42</v>
      </c>
      <c r="O2571" s="77"/>
      <c r="P2571" s="190">
        <f>O2571*H2571</f>
        <v>0</v>
      </c>
      <c r="Q2571" s="190">
        <v>0</v>
      </c>
      <c r="R2571" s="190">
        <f>Q2571*H2571</f>
        <v>0</v>
      </c>
      <c r="S2571" s="190">
        <v>0</v>
      </c>
      <c r="T2571" s="191">
        <f>S2571*H2571</f>
        <v>0</v>
      </c>
      <c r="U2571" s="38"/>
      <c r="V2571" s="38"/>
      <c r="W2571" s="38"/>
      <c r="X2571" s="38"/>
      <c r="Y2571" s="38"/>
      <c r="Z2571" s="38"/>
      <c r="AA2571" s="38"/>
      <c r="AB2571" s="38"/>
      <c r="AC2571" s="38"/>
      <c r="AD2571" s="38"/>
      <c r="AE2571" s="38"/>
      <c r="AR2571" s="192" t="s">
        <v>301</v>
      </c>
      <c r="AT2571" s="192" t="s">
        <v>187</v>
      </c>
      <c r="AU2571" s="192" t="s">
        <v>92</v>
      </c>
      <c r="AY2571" s="19" t="s">
        <v>185</v>
      </c>
      <c r="BE2571" s="193">
        <f>IF(N2571="základní",J2571,0)</f>
        <v>0</v>
      </c>
      <c r="BF2571" s="193">
        <f>IF(N2571="snížená",J2571,0)</f>
        <v>0</v>
      </c>
      <c r="BG2571" s="193">
        <f>IF(N2571="zákl. přenesená",J2571,0)</f>
        <v>0</v>
      </c>
      <c r="BH2571" s="193">
        <f>IF(N2571="sníž. přenesená",J2571,0)</f>
        <v>0</v>
      </c>
      <c r="BI2571" s="193">
        <f>IF(N2571="nulová",J2571,0)</f>
        <v>0</v>
      </c>
      <c r="BJ2571" s="19" t="s">
        <v>92</v>
      </c>
      <c r="BK2571" s="193">
        <f>ROUND(I2571*H2571,2)</f>
        <v>0</v>
      </c>
      <c r="BL2571" s="19" t="s">
        <v>301</v>
      </c>
      <c r="BM2571" s="192" t="s">
        <v>3033</v>
      </c>
    </row>
    <row r="2572" s="2" customFormat="1">
      <c r="A2572" s="38"/>
      <c r="B2572" s="39"/>
      <c r="C2572" s="38"/>
      <c r="D2572" s="194" t="s">
        <v>193</v>
      </c>
      <c r="E2572" s="38"/>
      <c r="F2572" s="195" t="s">
        <v>3032</v>
      </c>
      <c r="G2572" s="38"/>
      <c r="H2572" s="38"/>
      <c r="I2572" s="196"/>
      <c r="J2572" s="38"/>
      <c r="K2572" s="38"/>
      <c r="L2572" s="39"/>
      <c r="M2572" s="197"/>
      <c r="N2572" s="198"/>
      <c r="O2572" s="77"/>
      <c r="P2572" s="77"/>
      <c r="Q2572" s="77"/>
      <c r="R2572" s="77"/>
      <c r="S2572" s="77"/>
      <c r="T2572" s="78"/>
      <c r="U2572" s="38"/>
      <c r="V2572" s="38"/>
      <c r="W2572" s="38"/>
      <c r="X2572" s="38"/>
      <c r="Y2572" s="38"/>
      <c r="Z2572" s="38"/>
      <c r="AA2572" s="38"/>
      <c r="AB2572" s="38"/>
      <c r="AC2572" s="38"/>
      <c r="AD2572" s="38"/>
      <c r="AE2572" s="38"/>
      <c r="AT2572" s="19" t="s">
        <v>193</v>
      </c>
      <c r="AU2572" s="19" t="s">
        <v>92</v>
      </c>
    </row>
    <row r="2573" s="2" customFormat="1" ht="37.8" customHeight="1">
      <c r="A2573" s="38"/>
      <c r="B2573" s="180"/>
      <c r="C2573" s="181" t="s">
        <v>3034</v>
      </c>
      <c r="D2573" s="181" t="s">
        <v>187</v>
      </c>
      <c r="E2573" s="182" t="s">
        <v>3035</v>
      </c>
      <c r="F2573" s="183" t="s">
        <v>3036</v>
      </c>
      <c r="G2573" s="184" t="s">
        <v>383</v>
      </c>
      <c r="H2573" s="185">
        <v>1</v>
      </c>
      <c r="I2573" s="186"/>
      <c r="J2573" s="187">
        <f>ROUND(I2573*H2573,2)</f>
        <v>0</v>
      </c>
      <c r="K2573" s="183" t="s">
        <v>1</v>
      </c>
      <c r="L2573" s="39"/>
      <c r="M2573" s="188" t="s">
        <v>1</v>
      </c>
      <c r="N2573" s="189" t="s">
        <v>42</v>
      </c>
      <c r="O2573" s="77"/>
      <c r="P2573" s="190">
        <f>O2573*H2573</f>
        <v>0</v>
      </c>
      <c r="Q2573" s="190">
        <v>0</v>
      </c>
      <c r="R2573" s="190">
        <f>Q2573*H2573</f>
        <v>0</v>
      </c>
      <c r="S2573" s="190">
        <v>0</v>
      </c>
      <c r="T2573" s="191">
        <f>S2573*H2573</f>
        <v>0</v>
      </c>
      <c r="U2573" s="38"/>
      <c r="V2573" s="38"/>
      <c r="W2573" s="38"/>
      <c r="X2573" s="38"/>
      <c r="Y2573" s="38"/>
      <c r="Z2573" s="38"/>
      <c r="AA2573" s="38"/>
      <c r="AB2573" s="38"/>
      <c r="AC2573" s="38"/>
      <c r="AD2573" s="38"/>
      <c r="AE2573" s="38"/>
      <c r="AR2573" s="192" t="s">
        <v>301</v>
      </c>
      <c r="AT2573" s="192" t="s">
        <v>187</v>
      </c>
      <c r="AU2573" s="192" t="s">
        <v>92</v>
      </c>
      <c r="AY2573" s="19" t="s">
        <v>185</v>
      </c>
      <c r="BE2573" s="193">
        <f>IF(N2573="základní",J2573,0)</f>
        <v>0</v>
      </c>
      <c r="BF2573" s="193">
        <f>IF(N2573="snížená",J2573,0)</f>
        <v>0</v>
      </c>
      <c r="BG2573" s="193">
        <f>IF(N2573="zákl. přenesená",J2573,0)</f>
        <v>0</v>
      </c>
      <c r="BH2573" s="193">
        <f>IF(N2573="sníž. přenesená",J2573,0)</f>
        <v>0</v>
      </c>
      <c r="BI2573" s="193">
        <f>IF(N2573="nulová",J2573,0)</f>
        <v>0</v>
      </c>
      <c r="BJ2573" s="19" t="s">
        <v>92</v>
      </c>
      <c r="BK2573" s="193">
        <f>ROUND(I2573*H2573,2)</f>
        <v>0</v>
      </c>
      <c r="BL2573" s="19" t="s">
        <v>301</v>
      </c>
      <c r="BM2573" s="192" t="s">
        <v>3037</v>
      </c>
    </row>
    <row r="2574" s="2" customFormat="1">
      <c r="A2574" s="38"/>
      <c r="B2574" s="39"/>
      <c r="C2574" s="38"/>
      <c r="D2574" s="194" t="s">
        <v>193</v>
      </c>
      <c r="E2574" s="38"/>
      <c r="F2574" s="195" t="s">
        <v>3036</v>
      </c>
      <c r="G2574" s="38"/>
      <c r="H2574" s="38"/>
      <c r="I2574" s="196"/>
      <c r="J2574" s="38"/>
      <c r="K2574" s="38"/>
      <c r="L2574" s="39"/>
      <c r="M2574" s="197"/>
      <c r="N2574" s="198"/>
      <c r="O2574" s="77"/>
      <c r="P2574" s="77"/>
      <c r="Q2574" s="77"/>
      <c r="R2574" s="77"/>
      <c r="S2574" s="77"/>
      <c r="T2574" s="78"/>
      <c r="U2574" s="38"/>
      <c r="V2574" s="38"/>
      <c r="W2574" s="38"/>
      <c r="X2574" s="38"/>
      <c r="Y2574" s="38"/>
      <c r="Z2574" s="38"/>
      <c r="AA2574" s="38"/>
      <c r="AB2574" s="38"/>
      <c r="AC2574" s="38"/>
      <c r="AD2574" s="38"/>
      <c r="AE2574" s="38"/>
      <c r="AT2574" s="19" t="s">
        <v>193</v>
      </c>
      <c r="AU2574" s="19" t="s">
        <v>92</v>
      </c>
    </row>
    <row r="2575" s="2" customFormat="1" ht="37.8" customHeight="1">
      <c r="A2575" s="38"/>
      <c r="B2575" s="180"/>
      <c r="C2575" s="181" t="s">
        <v>3038</v>
      </c>
      <c r="D2575" s="181" t="s">
        <v>187</v>
      </c>
      <c r="E2575" s="182" t="s">
        <v>3039</v>
      </c>
      <c r="F2575" s="183" t="s">
        <v>3040</v>
      </c>
      <c r="G2575" s="184" t="s">
        <v>383</v>
      </c>
      <c r="H2575" s="185">
        <v>1</v>
      </c>
      <c r="I2575" s="186"/>
      <c r="J2575" s="187">
        <f>ROUND(I2575*H2575,2)</f>
        <v>0</v>
      </c>
      <c r="K2575" s="183" t="s">
        <v>1</v>
      </c>
      <c r="L2575" s="39"/>
      <c r="M2575" s="188" t="s">
        <v>1</v>
      </c>
      <c r="N2575" s="189" t="s">
        <v>42</v>
      </c>
      <c r="O2575" s="77"/>
      <c r="P2575" s="190">
        <f>O2575*H2575</f>
        <v>0</v>
      </c>
      <c r="Q2575" s="190">
        <v>0</v>
      </c>
      <c r="R2575" s="190">
        <f>Q2575*H2575</f>
        <v>0</v>
      </c>
      <c r="S2575" s="190">
        <v>0</v>
      </c>
      <c r="T2575" s="191">
        <f>S2575*H2575</f>
        <v>0</v>
      </c>
      <c r="U2575" s="38"/>
      <c r="V2575" s="38"/>
      <c r="W2575" s="38"/>
      <c r="X2575" s="38"/>
      <c r="Y2575" s="38"/>
      <c r="Z2575" s="38"/>
      <c r="AA2575" s="38"/>
      <c r="AB2575" s="38"/>
      <c r="AC2575" s="38"/>
      <c r="AD2575" s="38"/>
      <c r="AE2575" s="38"/>
      <c r="AR2575" s="192" t="s">
        <v>301</v>
      </c>
      <c r="AT2575" s="192" t="s">
        <v>187</v>
      </c>
      <c r="AU2575" s="192" t="s">
        <v>92</v>
      </c>
      <c r="AY2575" s="19" t="s">
        <v>185</v>
      </c>
      <c r="BE2575" s="193">
        <f>IF(N2575="základní",J2575,0)</f>
        <v>0</v>
      </c>
      <c r="BF2575" s="193">
        <f>IF(N2575="snížená",J2575,0)</f>
        <v>0</v>
      </c>
      <c r="BG2575" s="193">
        <f>IF(N2575="zákl. přenesená",J2575,0)</f>
        <v>0</v>
      </c>
      <c r="BH2575" s="193">
        <f>IF(N2575="sníž. přenesená",J2575,0)</f>
        <v>0</v>
      </c>
      <c r="BI2575" s="193">
        <f>IF(N2575="nulová",J2575,0)</f>
        <v>0</v>
      </c>
      <c r="BJ2575" s="19" t="s">
        <v>92</v>
      </c>
      <c r="BK2575" s="193">
        <f>ROUND(I2575*H2575,2)</f>
        <v>0</v>
      </c>
      <c r="BL2575" s="19" t="s">
        <v>301</v>
      </c>
      <c r="BM2575" s="192" t="s">
        <v>3041</v>
      </c>
    </row>
    <row r="2576" s="2" customFormat="1">
      <c r="A2576" s="38"/>
      <c r="B2576" s="39"/>
      <c r="C2576" s="38"/>
      <c r="D2576" s="194" t="s">
        <v>193</v>
      </c>
      <c r="E2576" s="38"/>
      <c r="F2576" s="195" t="s">
        <v>3040</v>
      </c>
      <c r="G2576" s="38"/>
      <c r="H2576" s="38"/>
      <c r="I2576" s="196"/>
      <c r="J2576" s="38"/>
      <c r="K2576" s="38"/>
      <c r="L2576" s="39"/>
      <c r="M2576" s="197"/>
      <c r="N2576" s="198"/>
      <c r="O2576" s="77"/>
      <c r="P2576" s="77"/>
      <c r="Q2576" s="77"/>
      <c r="R2576" s="77"/>
      <c r="S2576" s="77"/>
      <c r="T2576" s="78"/>
      <c r="U2576" s="38"/>
      <c r="V2576" s="38"/>
      <c r="W2576" s="38"/>
      <c r="X2576" s="38"/>
      <c r="Y2576" s="38"/>
      <c r="Z2576" s="38"/>
      <c r="AA2576" s="38"/>
      <c r="AB2576" s="38"/>
      <c r="AC2576" s="38"/>
      <c r="AD2576" s="38"/>
      <c r="AE2576" s="38"/>
      <c r="AT2576" s="19" t="s">
        <v>193</v>
      </c>
      <c r="AU2576" s="19" t="s">
        <v>92</v>
      </c>
    </row>
    <row r="2577" s="2" customFormat="1" ht="37.8" customHeight="1">
      <c r="A2577" s="38"/>
      <c r="B2577" s="180"/>
      <c r="C2577" s="181" t="s">
        <v>3042</v>
      </c>
      <c r="D2577" s="181" t="s">
        <v>187</v>
      </c>
      <c r="E2577" s="182" t="s">
        <v>3043</v>
      </c>
      <c r="F2577" s="183" t="s">
        <v>3044</v>
      </c>
      <c r="G2577" s="184" t="s">
        <v>383</v>
      </c>
      <c r="H2577" s="185">
        <v>1</v>
      </c>
      <c r="I2577" s="186"/>
      <c r="J2577" s="187">
        <f>ROUND(I2577*H2577,2)</f>
        <v>0</v>
      </c>
      <c r="K2577" s="183" t="s">
        <v>1</v>
      </c>
      <c r="L2577" s="39"/>
      <c r="M2577" s="188" t="s">
        <v>1</v>
      </c>
      <c r="N2577" s="189" t="s">
        <v>42</v>
      </c>
      <c r="O2577" s="77"/>
      <c r="P2577" s="190">
        <f>O2577*H2577</f>
        <v>0</v>
      </c>
      <c r="Q2577" s="190">
        <v>0</v>
      </c>
      <c r="R2577" s="190">
        <f>Q2577*H2577</f>
        <v>0</v>
      </c>
      <c r="S2577" s="190">
        <v>0</v>
      </c>
      <c r="T2577" s="191">
        <f>S2577*H2577</f>
        <v>0</v>
      </c>
      <c r="U2577" s="38"/>
      <c r="V2577" s="38"/>
      <c r="W2577" s="38"/>
      <c r="X2577" s="38"/>
      <c r="Y2577" s="38"/>
      <c r="Z2577" s="38"/>
      <c r="AA2577" s="38"/>
      <c r="AB2577" s="38"/>
      <c r="AC2577" s="38"/>
      <c r="AD2577" s="38"/>
      <c r="AE2577" s="38"/>
      <c r="AR2577" s="192" t="s">
        <v>301</v>
      </c>
      <c r="AT2577" s="192" t="s">
        <v>187</v>
      </c>
      <c r="AU2577" s="192" t="s">
        <v>92</v>
      </c>
      <c r="AY2577" s="19" t="s">
        <v>185</v>
      </c>
      <c r="BE2577" s="193">
        <f>IF(N2577="základní",J2577,0)</f>
        <v>0</v>
      </c>
      <c r="BF2577" s="193">
        <f>IF(N2577="snížená",J2577,0)</f>
        <v>0</v>
      </c>
      <c r="BG2577" s="193">
        <f>IF(N2577="zákl. přenesená",J2577,0)</f>
        <v>0</v>
      </c>
      <c r="BH2577" s="193">
        <f>IF(N2577="sníž. přenesená",J2577,0)</f>
        <v>0</v>
      </c>
      <c r="BI2577" s="193">
        <f>IF(N2577="nulová",J2577,0)</f>
        <v>0</v>
      </c>
      <c r="BJ2577" s="19" t="s">
        <v>92</v>
      </c>
      <c r="BK2577" s="193">
        <f>ROUND(I2577*H2577,2)</f>
        <v>0</v>
      </c>
      <c r="BL2577" s="19" t="s">
        <v>301</v>
      </c>
      <c r="BM2577" s="192" t="s">
        <v>3045</v>
      </c>
    </row>
    <row r="2578" s="2" customFormat="1">
      <c r="A2578" s="38"/>
      <c r="B2578" s="39"/>
      <c r="C2578" s="38"/>
      <c r="D2578" s="194" t="s">
        <v>193</v>
      </c>
      <c r="E2578" s="38"/>
      <c r="F2578" s="195" t="s">
        <v>3044</v>
      </c>
      <c r="G2578" s="38"/>
      <c r="H2578" s="38"/>
      <c r="I2578" s="196"/>
      <c r="J2578" s="38"/>
      <c r="K2578" s="38"/>
      <c r="L2578" s="39"/>
      <c r="M2578" s="197"/>
      <c r="N2578" s="198"/>
      <c r="O2578" s="77"/>
      <c r="P2578" s="77"/>
      <c r="Q2578" s="77"/>
      <c r="R2578" s="77"/>
      <c r="S2578" s="77"/>
      <c r="T2578" s="78"/>
      <c r="U2578" s="38"/>
      <c r="V2578" s="38"/>
      <c r="W2578" s="38"/>
      <c r="X2578" s="38"/>
      <c r="Y2578" s="38"/>
      <c r="Z2578" s="38"/>
      <c r="AA2578" s="38"/>
      <c r="AB2578" s="38"/>
      <c r="AC2578" s="38"/>
      <c r="AD2578" s="38"/>
      <c r="AE2578" s="38"/>
      <c r="AT2578" s="19" t="s">
        <v>193</v>
      </c>
      <c r="AU2578" s="19" t="s">
        <v>92</v>
      </c>
    </row>
    <row r="2579" s="2" customFormat="1" ht="37.8" customHeight="1">
      <c r="A2579" s="38"/>
      <c r="B2579" s="180"/>
      <c r="C2579" s="181" t="s">
        <v>3046</v>
      </c>
      <c r="D2579" s="181" t="s">
        <v>187</v>
      </c>
      <c r="E2579" s="182" t="s">
        <v>3047</v>
      </c>
      <c r="F2579" s="183" t="s">
        <v>3048</v>
      </c>
      <c r="G2579" s="184" t="s">
        <v>383</v>
      </c>
      <c r="H2579" s="185">
        <v>1</v>
      </c>
      <c r="I2579" s="186"/>
      <c r="J2579" s="187">
        <f>ROUND(I2579*H2579,2)</f>
        <v>0</v>
      </c>
      <c r="K2579" s="183" t="s">
        <v>1</v>
      </c>
      <c r="L2579" s="39"/>
      <c r="M2579" s="188" t="s">
        <v>1</v>
      </c>
      <c r="N2579" s="189" t="s">
        <v>42</v>
      </c>
      <c r="O2579" s="77"/>
      <c r="P2579" s="190">
        <f>O2579*H2579</f>
        <v>0</v>
      </c>
      <c r="Q2579" s="190">
        <v>0</v>
      </c>
      <c r="R2579" s="190">
        <f>Q2579*H2579</f>
        <v>0</v>
      </c>
      <c r="S2579" s="190">
        <v>0</v>
      </c>
      <c r="T2579" s="191">
        <f>S2579*H2579</f>
        <v>0</v>
      </c>
      <c r="U2579" s="38"/>
      <c r="V2579" s="38"/>
      <c r="W2579" s="38"/>
      <c r="X2579" s="38"/>
      <c r="Y2579" s="38"/>
      <c r="Z2579" s="38"/>
      <c r="AA2579" s="38"/>
      <c r="AB2579" s="38"/>
      <c r="AC2579" s="38"/>
      <c r="AD2579" s="38"/>
      <c r="AE2579" s="38"/>
      <c r="AR2579" s="192" t="s">
        <v>301</v>
      </c>
      <c r="AT2579" s="192" t="s">
        <v>187</v>
      </c>
      <c r="AU2579" s="192" t="s">
        <v>92</v>
      </c>
      <c r="AY2579" s="19" t="s">
        <v>185</v>
      </c>
      <c r="BE2579" s="193">
        <f>IF(N2579="základní",J2579,0)</f>
        <v>0</v>
      </c>
      <c r="BF2579" s="193">
        <f>IF(N2579="snížená",J2579,0)</f>
        <v>0</v>
      </c>
      <c r="BG2579" s="193">
        <f>IF(N2579="zákl. přenesená",J2579,0)</f>
        <v>0</v>
      </c>
      <c r="BH2579" s="193">
        <f>IF(N2579="sníž. přenesená",J2579,0)</f>
        <v>0</v>
      </c>
      <c r="BI2579" s="193">
        <f>IF(N2579="nulová",J2579,0)</f>
        <v>0</v>
      </c>
      <c r="BJ2579" s="19" t="s">
        <v>92</v>
      </c>
      <c r="BK2579" s="193">
        <f>ROUND(I2579*H2579,2)</f>
        <v>0</v>
      </c>
      <c r="BL2579" s="19" t="s">
        <v>301</v>
      </c>
      <c r="BM2579" s="192" t="s">
        <v>3049</v>
      </c>
    </row>
    <row r="2580" s="2" customFormat="1">
      <c r="A2580" s="38"/>
      <c r="B2580" s="39"/>
      <c r="C2580" s="38"/>
      <c r="D2580" s="194" t="s">
        <v>193</v>
      </c>
      <c r="E2580" s="38"/>
      <c r="F2580" s="195" t="s">
        <v>3048</v>
      </c>
      <c r="G2580" s="38"/>
      <c r="H2580" s="38"/>
      <c r="I2580" s="196"/>
      <c r="J2580" s="38"/>
      <c r="K2580" s="38"/>
      <c r="L2580" s="39"/>
      <c r="M2580" s="197"/>
      <c r="N2580" s="198"/>
      <c r="O2580" s="77"/>
      <c r="P2580" s="77"/>
      <c r="Q2580" s="77"/>
      <c r="R2580" s="77"/>
      <c r="S2580" s="77"/>
      <c r="T2580" s="78"/>
      <c r="U2580" s="38"/>
      <c r="V2580" s="38"/>
      <c r="W2580" s="38"/>
      <c r="X2580" s="38"/>
      <c r="Y2580" s="38"/>
      <c r="Z2580" s="38"/>
      <c r="AA2580" s="38"/>
      <c r="AB2580" s="38"/>
      <c r="AC2580" s="38"/>
      <c r="AD2580" s="38"/>
      <c r="AE2580" s="38"/>
      <c r="AT2580" s="19" t="s">
        <v>193</v>
      </c>
      <c r="AU2580" s="19" t="s">
        <v>92</v>
      </c>
    </row>
    <row r="2581" s="2" customFormat="1" ht="37.8" customHeight="1">
      <c r="A2581" s="38"/>
      <c r="B2581" s="180"/>
      <c r="C2581" s="181" t="s">
        <v>3050</v>
      </c>
      <c r="D2581" s="181" t="s">
        <v>187</v>
      </c>
      <c r="E2581" s="182" t="s">
        <v>3051</v>
      </c>
      <c r="F2581" s="183" t="s">
        <v>3052</v>
      </c>
      <c r="G2581" s="184" t="s">
        <v>383</v>
      </c>
      <c r="H2581" s="185">
        <v>1</v>
      </c>
      <c r="I2581" s="186"/>
      <c r="J2581" s="187">
        <f>ROUND(I2581*H2581,2)</f>
        <v>0</v>
      </c>
      <c r="K2581" s="183" t="s">
        <v>1</v>
      </c>
      <c r="L2581" s="39"/>
      <c r="M2581" s="188" t="s">
        <v>1</v>
      </c>
      <c r="N2581" s="189" t="s">
        <v>42</v>
      </c>
      <c r="O2581" s="77"/>
      <c r="P2581" s="190">
        <f>O2581*H2581</f>
        <v>0</v>
      </c>
      <c r="Q2581" s="190">
        <v>0</v>
      </c>
      <c r="R2581" s="190">
        <f>Q2581*H2581</f>
        <v>0</v>
      </c>
      <c r="S2581" s="190">
        <v>0</v>
      </c>
      <c r="T2581" s="191">
        <f>S2581*H2581</f>
        <v>0</v>
      </c>
      <c r="U2581" s="38"/>
      <c r="V2581" s="38"/>
      <c r="W2581" s="38"/>
      <c r="X2581" s="38"/>
      <c r="Y2581" s="38"/>
      <c r="Z2581" s="38"/>
      <c r="AA2581" s="38"/>
      <c r="AB2581" s="38"/>
      <c r="AC2581" s="38"/>
      <c r="AD2581" s="38"/>
      <c r="AE2581" s="38"/>
      <c r="AR2581" s="192" t="s">
        <v>301</v>
      </c>
      <c r="AT2581" s="192" t="s">
        <v>187</v>
      </c>
      <c r="AU2581" s="192" t="s">
        <v>92</v>
      </c>
      <c r="AY2581" s="19" t="s">
        <v>185</v>
      </c>
      <c r="BE2581" s="193">
        <f>IF(N2581="základní",J2581,0)</f>
        <v>0</v>
      </c>
      <c r="BF2581" s="193">
        <f>IF(N2581="snížená",J2581,0)</f>
        <v>0</v>
      </c>
      <c r="BG2581" s="193">
        <f>IF(N2581="zákl. přenesená",J2581,0)</f>
        <v>0</v>
      </c>
      <c r="BH2581" s="193">
        <f>IF(N2581="sníž. přenesená",J2581,0)</f>
        <v>0</v>
      </c>
      <c r="BI2581" s="193">
        <f>IF(N2581="nulová",J2581,0)</f>
        <v>0</v>
      </c>
      <c r="BJ2581" s="19" t="s">
        <v>92</v>
      </c>
      <c r="BK2581" s="193">
        <f>ROUND(I2581*H2581,2)</f>
        <v>0</v>
      </c>
      <c r="BL2581" s="19" t="s">
        <v>301</v>
      </c>
      <c r="BM2581" s="192" t="s">
        <v>3053</v>
      </c>
    </row>
    <row r="2582" s="2" customFormat="1">
      <c r="A2582" s="38"/>
      <c r="B2582" s="39"/>
      <c r="C2582" s="38"/>
      <c r="D2582" s="194" t="s">
        <v>193</v>
      </c>
      <c r="E2582" s="38"/>
      <c r="F2582" s="195" t="s">
        <v>3052</v>
      </c>
      <c r="G2582" s="38"/>
      <c r="H2582" s="38"/>
      <c r="I2582" s="196"/>
      <c r="J2582" s="38"/>
      <c r="K2582" s="38"/>
      <c r="L2582" s="39"/>
      <c r="M2582" s="197"/>
      <c r="N2582" s="198"/>
      <c r="O2582" s="77"/>
      <c r="P2582" s="77"/>
      <c r="Q2582" s="77"/>
      <c r="R2582" s="77"/>
      <c r="S2582" s="77"/>
      <c r="T2582" s="78"/>
      <c r="U2582" s="38"/>
      <c r="V2582" s="38"/>
      <c r="W2582" s="38"/>
      <c r="X2582" s="38"/>
      <c r="Y2582" s="38"/>
      <c r="Z2582" s="38"/>
      <c r="AA2582" s="38"/>
      <c r="AB2582" s="38"/>
      <c r="AC2582" s="38"/>
      <c r="AD2582" s="38"/>
      <c r="AE2582" s="38"/>
      <c r="AT2582" s="19" t="s">
        <v>193</v>
      </c>
      <c r="AU2582" s="19" t="s">
        <v>92</v>
      </c>
    </row>
    <row r="2583" s="2" customFormat="1" ht="37.8" customHeight="1">
      <c r="A2583" s="38"/>
      <c r="B2583" s="180"/>
      <c r="C2583" s="181" t="s">
        <v>3054</v>
      </c>
      <c r="D2583" s="181" t="s">
        <v>187</v>
      </c>
      <c r="E2583" s="182" t="s">
        <v>3055</v>
      </c>
      <c r="F2583" s="183" t="s">
        <v>3056</v>
      </c>
      <c r="G2583" s="184" t="s">
        <v>383</v>
      </c>
      <c r="H2583" s="185">
        <v>1</v>
      </c>
      <c r="I2583" s="186"/>
      <c r="J2583" s="187">
        <f>ROUND(I2583*H2583,2)</f>
        <v>0</v>
      </c>
      <c r="K2583" s="183" t="s">
        <v>1</v>
      </c>
      <c r="L2583" s="39"/>
      <c r="M2583" s="188" t="s">
        <v>1</v>
      </c>
      <c r="N2583" s="189" t="s">
        <v>42</v>
      </c>
      <c r="O2583" s="77"/>
      <c r="P2583" s="190">
        <f>O2583*H2583</f>
        <v>0</v>
      </c>
      <c r="Q2583" s="190">
        <v>0</v>
      </c>
      <c r="R2583" s="190">
        <f>Q2583*H2583</f>
        <v>0</v>
      </c>
      <c r="S2583" s="190">
        <v>0</v>
      </c>
      <c r="T2583" s="191">
        <f>S2583*H2583</f>
        <v>0</v>
      </c>
      <c r="U2583" s="38"/>
      <c r="V2583" s="38"/>
      <c r="W2583" s="38"/>
      <c r="X2583" s="38"/>
      <c r="Y2583" s="38"/>
      <c r="Z2583" s="38"/>
      <c r="AA2583" s="38"/>
      <c r="AB2583" s="38"/>
      <c r="AC2583" s="38"/>
      <c r="AD2583" s="38"/>
      <c r="AE2583" s="38"/>
      <c r="AR2583" s="192" t="s">
        <v>301</v>
      </c>
      <c r="AT2583" s="192" t="s">
        <v>187</v>
      </c>
      <c r="AU2583" s="192" t="s">
        <v>92</v>
      </c>
      <c r="AY2583" s="19" t="s">
        <v>185</v>
      </c>
      <c r="BE2583" s="193">
        <f>IF(N2583="základní",J2583,0)</f>
        <v>0</v>
      </c>
      <c r="BF2583" s="193">
        <f>IF(N2583="snížená",J2583,0)</f>
        <v>0</v>
      </c>
      <c r="BG2583" s="193">
        <f>IF(N2583="zákl. přenesená",J2583,0)</f>
        <v>0</v>
      </c>
      <c r="BH2583" s="193">
        <f>IF(N2583="sníž. přenesená",J2583,0)</f>
        <v>0</v>
      </c>
      <c r="BI2583" s="193">
        <f>IF(N2583="nulová",J2583,0)</f>
        <v>0</v>
      </c>
      <c r="BJ2583" s="19" t="s">
        <v>92</v>
      </c>
      <c r="BK2583" s="193">
        <f>ROUND(I2583*H2583,2)</f>
        <v>0</v>
      </c>
      <c r="BL2583" s="19" t="s">
        <v>301</v>
      </c>
      <c r="BM2583" s="192" t="s">
        <v>3057</v>
      </c>
    </row>
    <row r="2584" s="2" customFormat="1">
      <c r="A2584" s="38"/>
      <c r="B2584" s="39"/>
      <c r="C2584" s="38"/>
      <c r="D2584" s="194" t="s">
        <v>193</v>
      </c>
      <c r="E2584" s="38"/>
      <c r="F2584" s="195" t="s">
        <v>3056</v>
      </c>
      <c r="G2584" s="38"/>
      <c r="H2584" s="38"/>
      <c r="I2584" s="196"/>
      <c r="J2584" s="38"/>
      <c r="K2584" s="38"/>
      <c r="L2584" s="39"/>
      <c r="M2584" s="197"/>
      <c r="N2584" s="198"/>
      <c r="O2584" s="77"/>
      <c r="P2584" s="77"/>
      <c r="Q2584" s="77"/>
      <c r="R2584" s="77"/>
      <c r="S2584" s="77"/>
      <c r="T2584" s="78"/>
      <c r="U2584" s="38"/>
      <c r="V2584" s="38"/>
      <c r="W2584" s="38"/>
      <c r="X2584" s="38"/>
      <c r="Y2584" s="38"/>
      <c r="Z2584" s="38"/>
      <c r="AA2584" s="38"/>
      <c r="AB2584" s="38"/>
      <c r="AC2584" s="38"/>
      <c r="AD2584" s="38"/>
      <c r="AE2584" s="38"/>
      <c r="AT2584" s="19" t="s">
        <v>193</v>
      </c>
      <c r="AU2584" s="19" t="s">
        <v>92</v>
      </c>
    </row>
    <row r="2585" s="2" customFormat="1" ht="37.8" customHeight="1">
      <c r="A2585" s="38"/>
      <c r="B2585" s="180"/>
      <c r="C2585" s="181" t="s">
        <v>3058</v>
      </c>
      <c r="D2585" s="181" t="s">
        <v>187</v>
      </c>
      <c r="E2585" s="182" t="s">
        <v>3059</v>
      </c>
      <c r="F2585" s="183" t="s">
        <v>3060</v>
      </c>
      <c r="G2585" s="184" t="s">
        <v>383</v>
      </c>
      <c r="H2585" s="185">
        <v>1</v>
      </c>
      <c r="I2585" s="186"/>
      <c r="J2585" s="187">
        <f>ROUND(I2585*H2585,2)</f>
        <v>0</v>
      </c>
      <c r="K2585" s="183" t="s">
        <v>1</v>
      </c>
      <c r="L2585" s="39"/>
      <c r="M2585" s="188" t="s">
        <v>1</v>
      </c>
      <c r="N2585" s="189" t="s">
        <v>42</v>
      </c>
      <c r="O2585" s="77"/>
      <c r="P2585" s="190">
        <f>O2585*H2585</f>
        <v>0</v>
      </c>
      <c r="Q2585" s="190">
        <v>0</v>
      </c>
      <c r="R2585" s="190">
        <f>Q2585*H2585</f>
        <v>0</v>
      </c>
      <c r="S2585" s="190">
        <v>0</v>
      </c>
      <c r="T2585" s="191">
        <f>S2585*H2585</f>
        <v>0</v>
      </c>
      <c r="U2585" s="38"/>
      <c r="V2585" s="38"/>
      <c r="W2585" s="38"/>
      <c r="X2585" s="38"/>
      <c r="Y2585" s="38"/>
      <c r="Z2585" s="38"/>
      <c r="AA2585" s="38"/>
      <c r="AB2585" s="38"/>
      <c r="AC2585" s="38"/>
      <c r="AD2585" s="38"/>
      <c r="AE2585" s="38"/>
      <c r="AR2585" s="192" t="s">
        <v>301</v>
      </c>
      <c r="AT2585" s="192" t="s">
        <v>187</v>
      </c>
      <c r="AU2585" s="192" t="s">
        <v>92</v>
      </c>
      <c r="AY2585" s="19" t="s">
        <v>185</v>
      </c>
      <c r="BE2585" s="193">
        <f>IF(N2585="základní",J2585,0)</f>
        <v>0</v>
      </c>
      <c r="BF2585" s="193">
        <f>IF(N2585="snížená",J2585,0)</f>
        <v>0</v>
      </c>
      <c r="BG2585" s="193">
        <f>IF(N2585="zákl. přenesená",J2585,0)</f>
        <v>0</v>
      </c>
      <c r="BH2585" s="193">
        <f>IF(N2585="sníž. přenesená",J2585,0)</f>
        <v>0</v>
      </c>
      <c r="BI2585" s="193">
        <f>IF(N2585="nulová",J2585,0)</f>
        <v>0</v>
      </c>
      <c r="BJ2585" s="19" t="s">
        <v>92</v>
      </c>
      <c r="BK2585" s="193">
        <f>ROUND(I2585*H2585,2)</f>
        <v>0</v>
      </c>
      <c r="BL2585" s="19" t="s">
        <v>301</v>
      </c>
      <c r="BM2585" s="192" t="s">
        <v>3061</v>
      </c>
    </row>
    <row r="2586" s="2" customFormat="1">
      <c r="A2586" s="38"/>
      <c r="B2586" s="39"/>
      <c r="C2586" s="38"/>
      <c r="D2586" s="194" t="s">
        <v>193</v>
      </c>
      <c r="E2586" s="38"/>
      <c r="F2586" s="195" t="s">
        <v>3060</v>
      </c>
      <c r="G2586" s="38"/>
      <c r="H2586" s="38"/>
      <c r="I2586" s="196"/>
      <c r="J2586" s="38"/>
      <c r="K2586" s="38"/>
      <c r="L2586" s="39"/>
      <c r="M2586" s="197"/>
      <c r="N2586" s="198"/>
      <c r="O2586" s="77"/>
      <c r="P2586" s="77"/>
      <c r="Q2586" s="77"/>
      <c r="R2586" s="77"/>
      <c r="S2586" s="77"/>
      <c r="T2586" s="78"/>
      <c r="U2586" s="38"/>
      <c r="V2586" s="38"/>
      <c r="W2586" s="38"/>
      <c r="X2586" s="38"/>
      <c r="Y2586" s="38"/>
      <c r="Z2586" s="38"/>
      <c r="AA2586" s="38"/>
      <c r="AB2586" s="38"/>
      <c r="AC2586" s="38"/>
      <c r="AD2586" s="38"/>
      <c r="AE2586" s="38"/>
      <c r="AT2586" s="19" t="s">
        <v>193</v>
      </c>
      <c r="AU2586" s="19" t="s">
        <v>92</v>
      </c>
    </row>
    <row r="2587" s="2" customFormat="1" ht="37.8" customHeight="1">
      <c r="A2587" s="38"/>
      <c r="B2587" s="180"/>
      <c r="C2587" s="181" t="s">
        <v>3062</v>
      </c>
      <c r="D2587" s="181" t="s">
        <v>187</v>
      </c>
      <c r="E2587" s="182" t="s">
        <v>3063</v>
      </c>
      <c r="F2587" s="183" t="s">
        <v>3064</v>
      </c>
      <c r="G2587" s="184" t="s">
        <v>383</v>
      </c>
      <c r="H2587" s="185">
        <v>1</v>
      </c>
      <c r="I2587" s="186"/>
      <c r="J2587" s="187">
        <f>ROUND(I2587*H2587,2)</f>
        <v>0</v>
      </c>
      <c r="K2587" s="183" t="s">
        <v>1</v>
      </c>
      <c r="L2587" s="39"/>
      <c r="M2587" s="188" t="s">
        <v>1</v>
      </c>
      <c r="N2587" s="189" t="s">
        <v>42</v>
      </c>
      <c r="O2587" s="77"/>
      <c r="P2587" s="190">
        <f>O2587*H2587</f>
        <v>0</v>
      </c>
      <c r="Q2587" s="190">
        <v>0</v>
      </c>
      <c r="R2587" s="190">
        <f>Q2587*H2587</f>
        <v>0</v>
      </c>
      <c r="S2587" s="190">
        <v>0</v>
      </c>
      <c r="T2587" s="191">
        <f>S2587*H2587</f>
        <v>0</v>
      </c>
      <c r="U2587" s="38"/>
      <c r="V2587" s="38"/>
      <c r="W2587" s="38"/>
      <c r="X2587" s="38"/>
      <c r="Y2587" s="38"/>
      <c r="Z2587" s="38"/>
      <c r="AA2587" s="38"/>
      <c r="AB2587" s="38"/>
      <c r="AC2587" s="38"/>
      <c r="AD2587" s="38"/>
      <c r="AE2587" s="38"/>
      <c r="AR2587" s="192" t="s">
        <v>301</v>
      </c>
      <c r="AT2587" s="192" t="s">
        <v>187</v>
      </c>
      <c r="AU2587" s="192" t="s">
        <v>92</v>
      </c>
      <c r="AY2587" s="19" t="s">
        <v>185</v>
      </c>
      <c r="BE2587" s="193">
        <f>IF(N2587="základní",J2587,0)</f>
        <v>0</v>
      </c>
      <c r="BF2587" s="193">
        <f>IF(N2587="snížená",J2587,0)</f>
        <v>0</v>
      </c>
      <c r="BG2587" s="193">
        <f>IF(N2587="zákl. přenesená",J2587,0)</f>
        <v>0</v>
      </c>
      <c r="BH2587" s="193">
        <f>IF(N2587="sníž. přenesená",J2587,0)</f>
        <v>0</v>
      </c>
      <c r="BI2587" s="193">
        <f>IF(N2587="nulová",J2587,0)</f>
        <v>0</v>
      </c>
      <c r="BJ2587" s="19" t="s">
        <v>92</v>
      </c>
      <c r="BK2587" s="193">
        <f>ROUND(I2587*H2587,2)</f>
        <v>0</v>
      </c>
      <c r="BL2587" s="19" t="s">
        <v>301</v>
      </c>
      <c r="BM2587" s="192" t="s">
        <v>3065</v>
      </c>
    </row>
    <row r="2588" s="2" customFormat="1">
      <c r="A2588" s="38"/>
      <c r="B2588" s="39"/>
      <c r="C2588" s="38"/>
      <c r="D2588" s="194" t="s">
        <v>193</v>
      </c>
      <c r="E2588" s="38"/>
      <c r="F2588" s="195" t="s">
        <v>3064</v>
      </c>
      <c r="G2588" s="38"/>
      <c r="H2588" s="38"/>
      <c r="I2588" s="196"/>
      <c r="J2588" s="38"/>
      <c r="K2588" s="38"/>
      <c r="L2588" s="39"/>
      <c r="M2588" s="197"/>
      <c r="N2588" s="198"/>
      <c r="O2588" s="77"/>
      <c r="P2588" s="77"/>
      <c r="Q2588" s="77"/>
      <c r="R2588" s="77"/>
      <c r="S2588" s="77"/>
      <c r="T2588" s="78"/>
      <c r="U2588" s="38"/>
      <c r="V2588" s="38"/>
      <c r="W2588" s="38"/>
      <c r="X2588" s="38"/>
      <c r="Y2588" s="38"/>
      <c r="Z2588" s="38"/>
      <c r="AA2588" s="38"/>
      <c r="AB2588" s="38"/>
      <c r="AC2588" s="38"/>
      <c r="AD2588" s="38"/>
      <c r="AE2588" s="38"/>
      <c r="AT2588" s="19" t="s">
        <v>193</v>
      </c>
      <c r="AU2588" s="19" t="s">
        <v>92</v>
      </c>
    </row>
    <row r="2589" s="2" customFormat="1" ht="37.8" customHeight="1">
      <c r="A2589" s="38"/>
      <c r="B2589" s="180"/>
      <c r="C2589" s="181" t="s">
        <v>3066</v>
      </c>
      <c r="D2589" s="181" t="s">
        <v>187</v>
      </c>
      <c r="E2589" s="182" t="s">
        <v>3067</v>
      </c>
      <c r="F2589" s="183" t="s">
        <v>3068</v>
      </c>
      <c r="G2589" s="184" t="s">
        <v>383</v>
      </c>
      <c r="H2589" s="185">
        <v>1</v>
      </c>
      <c r="I2589" s="186"/>
      <c r="J2589" s="187">
        <f>ROUND(I2589*H2589,2)</f>
        <v>0</v>
      </c>
      <c r="K2589" s="183" t="s">
        <v>1</v>
      </c>
      <c r="L2589" s="39"/>
      <c r="M2589" s="188" t="s">
        <v>1</v>
      </c>
      <c r="N2589" s="189" t="s">
        <v>42</v>
      </c>
      <c r="O2589" s="77"/>
      <c r="P2589" s="190">
        <f>O2589*H2589</f>
        <v>0</v>
      </c>
      <c r="Q2589" s="190">
        <v>0</v>
      </c>
      <c r="R2589" s="190">
        <f>Q2589*H2589</f>
        <v>0</v>
      </c>
      <c r="S2589" s="190">
        <v>0</v>
      </c>
      <c r="T2589" s="191">
        <f>S2589*H2589</f>
        <v>0</v>
      </c>
      <c r="U2589" s="38"/>
      <c r="V2589" s="38"/>
      <c r="W2589" s="38"/>
      <c r="X2589" s="38"/>
      <c r="Y2589" s="38"/>
      <c r="Z2589" s="38"/>
      <c r="AA2589" s="38"/>
      <c r="AB2589" s="38"/>
      <c r="AC2589" s="38"/>
      <c r="AD2589" s="38"/>
      <c r="AE2589" s="38"/>
      <c r="AR2589" s="192" t="s">
        <v>301</v>
      </c>
      <c r="AT2589" s="192" t="s">
        <v>187</v>
      </c>
      <c r="AU2589" s="192" t="s">
        <v>92</v>
      </c>
      <c r="AY2589" s="19" t="s">
        <v>185</v>
      </c>
      <c r="BE2589" s="193">
        <f>IF(N2589="základní",J2589,0)</f>
        <v>0</v>
      </c>
      <c r="BF2589" s="193">
        <f>IF(N2589="snížená",J2589,0)</f>
        <v>0</v>
      </c>
      <c r="BG2589" s="193">
        <f>IF(N2589="zákl. přenesená",J2589,0)</f>
        <v>0</v>
      </c>
      <c r="BH2589" s="193">
        <f>IF(N2589="sníž. přenesená",J2589,0)</f>
        <v>0</v>
      </c>
      <c r="BI2589" s="193">
        <f>IF(N2589="nulová",J2589,0)</f>
        <v>0</v>
      </c>
      <c r="BJ2589" s="19" t="s">
        <v>92</v>
      </c>
      <c r="BK2589" s="193">
        <f>ROUND(I2589*H2589,2)</f>
        <v>0</v>
      </c>
      <c r="BL2589" s="19" t="s">
        <v>301</v>
      </c>
      <c r="BM2589" s="192" t="s">
        <v>3069</v>
      </c>
    </row>
    <row r="2590" s="2" customFormat="1">
      <c r="A2590" s="38"/>
      <c r="B2590" s="39"/>
      <c r="C2590" s="38"/>
      <c r="D2590" s="194" t="s">
        <v>193</v>
      </c>
      <c r="E2590" s="38"/>
      <c r="F2590" s="195" t="s">
        <v>3068</v>
      </c>
      <c r="G2590" s="38"/>
      <c r="H2590" s="38"/>
      <c r="I2590" s="196"/>
      <c r="J2590" s="38"/>
      <c r="K2590" s="38"/>
      <c r="L2590" s="39"/>
      <c r="M2590" s="197"/>
      <c r="N2590" s="198"/>
      <c r="O2590" s="77"/>
      <c r="P2590" s="77"/>
      <c r="Q2590" s="77"/>
      <c r="R2590" s="77"/>
      <c r="S2590" s="77"/>
      <c r="T2590" s="78"/>
      <c r="U2590" s="38"/>
      <c r="V2590" s="38"/>
      <c r="W2590" s="38"/>
      <c r="X2590" s="38"/>
      <c r="Y2590" s="38"/>
      <c r="Z2590" s="38"/>
      <c r="AA2590" s="38"/>
      <c r="AB2590" s="38"/>
      <c r="AC2590" s="38"/>
      <c r="AD2590" s="38"/>
      <c r="AE2590" s="38"/>
      <c r="AT2590" s="19" t="s">
        <v>193</v>
      </c>
      <c r="AU2590" s="19" t="s">
        <v>92</v>
      </c>
    </row>
    <row r="2591" s="2" customFormat="1" ht="37.8" customHeight="1">
      <c r="A2591" s="38"/>
      <c r="B2591" s="180"/>
      <c r="C2591" s="181" t="s">
        <v>3070</v>
      </c>
      <c r="D2591" s="181" t="s">
        <v>187</v>
      </c>
      <c r="E2591" s="182" t="s">
        <v>3071</v>
      </c>
      <c r="F2591" s="183" t="s">
        <v>3072</v>
      </c>
      <c r="G2591" s="184" t="s">
        <v>383</v>
      </c>
      <c r="H2591" s="185">
        <v>1</v>
      </c>
      <c r="I2591" s="186"/>
      <c r="J2591" s="187">
        <f>ROUND(I2591*H2591,2)</f>
        <v>0</v>
      </c>
      <c r="K2591" s="183" t="s">
        <v>1</v>
      </c>
      <c r="L2591" s="39"/>
      <c r="M2591" s="188" t="s">
        <v>1</v>
      </c>
      <c r="N2591" s="189" t="s">
        <v>42</v>
      </c>
      <c r="O2591" s="77"/>
      <c r="P2591" s="190">
        <f>O2591*H2591</f>
        <v>0</v>
      </c>
      <c r="Q2591" s="190">
        <v>0</v>
      </c>
      <c r="R2591" s="190">
        <f>Q2591*H2591</f>
        <v>0</v>
      </c>
      <c r="S2591" s="190">
        <v>0</v>
      </c>
      <c r="T2591" s="191">
        <f>S2591*H2591</f>
        <v>0</v>
      </c>
      <c r="U2591" s="38"/>
      <c r="V2591" s="38"/>
      <c r="W2591" s="38"/>
      <c r="X2591" s="38"/>
      <c r="Y2591" s="38"/>
      <c r="Z2591" s="38"/>
      <c r="AA2591" s="38"/>
      <c r="AB2591" s="38"/>
      <c r="AC2591" s="38"/>
      <c r="AD2591" s="38"/>
      <c r="AE2591" s="38"/>
      <c r="AR2591" s="192" t="s">
        <v>301</v>
      </c>
      <c r="AT2591" s="192" t="s">
        <v>187</v>
      </c>
      <c r="AU2591" s="192" t="s">
        <v>92</v>
      </c>
      <c r="AY2591" s="19" t="s">
        <v>185</v>
      </c>
      <c r="BE2591" s="193">
        <f>IF(N2591="základní",J2591,0)</f>
        <v>0</v>
      </c>
      <c r="BF2591" s="193">
        <f>IF(N2591="snížená",J2591,0)</f>
        <v>0</v>
      </c>
      <c r="BG2591" s="193">
        <f>IF(N2591="zákl. přenesená",J2591,0)</f>
        <v>0</v>
      </c>
      <c r="BH2591" s="193">
        <f>IF(N2591="sníž. přenesená",J2591,0)</f>
        <v>0</v>
      </c>
      <c r="BI2591" s="193">
        <f>IF(N2591="nulová",J2591,0)</f>
        <v>0</v>
      </c>
      <c r="BJ2591" s="19" t="s">
        <v>92</v>
      </c>
      <c r="BK2591" s="193">
        <f>ROUND(I2591*H2591,2)</f>
        <v>0</v>
      </c>
      <c r="BL2591" s="19" t="s">
        <v>301</v>
      </c>
      <c r="BM2591" s="192" t="s">
        <v>3073</v>
      </c>
    </row>
    <row r="2592" s="2" customFormat="1">
      <c r="A2592" s="38"/>
      <c r="B2592" s="39"/>
      <c r="C2592" s="38"/>
      <c r="D2592" s="194" t="s">
        <v>193</v>
      </c>
      <c r="E2592" s="38"/>
      <c r="F2592" s="195" t="s">
        <v>3072</v>
      </c>
      <c r="G2592" s="38"/>
      <c r="H2592" s="38"/>
      <c r="I2592" s="196"/>
      <c r="J2592" s="38"/>
      <c r="K2592" s="38"/>
      <c r="L2592" s="39"/>
      <c r="M2592" s="197"/>
      <c r="N2592" s="198"/>
      <c r="O2592" s="77"/>
      <c r="P2592" s="77"/>
      <c r="Q2592" s="77"/>
      <c r="R2592" s="77"/>
      <c r="S2592" s="77"/>
      <c r="T2592" s="78"/>
      <c r="U2592" s="38"/>
      <c r="V2592" s="38"/>
      <c r="W2592" s="38"/>
      <c r="X2592" s="38"/>
      <c r="Y2592" s="38"/>
      <c r="Z2592" s="38"/>
      <c r="AA2592" s="38"/>
      <c r="AB2592" s="38"/>
      <c r="AC2592" s="38"/>
      <c r="AD2592" s="38"/>
      <c r="AE2592" s="38"/>
      <c r="AT2592" s="19" t="s">
        <v>193</v>
      </c>
      <c r="AU2592" s="19" t="s">
        <v>92</v>
      </c>
    </row>
    <row r="2593" s="2" customFormat="1" ht="37.8" customHeight="1">
      <c r="A2593" s="38"/>
      <c r="B2593" s="180"/>
      <c r="C2593" s="181" t="s">
        <v>3074</v>
      </c>
      <c r="D2593" s="181" t="s">
        <v>187</v>
      </c>
      <c r="E2593" s="182" t="s">
        <v>3075</v>
      </c>
      <c r="F2593" s="183" t="s">
        <v>3076</v>
      </c>
      <c r="G2593" s="184" t="s">
        <v>383</v>
      </c>
      <c r="H2593" s="185">
        <v>1</v>
      </c>
      <c r="I2593" s="186"/>
      <c r="J2593" s="187">
        <f>ROUND(I2593*H2593,2)</f>
        <v>0</v>
      </c>
      <c r="K2593" s="183" t="s">
        <v>1</v>
      </c>
      <c r="L2593" s="39"/>
      <c r="M2593" s="188" t="s">
        <v>1</v>
      </c>
      <c r="N2593" s="189" t="s">
        <v>42</v>
      </c>
      <c r="O2593" s="77"/>
      <c r="P2593" s="190">
        <f>O2593*H2593</f>
        <v>0</v>
      </c>
      <c r="Q2593" s="190">
        <v>0</v>
      </c>
      <c r="R2593" s="190">
        <f>Q2593*H2593</f>
        <v>0</v>
      </c>
      <c r="S2593" s="190">
        <v>0</v>
      </c>
      <c r="T2593" s="191">
        <f>S2593*H2593</f>
        <v>0</v>
      </c>
      <c r="U2593" s="38"/>
      <c r="V2593" s="38"/>
      <c r="W2593" s="38"/>
      <c r="X2593" s="38"/>
      <c r="Y2593" s="38"/>
      <c r="Z2593" s="38"/>
      <c r="AA2593" s="38"/>
      <c r="AB2593" s="38"/>
      <c r="AC2593" s="38"/>
      <c r="AD2593" s="38"/>
      <c r="AE2593" s="38"/>
      <c r="AR2593" s="192" t="s">
        <v>301</v>
      </c>
      <c r="AT2593" s="192" t="s">
        <v>187</v>
      </c>
      <c r="AU2593" s="192" t="s">
        <v>92</v>
      </c>
      <c r="AY2593" s="19" t="s">
        <v>185</v>
      </c>
      <c r="BE2593" s="193">
        <f>IF(N2593="základní",J2593,0)</f>
        <v>0</v>
      </c>
      <c r="BF2593" s="193">
        <f>IF(N2593="snížená",J2593,0)</f>
        <v>0</v>
      </c>
      <c r="BG2593" s="193">
        <f>IF(N2593="zákl. přenesená",J2593,0)</f>
        <v>0</v>
      </c>
      <c r="BH2593" s="193">
        <f>IF(N2593="sníž. přenesená",J2593,0)</f>
        <v>0</v>
      </c>
      <c r="BI2593" s="193">
        <f>IF(N2593="nulová",J2593,0)</f>
        <v>0</v>
      </c>
      <c r="BJ2593" s="19" t="s">
        <v>92</v>
      </c>
      <c r="BK2593" s="193">
        <f>ROUND(I2593*H2593,2)</f>
        <v>0</v>
      </c>
      <c r="BL2593" s="19" t="s">
        <v>301</v>
      </c>
      <c r="BM2593" s="192" t="s">
        <v>3077</v>
      </c>
    </row>
    <row r="2594" s="2" customFormat="1">
      <c r="A2594" s="38"/>
      <c r="B2594" s="39"/>
      <c r="C2594" s="38"/>
      <c r="D2594" s="194" t="s">
        <v>193</v>
      </c>
      <c r="E2594" s="38"/>
      <c r="F2594" s="195" t="s">
        <v>3076</v>
      </c>
      <c r="G2594" s="38"/>
      <c r="H2594" s="38"/>
      <c r="I2594" s="196"/>
      <c r="J2594" s="38"/>
      <c r="K2594" s="38"/>
      <c r="L2594" s="39"/>
      <c r="M2594" s="197"/>
      <c r="N2594" s="198"/>
      <c r="O2594" s="77"/>
      <c r="P2594" s="77"/>
      <c r="Q2594" s="77"/>
      <c r="R2594" s="77"/>
      <c r="S2594" s="77"/>
      <c r="T2594" s="78"/>
      <c r="U2594" s="38"/>
      <c r="V2594" s="38"/>
      <c r="W2594" s="38"/>
      <c r="X2594" s="38"/>
      <c r="Y2594" s="38"/>
      <c r="Z2594" s="38"/>
      <c r="AA2594" s="38"/>
      <c r="AB2594" s="38"/>
      <c r="AC2594" s="38"/>
      <c r="AD2594" s="38"/>
      <c r="AE2594" s="38"/>
      <c r="AT2594" s="19" t="s">
        <v>193</v>
      </c>
      <c r="AU2594" s="19" t="s">
        <v>92</v>
      </c>
    </row>
    <row r="2595" s="2" customFormat="1" ht="37.8" customHeight="1">
      <c r="A2595" s="38"/>
      <c r="B2595" s="180"/>
      <c r="C2595" s="181" t="s">
        <v>3078</v>
      </c>
      <c r="D2595" s="181" t="s">
        <v>187</v>
      </c>
      <c r="E2595" s="182" t="s">
        <v>3079</v>
      </c>
      <c r="F2595" s="183" t="s">
        <v>3080</v>
      </c>
      <c r="G2595" s="184" t="s">
        <v>383</v>
      </c>
      <c r="H2595" s="185">
        <v>1</v>
      </c>
      <c r="I2595" s="186"/>
      <c r="J2595" s="187">
        <f>ROUND(I2595*H2595,2)</f>
        <v>0</v>
      </c>
      <c r="K2595" s="183" t="s">
        <v>1</v>
      </c>
      <c r="L2595" s="39"/>
      <c r="M2595" s="188" t="s">
        <v>1</v>
      </c>
      <c r="N2595" s="189" t="s">
        <v>42</v>
      </c>
      <c r="O2595" s="77"/>
      <c r="P2595" s="190">
        <f>O2595*H2595</f>
        <v>0</v>
      </c>
      <c r="Q2595" s="190">
        <v>0</v>
      </c>
      <c r="R2595" s="190">
        <f>Q2595*H2595</f>
        <v>0</v>
      </c>
      <c r="S2595" s="190">
        <v>0</v>
      </c>
      <c r="T2595" s="191">
        <f>S2595*H2595</f>
        <v>0</v>
      </c>
      <c r="U2595" s="38"/>
      <c r="V2595" s="38"/>
      <c r="W2595" s="38"/>
      <c r="X2595" s="38"/>
      <c r="Y2595" s="38"/>
      <c r="Z2595" s="38"/>
      <c r="AA2595" s="38"/>
      <c r="AB2595" s="38"/>
      <c r="AC2595" s="38"/>
      <c r="AD2595" s="38"/>
      <c r="AE2595" s="38"/>
      <c r="AR2595" s="192" t="s">
        <v>301</v>
      </c>
      <c r="AT2595" s="192" t="s">
        <v>187</v>
      </c>
      <c r="AU2595" s="192" t="s">
        <v>92</v>
      </c>
      <c r="AY2595" s="19" t="s">
        <v>185</v>
      </c>
      <c r="BE2595" s="193">
        <f>IF(N2595="základní",J2595,0)</f>
        <v>0</v>
      </c>
      <c r="BF2595" s="193">
        <f>IF(N2595="snížená",J2595,0)</f>
        <v>0</v>
      </c>
      <c r="BG2595" s="193">
        <f>IF(N2595="zákl. přenesená",J2595,0)</f>
        <v>0</v>
      </c>
      <c r="BH2595" s="193">
        <f>IF(N2595="sníž. přenesená",J2595,0)</f>
        <v>0</v>
      </c>
      <c r="BI2595" s="193">
        <f>IF(N2595="nulová",J2595,0)</f>
        <v>0</v>
      </c>
      <c r="BJ2595" s="19" t="s">
        <v>92</v>
      </c>
      <c r="BK2595" s="193">
        <f>ROUND(I2595*H2595,2)</f>
        <v>0</v>
      </c>
      <c r="BL2595" s="19" t="s">
        <v>301</v>
      </c>
      <c r="BM2595" s="192" t="s">
        <v>3081</v>
      </c>
    </row>
    <row r="2596" s="2" customFormat="1">
      <c r="A2596" s="38"/>
      <c r="B2596" s="39"/>
      <c r="C2596" s="38"/>
      <c r="D2596" s="194" t="s">
        <v>193</v>
      </c>
      <c r="E2596" s="38"/>
      <c r="F2596" s="195" t="s">
        <v>3080</v>
      </c>
      <c r="G2596" s="38"/>
      <c r="H2596" s="38"/>
      <c r="I2596" s="196"/>
      <c r="J2596" s="38"/>
      <c r="K2596" s="38"/>
      <c r="L2596" s="39"/>
      <c r="M2596" s="197"/>
      <c r="N2596" s="198"/>
      <c r="O2596" s="77"/>
      <c r="P2596" s="77"/>
      <c r="Q2596" s="77"/>
      <c r="R2596" s="77"/>
      <c r="S2596" s="77"/>
      <c r="T2596" s="78"/>
      <c r="U2596" s="38"/>
      <c r="V2596" s="38"/>
      <c r="W2596" s="38"/>
      <c r="X2596" s="38"/>
      <c r="Y2596" s="38"/>
      <c r="Z2596" s="38"/>
      <c r="AA2596" s="38"/>
      <c r="AB2596" s="38"/>
      <c r="AC2596" s="38"/>
      <c r="AD2596" s="38"/>
      <c r="AE2596" s="38"/>
      <c r="AT2596" s="19" t="s">
        <v>193</v>
      </c>
      <c r="AU2596" s="19" t="s">
        <v>92</v>
      </c>
    </row>
    <row r="2597" s="2" customFormat="1" ht="37.8" customHeight="1">
      <c r="A2597" s="38"/>
      <c r="B2597" s="180"/>
      <c r="C2597" s="181" t="s">
        <v>3082</v>
      </c>
      <c r="D2597" s="181" t="s">
        <v>187</v>
      </c>
      <c r="E2597" s="182" t="s">
        <v>3083</v>
      </c>
      <c r="F2597" s="183" t="s">
        <v>3084</v>
      </c>
      <c r="G2597" s="184" t="s">
        <v>383</v>
      </c>
      <c r="H2597" s="185">
        <v>1</v>
      </c>
      <c r="I2597" s="186"/>
      <c r="J2597" s="187">
        <f>ROUND(I2597*H2597,2)</f>
        <v>0</v>
      </c>
      <c r="K2597" s="183" t="s">
        <v>1</v>
      </c>
      <c r="L2597" s="39"/>
      <c r="M2597" s="188" t="s">
        <v>1</v>
      </c>
      <c r="N2597" s="189" t="s">
        <v>42</v>
      </c>
      <c r="O2597" s="77"/>
      <c r="P2597" s="190">
        <f>O2597*H2597</f>
        <v>0</v>
      </c>
      <c r="Q2597" s="190">
        <v>0</v>
      </c>
      <c r="R2597" s="190">
        <f>Q2597*H2597</f>
        <v>0</v>
      </c>
      <c r="S2597" s="190">
        <v>0</v>
      </c>
      <c r="T2597" s="191">
        <f>S2597*H2597</f>
        <v>0</v>
      </c>
      <c r="U2597" s="38"/>
      <c r="V2597" s="38"/>
      <c r="W2597" s="38"/>
      <c r="X2597" s="38"/>
      <c r="Y2597" s="38"/>
      <c r="Z2597" s="38"/>
      <c r="AA2597" s="38"/>
      <c r="AB2597" s="38"/>
      <c r="AC2597" s="38"/>
      <c r="AD2597" s="38"/>
      <c r="AE2597" s="38"/>
      <c r="AR2597" s="192" t="s">
        <v>301</v>
      </c>
      <c r="AT2597" s="192" t="s">
        <v>187</v>
      </c>
      <c r="AU2597" s="192" t="s">
        <v>92</v>
      </c>
      <c r="AY2597" s="19" t="s">
        <v>185</v>
      </c>
      <c r="BE2597" s="193">
        <f>IF(N2597="základní",J2597,0)</f>
        <v>0</v>
      </c>
      <c r="BF2597" s="193">
        <f>IF(N2597="snížená",J2597,0)</f>
        <v>0</v>
      </c>
      <c r="BG2597" s="193">
        <f>IF(N2597="zákl. přenesená",J2597,0)</f>
        <v>0</v>
      </c>
      <c r="BH2597" s="193">
        <f>IF(N2597="sníž. přenesená",J2597,0)</f>
        <v>0</v>
      </c>
      <c r="BI2597" s="193">
        <f>IF(N2597="nulová",J2597,0)</f>
        <v>0</v>
      </c>
      <c r="BJ2597" s="19" t="s">
        <v>92</v>
      </c>
      <c r="BK2597" s="193">
        <f>ROUND(I2597*H2597,2)</f>
        <v>0</v>
      </c>
      <c r="BL2597" s="19" t="s">
        <v>301</v>
      </c>
      <c r="BM2597" s="192" t="s">
        <v>3085</v>
      </c>
    </row>
    <row r="2598" s="2" customFormat="1">
      <c r="A2598" s="38"/>
      <c r="B2598" s="39"/>
      <c r="C2598" s="38"/>
      <c r="D2598" s="194" t="s">
        <v>193</v>
      </c>
      <c r="E2598" s="38"/>
      <c r="F2598" s="195" t="s">
        <v>3084</v>
      </c>
      <c r="G2598" s="38"/>
      <c r="H2598" s="38"/>
      <c r="I2598" s="196"/>
      <c r="J2598" s="38"/>
      <c r="K2598" s="38"/>
      <c r="L2598" s="39"/>
      <c r="M2598" s="197"/>
      <c r="N2598" s="198"/>
      <c r="O2598" s="77"/>
      <c r="P2598" s="77"/>
      <c r="Q2598" s="77"/>
      <c r="R2598" s="77"/>
      <c r="S2598" s="77"/>
      <c r="T2598" s="78"/>
      <c r="U2598" s="38"/>
      <c r="V2598" s="38"/>
      <c r="W2598" s="38"/>
      <c r="X2598" s="38"/>
      <c r="Y2598" s="38"/>
      <c r="Z2598" s="38"/>
      <c r="AA2598" s="38"/>
      <c r="AB2598" s="38"/>
      <c r="AC2598" s="38"/>
      <c r="AD2598" s="38"/>
      <c r="AE2598" s="38"/>
      <c r="AT2598" s="19" t="s">
        <v>193</v>
      </c>
      <c r="AU2598" s="19" t="s">
        <v>92</v>
      </c>
    </row>
    <row r="2599" s="2" customFormat="1" ht="37.8" customHeight="1">
      <c r="A2599" s="38"/>
      <c r="B2599" s="180"/>
      <c r="C2599" s="181" t="s">
        <v>3086</v>
      </c>
      <c r="D2599" s="181" t="s">
        <v>187</v>
      </c>
      <c r="E2599" s="182" t="s">
        <v>3087</v>
      </c>
      <c r="F2599" s="183" t="s">
        <v>3088</v>
      </c>
      <c r="G2599" s="184" t="s">
        <v>383</v>
      </c>
      <c r="H2599" s="185">
        <v>1</v>
      </c>
      <c r="I2599" s="186"/>
      <c r="J2599" s="187">
        <f>ROUND(I2599*H2599,2)</f>
        <v>0</v>
      </c>
      <c r="K2599" s="183" t="s">
        <v>1</v>
      </c>
      <c r="L2599" s="39"/>
      <c r="M2599" s="188" t="s">
        <v>1</v>
      </c>
      <c r="N2599" s="189" t="s">
        <v>42</v>
      </c>
      <c r="O2599" s="77"/>
      <c r="P2599" s="190">
        <f>O2599*H2599</f>
        <v>0</v>
      </c>
      <c r="Q2599" s="190">
        <v>0</v>
      </c>
      <c r="R2599" s="190">
        <f>Q2599*H2599</f>
        <v>0</v>
      </c>
      <c r="S2599" s="190">
        <v>0</v>
      </c>
      <c r="T2599" s="191">
        <f>S2599*H2599</f>
        <v>0</v>
      </c>
      <c r="U2599" s="38"/>
      <c r="V2599" s="38"/>
      <c r="W2599" s="38"/>
      <c r="X2599" s="38"/>
      <c r="Y2599" s="38"/>
      <c r="Z2599" s="38"/>
      <c r="AA2599" s="38"/>
      <c r="AB2599" s="38"/>
      <c r="AC2599" s="38"/>
      <c r="AD2599" s="38"/>
      <c r="AE2599" s="38"/>
      <c r="AR2599" s="192" t="s">
        <v>301</v>
      </c>
      <c r="AT2599" s="192" t="s">
        <v>187</v>
      </c>
      <c r="AU2599" s="192" t="s">
        <v>92</v>
      </c>
      <c r="AY2599" s="19" t="s">
        <v>185</v>
      </c>
      <c r="BE2599" s="193">
        <f>IF(N2599="základní",J2599,0)</f>
        <v>0</v>
      </c>
      <c r="BF2599" s="193">
        <f>IF(N2599="snížená",J2599,0)</f>
        <v>0</v>
      </c>
      <c r="BG2599" s="193">
        <f>IF(N2599="zákl. přenesená",J2599,0)</f>
        <v>0</v>
      </c>
      <c r="BH2599" s="193">
        <f>IF(N2599="sníž. přenesená",J2599,0)</f>
        <v>0</v>
      </c>
      <c r="BI2599" s="193">
        <f>IF(N2599="nulová",J2599,0)</f>
        <v>0</v>
      </c>
      <c r="BJ2599" s="19" t="s">
        <v>92</v>
      </c>
      <c r="BK2599" s="193">
        <f>ROUND(I2599*H2599,2)</f>
        <v>0</v>
      </c>
      <c r="BL2599" s="19" t="s">
        <v>301</v>
      </c>
      <c r="BM2599" s="192" t="s">
        <v>3089</v>
      </c>
    </row>
    <row r="2600" s="2" customFormat="1">
      <c r="A2600" s="38"/>
      <c r="B2600" s="39"/>
      <c r="C2600" s="38"/>
      <c r="D2600" s="194" t="s">
        <v>193</v>
      </c>
      <c r="E2600" s="38"/>
      <c r="F2600" s="195" t="s">
        <v>3088</v>
      </c>
      <c r="G2600" s="38"/>
      <c r="H2600" s="38"/>
      <c r="I2600" s="196"/>
      <c r="J2600" s="38"/>
      <c r="K2600" s="38"/>
      <c r="L2600" s="39"/>
      <c r="M2600" s="197"/>
      <c r="N2600" s="198"/>
      <c r="O2600" s="77"/>
      <c r="P2600" s="77"/>
      <c r="Q2600" s="77"/>
      <c r="R2600" s="77"/>
      <c r="S2600" s="77"/>
      <c r="T2600" s="78"/>
      <c r="U2600" s="38"/>
      <c r="V2600" s="38"/>
      <c r="W2600" s="38"/>
      <c r="X2600" s="38"/>
      <c r="Y2600" s="38"/>
      <c r="Z2600" s="38"/>
      <c r="AA2600" s="38"/>
      <c r="AB2600" s="38"/>
      <c r="AC2600" s="38"/>
      <c r="AD2600" s="38"/>
      <c r="AE2600" s="38"/>
      <c r="AT2600" s="19" t="s">
        <v>193</v>
      </c>
      <c r="AU2600" s="19" t="s">
        <v>92</v>
      </c>
    </row>
    <row r="2601" s="2" customFormat="1" ht="37.8" customHeight="1">
      <c r="A2601" s="38"/>
      <c r="B2601" s="180"/>
      <c r="C2601" s="181" t="s">
        <v>3090</v>
      </c>
      <c r="D2601" s="181" t="s">
        <v>187</v>
      </c>
      <c r="E2601" s="182" t="s">
        <v>3091</v>
      </c>
      <c r="F2601" s="183" t="s">
        <v>3092</v>
      </c>
      <c r="G2601" s="184" t="s">
        <v>383</v>
      </c>
      <c r="H2601" s="185">
        <v>1</v>
      </c>
      <c r="I2601" s="186"/>
      <c r="J2601" s="187">
        <f>ROUND(I2601*H2601,2)</f>
        <v>0</v>
      </c>
      <c r="K2601" s="183" t="s">
        <v>1</v>
      </c>
      <c r="L2601" s="39"/>
      <c r="M2601" s="188" t="s">
        <v>1</v>
      </c>
      <c r="N2601" s="189" t="s">
        <v>42</v>
      </c>
      <c r="O2601" s="77"/>
      <c r="P2601" s="190">
        <f>O2601*H2601</f>
        <v>0</v>
      </c>
      <c r="Q2601" s="190">
        <v>0</v>
      </c>
      <c r="R2601" s="190">
        <f>Q2601*H2601</f>
        <v>0</v>
      </c>
      <c r="S2601" s="190">
        <v>0</v>
      </c>
      <c r="T2601" s="191">
        <f>S2601*H2601</f>
        <v>0</v>
      </c>
      <c r="U2601" s="38"/>
      <c r="V2601" s="38"/>
      <c r="W2601" s="38"/>
      <c r="X2601" s="38"/>
      <c r="Y2601" s="38"/>
      <c r="Z2601" s="38"/>
      <c r="AA2601" s="38"/>
      <c r="AB2601" s="38"/>
      <c r="AC2601" s="38"/>
      <c r="AD2601" s="38"/>
      <c r="AE2601" s="38"/>
      <c r="AR2601" s="192" t="s">
        <v>301</v>
      </c>
      <c r="AT2601" s="192" t="s">
        <v>187</v>
      </c>
      <c r="AU2601" s="192" t="s">
        <v>92</v>
      </c>
      <c r="AY2601" s="19" t="s">
        <v>185</v>
      </c>
      <c r="BE2601" s="193">
        <f>IF(N2601="základní",J2601,0)</f>
        <v>0</v>
      </c>
      <c r="BF2601" s="193">
        <f>IF(N2601="snížená",J2601,0)</f>
        <v>0</v>
      </c>
      <c r="BG2601" s="193">
        <f>IF(N2601="zákl. přenesená",J2601,0)</f>
        <v>0</v>
      </c>
      <c r="BH2601" s="193">
        <f>IF(N2601="sníž. přenesená",J2601,0)</f>
        <v>0</v>
      </c>
      <c r="BI2601" s="193">
        <f>IF(N2601="nulová",J2601,0)</f>
        <v>0</v>
      </c>
      <c r="BJ2601" s="19" t="s">
        <v>92</v>
      </c>
      <c r="BK2601" s="193">
        <f>ROUND(I2601*H2601,2)</f>
        <v>0</v>
      </c>
      <c r="BL2601" s="19" t="s">
        <v>301</v>
      </c>
      <c r="BM2601" s="192" t="s">
        <v>3093</v>
      </c>
    </row>
    <row r="2602" s="2" customFormat="1">
      <c r="A2602" s="38"/>
      <c r="B2602" s="39"/>
      <c r="C2602" s="38"/>
      <c r="D2602" s="194" t="s">
        <v>193</v>
      </c>
      <c r="E2602" s="38"/>
      <c r="F2602" s="195" t="s">
        <v>3092</v>
      </c>
      <c r="G2602" s="38"/>
      <c r="H2602" s="38"/>
      <c r="I2602" s="196"/>
      <c r="J2602" s="38"/>
      <c r="K2602" s="38"/>
      <c r="L2602" s="39"/>
      <c r="M2602" s="197"/>
      <c r="N2602" s="198"/>
      <c r="O2602" s="77"/>
      <c r="P2602" s="77"/>
      <c r="Q2602" s="77"/>
      <c r="R2602" s="77"/>
      <c r="S2602" s="77"/>
      <c r="T2602" s="78"/>
      <c r="U2602" s="38"/>
      <c r="V2602" s="38"/>
      <c r="W2602" s="38"/>
      <c r="X2602" s="38"/>
      <c r="Y2602" s="38"/>
      <c r="Z2602" s="38"/>
      <c r="AA2602" s="38"/>
      <c r="AB2602" s="38"/>
      <c r="AC2602" s="38"/>
      <c r="AD2602" s="38"/>
      <c r="AE2602" s="38"/>
      <c r="AT2602" s="19" t="s">
        <v>193</v>
      </c>
      <c r="AU2602" s="19" t="s">
        <v>92</v>
      </c>
    </row>
    <row r="2603" s="2" customFormat="1" ht="37.8" customHeight="1">
      <c r="A2603" s="38"/>
      <c r="B2603" s="180"/>
      <c r="C2603" s="181" t="s">
        <v>3094</v>
      </c>
      <c r="D2603" s="181" t="s">
        <v>187</v>
      </c>
      <c r="E2603" s="182" t="s">
        <v>3095</v>
      </c>
      <c r="F2603" s="183" t="s">
        <v>3096</v>
      </c>
      <c r="G2603" s="184" t="s">
        <v>383</v>
      </c>
      <c r="H2603" s="185">
        <v>1</v>
      </c>
      <c r="I2603" s="186"/>
      <c r="J2603" s="187">
        <f>ROUND(I2603*H2603,2)</f>
        <v>0</v>
      </c>
      <c r="K2603" s="183" t="s">
        <v>1</v>
      </c>
      <c r="L2603" s="39"/>
      <c r="M2603" s="188" t="s">
        <v>1</v>
      </c>
      <c r="N2603" s="189" t="s">
        <v>42</v>
      </c>
      <c r="O2603" s="77"/>
      <c r="P2603" s="190">
        <f>O2603*H2603</f>
        <v>0</v>
      </c>
      <c r="Q2603" s="190">
        <v>0</v>
      </c>
      <c r="R2603" s="190">
        <f>Q2603*H2603</f>
        <v>0</v>
      </c>
      <c r="S2603" s="190">
        <v>0</v>
      </c>
      <c r="T2603" s="191">
        <f>S2603*H2603</f>
        <v>0</v>
      </c>
      <c r="U2603" s="38"/>
      <c r="V2603" s="38"/>
      <c r="W2603" s="38"/>
      <c r="X2603" s="38"/>
      <c r="Y2603" s="38"/>
      <c r="Z2603" s="38"/>
      <c r="AA2603" s="38"/>
      <c r="AB2603" s="38"/>
      <c r="AC2603" s="38"/>
      <c r="AD2603" s="38"/>
      <c r="AE2603" s="38"/>
      <c r="AR2603" s="192" t="s">
        <v>301</v>
      </c>
      <c r="AT2603" s="192" t="s">
        <v>187</v>
      </c>
      <c r="AU2603" s="192" t="s">
        <v>92</v>
      </c>
      <c r="AY2603" s="19" t="s">
        <v>185</v>
      </c>
      <c r="BE2603" s="193">
        <f>IF(N2603="základní",J2603,0)</f>
        <v>0</v>
      </c>
      <c r="BF2603" s="193">
        <f>IF(N2603="snížená",J2603,0)</f>
        <v>0</v>
      </c>
      <c r="BG2603" s="193">
        <f>IF(N2603="zákl. přenesená",J2603,0)</f>
        <v>0</v>
      </c>
      <c r="BH2603" s="193">
        <f>IF(N2603="sníž. přenesená",J2603,0)</f>
        <v>0</v>
      </c>
      <c r="BI2603" s="193">
        <f>IF(N2603="nulová",J2603,0)</f>
        <v>0</v>
      </c>
      <c r="BJ2603" s="19" t="s">
        <v>92</v>
      </c>
      <c r="BK2603" s="193">
        <f>ROUND(I2603*H2603,2)</f>
        <v>0</v>
      </c>
      <c r="BL2603" s="19" t="s">
        <v>301</v>
      </c>
      <c r="BM2603" s="192" t="s">
        <v>3097</v>
      </c>
    </row>
    <row r="2604" s="2" customFormat="1">
      <c r="A2604" s="38"/>
      <c r="B2604" s="39"/>
      <c r="C2604" s="38"/>
      <c r="D2604" s="194" t="s">
        <v>193</v>
      </c>
      <c r="E2604" s="38"/>
      <c r="F2604" s="195" t="s">
        <v>3096</v>
      </c>
      <c r="G2604" s="38"/>
      <c r="H2604" s="38"/>
      <c r="I2604" s="196"/>
      <c r="J2604" s="38"/>
      <c r="K2604" s="38"/>
      <c r="L2604" s="39"/>
      <c r="M2604" s="197"/>
      <c r="N2604" s="198"/>
      <c r="O2604" s="77"/>
      <c r="P2604" s="77"/>
      <c r="Q2604" s="77"/>
      <c r="R2604" s="77"/>
      <c r="S2604" s="77"/>
      <c r="T2604" s="78"/>
      <c r="U2604" s="38"/>
      <c r="V2604" s="38"/>
      <c r="W2604" s="38"/>
      <c r="X2604" s="38"/>
      <c r="Y2604" s="38"/>
      <c r="Z2604" s="38"/>
      <c r="AA2604" s="38"/>
      <c r="AB2604" s="38"/>
      <c r="AC2604" s="38"/>
      <c r="AD2604" s="38"/>
      <c r="AE2604" s="38"/>
      <c r="AT2604" s="19" t="s">
        <v>193</v>
      </c>
      <c r="AU2604" s="19" t="s">
        <v>92</v>
      </c>
    </row>
    <row r="2605" s="2" customFormat="1" ht="37.8" customHeight="1">
      <c r="A2605" s="38"/>
      <c r="B2605" s="180"/>
      <c r="C2605" s="181" t="s">
        <v>3098</v>
      </c>
      <c r="D2605" s="181" t="s">
        <v>187</v>
      </c>
      <c r="E2605" s="182" t="s">
        <v>3099</v>
      </c>
      <c r="F2605" s="183" t="s">
        <v>3100</v>
      </c>
      <c r="G2605" s="184" t="s">
        <v>383</v>
      </c>
      <c r="H2605" s="185">
        <v>1</v>
      </c>
      <c r="I2605" s="186"/>
      <c r="J2605" s="187">
        <f>ROUND(I2605*H2605,2)</f>
        <v>0</v>
      </c>
      <c r="K2605" s="183" t="s">
        <v>1</v>
      </c>
      <c r="L2605" s="39"/>
      <c r="M2605" s="188" t="s">
        <v>1</v>
      </c>
      <c r="N2605" s="189" t="s">
        <v>42</v>
      </c>
      <c r="O2605" s="77"/>
      <c r="P2605" s="190">
        <f>O2605*H2605</f>
        <v>0</v>
      </c>
      <c r="Q2605" s="190">
        <v>0</v>
      </c>
      <c r="R2605" s="190">
        <f>Q2605*H2605</f>
        <v>0</v>
      </c>
      <c r="S2605" s="190">
        <v>0</v>
      </c>
      <c r="T2605" s="191">
        <f>S2605*H2605</f>
        <v>0</v>
      </c>
      <c r="U2605" s="38"/>
      <c r="V2605" s="38"/>
      <c r="W2605" s="38"/>
      <c r="X2605" s="38"/>
      <c r="Y2605" s="38"/>
      <c r="Z2605" s="38"/>
      <c r="AA2605" s="38"/>
      <c r="AB2605" s="38"/>
      <c r="AC2605" s="38"/>
      <c r="AD2605" s="38"/>
      <c r="AE2605" s="38"/>
      <c r="AR2605" s="192" t="s">
        <v>301</v>
      </c>
      <c r="AT2605" s="192" t="s">
        <v>187</v>
      </c>
      <c r="AU2605" s="192" t="s">
        <v>92</v>
      </c>
      <c r="AY2605" s="19" t="s">
        <v>185</v>
      </c>
      <c r="BE2605" s="193">
        <f>IF(N2605="základní",J2605,0)</f>
        <v>0</v>
      </c>
      <c r="BF2605" s="193">
        <f>IF(N2605="snížená",J2605,0)</f>
        <v>0</v>
      </c>
      <c r="BG2605" s="193">
        <f>IF(N2605="zákl. přenesená",J2605,0)</f>
        <v>0</v>
      </c>
      <c r="BH2605" s="193">
        <f>IF(N2605="sníž. přenesená",J2605,0)</f>
        <v>0</v>
      </c>
      <c r="BI2605" s="193">
        <f>IF(N2605="nulová",J2605,0)</f>
        <v>0</v>
      </c>
      <c r="BJ2605" s="19" t="s">
        <v>92</v>
      </c>
      <c r="BK2605" s="193">
        <f>ROUND(I2605*H2605,2)</f>
        <v>0</v>
      </c>
      <c r="BL2605" s="19" t="s">
        <v>301</v>
      </c>
      <c r="BM2605" s="192" t="s">
        <v>3101</v>
      </c>
    </row>
    <row r="2606" s="2" customFormat="1">
      <c r="A2606" s="38"/>
      <c r="B2606" s="39"/>
      <c r="C2606" s="38"/>
      <c r="D2606" s="194" t="s">
        <v>193</v>
      </c>
      <c r="E2606" s="38"/>
      <c r="F2606" s="195" t="s">
        <v>3100</v>
      </c>
      <c r="G2606" s="38"/>
      <c r="H2606" s="38"/>
      <c r="I2606" s="196"/>
      <c r="J2606" s="38"/>
      <c r="K2606" s="38"/>
      <c r="L2606" s="39"/>
      <c r="M2606" s="197"/>
      <c r="N2606" s="198"/>
      <c r="O2606" s="77"/>
      <c r="P2606" s="77"/>
      <c r="Q2606" s="77"/>
      <c r="R2606" s="77"/>
      <c r="S2606" s="77"/>
      <c r="T2606" s="78"/>
      <c r="U2606" s="38"/>
      <c r="V2606" s="38"/>
      <c r="W2606" s="38"/>
      <c r="X2606" s="38"/>
      <c r="Y2606" s="38"/>
      <c r="Z2606" s="38"/>
      <c r="AA2606" s="38"/>
      <c r="AB2606" s="38"/>
      <c r="AC2606" s="38"/>
      <c r="AD2606" s="38"/>
      <c r="AE2606" s="38"/>
      <c r="AT2606" s="19" t="s">
        <v>193</v>
      </c>
      <c r="AU2606" s="19" t="s">
        <v>92</v>
      </c>
    </row>
    <row r="2607" s="2" customFormat="1" ht="21.75" customHeight="1">
      <c r="A2607" s="38"/>
      <c r="B2607" s="180"/>
      <c r="C2607" s="181" t="s">
        <v>3102</v>
      </c>
      <c r="D2607" s="181" t="s">
        <v>187</v>
      </c>
      <c r="E2607" s="182" t="s">
        <v>3103</v>
      </c>
      <c r="F2607" s="183" t="s">
        <v>3104</v>
      </c>
      <c r="G2607" s="184" t="s">
        <v>383</v>
      </c>
      <c r="H2607" s="185">
        <v>3</v>
      </c>
      <c r="I2607" s="186"/>
      <c r="J2607" s="187">
        <f>ROUND(I2607*H2607,2)</f>
        <v>0</v>
      </c>
      <c r="K2607" s="183" t="s">
        <v>199</v>
      </c>
      <c r="L2607" s="39"/>
      <c r="M2607" s="188" t="s">
        <v>1</v>
      </c>
      <c r="N2607" s="189" t="s">
        <v>42</v>
      </c>
      <c r="O2607" s="77"/>
      <c r="P2607" s="190">
        <f>O2607*H2607</f>
        <v>0</v>
      </c>
      <c r="Q2607" s="190">
        <v>0</v>
      </c>
      <c r="R2607" s="190">
        <f>Q2607*H2607</f>
        <v>0</v>
      </c>
      <c r="S2607" s="190">
        <v>0.041700000000000001</v>
      </c>
      <c r="T2607" s="191">
        <f>S2607*H2607</f>
        <v>0.12509999999999999</v>
      </c>
      <c r="U2607" s="38"/>
      <c r="V2607" s="38"/>
      <c r="W2607" s="38"/>
      <c r="X2607" s="38"/>
      <c r="Y2607" s="38"/>
      <c r="Z2607" s="38"/>
      <c r="AA2607" s="38"/>
      <c r="AB2607" s="38"/>
      <c r="AC2607" s="38"/>
      <c r="AD2607" s="38"/>
      <c r="AE2607" s="38"/>
      <c r="AR2607" s="192" t="s">
        <v>301</v>
      </c>
      <c r="AT2607" s="192" t="s">
        <v>187</v>
      </c>
      <c r="AU2607" s="192" t="s">
        <v>92</v>
      </c>
      <c r="AY2607" s="19" t="s">
        <v>185</v>
      </c>
      <c r="BE2607" s="193">
        <f>IF(N2607="základní",J2607,0)</f>
        <v>0</v>
      </c>
      <c r="BF2607" s="193">
        <f>IF(N2607="snížená",J2607,0)</f>
        <v>0</v>
      </c>
      <c r="BG2607" s="193">
        <f>IF(N2607="zákl. přenesená",J2607,0)</f>
        <v>0</v>
      </c>
      <c r="BH2607" s="193">
        <f>IF(N2607="sníž. přenesená",J2607,0)</f>
        <v>0</v>
      </c>
      <c r="BI2607" s="193">
        <f>IF(N2607="nulová",J2607,0)</f>
        <v>0</v>
      </c>
      <c r="BJ2607" s="19" t="s">
        <v>92</v>
      </c>
      <c r="BK2607" s="193">
        <f>ROUND(I2607*H2607,2)</f>
        <v>0</v>
      </c>
      <c r="BL2607" s="19" t="s">
        <v>301</v>
      </c>
      <c r="BM2607" s="192" t="s">
        <v>3105</v>
      </c>
    </row>
    <row r="2608" s="2" customFormat="1">
      <c r="A2608" s="38"/>
      <c r="B2608" s="39"/>
      <c r="C2608" s="38"/>
      <c r="D2608" s="194" t="s">
        <v>193</v>
      </c>
      <c r="E2608" s="38"/>
      <c r="F2608" s="195" t="s">
        <v>3104</v>
      </c>
      <c r="G2608" s="38"/>
      <c r="H2608" s="38"/>
      <c r="I2608" s="196"/>
      <c r="J2608" s="38"/>
      <c r="K2608" s="38"/>
      <c r="L2608" s="39"/>
      <c r="M2608" s="197"/>
      <c r="N2608" s="198"/>
      <c r="O2608" s="77"/>
      <c r="P2608" s="77"/>
      <c r="Q2608" s="77"/>
      <c r="R2608" s="77"/>
      <c r="S2608" s="77"/>
      <c r="T2608" s="78"/>
      <c r="U2608" s="38"/>
      <c r="V2608" s="38"/>
      <c r="W2608" s="38"/>
      <c r="X2608" s="38"/>
      <c r="Y2608" s="38"/>
      <c r="Z2608" s="38"/>
      <c r="AA2608" s="38"/>
      <c r="AB2608" s="38"/>
      <c r="AC2608" s="38"/>
      <c r="AD2608" s="38"/>
      <c r="AE2608" s="38"/>
      <c r="AT2608" s="19" t="s">
        <v>193</v>
      </c>
      <c r="AU2608" s="19" t="s">
        <v>92</v>
      </c>
    </row>
    <row r="2609" s="2" customFormat="1">
      <c r="A2609" s="38"/>
      <c r="B2609" s="39"/>
      <c r="C2609" s="38"/>
      <c r="D2609" s="207" t="s">
        <v>201</v>
      </c>
      <c r="E2609" s="38"/>
      <c r="F2609" s="208" t="s">
        <v>3106</v>
      </c>
      <c r="G2609" s="38"/>
      <c r="H2609" s="38"/>
      <c r="I2609" s="196"/>
      <c r="J2609" s="38"/>
      <c r="K2609" s="38"/>
      <c r="L2609" s="39"/>
      <c r="M2609" s="197"/>
      <c r="N2609" s="198"/>
      <c r="O2609" s="77"/>
      <c r="P2609" s="77"/>
      <c r="Q2609" s="77"/>
      <c r="R2609" s="77"/>
      <c r="S2609" s="77"/>
      <c r="T2609" s="78"/>
      <c r="U2609" s="38"/>
      <c r="V2609" s="38"/>
      <c r="W2609" s="38"/>
      <c r="X2609" s="38"/>
      <c r="Y2609" s="38"/>
      <c r="Z2609" s="38"/>
      <c r="AA2609" s="38"/>
      <c r="AB2609" s="38"/>
      <c r="AC2609" s="38"/>
      <c r="AD2609" s="38"/>
      <c r="AE2609" s="38"/>
      <c r="AT2609" s="19" t="s">
        <v>201</v>
      </c>
      <c r="AU2609" s="19" t="s">
        <v>92</v>
      </c>
    </row>
    <row r="2610" s="2" customFormat="1" ht="24.15" customHeight="1">
      <c r="A2610" s="38"/>
      <c r="B2610" s="180"/>
      <c r="C2610" s="181" t="s">
        <v>3107</v>
      </c>
      <c r="D2610" s="181" t="s">
        <v>187</v>
      </c>
      <c r="E2610" s="182" t="s">
        <v>3108</v>
      </c>
      <c r="F2610" s="183" t="s">
        <v>3109</v>
      </c>
      <c r="G2610" s="184" t="s">
        <v>383</v>
      </c>
      <c r="H2610" s="185">
        <v>13</v>
      </c>
      <c r="I2610" s="186"/>
      <c r="J2610" s="187">
        <f>ROUND(I2610*H2610,2)</f>
        <v>0</v>
      </c>
      <c r="K2610" s="183" t="s">
        <v>1</v>
      </c>
      <c r="L2610" s="39"/>
      <c r="M2610" s="188" t="s">
        <v>1</v>
      </c>
      <c r="N2610" s="189" t="s">
        <v>42</v>
      </c>
      <c r="O2610" s="77"/>
      <c r="P2610" s="190">
        <f>O2610*H2610</f>
        <v>0</v>
      </c>
      <c r="Q2610" s="190">
        <v>0</v>
      </c>
      <c r="R2610" s="190">
        <f>Q2610*H2610</f>
        <v>0</v>
      </c>
      <c r="S2610" s="190">
        <v>0.17399999999999999</v>
      </c>
      <c r="T2610" s="191">
        <f>S2610*H2610</f>
        <v>2.262</v>
      </c>
      <c r="U2610" s="38"/>
      <c r="V2610" s="38"/>
      <c r="W2610" s="38"/>
      <c r="X2610" s="38"/>
      <c r="Y2610" s="38"/>
      <c r="Z2610" s="38"/>
      <c r="AA2610" s="38"/>
      <c r="AB2610" s="38"/>
      <c r="AC2610" s="38"/>
      <c r="AD2610" s="38"/>
      <c r="AE2610" s="38"/>
      <c r="AR2610" s="192" t="s">
        <v>301</v>
      </c>
      <c r="AT2610" s="192" t="s">
        <v>187</v>
      </c>
      <c r="AU2610" s="192" t="s">
        <v>92</v>
      </c>
      <c r="AY2610" s="19" t="s">
        <v>185</v>
      </c>
      <c r="BE2610" s="193">
        <f>IF(N2610="základní",J2610,0)</f>
        <v>0</v>
      </c>
      <c r="BF2610" s="193">
        <f>IF(N2610="snížená",J2610,0)</f>
        <v>0</v>
      </c>
      <c r="BG2610" s="193">
        <f>IF(N2610="zákl. přenesená",J2610,0)</f>
        <v>0</v>
      </c>
      <c r="BH2610" s="193">
        <f>IF(N2610="sníž. přenesená",J2610,0)</f>
        <v>0</v>
      </c>
      <c r="BI2610" s="193">
        <f>IF(N2610="nulová",J2610,0)</f>
        <v>0</v>
      </c>
      <c r="BJ2610" s="19" t="s">
        <v>92</v>
      </c>
      <c r="BK2610" s="193">
        <f>ROUND(I2610*H2610,2)</f>
        <v>0</v>
      </c>
      <c r="BL2610" s="19" t="s">
        <v>301</v>
      </c>
      <c r="BM2610" s="192" t="s">
        <v>3110</v>
      </c>
    </row>
    <row r="2611" s="2" customFormat="1">
      <c r="A2611" s="38"/>
      <c r="B2611" s="39"/>
      <c r="C2611" s="38"/>
      <c r="D2611" s="194" t="s">
        <v>193</v>
      </c>
      <c r="E2611" s="38"/>
      <c r="F2611" s="195" t="s">
        <v>3109</v>
      </c>
      <c r="G2611" s="38"/>
      <c r="H2611" s="38"/>
      <c r="I2611" s="196"/>
      <c r="J2611" s="38"/>
      <c r="K2611" s="38"/>
      <c r="L2611" s="39"/>
      <c r="M2611" s="197"/>
      <c r="N2611" s="198"/>
      <c r="O2611" s="77"/>
      <c r="P2611" s="77"/>
      <c r="Q2611" s="77"/>
      <c r="R2611" s="77"/>
      <c r="S2611" s="77"/>
      <c r="T2611" s="78"/>
      <c r="U2611" s="38"/>
      <c r="V2611" s="38"/>
      <c r="W2611" s="38"/>
      <c r="X2611" s="38"/>
      <c r="Y2611" s="38"/>
      <c r="Z2611" s="38"/>
      <c r="AA2611" s="38"/>
      <c r="AB2611" s="38"/>
      <c r="AC2611" s="38"/>
      <c r="AD2611" s="38"/>
      <c r="AE2611" s="38"/>
      <c r="AT2611" s="19" t="s">
        <v>193</v>
      </c>
      <c r="AU2611" s="19" t="s">
        <v>92</v>
      </c>
    </row>
    <row r="2612" s="13" customFormat="1">
      <c r="A2612" s="13"/>
      <c r="B2612" s="199"/>
      <c r="C2612" s="13"/>
      <c r="D2612" s="194" t="s">
        <v>194</v>
      </c>
      <c r="E2612" s="200" t="s">
        <v>1</v>
      </c>
      <c r="F2612" s="201" t="s">
        <v>3111</v>
      </c>
      <c r="G2612" s="13"/>
      <c r="H2612" s="202">
        <v>13</v>
      </c>
      <c r="I2612" s="203"/>
      <c r="J2612" s="13"/>
      <c r="K2612" s="13"/>
      <c r="L2612" s="199"/>
      <c r="M2612" s="204"/>
      <c r="N2612" s="205"/>
      <c r="O2612" s="205"/>
      <c r="P2612" s="205"/>
      <c r="Q2612" s="205"/>
      <c r="R2612" s="205"/>
      <c r="S2612" s="205"/>
      <c r="T2612" s="206"/>
      <c r="U2612" s="13"/>
      <c r="V2612" s="13"/>
      <c r="W2612" s="13"/>
      <c r="X2612" s="13"/>
      <c r="Y2612" s="13"/>
      <c r="Z2612" s="13"/>
      <c r="AA2612" s="13"/>
      <c r="AB2612" s="13"/>
      <c r="AC2612" s="13"/>
      <c r="AD2612" s="13"/>
      <c r="AE2612" s="13"/>
      <c r="AT2612" s="200" t="s">
        <v>194</v>
      </c>
      <c r="AU2612" s="200" t="s">
        <v>92</v>
      </c>
      <c r="AV2612" s="13" t="s">
        <v>92</v>
      </c>
      <c r="AW2612" s="13" t="s">
        <v>32</v>
      </c>
      <c r="AX2612" s="13" t="s">
        <v>84</v>
      </c>
      <c r="AY2612" s="200" t="s">
        <v>185</v>
      </c>
    </row>
    <row r="2613" s="2" customFormat="1" ht="24.15" customHeight="1">
      <c r="A2613" s="38"/>
      <c r="B2613" s="180"/>
      <c r="C2613" s="181" t="s">
        <v>3112</v>
      </c>
      <c r="D2613" s="181" t="s">
        <v>187</v>
      </c>
      <c r="E2613" s="182" t="s">
        <v>3113</v>
      </c>
      <c r="F2613" s="183" t="s">
        <v>3114</v>
      </c>
      <c r="G2613" s="184" t="s">
        <v>1412</v>
      </c>
      <c r="H2613" s="185">
        <v>1</v>
      </c>
      <c r="I2613" s="186"/>
      <c r="J2613" s="187">
        <f>ROUND(I2613*H2613,2)</f>
        <v>0</v>
      </c>
      <c r="K2613" s="183" t="s">
        <v>1</v>
      </c>
      <c r="L2613" s="39"/>
      <c r="M2613" s="188" t="s">
        <v>1</v>
      </c>
      <c r="N2613" s="189" t="s">
        <v>42</v>
      </c>
      <c r="O2613" s="77"/>
      <c r="P2613" s="190">
        <f>O2613*H2613</f>
        <v>0</v>
      </c>
      <c r="Q2613" s="190">
        <v>0</v>
      </c>
      <c r="R2613" s="190">
        <f>Q2613*H2613</f>
        <v>0</v>
      </c>
      <c r="S2613" s="190">
        <v>0</v>
      </c>
      <c r="T2613" s="191">
        <f>S2613*H2613</f>
        <v>0</v>
      </c>
      <c r="U2613" s="38"/>
      <c r="V2613" s="38"/>
      <c r="W2613" s="38"/>
      <c r="X2613" s="38"/>
      <c r="Y2613" s="38"/>
      <c r="Z2613" s="38"/>
      <c r="AA2613" s="38"/>
      <c r="AB2613" s="38"/>
      <c r="AC2613" s="38"/>
      <c r="AD2613" s="38"/>
      <c r="AE2613" s="38"/>
      <c r="AR2613" s="192" t="s">
        <v>301</v>
      </c>
      <c r="AT2613" s="192" t="s">
        <v>187</v>
      </c>
      <c r="AU2613" s="192" t="s">
        <v>92</v>
      </c>
      <c r="AY2613" s="19" t="s">
        <v>185</v>
      </c>
      <c r="BE2613" s="193">
        <f>IF(N2613="základní",J2613,0)</f>
        <v>0</v>
      </c>
      <c r="BF2613" s="193">
        <f>IF(N2613="snížená",J2613,0)</f>
        <v>0</v>
      </c>
      <c r="BG2613" s="193">
        <f>IF(N2613="zákl. přenesená",J2613,0)</f>
        <v>0</v>
      </c>
      <c r="BH2613" s="193">
        <f>IF(N2613="sníž. přenesená",J2613,0)</f>
        <v>0</v>
      </c>
      <c r="BI2613" s="193">
        <f>IF(N2613="nulová",J2613,0)</f>
        <v>0</v>
      </c>
      <c r="BJ2613" s="19" t="s">
        <v>92</v>
      </c>
      <c r="BK2613" s="193">
        <f>ROUND(I2613*H2613,2)</f>
        <v>0</v>
      </c>
      <c r="BL2613" s="19" t="s">
        <v>301</v>
      </c>
      <c r="BM2613" s="192" t="s">
        <v>3115</v>
      </c>
    </row>
    <row r="2614" s="2" customFormat="1">
      <c r="A2614" s="38"/>
      <c r="B2614" s="39"/>
      <c r="C2614" s="38"/>
      <c r="D2614" s="194" t="s">
        <v>193</v>
      </c>
      <c r="E2614" s="38"/>
      <c r="F2614" s="195" t="s">
        <v>3114</v>
      </c>
      <c r="G2614" s="38"/>
      <c r="H2614" s="38"/>
      <c r="I2614" s="196"/>
      <c r="J2614" s="38"/>
      <c r="K2614" s="38"/>
      <c r="L2614" s="39"/>
      <c r="M2614" s="197"/>
      <c r="N2614" s="198"/>
      <c r="O2614" s="77"/>
      <c r="P2614" s="77"/>
      <c r="Q2614" s="77"/>
      <c r="R2614" s="77"/>
      <c r="S2614" s="77"/>
      <c r="T2614" s="78"/>
      <c r="U2614" s="38"/>
      <c r="V2614" s="38"/>
      <c r="W2614" s="38"/>
      <c r="X2614" s="38"/>
      <c r="Y2614" s="38"/>
      <c r="Z2614" s="38"/>
      <c r="AA2614" s="38"/>
      <c r="AB2614" s="38"/>
      <c r="AC2614" s="38"/>
      <c r="AD2614" s="38"/>
      <c r="AE2614" s="38"/>
      <c r="AT2614" s="19" t="s">
        <v>193</v>
      </c>
      <c r="AU2614" s="19" t="s">
        <v>92</v>
      </c>
    </row>
    <row r="2615" s="2" customFormat="1" ht="24.15" customHeight="1">
      <c r="A2615" s="38"/>
      <c r="B2615" s="180"/>
      <c r="C2615" s="181" t="s">
        <v>3116</v>
      </c>
      <c r="D2615" s="181" t="s">
        <v>187</v>
      </c>
      <c r="E2615" s="182" t="s">
        <v>3117</v>
      </c>
      <c r="F2615" s="183" t="s">
        <v>3118</v>
      </c>
      <c r="G2615" s="184" t="s">
        <v>1412</v>
      </c>
      <c r="H2615" s="185">
        <v>1</v>
      </c>
      <c r="I2615" s="186"/>
      <c r="J2615" s="187">
        <f>ROUND(I2615*H2615,2)</f>
        <v>0</v>
      </c>
      <c r="K2615" s="183" t="s">
        <v>1</v>
      </c>
      <c r="L2615" s="39"/>
      <c r="M2615" s="188" t="s">
        <v>1</v>
      </c>
      <c r="N2615" s="189" t="s">
        <v>42</v>
      </c>
      <c r="O2615" s="77"/>
      <c r="P2615" s="190">
        <f>O2615*H2615</f>
        <v>0</v>
      </c>
      <c r="Q2615" s="190">
        <v>0</v>
      </c>
      <c r="R2615" s="190">
        <f>Q2615*H2615</f>
        <v>0</v>
      </c>
      <c r="S2615" s="190">
        <v>0</v>
      </c>
      <c r="T2615" s="191">
        <f>S2615*H2615</f>
        <v>0</v>
      </c>
      <c r="U2615" s="38"/>
      <c r="V2615" s="38"/>
      <c r="W2615" s="38"/>
      <c r="X2615" s="38"/>
      <c r="Y2615" s="38"/>
      <c r="Z2615" s="38"/>
      <c r="AA2615" s="38"/>
      <c r="AB2615" s="38"/>
      <c r="AC2615" s="38"/>
      <c r="AD2615" s="38"/>
      <c r="AE2615" s="38"/>
      <c r="AR2615" s="192" t="s">
        <v>301</v>
      </c>
      <c r="AT2615" s="192" t="s">
        <v>187</v>
      </c>
      <c r="AU2615" s="192" t="s">
        <v>92</v>
      </c>
      <c r="AY2615" s="19" t="s">
        <v>185</v>
      </c>
      <c r="BE2615" s="193">
        <f>IF(N2615="základní",J2615,0)</f>
        <v>0</v>
      </c>
      <c r="BF2615" s="193">
        <f>IF(N2615="snížená",J2615,0)</f>
        <v>0</v>
      </c>
      <c r="BG2615" s="193">
        <f>IF(N2615="zákl. přenesená",J2615,0)</f>
        <v>0</v>
      </c>
      <c r="BH2615" s="193">
        <f>IF(N2615="sníž. přenesená",J2615,0)</f>
        <v>0</v>
      </c>
      <c r="BI2615" s="193">
        <f>IF(N2615="nulová",J2615,0)</f>
        <v>0</v>
      </c>
      <c r="BJ2615" s="19" t="s">
        <v>92</v>
      </c>
      <c r="BK2615" s="193">
        <f>ROUND(I2615*H2615,2)</f>
        <v>0</v>
      </c>
      <c r="BL2615" s="19" t="s">
        <v>301</v>
      </c>
      <c r="BM2615" s="192" t="s">
        <v>3119</v>
      </c>
    </row>
    <row r="2616" s="2" customFormat="1">
      <c r="A2616" s="38"/>
      <c r="B2616" s="39"/>
      <c r="C2616" s="38"/>
      <c r="D2616" s="194" t="s">
        <v>193</v>
      </c>
      <c r="E2616" s="38"/>
      <c r="F2616" s="195" t="s">
        <v>3118</v>
      </c>
      <c r="G2616" s="38"/>
      <c r="H2616" s="38"/>
      <c r="I2616" s="196"/>
      <c r="J2616" s="38"/>
      <c r="K2616" s="38"/>
      <c r="L2616" s="39"/>
      <c r="M2616" s="197"/>
      <c r="N2616" s="198"/>
      <c r="O2616" s="77"/>
      <c r="P2616" s="77"/>
      <c r="Q2616" s="77"/>
      <c r="R2616" s="77"/>
      <c r="S2616" s="77"/>
      <c r="T2616" s="78"/>
      <c r="U2616" s="38"/>
      <c r="V2616" s="38"/>
      <c r="W2616" s="38"/>
      <c r="X2616" s="38"/>
      <c r="Y2616" s="38"/>
      <c r="Z2616" s="38"/>
      <c r="AA2616" s="38"/>
      <c r="AB2616" s="38"/>
      <c r="AC2616" s="38"/>
      <c r="AD2616" s="38"/>
      <c r="AE2616" s="38"/>
      <c r="AT2616" s="19" t="s">
        <v>193</v>
      </c>
      <c r="AU2616" s="19" t="s">
        <v>92</v>
      </c>
    </row>
    <row r="2617" s="2" customFormat="1" ht="24.15" customHeight="1">
      <c r="A2617" s="38"/>
      <c r="B2617" s="180"/>
      <c r="C2617" s="181" t="s">
        <v>3120</v>
      </c>
      <c r="D2617" s="181" t="s">
        <v>187</v>
      </c>
      <c r="E2617" s="182" t="s">
        <v>3121</v>
      </c>
      <c r="F2617" s="183" t="s">
        <v>3122</v>
      </c>
      <c r="G2617" s="184" t="s">
        <v>1412</v>
      </c>
      <c r="H2617" s="185">
        <v>4</v>
      </c>
      <c r="I2617" s="186"/>
      <c r="J2617" s="187">
        <f>ROUND(I2617*H2617,2)</f>
        <v>0</v>
      </c>
      <c r="K2617" s="183" t="s">
        <v>1</v>
      </c>
      <c r="L2617" s="39"/>
      <c r="M2617" s="188" t="s">
        <v>1</v>
      </c>
      <c r="N2617" s="189" t="s">
        <v>42</v>
      </c>
      <c r="O2617" s="77"/>
      <c r="P2617" s="190">
        <f>O2617*H2617</f>
        <v>0</v>
      </c>
      <c r="Q2617" s="190">
        <v>0</v>
      </c>
      <c r="R2617" s="190">
        <f>Q2617*H2617</f>
        <v>0</v>
      </c>
      <c r="S2617" s="190">
        <v>0</v>
      </c>
      <c r="T2617" s="191">
        <f>S2617*H2617</f>
        <v>0</v>
      </c>
      <c r="U2617" s="38"/>
      <c r="V2617" s="38"/>
      <c r="W2617" s="38"/>
      <c r="X2617" s="38"/>
      <c r="Y2617" s="38"/>
      <c r="Z2617" s="38"/>
      <c r="AA2617" s="38"/>
      <c r="AB2617" s="38"/>
      <c r="AC2617" s="38"/>
      <c r="AD2617" s="38"/>
      <c r="AE2617" s="38"/>
      <c r="AR2617" s="192" t="s">
        <v>301</v>
      </c>
      <c r="AT2617" s="192" t="s">
        <v>187</v>
      </c>
      <c r="AU2617" s="192" t="s">
        <v>92</v>
      </c>
      <c r="AY2617" s="19" t="s">
        <v>185</v>
      </c>
      <c r="BE2617" s="193">
        <f>IF(N2617="základní",J2617,0)</f>
        <v>0</v>
      </c>
      <c r="BF2617" s="193">
        <f>IF(N2617="snížená",J2617,0)</f>
        <v>0</v>
      </c>
      <c r="BG2617" s="193">
        <f>IF(N2617="zákl. přenesená",J2617,0)</f>
        <v>0</v>
      </c>
      <c r="BH2617" s="193">
        <f>IF(N2617="sníž. přenesená",J2617,0)</f>
        <v>0</v>
      </c>
      <c r="BI2617" s="193">
        <f>IF(N2617="nulová",J2617,0)</f>
        <v>0</v>
      </c>
      <c r="BJ2617" s="19" t="s">
        <v>92</v>
      </c>
      <c r="BK2617" s="193">
        <f>ROUND(I2617*H2617,2)</f>
        <v>0</v>
      </c>
      <c r="BL2617" s="19" t="s">
        <v>301</v>
      </c>
      <c r="BM2617" s="192" t="s">
        <v>3123</v>
      </c>
    </row>
    <row r="2618" s="2" customFormat="1">
      <c r="A2618" s="38"/>
      <c r="B2618" s="39"/>
      <c r="C2618" s="38"/>
      <c r="D2618" s="194" t="s">
        <v>193</v>
      </c>
      <c r="E2618" s="38"/>
      <c r="F2618" s="195" t="s">
        <v>3122</v>
      </c>
      <c r="G2618" s="38"/>
      <c r="H2618" s="38"/>
      <c r="I2618" s="196"/>
      <c r="J2618" s="38"/>
      <c r="K2618" s="38"/>
      <c r="L2618" s="39"/>
      <c r="M2618" s="197"/>
      <c r="N2618" s="198"/>
      <c r="O2618" s="77"/>
      <c r="P2618" s="77"/>
      <c r="Q2618" s="77"/>
      <c r="R2618" s="77"/>
      <c r="S2618" s="77"/>
      <c r="T2618" s="78"/>
      <c r="U2618" s="38"/>
      <c r="V2618" s="38"/>
      <c r="W2618" s="38"/>
      <c r="X2618" s="38"/>
      <c r="Y2618" s="38"/>
      <c r="Z2618" s="38"/>
      <c r="AA2618" s="38"/>
      <c r="AB2618" s="38"/>
      <c r="AC2618" s="38"/>
      <c r="AD2618" s="38"/>
      <c r="AE2618" s="38"/>
      <c r="AT2618" s="19" t="s">
        <v>193</v>
      </c>
      <c r="AU2618" s="19" t="s">
        <v>92</v>
      </c>
    </row>
    <row r="2619" s="2" customFormat="1" ht="24.15" customHeight="1">
      <c r="A2619" s="38"/>
      <c r="B2619" s="180"/>
      <c r="C2619" s="181" t="s">
        <v>3124</v>
      </c>
      <c r="D2619" s="181" t="s">
        <v>187</v>
      </c>
      <c r="E2619" s="182" t="s">
        <v>3125</v>
      </c>
      <c r="F2619" s="183" t="s">
        <v>3126</v>
      </c>
      <c r="G2619" s="184" t="s">
        <v>1412</v>
      </c>
      <c r="H2619" s="185">
        <v>4</v>
      </c>
      <c r="I2619" s="186"/>
      <c r="J2619" s="187">
        <f>ROUND(I2619*H2619,2)</f>
        <v>0</v>
      </c>
      <c r="K2619" s="183" t="s">
        <v>1</v>
      </c>
      <c r="L2619" s="39"/>
      <c r="M2619" s="188" t="s">
        <v>1</v>
      </c>
      <c r="N2619" s="189" t="s">
        <v>42</v>
      </c>
      <c r="O2619" s="77"/>
      <c r="P2619" s="190">
        <f>O2619*H2619</f>
        <v>0</v>
      </c>
      <c r="Q2619" s="190">
        <v>0</v>
      </c>
      <c r="R2619" s="190">
        <f>Q2619*H2619</f>
        <v>0</v>
      </c>
      <c r="S2619" s="190">
        <v>0</v>
      </c>
      <c r="T2619" s="191">
        <f>S2619*H2619</f>
        <v>0</v>
      </c>
      <c r="U2619" s="38"/>
      <c r="V2619" s="38"/>
      <c r="W2619" s="38"/>
      <c r="X2619" s="38"/>
      <c r="Y2619" s="38"/>
      <c r="Z2619" s="38"/>
      <c r="AA2619" s="38"/>
      <c r="AB2619" s="38"/>
      <c r="AC2619" s="38"/>
      <c r="AD2619" s="38"/>
      <c r="AE2619" s="38"/>
      <c r="AR2619" s="192" t="s">
        <v>301</v>
      </c>
      <c r="AT2619" s="192" t="s">
        <v>187</v>
      </c>
      <c r="AU2619" s="192" t="s">
        <v>92</v>
      </c>
      <c r="AY2619" s="19" t="s">
        <v>185</v>
      </c>
      <c r="BE2619" s="193">
        <f>IF(N2619="základní",J2619,0)</f>
        <v>0</v>
      </c>
      <c r="BF2619" s="193">
        <f>IF(N2619="snížená",J2619,0)</f>
        <v>0</v>
      </c>
      <c r="BG2619" s="193">
        <f>IF(N2619="zákl. přenesená",J2619,0)</f>
        <v>0</v>
      </c>
      <c r="BH2619" s="193">
        <f>IF(N2619="sníž. přenesená",J2619,0)</f>
        <v>0</v>
      </c>
      <c r="BI2619" s="193">
        <f>IF(N2619="nulová",J2619,0)</f>
        <v>0</v>
      </c>
      <c r="BJ2619" s="19" t="s">
        <v>92</v>
      </c>
      <c r="BK2619" s="193">
        <f>ROUND(I2619*H2619,2)</f>
        <v>0</v>
      </c>
      <c r="BL2619" s="19" t="s">
        <v>301</v>
      </c>
      <c r="BM2619" s="192" t="s">
        <v>3127</v>
      </c>
    </row>
    <row r="2620" s="2" customFormat="1">
      <c r="A2620" s="38"/>
      <c r="B2620" s="39"/>
      <c r="C2620" s="38"/>
      <c r="D2620" s="194" t="s">
        <v>193</v>
      </c>
      <c r="E2620" s="38"/>
      <c r="F2620" s="195" t="s">
        <v>3126</v>
      </c>
      <c r="G2620" s="38"/>
      <c r="H2620" s="38"/>
      <c r="I2620" s="196"/>
      <c r="J2620" s="38"/>
      <c r="K2620" s="38"/>
      <c r="L2620" s="39"/>
      <c r="M2620" s="197"/>
      <c r="N2620" s="198"/>
      <c r="O2620" s="77"/>
      <c r="P2620" s="77"/>
      <c r="Q2620" s="77"/>
      <c r="R2620" s="77"/>
      <c r="S2620" s="77"/>
      <c r="T2620" s="78"/>
      <c r="U2620" s="38"/>
      <c r="V2620" s="38"/>
      <c r="W2620" s="38"/>
      <c r="X2620" s="38"/>
      <c r="Y2620" s="38"/>
      <c r="Z2620" s="38"/>
      <c r="AA2620" s="38"/>
      <c r="AB2620" s="38"/>
      <c r="AC2620" s="38"/>
      <c r="AD2620" s="38"/>
      <c r="AE2620" s="38"/>
      <c r="AT2620" s="19" t="s">
        <v>193</v>
      </c>
      <c r="AU2620" s="19" t="s">
        <v>92</v>
      </c>
    </row>
    <row r="2621" s="2" customFormat="1" ht="24.15" customHeight="1">
      <c r="A2621" s="38"/>
      <c r="B2621" s="180"/>
      <c r="C2621" s="181" t="s">
        <v>3128</v>
      </c>
      <c r="D2621" s="181" t="s">
        <v>187</v>
      </c>
      <c r="E2621" s="182" t="s">
        <v>3129</v>
      </c>
      <c r="F2621" s="183" t="s">
        <v>3130</v>
      </c>
      <c r="G2621" s="184" t="s">
        <v>1412</v>
      </c>
      <c r="H2621" s="185">
        <v>2</v>
      </c>
      <c r="I2621" s="186"/>
      <c r="J2621" s="187">
        <f>ROUND(I2621*H2621,2)</f>
        <v>0</v>
      </c>
      <c r="K2621" s="183" t="s">
        <v>1</v>
      </c>
      <c r="L2621" s="39"/>
      <c r="M2621" s="188" t="s">
        <v>1</v>
      </c>
      <c r="N2621" s="189" t="s">
        <v>42</v>
      </c>
      <c r="O2621" s="77"/>
      <c r="P2621" s="190">
        <f>O2621*H2621</f>
        <v>0</v>
      </c>
      <c r="Q2621" s="190">
        <v>0</v>
      </c>
      <c r="R2621" s="190">
        <f>Q2621*H2621</f>
        <v>0</v>
      </c>
      <c r="S2621" s="190">
        <v>0</v>
      </c>
      <c r="T2621" s="191">
        <f>S2621*H2621</f>
        <v>0</v>
      </c>
      <c r="U2621" s="38"/>
      <c r="V2621" s="38"/>
      <c r="W2621" s="38"/>
      <c r="X2621" s="38"/>
      <c r="Y2621" s="38"/>
      <c r="Z2621" s="38"/>
      <c r="AA2621" s="38"/>
      <c r="AB2621" s="38"/>
      <c r="AC2621" s="38"/>
      <c r="AD2621" s="38"/>
      <c r="AE2621" s="38"/>
      <c r="AR2621" s="192" t="s">
        <v>301</v>
      </c>
      <c r="AT2621" s="192" t="s">
        <v>187</v>
      </c>
      <c r="AU2621" s="192" t="s">
        <v>92</v>
      </c>
      <c r="AY2621" s="19" t="s">
        <v>185</v>
      </c>
      <c r="BE2621" s="193">
        <f>IF(N2621="základní",J2621,0)</f>
        <v>0</v>
      </c>
      <c r="BF2621" s="193">
        <f>IF(N2621="snížená",J2621,0)</f>
        <v>0</v>
      </c>
      <c r="BG2621" s="193">
        <f>IF(N2621="zákl. přenesená",J2621,0)</f>
        <v>0</v>
      </c>
      <c r="BH2621" s="193">
        <f>IF(N2621="sníž. přenesená",J2621,0)</f>
        <v>0</v>
      </c>
      <c r="BI2621" s="193">
        <f>IF(N2621="nulová",J2621,0)</f>
        <v>0</v>
      </c>
      <c r="BJ2621" s="19" t="s">
        <v>92</v>
      </c>
      <c r="BK2621" s="193">
        <f>ROUND(I2621*H2621,2)</f>
        <v>0</v>
      </c>
      <c r="BL2621" s="19" t="s">
        <v>301</v>
      </c>
      <c r="BM2621" s="192" t="s">
        <v>3131</v>
      </c>
    </row>
    <row r="2622" s="2" customFormat="1">
      <c r="A2622" s="38"/>
      <c r="B2622" s="39"/>
      <c r="C2622" s="38"/>
      <c r="D2622" s="194" t="s">
        <v>193</v>
      </c>
      <c r="E2622" s="38"/>
      <c r="F2622" s="195" t="s">
        <v>3130</v>
      </c>
      <c r="G2622" s="38"/>
      <c r="H2622" s="38"/>
      <c r="I2622" s="196"/>
      <c r="J2622" s="38"/>
      <c r="K2622" s="38"/>
      <c r="L2622" s="39"/>
      <c r="M2622" s="197"/>
      <c r="N2622" s="198"/>
      <c r="O2622" s="77"/>
      <c r="P2622" s="77"/>
      <c r="Q2622" s="77"/>
      <c r="R2622" s="77"/>
      <c r="S2622" s="77"/>
      <c r="T2622" s="78"/>
      <c r="U2622" s="38"/>
      <c r="V2622" s="38"/>
      <c r="W2622" s="38"/>
      <c r="X2622" s="38"/>
      <c r="Y2622" s="38"/>
      <c r="Z2622" s="38"/>
      <c r="AA2622" s="38"/>
      <c r="AB2622" s="38"/>
      <c r="AC2622" s="38"/>
      <c r="AD2622" s="38"/>
      <c r="AE2622" s="38"/>
      <c r="AT2622" s="19" t="s">
        <v>193</v>
      </c>
      <c r="AU2622" s="19" t="s">
        <v>92</v>
      </c>
    </row>
    <row r="2623" s="2" customFormat="1" ht="24.15" customHeight="1">
      <c r="A2623" s="38"/>
      <c r="B2623" s="180"/>
      <c r="C2623" s="181" t="s">
        <v>3132</v>
      </c>
      <c r="D2623" s="181" t="s">
        <v>187</v>
      </c>
      <c r="E2623" s="182" t="s">
        <v>3133</v>
      </c>
      <c r="F2623" s="183" t="s">
        <v>3134</v>
      </c>
      <c r="G2623" s="184" t="s">
        <v>1412</v>
      </c>
      <c r="H2623" s="185">
        <v>2</v>
      </c>
      <c r="I2623" s="186"/>
      <c r="J2623" s="187">
        <f>ROUND(I2623*H2623,2)</f>
        <v>0</v>
      </c>
      <c r="K2623" s="183" t="s">
        <v>1</v>
      </c>
      <c r="L2623" s="39"/>
      <c r="M2623" s="188" t="s">
        <v>1</v>
      </c>
      <c r="N2623" s="189" t="s">
        <v>42</v>
      </c>
      <c r="O2623" s="77"/>
      <c r="P2623" s="190">
        <f>O2623*H2623</f>
        <v>0</v>
      </c>
      <c r="Q2623" s="190">
        <v>0</v>
      </c>
      <c r="R2623" s="190">
        <f>Q2623*H2623</f>
        <v>0</v>
      </c>
      <c r="S2623" s="190">
        <v>0</v>
      </c>
      <c r="T2623" s="191">
        <f>S2623*H2623</f>
        <v>0</v>
      </c>
      <c r="U2623" s="38"/>
      <c r="V2623" s="38"/>
      <c r="W2623" s="38"/>
      <c r="X2623" s="38"/>
      <c r="Y2623" s="38"/>
      <c r="Z2623" s="38"/>
      <c r="AA2623" s="38"/>
      <c r="AB2623" s="38"/>
      <c r="AC2623" s="38"/>
      <c r="AD2623" s="38"/>
      <c r="AE2623" s="38"/>
      <c r="AR2623" s="192" t="s">
        <v>301</v>
      </c>
      <c r="AT2623" s="192" t="s">
        <v>187</v>
      </c>
      <c r="AU2623" s="192" t="s">
        <v>92</v>
      </c>
      <c r="AY2623" s="19" t="s">
        <v>185</v>
      </c>
      <c r="BE2623" s="193">
        <f>IF(N2623="základní",J2623,0)</f>
        <v>0</v>
      </c>
      <c r="BF2623" s="193">
        <f>IF(N2623="snížená",J2623,0)</f>
        <v>0</v>
      </c>
      <c r="BG2623" s="193">
        <f>IF(N2623="zákl. přenesená",J2623,0)</f>
        <v>0</v>
      </c>
      <c r="BH2623" s="193">
        <f>IF(N2623="sníž. přenesená",J2623,0)</f>
        <v>0</v>
      </c>
      <c r="BI2623" s="193">
        <f>IF(N2623="nulová",J2623,0)</f>
        <v>0</v>
      </c>
      <c r="BJ2623" s="19" t="s">
        <v>92</v>
      </c>
      <c r="BK2623" s="193">
        <f>ROUND(I2623*H2623,2)</f>
        <v>0</v>
      </c>
      <c r="BL2623" s="19" t="s">
        <v>301</v>
      </c>
      <c r="BM2623" s="192" t="s">
        <v>3135</v>
      </c>
    </row>
    <row r="2624" s="2" customFormat="1">
      <c r="A2624" s="38"/>
      <c r="B2624" s="39"/>
      <c r="C2624" s="38"/>
      <c r="D2624" s="194" t="s">
        <v>193</v>
      </c>
      <c r="E2624" s="38"/>
      <c r="F2624" s="195" t="s">
        <v>3134</v>
      </c>
      <c r="G2624" s="38"/>
      <c r="H2624" s="38"/>
      <c r="I2624" s="196"/>
      <c r="J2624" s="38"/>
      <c r="K2624" s="38"/>
      <c r="L2624" s="39"/>
      <c r="M2624" s="197"/>
      <c r="N2624" s="198"/>
      <c r="O2624" s="77"/>
      <c r="P2624" s="77"/>
      <c r="Q2624" s="77"/>
      <c r="R2624" s="77"/>
      <c r="S2624" s="77"/>
      <c r="T2624" s="78"/>
      <c r="U2624" s="38"/>
      <c r="V2624" s="38"/>
      <c r="W2624" s="38"/>
      <c r="X2624" s="38"/>
      <c r="Y2624" s="38"/>
      <c r="Z2624" s="38"/>
      <c r="AA2624" s="38"/>
      <c r="AB2624" s="38"/>
      <c r="AC2624" s="38"/>
      <c r="AD2624" s="38"/>
      <c r="AE2624" s="38"/>
      <c r="AT2624" s="19" t="s">
        <v>193</v>
      </c>
      <c r="AU2624" s="19" t="s">
        <v>92</v>
      </c>
    </row>
    <row r="2625" s="2" customFormat="1" ht="24.15" customHeight="1">
      <c r="A2625" s="38"/>
      <c r="B2625" s="180"/>
      <c r="C2625" s="181" t="s">
        <v>3136</v>
      </c>
      <c r="D2625" s="181" t="s">
        <v>187</v>
      </c>
      <c r="E2625" s="182" t="s">
        <v>3137</v>
      </c>
      <c r="F2625" s="183" t="s">
        <v>3138</v>
      </c>
      <c r="G2625" s="184" t="s">
        <v>1412</v>
      </c>
      <c r="H2625" s="185">
        <v>2</v>
      </c>
      <c r="I2625" s="186"/>
      <c r="J2625" s="187">
        <f>ROUND(I2625*H2625,2)</f>
        <v>0</v>
      </c>
      <c r="K2625" s="183" t="s">
        <v>1</v>
      </c>
      <c r="L2625" s="39"/>
      <c r="M2625" s="188" t="s">
        <v>1</v>
      </c>
      <c r="N2625" s="189" t="s">
        <v>42</v>
      </c>
      <c r="O2625" s="77"/>
      <c r="P2625" s="190">
        <f>O2625*H2625</f>
        <v>0</v>
      </c>
      <c r="Q2625" s="190">
        <v>0</v>
      </c>
      <c r="R2625" s="190">
        <f>Q2625*H2625</f>
        <v>0</v>
      </c>
      <c r="S2625" s="190">
        <v>0</v>
      </c>
      <c r="T2625" s="191">
        <f>S2625*H2625</f>
        <v>0</v>
      </c>
      <c r="U2625" s="38"/>
      <c r="V2625" s="38"/>
      <c r="W2625" s="38"/>
      <c r="X2625" s="38"/>
      <c r="Y2625" s="38"/>
      <c r="Z2625" s="38"/>
      <c r="AA2625" s="38"/>
      <c r="AB2625" s="38"/>
      <c r="AC2625" s="38"/>
      <c r="AD2625" s="38"/>
      <c r="AE2625" s="38"/>
      <c r="AR2625" s="192" t="s">
        <v>301</v>
      </c>
      <c r="AT2625" s="192" t="s">
        <v>187</v>
      </c>
      <c r="AU2625" s="192" t="s">
        <v>92</v>
      </c>
      <c r="AY2625" s="19" t="s">
        <v>185</v>
      </c>
      <c r="BE2625" s="193">
        <f>IF(N2625="základní",J2625,0)</f>
        <v>0</v>
      </c>
      <c r="BF2625" s="193">
        <f>IF(N2625="snížená",J2625,0)</f>
        <v>0</v>
      </c>
      <c r="BG2625" s="193">
        <f>IF(N2625="zákl. přenesená",J2625,0)</f>
        <v>0</v>
      </c>
      <c r="BH2625" s="193">
        <f>IF(N2625="sníž. přenesená",J2625,0)</f>
        <v>0</v>
      </c>
      <c r="BI2625" s="193">
        <f>IF(N2625="nulová",J2625,0)</f>
        <v>0</v>
      </c>
      <c r="BJ2625" s="19" t="s">
        <v>92</v>
      </c>
      <c r="BK2625" s="193">
        <f>ROUND(I2625*H2625,2)</f>
        <v>0</v>
      </c>
      <c r="BL2625" s="19" t="s">
        <v>301</v>
      </c>
      <c r="BM2625" s="192" t="s">
        <v>3139</v>
      </c>
    </row>
    <row r="2626" s="2" customFormat="1">
      <c r="A2626" s="38"/>
      <c r="B2626" s="39"/>
      <c r="C2626" s="38"/>
      <c r="D2626" s="194" t="s">
        <v>193</v>
      </c>
      <c r="E2626" s="38"/>
      <c r="F2626" s="195" t="s">
        <v>3138</v>
      </c>
      <c r="G2626" s="38"/>
      <c r="H2626" s="38"/>
      <c r="I2626" s="196"/>
      <c r="J2626" s="38"/>
      <c r="K2626" s="38"/>
      <c r="L2626" s="39"/>
      <c r="M2626" s="197"/>
      <c r="N2626" s="198"/>
      <c r="O2626" s="77"/>
      <c r="P2626" s="77"/>
      <c r="Q2626" s="77"/>
      <c r="R2626" s="77"/>
      <c r="S2626" s="77"/>
      <c r="T2626" s="78"/>
      <c r="U2626" s="38"/>
      <c r="V2626" s="38"/>
      <c r="W2626" s="38"/>
      <c r="X2626" s="38"/>
      <c r="Y2626" s="38"/>
      <c r="Z2626" s="38"/>
      <c r="AA2626" s="38"/>
      <c r="AB2626" s="38"/>
      <c r="AC2626" s="38"/>
      <c r="AD2626" s="38"/>
      <c r="AE2626" s="38"/>
      <c r="AT2626" s="19" t="s">
        <v>193</v>
      </c>
      <c r="AU2626" s="19" t="s">
        <v>92</v>
      </c>
    </row>
    <row r="2627" s="2" customFormat="1" ht="24.15" customHeight="1">
      <c r="A2627" s="38"/>
      <c r="B2627" s="180"/>
      <c r="C2627" s="181" t="s">
        <v>3140</v>
      </c>
      <c r="D2627" s="181" t="s">
        <v>187</v>
      </c>
      <c r="E2627" s="182" t="s">
        <v>3141</v>
      </c>
      <c r="F2627" s="183" t="s">
        <v>3142</v>
      </c>
      <c r="G2627" s="184" t="s">
        <v>1412</v>
      </c>
      <c r="H2627" s="185">
        <v>1</v>
      </c>
      <c r="I2627" s="186"/>
      <c r="J2627" s="187">
        <f>ROUND(I2627*H2627,2)</f>
        <v>0</v>
      </c>
      <c r="K2627" s="183" t="s">
        <v>1</v>
      </c>
      <c r="L2627" s="39"/>
      <c r="M2627" s="188" t="s">
        <v>1</v>
      </c>
      <c r="N2627" s="189" t="s">
        <v>42</v>
      </c>
      <c r="O2627" s="77"/>
      <c r="P2627" s="190">
        <f>O2627*H2627</f>
        <v>0</v>
      </c>
      <c r="Q2627" s="190">
        <v>0</v>
      </c>
      <c r="R2627" s="190">
        <f>Q2627*H2627</f>
        <v>0</v>
      </c>
      <c r="S2627" s="190">
        <v>0</v>
      </c>
      <c r="T2627" s="191">
        <f>S2627*H2627</f>
        <v>0</v>
      </c>
      <c r="U2627" s="38"/>
      <c r="V2627" s="38"/>
      <c r="W2627" s="38"/>
      <c r="X2627" s="38"/>
      <c r="Y2627" s="38"/>
      <c r="Z2627" s="38"/>
      <c r="AA2627" s="38"/>
      <c r="AB2627" s="38"/>
      <c r="AC2627" s="38"/>
      <c r="AD2627" s="38"/>
      <c r="AE2627" s="38"/>
      <c r="AR2627" s="192" t="s">
        <v>301</v>
      </c>
      <c r="AT2627" s="192" t="s">
        <v>187</v>
      </c>
      <c r="AU2627" s="192" t="s">
        <v>92</v>
      </c>
      <c r="AY2627" s="19" t="s">
        <v>185</v>
      </c>
      <c r="BE2627" s="193">
        <f>IF(N2627="základní",J2627,0)</f>
        <v>0</v>
      </c>
      <c r="BF2627" s="193">
        <f>IF(N2627="snížená",J2627,0)</f>
        <v>0</v>
      </c>
      <c r="BG2627" s="193">
        <f>IF(N2627="zákl. přenesená",J2627,0)</f>
        <v>0</v>
      </c>
      <c r="BH2627" s="193">
        <f>IF(N2627="sníž. přenesená",J2627,0)</f>
        <v>0</v>
      </c>
      <c r="BI2627" s="193">
        <f>IF(N2627="nulová",J2627,0)</f>
        <v>0</v>
      </c>
      <c r="BJ2627" s="19" t="s">
        <v>92</v>
      </c>
      <c r="BK2627" s="193">
        <f>ROUND(I2627*H2627,2)</f>
        <v>0</v>
      </c>
      <c r="BL2627" s="19" t="s">
        <v>301</v>
      </c>
      <c r="BM2627" s="192" t="s">
        <v>3143</v>
      </c>
    </row>
    <row r="2628" s="2" customFormat="1">
      <c r="A2628" s="38"/>
      <c r="B2628" s="39"/>
      <c r="C2628" s="38"/>
      <c r="D2628" s="194" t="s">
        <v>193</v>
      </c>
      <c r="E2628" s="38"/>
      <c r="F2628" s="195" t="s">
        <v>3142</v>
      </c>
      <c r="G2628" s="38"/>
      <c r="H2628" s="38"/>
      <c r="I2628" s="196"/>
      <c r="J2628" s="38"/>
      <c r="K2628" s="38"/>
      <c r="L2628" s="39"/>
      <c r="M2628" s="197"/>
      <c r="N2628" s="198"/>
      <c r="O2628" s="77"/>
      <c r="P2628" s="77"/>
      <c r="Q2628" s="77"/>
      <c r="R2628" s="77"/>
      <c r="S2628" s="77"/>
      <c r="T2628" s="78"/>
      <c r="U2628" s="38"/>
      <c r="V2628" s="38"/>
      <c r="W2628" s="38"/>
      <c r="X2628" s="38"/>
      <c r="Y2628" s="38"/>
      <c r="Z2628" s="38"/>
      <c r="AA2628" s="38"/>
      <c r="AB2628" s="38"/>
      <c r="AC2628" s="38"/>
      <c r="AD2628" s="38"/>
      <c r="AE2628" s="38"/>
      <c r="AT2628" s="19" t="s">
        <v>193</v>
      </c>
      <c r="AU2628" s="19" t="s">
        <v>92</v>
      </c>
    </row>
    <row r="2629" s="2" customFormat="1" ht="24.15" customHeight="1">
      <c r="A2629" s="38"/>
      <c r="B2629" s="180"/>
      <c r="C2629" s="181" t="s">
        <v>3144</v>
      </c>
      <c r="D2629" s="181" t="s">
        <v>187</v>
      </c>
      <c r="E2629" s="182" t="s">
        <v>3145</v>
      </c>
      <c r="F2629" s="183" t="s">
        <v>3146</v>
      </c>
      <c r="G2629" s="184" t="s">
        <v>383</v>
      </c>
      <c r="H2629" s="185">
        <v>1</v>
      </c>
      <c r="I2629" s="186"/>
      <c r="J2629" s="187">
        <f>ROUND(I2629*H2629,2)</f>
        <v>0</v>
      </c>
      <c r="K2629" s="183" t="s">
        <v>1</v>
      </c>
      <c r="L2629" s="39"/>
      <c r="M2629" s="188" t="s">
        <v>1</v>
      </c>
      <c r="N2629" s="189" t="s">
        <v>42</v>
      </c>
      <c r="O2629" s="77"/>
      <c r="P2629" s="190">
        <f>O2629*H2629</f>
        <v>0</v>
      </c>
      <c r="Q2629" s="190">
        <v>0</v>
      </c>
      <c r="R2629" s="190">
        <f>Q2629*H2629</f>
        <v>0</v>
      </c>
      <c r="S2629" s="190">
        <v>0</v>
      </c>
      <c r="T2629" s="191">
        <f>S2629*H2629</f>
        <v>0</v>
      </c>
      <c r="U2629" s="38"/>
      <c r="V2629" s="38"/>
      <c r="W2629" s="38"/>
      <c r="X2629" s="38"/>
      <c r="Y2629" s="38"/>
      <c r="Z2629" s="38"/>
      <c r="AA2629" s="38"/>
      <c r="AB2629" s="38"/>
      <c r="AC2629" s="38"/>
      <c r="AD2629" s="38"/>
      <c r="AE2629" s="38"/>
      <c r="AR2629" s="192" t="s">
        <v>301</v>
      </c>
      <c r="AT2629" s="192" t="s">
        <v>187</v>
      </c>
      <c r="AU2629" s="192" t="s">
        <v>92</v>
      </c>
      <c r="AY2629" s="19" t="s">
        <v>185</v>
      </c>
      <c r="BE2629" s="193">
        <f>IF(N2629="základní",J2629,0)</f>
        <v>0</v>
      </c>
      <c r="BF2629" s="193">
        <f>IF(N2629="snížená",J2629,0)</f>
        <v>0</v>
      </c>
      <c r="BG2629" s="193">
        <f>IF(N2629="zákl. přenesená",J2629,0)</f>
        <v>0</v>
      </c>
      <c r="BH2629" s="193">
        <f>IF(N2629="sníž. přenesená",J2629,0)</f>
        <v>0</v>
      </c>
      <c r="BI2629" s="193">
        <f>IF(N2629="nulová",J2629,0)</f>
        <v>0</v>
      </c>
      <c r="BJ2629" s="19" t="s">
        <v>92</v>
      </c>
      <c r="BK2629" s="193">
        <f>ROUND(I2629*H2629,2)</f>
        <v>0</v>
      </c>
      <c r="BL2629" s="19" t="s">
        <v>301</v>
      </c>
      <c r="BM2629" s="192" t="s">
        <v>3147</v>
      </c>
    </row>
    <row r="2630" s="2" customFormat="1">
      <c r="A2630" s="38"/>
      <c r="B2630" s="39"/>
      <c r="C2630" s="38"/>
      <c r="D2630" s="194" t="s">
        <v>193</v>
      </c>
      <c r="E2630" s="38"/>
      <c r="F2630" s="195" t="s">
        <v>3146</v>
      </c>
      <c r="G2630" s="38"/>
      <c r="H2630" s="38"/>
      <c r="I2630" s="196"/>
      <c r="J2630" s="38"/>
      <c r="K2630" s="38"/>
      <c r="L2630" s="39"/>
      <c r="M2630" s="197"/>
      <c r="N2630" s="198"/>
      <c r="O2630" s="77"/>
      <c r="P2630" s="77"/>
      <c r="Q2630" s="77"/>
      <c r="R2630" s="77"/>
      <c r="S2630" s="77"/>
      <c r="T2630" s="78"/>
      <c r="U2630" s="38"/>
      <c r="V2630" s="38"/>
      <c r="W2630" s="38"/>
      <c r="X2630" s="38"/>
      <c r="Y2630" s="38"/>
      <c r="Z2630" s="38"/>
      <c r="AA2630" s="38"/>
      <c r="AB2630" s="38"/>
      <c r="AC2630" s="38"/>
      <c r="AD2630" s="38"/>
      <c r="AE2630" s="38"/>
      <c r="AT2630" s="19" t="s">
        <v>193</v>
      </c>
      <c r="AU2630" s="19" t="s">
        <v>92</v>
      </c>
    </row>
    <row r="2631" s="2" customFormat="1" ht="24.15" customHeight="1">
      <c r="A2631" s="38"/>
      <c r="B2631" s="180"/>
      <c r="C2631" s="181" t="s">
        <v>3148</v>
      </c>
      <c r="D2631" s="181" t="s">
        <v>187</v>
      </c>
      <c r="E2631" s="182" t="s">
        <v>3149</v>
      </c>
      <c r="F2631" s="183" t="s">
        <v>3150</v>
      </c>
      <c r="G2631" s="184" t="s">
        <v>383</v>
      </c>
      <c r="H2631" s="185">
        <v>4</v>
      </c>
      <c r="I2631" s="186"/>
      <c r="J2631" s="187">
        <f>ROUND(I2631*H2631,2)</f>
        <v>0</v>
      </c>
      <c r="K2631" s="183" t="s">
        <v>1</v>
      </c>
      <c r="L2631" s="39"/>
      <c r="M2631" s="188" t="s">
        <v>1</v>
      </c>
      <c r="N2631" s="189" t="s">
        <v>42</v>
      </c>
      <c r="O2631" s="77"/>
      <c r="P2631" s="190">
        <f>O2631*H2631</f>
        <v>0</v>
      </c>
      <c r="Q2631" s="190">
        <v>0</v>
      </c>
      <c r="R2631" s="190">
        <f>Q2631*H2631</f>
        <v>0</v>
      </c>
      <c r="S2631" s="190">
        <v>0</v>
      </c>
      <c r="T2631" s="191">
        <f>S2631*H2631</f>
        <v>0</v>
      </c>
      <c r="U2631" s="38"/>
      <c r="V2631" s="38"/>
      <c r="W2631" s="38"/>
      <c r="X2631" s="38"/>
      <c r="Y2631" s="38"/>
      <c r="Z2631" s="38"/>
      <c r="AA2631" s="38"/>
      <c r="AB2631" s="38"/>
      <c r="AC2631" s="38"/>
      <c r="AD2631" s="38"/>
      <c r="AE2631" s="38"/>
      <c r="AR2631" s="192" t="s">
        <v>301</v>
      </c>
      <c r="AT2631" s="192" t="s">
        <v>187</v>
      </c>
      <c r="AU2631" s="192" t="s">
        <v>92</v>
      </c>
      <c r="AY2631" s="19" t="s">
        <v>185</v>
      </c>
      <c r="BE2631" s="193">
        <f>IF(N2631="základní",J2631,0)</f>
        <v>0</v>
      </c>
      <c r="BF2631" s="193">
        <f>IF(N2631="snížená",J2631,0)</f>
        <v>0</v>
      </c>
      <c r="BG2631" s="193">
        <f>IF(N2631="zákl. přenesená",J2631,0)</f>
        <v>0</v>
      </c>
      <c r="BH2631" s="193">
        <f>IF(N2631="sníž. přenesená",J2631,0)</f>
        <v>0</v>
      </c>
      <c r="BI2631" s="193">
        <f>IF(N2631="nulová",J2631,0)</f>
        <v>0</v>
      </c>
      <c r="BJ2631" s="19" t="s">
        <v>92</v>
      </c>
      <c r="BK2631" s="193">
        <f>ROUND(I2631*H2631,2)</f>
        <v>0</v>
      </c>
      <c r="BL2631" s="19" t="s">
        <v>301</v>
      </c>
      <c r="BM2631" s="192" t="s">
        <v>3151</v>
      </c>
    </row>
    <row r="2632" s="2" customFormat="1">
      <c r="A2632" s="38"/>
      <c r="B2632" s="39"/>
      <c r="C2632" s="38"/>
      <c r="D2632" s="194" t="s">
        <v>193</v>
      </c>
      <c r="E2632" s="38"/>
      <c r="F2632" s="195" t="s">
        <v>3150</v>
      </c>
      <c r="G2632" s="38"/>
      <c r="H2632" s="38"/>
      <c r="I2632" s="196"/>
      <c r="J2632" s="38"/>
      <c r="K2632" s="38"/>
      <c r="L2632" s="39"/>
      <c r="M2632" s="197"/>
      <c r="N2632" s="198"/>
      <c r="O2632" s="77"/>
      <c r="P2632" s="77"/>
      <c r="Q2632" s="77"/>
      <c r="R2632" s="77"/>
      <c r="S2632" s="77"/>
      <c r="T2632" s="78"/>
      <c r="U2632" s="38"/>
      <c r="V2632" s="38"/>
      <c r="W2632" s="38"/>
      <c r="X2632" s="38"/>
      <c r="Y2632" s="38"/>
      <c r="Z2632" s="38"/>
      <c r="AA2632" s="38"/>
      <c r="AB2632" s="38"/>
      <c r="AC2632" s="38"/>
      <c r="AD2632" s="38"/>
      <c r="AE2632" s="38"/>
      <c r="AT2632" s="19" t="s">
        <v>193</v>
      </c>
      <c r="AU2632" s="19" t="s">
        <v>92</v>
      </c>
    </row>
    <row r="2633" s="2" customFormat="1" ht="24.15" customHeight="1">
      <c r="A2633" s="38"/>
      <c r="B2633" s="180"/>
      <c r="C2633" s="181" t="s">
        <v>3152</v>
      </c>
      <c r="D2633" s="181" t="s">
        <v>187</v>
      </c>
      <c r="E2633" s="182" t="s">
        <v>3153</v>
      </c>
      <c r="F2633" s="183" t="s">
        <v>3154</v>
      </c>
      <c r="G2633" s="184" t="s">
        <v>383</v>
      </c>
      <c r="H2633" s="185">
        <v>4</v>
      </c>
      <c r="I2633" s="186"/>
      <c r="J2633" s="187">
        <f>ROUND(I2633*H2633,2)</f>
        <v>0</v>
      </c>
      <c r="K2633" s="183" t="s">
        <v>1</v>
      </c>
      <c r="L2633" s="39"/>
      <c r="M2633" s="188" t="s">
        <v>1</v>
      </c>
      <c r="N2633" s="189" t="s">
        <v>42</v>
      </c>
      <c r="O2633" s="77"/>
      <c r="P2633" s="190">
        <f>O2633*H2633</f>
        <v>0</v>
      </c>
      <c r="Q2633" s="190">
        <v>0</v>
      </c>
      <c r="R2633" s="190">
        <f>Q2633*H2633</f>
        <v>0</v>
      </c>
      <c r="S2633" s="190">
        <v>0</v>
      </c>
      <c r="T2633" s="191">
        <f>S2633*H2633</f>
        <v>0</v>
      </c>
      <c r="U2633" s="38"/>
      <c r="V2633" s="38"/>
      <c r="W2633" s="38"/>
      <c r="X2633" s="38"/>
      <c r="Y2633" s="38"/>
      <c r="Z2633" s="38"/>
      <c r="AA2633" s="38"/>
      <c r="AB2633" s="38"/>
      <c r="AC2633" s="38"/>
      <c r="AD2633" s="38"/>
      <c r="AE2633" s="38"/>
      <c r="AR2633" s="192" t="s">
        <v>301</v>
      </c>
      <c r="AT2633" s="192" t="s">
        <v>187</v>
      </c>
      <c r="AU2633" s="192" t="s">
        <v>92</v>
      </c>
      <c r="AY2633" s="19" t="s">
        <v>185</v>
      </c>
      <c r="BE2633" s="193">
        <f>IF(N2633="základní",J2633,0)</f>
        <v>0</v>
      </c>
      <c r="BF2633" s="193">
        <f>IF(N2633="snížená",J2633,0)</f>
        <v>0</v>
      </c>
      <c r="BG2633" s="193">
        <f>IF(N2633="zákl. přenesená",J2633,0)</f>
        <v>0</v>
      </c>
      <c r="BH2633" s="193">
        <f>IF(N2633="sníž. přenesená",J2633,0)</f>
        <v>0</v>
      </c>
      <c r="BI2633" s="193">
        <f>IF(N2633="nulová",J2633,0)</f>
        <v>0</v>
      </c>
      <c r="BJ2633" s="19" t="s">
        <v>92</v>
      </c>
      <c r="BK2633" s="193">
        <f>ROUND(I2633*H2633,2)</f>
        <v>0</v>
      </c>
      <c r="BL2633" s="19" t="s">
        <v>301</v>
      </c>
      <c r="BM2633" s="192" t="s">
        <v>3155</v>
      </c>
    </row>
    <row r="2634" s="2" customFormat="1">
      <c r="A2634" s="38"/>
      <c r="B2634" s="39"/>
      <c r="C2634" s="38"/>
      <c r="D2634" s="194" t="s">
        <v>193</v>
      </c>
      <c r="E2634" s="38"/>
      <c r="F2634" s="195" t="s">
        <v>3154</v>
      </c>
      <c r="G2634" s="38"/>
      <c r="H2634" s="38"/>
      <c r="I2634" s="196"/>
      <c r="J2634" s="38"/>
      <c r="K2634" s="38"/>
      <c r="L2634" s="39"/>
      <c r="M2634" s="197"/>
      <c r="N2634" s="198"/>
      <c r="O2634" s="77"/>
      <c r="P2634" s="77"/>
      <c r="Q2634" s="77"/>
      <c r="R2634" s="77"/>
      <c r="S2634" s="77"/>
      <c r="T2634" s="78"/>
      <c r="U2634" s="38"/>
      <c r="V2634" s="38"/>
      <c r="W2634" s="38"/>
      <c r="X2634" s="38"/>
      <c r="Y2634" s="38"/>
      <c r="Z2634" s="38"/>
      <c r="AA2634" s="38"/>
      <c r="AB2634" s="38"/>
      <c r="AC2634" s="38"/>
      <c r="AD2634" s="38"/>
      <c r="AE2634" s="38"/>
      <c r="AT2634" s="19" t="s">
        <v>193</v>
      </c>
      <c r="AU2634" s="19" t="s">
        <v>92</v>
      </c>
    </row>
    <row r="2635" s="2" customFormat="1" ht="24.15" customHeight="1">
      <c r="A2635" s="38"/>
      <c r="B2635" s="180"/>
      <c r="C2635" s="181" t="s">
        <v>3156</v>
      </c>
      <c r="D2635" s="181" t="s">
        <v>187</v>
      </c>
      <c r="E2635" s="182" t="s">
        <v>3157</v>
      </c>
      <c r="F2635" s="183" t="s">
        <v>3158</v>
      </c>
      <c r="G2635" s="184" t="s">
        <v>383</v>
      </c>
      <c r="H2635" s="185">
        <v>4</v>
      </c>
      <c r="I2635" s="186"/>
      <c r="J2635" s="187">
        <f>ROUND(I2635*H2635,2)</f>
        <v>0</v>
      </c>
      <c r="K2635" s="183" t="s">
        <v>1</v>
      </c>
      <c r="L2635" s="39"/>
      <c r="M2635" s="188" t="s">
        <v>1</v>
      </c>
      <c r="N2635" s="189" t="s">
        <v>42</v>
      </c>
      <c r="O2635" s="77"/>
      <c r="P2635" s="190">
        <f>O2635*H2635</f>
        <v>0</v>
      </c>
      <c r="Q2635" s="190">
        <v>0</v>
      </c>
      <c r="R2635" s="190">
        <f>Q2635*H2635</f>
        <v>0</v>
      </c>
      <c r="S2635" s="190">
        <v>0</v>
      </c>
      <c r="T2635" s="191">
        <f>S2635*H2635</f>
        <v>0</v>
      </c>
      <c r="U2635" s="38"/>
      <c r="V2635" s="38"/>
      <c r="W2635" s="38"/>
      <c r="X2635" s="38"/>
      <c r="Y2635" s="38"/>
      <c r="Z2635" s="38"/>
      <c r="AA2635" s="38"/>
      <c r="AB2635" s="38"/>
      <c r="AC2635" s="38"/>
      <c r="AD2635" s="38"/>
      <c r="AE2635" s="38"/>
      <c r="AR2635" s="192" t="s">
        <v>301</v>
      </c>
      <c r="AT2635" s="192" t="s">
        <v>187</v>
      </c>
      <c r="AU2635" s="192" t="s">
        <v>92</v>
      </c>
      <c r="AY2635" s="19" t="s">
        <v>185</v>
      </c>
      <c r="BE2635" s="193">
        <f>IF(N2635="základní",J2635,0)</f>
        <v>0</v>
      </c>
      <c r="BF2635" s="193">
        <f>IF(N2635="snížená",J2635,0)</f>
        <v>0</v>
      </c>
      <c r="BG2635" s="193">
        <f>IF(N2635="zákl. přenesená",J2635,0)</f>
        <v>0</v>
      </c>
      <c r="BH2635" s="193">
        <f>IF(N2635="sníž. přenesená",J2635,0)</f>
        <v>0</v>
      </c>
      <c r="BI2635" s="193">
        <f>IF(N2635="nulová",J2635,0)</f>
        <v>0</v>
      </c>
      <c r="BJ2635" s="19" t="s">
        <v>92</v>
      </c>
      <c r="BK2635" s="193">
        <f>ROUND(I2635*H2635,2)</f>
        <v>0</v>
      </c>
      <c r="BL2635" s="19" t="s">
        <v>301</v>
      </c>
      <c r="BM2635" s="192" t="s">
        <v>3159</v>
      </c>
    </row>
    <row r="2636" s="2" customFormat="1">
      <c r="A2636" s="38"/>
      <c r="B2636" s="39"/>
      <c r="C2636" s="38"/>
      <c r="D2636" s="194" t="s">
        <v>193</v>
      </c>
      <c r="E2636" s="38"/>
      <c r="F2636" s="195" t="s">
        <v>3158</v>
      </c>
      <c r="G2636" s="38"/>
      <c r="H2636" s="38"/>
      <c r="I2636" s="196"/>
      <c r="J2636" s="38"/>
      <c r="K2636" s="38"/>
      <c r="L2636" s="39"/>
      <c r="M2636" s="197"/>
      <c r="N2636" s="198"/>
      <c r="O2636" s="77"/>
      <c r="P2636" s="77"/>
      <c r="Q2636" s="77"/>
      <c r="R2636" s="77"/>
      <c r="S2636" s="77"/>
      <c r="T2636" s="78"/>
      <c r="U2636" s="38"/>
      <c r="V2636" s="38"/>
      <c r="W2636" s="38"/>
      <c r="X2636" s="38"/>
      <c r="Y2636" s="38"/>
      <c r="Z2636" s="38"/>
      <c r="AA2636" s="38"/>
      <c r="AB2636" s="38"/>
      <c r="AC2636" s="38"/>
      <c r="AD2636" s="38"/>
      <c r="AE2636" s="38"/>
      <c r="AT2636" s="19" t="s">
        <v>193</v>
      </c>
      <c r="AU2636" s="19" t="s">
        <v>92</v>
      </c>
    </row>
    <row r="2637" s="2" customFormat="1" ht="24.15" customHeight="1">
      <c r="A2637" s="38"/>
      <c r="B2637" s="180"/>
      <c r="C2637" s="181" t="s">
        <v>3160</v>
      </c>
      <c r="D2637" s="181" t="s">
        <v>187</v>
      </c>
      <c r="E2637" s="182" t="s">
        <v>3161</v>
      </c>
      <c r="F2637" s="183" t="s">
        <v>3162</v>
      </c>
      <c r="G2637" s="184" t="s">
        <v>383</v>
      </c>
      <c r="H2637" s="185">
        <v>4</v>
      </c>
      <c r="I2637" s="186"/>
      <c r="J2637" s="187">
        <f>ROUND(I2637*H2637,2)</f>
        <v>0</v>
      </c>
      <c r="K2637" s="183" t="s">
        <v>1</v>
      </c>
      <c r="L2637" s="39"/>
      <c r="M2637" s="188" t="s">
        <v>1</v>
      </c>
      <c r="N2637" s="189" t="s">
        <v>42</v>
      </c>
      <c r="O2637" s="77"/>
      <c r="P2637" s="190">
        <f>O2637*H2637</f>
        <v>0</v>
      </c>
      <c r="Q2637" s="190">
        <v>0</v>
      </c>
      <c r="R2637" s="190">
        <f>Q2637*H2637</f>
        <v>0</v>
      </c>
      <c r="S2637" s="190">
        <v>0</v>
      </c>
      <c r="T2637" s="191">
        <f>S2637*H2637</f>
        <v>0</v>
      </c>
      <c r="U2637" s="38"/>
      <c r="V2637" s="38"/>
      <c r="W2637" s="38"/>
      <c r="X2637" s="38"/>
      <c r="Y2637" s="38"/>
      <c r="Z2637" s="38"/>
      <c r="AA2637" s="38"/>
      <c r="AB2637" s="38"/>
      <c r="AC2637" s="38"/>
      <c r="AD2637" s="38"/>
      <c r="AE2637" s="38"/>
      <c r="AR2637" s="192" t="s">
        <v>301</v>
      </c>
      <c r="AT2637" s="192" t="s">
        <v>187</v>
      </c>
      <c r="AU2637" s="192" t="s">
        <v>92</v>
      </c>
      <c r="AY2637" s="19" t="s">
        <v>185</v>
      </c>
      <c r="BE2637" s="193">
        <f>IF(N2637="základní",J2637,0)</f>
        <v>0</v>
      </c>
      <c r="BF2637" s="193">
        <f>IF(N2637="snížená",J2637,0)</f>
        <v>0</v>
      </c>
      <c r="BG2637" s="193">
        <f>IF(N2637="zákl. přenesená",J2637,0)</f>
        <v>0</v>
      </c>
      <c r="BH2637" s="193">
        <f>IF(N2637="sníž. přenesená",J2637,0)</f>
        <v>0</v>
      </c>
      <c r="BI2637" s="193">
        <f>IF(N2637="nulová",J2637,0)</f>
        <v>0</v>
      </c>
      <c r="BJ2637" s="19" t="s">
        <v>92</v>
      </c>
      <c r="BK2637" s="193">
        <f>ROUND(I2637*H2637,2)</f>
        <v>0</v>
      </c>
      <c r="BL2637" s="19" t="s">
        <v>301</v>
      </c>
      <c r="BM2637" s="192" t="s">
        <v>3163</v>
      </c>
    </row>
    <row r="2638" s="2" customFormat="1">
      <c r="A2638" s="38"/>
      <c r="B2638" s="39"/>
      <c r="C2638" s="38"/>
      <c r="D2638" s="194" t="s">
        <v>193</v>
      </c>
      <c r="E2638" s="38"/>
      <c r="F2638" s="195" t="s">
        <v>3162</v>
      </c>
      <c r="G2638" s="38"/>
      <c r="H2638" s="38"/>
      <c r="I2638" s="196"/>
      <c r="J2638" s="38"/>
      <c r="K2638" s="38"/>
      <c r="L2638" s="39"/>
      <c r="M2638" s="197"/>
      <c r="N2638" s="198"/>
      <c r="O2638" s="77"/>
      <c r="P2638" s="77"/>
      <c r="Q2638" s="77"/>
      <c r="R2638" s="77"/>
      <c r="S2638" s="77"/>
      <c r="T2638" s="78"/>
      <c r="U2638" s="38"/>
      <c r="V2638" s="38"/>
      <c r="W2638" s="38"/>
      <c r="X2638" s="38"/>
      <c r="Y2638" s="38"/>
      <c r="Z2638" s="38"/>
      <c r="AA2638" s="38"/>
      <c r="AB2638" s="38"/>
      <c r="AC2638" s="38"/>
      <c r="AD2638" s="38"/>
      <c r="AE2638" s="38"/>
      <c r="AT2638" s="19" t="s">
        <v>193</v>
      </c>
      <c r="AU2638" s="19" t="s">
        <v>92</v>
      </c>
    </row>
    <row r="2639" s="2" customFormat="1" ht="24.15" customHeight="1">
      <c r="A2639" s="38"/>
      <c r="B2639" s="180"/>
      <c r="C2639" s="181" t="s">
        <v>3164</v>
      </c>
      <c r="D2639" s="181" t="s">
        <v>187</v>
      </c>
      <c r="E2639" s="182" t="s">
        <v>3165</v>
      </c>
      <c r="F2639" s="183" t="s">
        <v>3166</v>
      </c>
      <c r="G2639" s="184" t="s">
        <v>383</v>
      </c>
      <c r="H2639" s="185">
        <v>4</v>
      </c>
      <c r="I2639" s="186"/>
      <c r="J2639" s="187">
        <f>ROUND(I2639*H2639,2)</f>
        <v>0</v>
      </c>
      <c r="K2639" s="183" t="s">
        <v>1</v>
      </c>
      <c r="L2639" s="39"/>
      <c r="M2639" s="188" t="s">
        <v>1</v>
      </c>
      <c r="N2639" s="189" t="s">
        <v>42</v>
      </c>
      <c r="O2639" s="77"/>
      <c r="P2639" s="190">
        <f>O2639*H2639</f>
        <v>0</v>
      </c>
      <c r="Q2639" s="190">
        <v>0</v>
      </c>
      <c r="R2639" s="190">
        <f>Q2639*H2639</f>
        <v>0</v>
      </c>
      <c r="S2639" s="190">
        <v>0</v>
      </c>
      <c r="T2639" s="191">
        <f>S2639*H2639</f>
        <v>0</v>
      </c>
      <c r="U2639" s="38"/>
      <c r="V2639" s="38"/>
      <c r="W2639" s="38"/>
      <c r="X2639" s="38"/>
      <c r="Y2639" s="38"/>
      <c r="Z2639" s="38"/>
      <c r="AA2639" s="38"/>
      <c r="AB2639" s="38"/>
      <c r="AC2639" s="38"/>
      <c r="AD2639" s="38"/>
      <c r="AE2639" s="38"/>
      <c r="AR2639" s="192" t="s">
        <v>301</v>
      </c>
      <c r="AT2639" s="192" t="s">
        <v>187</v>
      </c>
      <c r="AU2639" s="192" t="s">
        <v>92</v>
      </c>
      <c r="AY2639" s="19" t="s">
        <v>185</v>
      </c>
      <c r="BE2639" s="193">
        <f>IF(N2639="základní",J2639,0)</f>
        <v>0</v>
      </c>
      <c r="BF2639" s="193">
        <f>IF(N2639="snížená",J2639,0)</f>
        <v>0</v>
      </c>
      <c r="BG2639" s="193">
        <f>IF(N2639="zákl. přenesená",J2639,0)</f>
        <v>0</v>
      </c>
      <c r="BH2639" s="193">
        <f>IF(N2639="sníž. přenesená",J2639,0)</f>
        <v>0</v>
      </c>
      <c r="BI2639" s="193">
        <f>IF(N2639="nulová",J2639,0)</f>
        <v>0</v>
      </c>
      <c r="BJ2639" s="19" t="s">
        <v>92</v>
      </c>
      <c r="BK2639" s="193">
        <f>ROUND(I2639*H2639,2)</f>
        <v>0</v>
      </c>
      <c r="BL2639" s="19" t="s">
        <v>301</v>
      </c>
      <c r="BM2639" s="192" t="s">
        <v>3167</v>
      </c>
    </row>
    <row r="2640" s="2" customFormat="1">
      <c r="A2640" s="38"/>
      <c r="B2640" s="39"/>
      <c r="C2640" s="38"/>
      <c r="D2640" s="194" t="s">
        <v>193</v>
      </c>
      <c r="E2640" s="38"/>
      <c r="F2640" s="195" t="s">
        <v>3166</v>
      </c>
      <c r="G2640" s="38"/>
      <c r="H2640" s="38"/>
      <c r="I2640" s="196"/>
      <c r="J2640" s="38"/>
      <c r="K2640" s="38"/>
      <c r="L2640" s="39"/>
      <c r="M2640" s="197"/>
      <c r="N2640" s="198"/>
      <c r="O2640" s="77"/>
      <c r="P2640" s="77"/>
      <c r="Q2640" s="77"/>
      <c r="R2640" s="77"/>
      <c r="S2640" s="77"/>
      <c r="T2640" s="78"/>
      <c r="U2640" s="38"/>
      <c r="V2640" s="38"/>
      <c r="W2640" s="38"/>
      <c r="X2640" s="38"/>
      <c r="Y2640" s="38"/>
      <c r="Z2640" s="38"/>
      <c r="AA2640" s="38"/>
      <c r="AB2640" s="38"/>
      <c r="AC2640" s="38"/>
      <c r="AD2640" s="38"/>
      <c r="AE2640" s="38"/>
      <c r="AT2640" s="19" t="s">
        <v>193</v>
      </c>
      <c r="AU2640" s="19" t="s">
        <v>92</v>
      </c>
    </row>
    <row r="2641" s="2" customFormat="1" ht="24.15" customHeight="1">
      <c r="A2641" s="38"/>
      <c r="B2641" s="180"/>
      <c r="C2641" s="181" t="s">
        <v>3168</v>
      </c>
      <c r="D2641" s="181" t="s">
        <v>187</v>
      </c>
      <c r="E2641" s="182" t="s">
        <v>3169</v>
      </c>
      <c r="F2641" s="183" t="s">
        <v>3170</v>
      </c>
      <c r="G2641" s="184" t="s">
        <v>383</v>
      </c>
      <c r="H2641" s="185">
        <v>2</v>
      </c>
      <c r="I2641" s="186"/>
      <c r="J2641" s="187">
        <f>ROUND(I2641*H2641,2)</f>
        <v>0</v>
      </c>
      <c r="K2641" s="183" t="s">
        <v>1</v>
      </c>
      <c r="L2641" s="39"/>
      <c r="M2641" s="188" t="s">
        <v>1</v>
      </c>
      <c r="N2641" s="189" t="s">
        <v>42</v>
      </c>
      <c r="O2641" s="77"/>
      <c r="P2641" s="190">
        <f>O2641*H2641</f>
        <v>0</v>
      </c>
      <c r="Q2641" s="190">
        <v>0</v>
      </c>
      <c r="R2641" s="190">
        <f>Q2641*H2641</f>
        <v>0</v>
      </c>
      <c r="S2641" s="190">
        <v>0</v>
      </c>
      <c r="T2641" s="191">
        <f>S2641*H2641</f>
        <v>0</v>
      </c>
      <c r="U2641" s="38"/>
      <c r="V2641" s="38"/>
      <c r="W2641" s="38"/>
      <c r="X2641" s="38"/>
      <c r="Y2641" s="38"/>
      <c r="Z2641" s="38"/>
      <c r="AA2641" s="38"/>
      <c r="AB2641" s="38"/>
      <c r="AC2641" s="38"/>
      <c r="AD2641" s="38"/>
      <c r="AE2641" s="38"/>
      <c r="AR2641" s="192" t="s">
        <v>301</v>
      </c>
      <c r="AT2641" s="192" t="s">
        <v>187</v>
      </c>
      <c r="AU2641" s="192" t="s">
        <v>92</v>
      </c>
      <c r="AY2641" s="19" t="s">
        <v>185</v>
      </c>
      <c r="BE2641" s="193">
        <f>IF(N2641="základní",J2641,0)</f>
        <v>0</v>
      </c>
      <c r="BF2641" s="193">
        <f>IF(N2641="snížená",J2641,0)</f>
        <v>0</v>
      </c>
      <c r="BG2641" s="193">
        <f>IF(N2641="zákl. přenesená",J2641,0)</f>
        <v>0</v>
      </c>
      <c r="BH2641" s="193">
        <f>IF(N2641="sníž. přenesená",J2641,0)</f>
        <v>0</v>
      </c>
      <c r="BI2641" s="193">
        <f>IF(N2641="nulová",J2641,0)</f>
        <v>0</v>
      </c>
      <c r="BJ2641" s="19" t="s">
        <v>92</v>
      </c>
      <c r="BK2641" s="193">
        <f>ROUND(I2641*H2641,2)</f>
        <v>0</v>
      </c>
      <c r="BL2641" s="19" t="s">
        <v>301</v>
      </c>
      <c r="BM2641" s="192" t="s">
        <v>3171</v>
      </c>
    </row>
    <row r="2642" s="2" customFormat="1">
      <c r="A2642" s="38"/>
      <c r="B2642" s="39"/>
      <c r="C2642" s="38"/>
      <c r="D2642" s="194" t="s">
        <v>193</v>
      </c>
      <c r="E2642" s="38"/>
      <c r="F2642" s="195" t="s">
        <v>3170</v>
      </c>
      <c r="G2642" s="38"/>
      <c r="H2642" s="38"/>
      <c r="I2642" s="196"/>
      <c r="J2642" s="38"/>
      <c r="K2642" s="38"/>
      <c r="L2642" s="39"/>
      <c r="M2642" s="197"/>
      <c r="N2642" s="198"/>
      <c r="O2642" s="77"/>
      <c r="P2642" s="77"/>
      <c r="Q2642" s="77"/>
      <c r="R2642" s="77"/>
      <c r="S2642" s="77"/>
      <c r="T2642" s="78"/>
      <c r="U2642" s="38"/>
      <c r="V2642" s="38"/>
      <c r="W2642" s="38"/>
      <c r="X2642" s="38"/>
      <c r="Y2642" s="38"/>
      <c r="Z2642" s="38"/>
      <c r="AA2642" s="38"/>
      <c r="AB2642" s="38"/>
      <c r="AC2642" s="38"/>
      <c r="AD2642" s="38"/>
      <c r="AE2642" s="38"/>
      <c r="AT2642" s="19" t="s">
        <v>193</v>
      </c>
      <c r="AU2642" s="19" t="s">
        <v>92</v>
      </c>
    </row>
    <row r="2643" s="2" customFormat="1" ht="24.15" customHeight="1">
      <c r="A2643" s="38"/>
      <c r="B2643" s="180"/>
      <c r="C2643" s="181" t="s">
        <v>3172</v>
      </c>
      <c r="D2643" s="181" t="s">
        <v>187</v>
      </c>
      <c r="E2643" s="182" t="s">
        <v>3173</v>
      </c>
      <c r="F2643" s="183" t="s">
        <v>3174</v>
      </c>
      <c r="G2643" s="184" t="s">
        <v>383</v>
      </c>
      <c r="H2643" s="185">
        <v>2</v>
      </c>
      <c r="I2643" s="186"/>
      <c r="J2643" s="187">
        <f>ROUND(I2643*H2643,2)</f>
        <v>0</v>
      </c>
      <c r="K2643" s="183" t="s">
        <v>1</v>
      </c>
      <c r="L2643" s="39"/>
      <c r="M2643" s="188" t="s">
        <v>1</v>
      </c>
      <c r="N2643" s="189" t="s">
        <v>42</v>
      </c>
      <c r="O2643" s="77"/>
      <c r="P2643" s="190">
        <f>O2643*H2643</f>
        <v>0</v>
      </c>
      <c r="Q2643" s="190">
        <v>0</v>
      </c>
      <c r="R2643" s="190">
        <f>Q2643*H2643</f>
        <v>0</v>
      </c>
      <c r="S2643" s="190">
        <v>0</v>
      </c>
      <c r="T2643" s="191">
        <f>S2643*H2643</f>
        <v>0</v>
      </c>
      <c r="U2643" s="38"/>
      <c r="V2643" s="38"/>
      <c r="W2643" s="38"/>
      <c r="X2643" s="38"/>
      <c r="Y2643" s="38"/>
      <c r="Z2643" s="38"/>
      <c r="AA2643" s="38"/>
      <c r="AB2643" s="38"/>
      <c r="AC2643" s="38"/>
      <c r="AD2643" s="38"/>
      <c r="AE2643" s="38"/>
      <c r="AR2643" s="192" t="s">
        <v>301</v>
      </c>
      <c r="AT2643" s="192" t="s">
        <v>187</v>
      </c>
      <c r="AU2643" s="192" t="s">
        <v>92</v>
      </c>
      <c r="AY2643" s="19" t="s">
        <v>185</v>
      </c>
      <c r="BE2643" s="193">
        <f>IF(N2643="základní",J2643,0)</f>
        <v>0</v>
      </c>
      <c r="BF2643" s="193">
        <f>IF(N2643="snížená",J2643,0)</f>
        <v>0</v>
      </c>
      <c r="BG2643" s="193">
        <f>IF(N2643="zákl. přenesená",J2643,0)</f>
        <v>0</v>
      </c>
      <c r="BH2643" s="193">
        <f>IF(N2643="sníž. přenesená",J2643,0)</f>
        <v>0</v>
      </c>
      <c r="BI2643" s="193">
        <f>IF(N2643="nulová",J2643,0)</f>
        <v>0</v>
      </c>
      <c r="BJ2643" s="19" t="s">
        <v>92</v>
      </c>
      <c r="BK2643" s="193">
        <f>ROUND(I2643*H2643,2)</f>
        <v>0</v>
      </c>
      <c r="BL2643" s="19" t="s">
        <v>301</v>
      </c>
      <c r="BM2643" s="192" t="s">
        <v>3175</v>
      </c>
    </row>
    <row r="2644" s="2" customFormat="1">
      <c r="A2644" s="38"/>
      <c r="B2644" s="39"/>
      <c r="C2644" s="38"/>
      <c r="D2644" s="194" t="s">
        <v>193</v>
      </c>
      <c r="E2644" s="38"/>
      <c r="F2644" s="195" t="s">
        <v>3174</v>
      </c>
      <c r="G2644" s="38"/>
      <c r="H2644" s="38"/>
      <c r="I2644" s="196"/>
      <c r="J2644" s="38"/>
      <c r="K2644" s="38"/>
      <c r="L2644" s="39"/>
      <c r="M2644" s="197"/>
      <c r="N2644" s="198"/>
      <c r="O2644" s="77"/>
      <c r="P2644" s="77"/>
      <c r="Q2644" s="77"/>
      <c r="R2644" s="77"/>
      <c r="S2644" s="77"/>
      <c r="T2644" s="78"/>
      <c r="U2644" s="38"/>
      <c r="V2644" s="38"/>
      <c r="W2644" s="38"/>
      <c r="X2644" s="38"/>
      <c r="Y2644" s="38"/>
      <c r="Z2644" s="38"/>
      <c r="AA2644" s="38"/>
      <c r="AB2644" s="38"/>
      <c r="AC2644" s="38"/>
      <c r="AD2644" s="38"/>
      <c r="AE2644" s="38"/>
      <c r="AT2644" s="19" t="s">
        <v>193</v>
      </c>
      <c r="AU2644" s="19" t="s">
        <v>92</v>
      </c>
    </row>
    <row r="2645" s="2" customFormat="1" ht="24.15" customHeight="1">
      <c r="A2645" s="38"/>
      <c r="B2645" s="180"/>
      <c r="C2645" s="181" t="s">
        <v>3176</v>
      </c>
      <c r="D2645" s="181" t="s">
        <v>187</v>
      </c>
      <c r="E2645" s="182" t="s">
        <v>3177</v>
      </c>
      <c r="F2645" s="183" t="s">
        <v>3178</v>
      </c>
      <c r="G2645" s="184" t="s">
        <v>383</v>
      </c>
      <c r="H2645" s="185">
        <v>2</v>
      </c>
      <c r="I2645" s="186"/>
      <c r="J2645" s="187">
        <f>ROUND(I2645*H2645,2)</f>
        <v>0</v>
      </c>
      <c r="K2645" s="183" t="s">
        <v>1</v>
      </c>
      <c r="L2645" s="39"/>
      <c r="M2645" s="188" t="s">
        <v>1</v>
      </c>
      <c r="N2645" s="189" t="s">
        <v>42</v>
      </c>
      <c r="O2645" s="77"/>
      <c r="P2645" s="190">
        <f>O2645*H2645</f>
        <v>0</v>
      </c>
      <c r="Q2645" s="190">
        <v>0</v>
      </c>
      <c r="R2645" s="190">
        <f>Q2645*H2645</f>
        <v>0</v>
      </c>
      <c r="S2645" s="190">
        <v>0</v>
      </c>
      <c r="T2645" s="191">
        <f>S2645*H2645</f>
        <v>0</v>
      </c>
      <c r="U2645" s="38"/>
      <c r="V2645" s="38"/>
      <c r="W2645" s="38"/>
      <c r="X2645" s="38"/>
      <c r="Y2645" s="38"/>
      <c r="Z2645" s="38"/>
      <c r="AA2645" s="38"/>
      <c r="AB2645" s="38"/>
      <c r="AC2645" s="38"/>
      <c r="AD2645" s="38"/>
      <c r="AE2645" s="38"/>
      <c r="AR2645" s="192" t="s">
        <v>301</v>
      </c>
      <c r="AT2645" s="192" t="s">
        <v>187</v>
      </c>
      <c r="AU2645" s="192" t="s">
        <v>92</v>
      </c>
      <c r="AY2645" s="19" t="s">
        <v>185</v>
      </c>
      <c r="BE2645" s="193">
        <f>IF(N2645="základní",J2645,0)</f>
        <v>0</v>
      </c>
      <c r="BF2645" s="193">
        <f>IF(N2645="snížená",J2645,0)</f>
        <v>0</v>
      </c>
      <c r="BG2645" s="193">
        <f>IF(N2645="zákl. přenesená",J2645,0)</f>
        <v>0</v>
      </c>
      <c r="BH2645" s="193">
        <f>IF(N2645="sníž. přenesená",J2645,0)</f>
        <v>0</v>
      </c>
      <c r="BI2645" s="193">
        <f>IF(N2645="nulová",J2645,0)</f>
        <v>0</v>
      </c>
      <c r="BJ2645" s="19" t="s">
        <v>92</v>
      </c>
      <c r="BK2645" s="193">
        <f>ROUND(I2645*H2645,2)</f>
        <v>0</v>
      </c>
      <c r="BL2645" s="19" t="s">
        <v>301</v>
      </c>
      <c r="BM2645" s="192" t="s">
        <v>3179</v>
      </c>
    </row>
    <row r="2646" s="2" customFormat="1">
      <c r="A2646" s="38"/>
      <c r="B2646" s="39"/>
      <c r="C2646" s="38"/>
      <c r="D2646" s="194" t="s">
        <v>193</v>
      </c>
      <c r="E2646" s="38"/>
      <c r="F2646" s="195" t="s">
        <v>3178</v>
      </c>
      <c r="G2646" s="38"/>
      <c r="H2646" s="38"/>
      <c r="I2646" s="196"/>
      <c r="J2646" s="38"/>
      <c r="K2646" s="38"/>
      <c r="L2646" s="39"/>
      <c r="M2646" s="197"/>
      <c r="N2646" s="198"/>
      <c r="O2646" s="77"/>
      <c r="P2646" s="77"/>
      <c r="Q2646" s="77"/>
      <c r="R2646" s="77"/>
      <c r="S2646" s="77"/>
      <c r="T2646" s="78"/>
      <c r="U2646" s="38"/>
      <c r="V2646" s="38"/>
      <c r="W2646" s="38"/>
      <c r="X2646" s="38"/>
      <c r="Y2646" s="38"/>
      <c r="Z2646" s="38"/>
      <c r="AA2646" s="38"/>
      <c r="AB2646" s="38"/>
      <c r="AC2646" s="38"/>
      <c r="AD2646" s="38"/>
      <c r="AE2646" s="38"/>
      <c r="AT2646" s="19" t="s">
        <v>193</v>
      </c>
      <c r="AU2646" s="19" t="s">
        <v>92</v>
      </c>
    </row>
    <row r="2647" s="2" customFormat="1" ht="24.15" customHeight="1">
      <c r="A2647" s="38"/>
      <c r="B2647" s="180"/>
      <c r="C2647" s="181" t="s">
        <v>3180</v>
      </c>
      <c r="D2647" s="181" t="s">
        <v>187</v>
      </c>
      <c r="E2647" s="182" t="s">
        <v>3181</v>
      </c>
      <c r="F2647" s="183" t="s">
        <v>3182</v>
      </c>
      <c r="G2647" s="184" t="s">
        <v>383</v>
      </c>
      <c r="H2647" s="185">
        <v>2</v>
      </c>
      <c r="I2647" s="186"/>
      <c r="J2647" s="187">
        <f>ROUND(I2647*H2647,2)</f>
        <v>0</v>
      </c>
      <c r="K2647" s="183" t="s">
        <v>1</v>
      </c>
      <c r="L2647" s="39"/>
      <c r="M2647" s="188" t="s">
        <v>1</v>
      </c>
      <c r="N2647" s="189" t="s">
        <v>42</v>
      </c>
      <c r="O2647" s="77"/>
      <c r="P2647" s="190">
        <f>O2647*H2647</f>
        <v>0</v>
      </c>
      <c r="Q2647" s="190">
        <v>0</v>
      </c>
      <c r="R2647" s="190">
        <f>Q2647*H2647</f>
        <v>0</v>
      </c>
      <c r="S2647" s="190">
        <v>0</v>
      </c>
      <c r="T2647" s="191">
        <f>S2647*H2647</f>
        <v>0</v>
      </c>
      <c r="U2647" s="38"/>
      <c r="V2647" s="38"/>
      <c r="W2647" s="38"/>
      <c r="X2647" s="38"/>
      <c r="Y2647" s="38"/>
      <c r="Z2647" s="38"/>
      <c r="AA2647" s="38"/>
      <c r="AB2647" s="38"/>
      <c r="AC2647" s="38"/>
      <c r="AD2647" s="38"/>
      <c r="AE2647" s="38"/>
      <c r="AR2647" s="192" t="s">
        <v>301</v>
      </c>
      <c r="AT2647" s="192" t="s">
        <v>187</v>
      </c>
      <c r="AU2647" s="192" t="s">
        <v>92</v>
      </c>
      <c r="AY2647" s="19" t="s">
        <v>185</v>
      </c>
      <c r="BE2647" s="193">
        <f>IF(N2647="základní",J2647,0)</f>
        <v>0</v>
      </c>
      <c r="BF2647" s="193">
        <f>IF(N2647="snížená",J2647,0)</f>
        <v>0</v>
      </c>
      <c r="BG2647" s="193">
        <f>IF(N2647="zákl. přenesená",J2647,0)</f>
        <v>0</v>
      </c>
      <c r="BH2647" s="193">
        <f>IF(N2647="sníž. přenesená",J2647,0)</f>
        <v>0</v>
      </c>
      <c r="BI2647" s="193">
        <f>IF(N2647="nulová",J2647,0)</f>
        <v>0</v>
      </c>
      <c r="BJ2647" s="19" t="s">
        <v>92</v>
      </c>
      <c r="BK2647" s="193">
        <f>ROUND(I2647*H2647,2)</f>
        <v>0</v>
      </c>
      <c r="BL2647" s="19" t="s">
        <v>301</v>
      </c>
      <c r="BM2647" s="192" t="s">
        <v>3183</v>
      </c>
    </row>
    <row r="2648" s="2" customFormat="1">
      <c r="A2648" s="38"/>
      <c r="B2648" s="39"/>
      <c r="C2648" s="38"/>
      <c r="D2648" s="194" t="s">
        <v>193</v>
      </c>
      <c r="E2648" s="38"/>
      <c r="F2648" s="195" t="s">
        <v>3182</v>
      </c>
      <c r="G2648" s="38"/>
      <c r="H2648" s="38"/>
      <c r="I2648" s="196"/>
      <c r="J2648" s="38"/>
      <c r="K2648" s="38"/>
      <c r="L2648" s="39"/>
      <c r="M2648" s="197"/>
      <c r="N2648" s="198"/>
      <c r="O2648" s="77"/>
      <c r="P2648" s="77"/>
      <c r="Q2648" s="77"/>
      <c r="R2648" s="77"/>
      <c r="S2648" s="77"/>
      <c r="T2648" s="78"/>
      <c r="U2648" s="38"/>
      <c r="V2648" s="38"/>
      <c r="W2648" s="38"/>
      <c r="X2648" s="38"/>
      <c r="Y2648" s="38"/>
      <c r="Z2648" s="38"/>
      <c r="AA2648" s="38"/>
      <c r="AB2648" s="38"/>
      <c r="AC2648" s="38"/>
      <c r="AD2648" s="38"/>
      <c r="AE2648" s="38"/>
      <c r="AT2648" s="19" t="s">
        <v>193</v>
      </c>
      <c r="AU2648" s="19" t="s">
        <v>92</v>
      </c>
    </row>
    <row r="2649" s="2" customFormat="1" ht="24.15" customHeight="1">
      <c r="A2649" s="38"/>
      <c r="B2649" s="180"/>
      <c r="C2649" s="181" t="s">
        <v>3184</v>
      </c>
      <c r="D2649" s="181" t="s">
        <v>187</v>
      </c>
      <c r="E2649" s="182" t="s">
        <v>3185</v>
      </c>
      <c r="F2649" s="183" t="s">
        <v>3186</v>
      </c>
      <c r="G2649" s="184" t="s">
        <v>383</v>
      </c>
      <c r="H2649" s="185">
        <v>2</v>
      </c>
      <c r="I2649" s="186"/>
      <c r="J2649" s="187">
        <f>ROUND(I2649*H2649,2)</f>
        <v>0</v>
      </c>
      <c r="K2649" s="183" t="s">
        <v>1</v>
      </c>
      <c r="L2649" s="39"/>
      <c r="M2649" s="188" t="s">
        <v>1</v>
      </c>
      <c r="N2649" s="189" t="s">
        <v>42</v>
      </c>
      <c r="O2649" s="77"/>
      <c r="P2649" s="190">
        <f>O2649*H2649</f>
        <v>0</v>
      </c>
      <c r="Q2649" s="190">
        <v>0</v>
      </c>
      <c r="R2649" s="190">
        <f>Q2649*H2649</f>
        <v>0</v>
      </c>
      <c r="S2649" s="190">
        <v>0</v>
      </c>
      <c r="T2649" s="191">
        <f>S2649*H2649</f>
        <v>0</v>
      </c>
      <c r="U2649" s="38"/>
      <c r="V2649" s="38"/>
      <c r="W2649" s="38"/>
      <c r="X2649" s="38"/>
      <c r="Y2649" s="38"/>
      <c r="Z2649" s="38"/>
      <c r="AA2649" s="38"/>
      <c r="AB2649" s="38"/>
      <c r="AC2649" s="38"/>
      <c r="AD2649" s="38"/>
      <c r="AE2649" s="38"/>
      <c r="AR2649" s="192" t="s">
        <v>301</v>
      </c>
      <c r="AT2649" s="192" t="s">
        <v>187</v>
      </c>
      <c r="AU2649" s="192" t="s">
        <v>92</v>
      </c>
      <c r="AY2649" s="19" t="s">
        <v>185</v>
      </c>
      <c r="BE2649" s="193">
        <f>IF(N2649="základní",J2649,0)</f>
        <v>0</v>
      </c>
      <c r="BF2649" s="193">
        <f>IF(N2649="snížená",J2649,0)</f>
        <v>0</v>
      </c>
      <c r="BG2649" s="193">
        <f>IF(N2649="zákl. přenesená",J2649,0)</f>
        <v>0</v>
      </c>
      <c r="BH2649" s="193">
        <f>IF(N2649="sníž. přenesená",J2649,0)</f>
        <v>0</v>
      </c>
      <c r="BI2649" s="193">
        <f>IF(N2649="nulová",J2649,0)</f>
        <v>0</v>
      </c>
      <c r="BJ2649" s="19" t="s">
        <v>92</v>
      </c>
      <c r="BK2649" s="193">
        <f>ROUND(I2649*H2649,2)</f>
        <v>0</v>
      </c>
      <c r="BL2649" s="19" t="s">
        <v>301</v>
      </c>
      <c r="BM2649" s="192" t="s">
        <v>3187</v>
      </c>
    </row>
    <row r="2650" s="2" customFormat="1">
      <c r="A2650" s="38"/>
      <c r="B2650" s="39"/>
      <c r="C2650" s="38"/>
      <c r="D2650" s="194" t="s">
        <v>193</v>
      </c>
      <c r="E2650" s="38"/>
      <c r="F2650" s="195" t="s">
        <v>3186</v>
      </c>
      <c r="G2650" s="38"/>
      <c r="H2650" s="38"/>
      <c r="I2650" s="196"/>
      <c r="J2650" s="38"/>
      <c r="K2650" s="38"/>
      <c r="L2650" s="39"/>
      <c r="M2650" s="197"/>
      <c r="N2650" s="198"/>
      <c r="O2650" s="77"/>
      <c r="P2650" s="77"/>
      <c r="Q2650" s="77"/>
      <c r="R2650" s="77"/>
      <c r="S2650" s="77"/>
      <c r="T2650" s="78"/>
      <c r="U2650" s="38"/>
      <c r="V2650" s="38"/>
      <c r="W2650" s="38"/>
      <c r="X2650" s="38"/>
      <c r="Y2650" s="38"/>
      <c r="Z2650" s="38"/>
      <c r="AA2650" s="38"/>
      <c r="AB2650" s="38"/>
      <c r="AC2650" s="38"/>
      <c r="AD2650" s="38"/>
      <c r="AE2650" s="38"/>
      <c r="AT2650" s="19" t="s">
        <v>193</v>
      </c>
      <c r="AU2650" s="19" t="s">
        <v>92</v>
      </c>
    </row>
    <row r="2651" s="2" customFormat="1" ht="24.15" customHeight="1">
      <c r="A2651" s="38"/>
      <c r="B2651" s="180"/>
      <c r="C2651" s="181" t="s">
        <v>3188</v>
      </c>
      <c r="D2651" s="181" t="s">
        <v>187</v>
      </c>
      <c r="E2651" s="182" t="s">
        <v>3189</v>
      </c>
      <c r="F2651" s="183" t="s">
        <v>3190</v>
      </c>
      <c r="G2651" s="184" t="s">
        <v>1412</v>
      </c>
      <c r="H2651" s="185">
        <v>1</v>
      </c>
      <c r="I2651" s="186"/>
      <c r="J2651" s="187">
        <f>ROUND(I2651*H2651,2)</f>
        <v>0</v>
      </c>
      <c r="K2651" s="183" t="s">
        <v>1</v>
      </c>
      <c r="L2651" s="39"/>
      <c r="M2651" s="188" t="s">
        <v>1</v>
      </c>
      <c r="N2651" s="189" t="s">
        <v>42</v>
      </c>
      <c r="O2651" s="77"/>
      <c r="P2651" s="190">
        <f>O2651*H2651</f>
        <v>0</v>
      </c>
      <c r="Q2651" s="190">
        <v>0</v>
      </c>
      <c r="R2651" s="190">
        <f>Q2651*H2651</f>
        <v>0</v>
      </c>
      <c r="S2651" s="190">
        <v>0</v>
      </c>
      <c r="T2651" s="191">
        <f>S2651*H2651</f>
        <v>0</v>
      </c>
      <c r="U2651" s="38"/>
      <c r="V2651" s="38"/>
      <c r="W2651" s="38"/>
      <c r="X2651" s="38"/>
      <c r="Y2651" s="38"/>
      <c r="Z2651" s="38"/>
      <c r="AA2651" s="38"/>
      <c r="AB2651" s="38"/>
      <c r="AC2651" s="38"/>
      <c r="AD2651" s="38"/>
      <c r="AE2651" s="38"/>
      <c r="AR2651" s="192" t="s">
        <v>301</v>
      </c>
      <c r="AT2651" s="192" t="s">
        <v>187</v>
      </c>
      <c r="AU2651" s="192" t="s">
        <v>92</v>
      </c>
      <c r="AY2651" s="19" t="s">
        <v>185</v>
      </c>
      <c r="BE2651" s="193">
        <f>IF(N2651="základní",J2651,0)</f>
        <v>0</v>
      </c>
      <c r="BF2651" s="193">
        <f>IF(N2651="snížená",J2651,0)</f>
        <v>0</v>
      </c>
      <c r="BG2651" s="193">
        <f>IF(N2651="zákl. přenesená",J2651,0)</f>
        <v>0</v>
      </c>
      <c r="BH2651" s="193">
        <f>IF(N2651="sníž. přenesená",J2651,0)</f>
        <v>0</v>
      </c>
      <c r="BI2651" s="193">
        <f>IF(N2651="nulová",J2651,0)</f>
        <v>0</v>
      </c>
      <c r="BJ2651" s="19" t="s">
        <v>92</v>
      </c>
      <c r="BK2651" s="193">
        <f>ROUND(I2651*H2651,2)</f>
        <v>0</v>
      </c>
      <c r="BL2651" s="19" t="s">
        <v>301</v>
      </c>
      <c r="BM2651" s="192" t="s">
        <v>3191</v>
      </c>
    </row>
    <row r="2652" s="2" customFormat="1">
      <c r="A2652" s="38"/>
      <c r="B2652" s="39"/>
      <c r="C2652" s="38"/>
      <c r="D2652" s="194" t="s">
        <v>193</v>
      </c>
      <c r="E2652" s="38"/>
      <c r="F2652" s="195" t="s">
        <v>3190</v>
      </c>
      <c r="G2652" s="38"/>
      <c r="H2652" s="38"/>
      <c r="I2652" s="196"/>
      <c r="J2652" s="38"/>
      <c r="K2652" s="38"/>
      <c r="L2652" s="39"/>
      <c r="M2652" s="197"/>
      <c r="N2652" s="198"/>
      <c r="O2652" s="77"/>
      <c r="P2652" s="77"/>
      <c r="Q2652" s="77"/>
      <c r="R2652" s="77"/>
      <c r="S2652" s="77"/>
      <c r="T2652" s="78"/>
      <c r="U2652" s="38"/>
      <c r="V2652" s="38"/>
      <c r="W2652" s="38"/>
      <c r="X2652" s="38"/>
      <c r="Y2652" s="38"/>
      <c r="Z2652" s="38"/>
      <c r="AA2652" s="38"/>
      <c r="AB2652" s="38"/>
      <c r="AC2652" s="38"/>
      <c r="AD2652" s="38"/>
      <c r="AE2652" s="38"/>
      <c r="AT2652" s="19" t="s">
        <v>193</v>
      </c>
      <c r="AU2652" s="19" t="s">
        <v>92</v>
      </c>
    </row>
    <row r="2653" s="2" customFormat="1" ht="24.15" customHeight="1">
      <c r="A2653" s="38"/>
      <c r="B2653" s="180"/>
      <c r="C2653" s="181" t="s">
        <v>3192</v>
      </c>
      <c r="D2653" s="181" t="s">
        <v>187</v>
      </c>
      <c r="E2653" s="182" t="s">
        <v>3193</v>
      </c>
      <c r="F2653" s="183" t="s">
        <v>3194</v>
      </c>
      <c r="G2653" s="184" t="s">
        <v>1412</v>
      </c>
      <c r="H2653" s="185">
        <v>1</v>
      </c>
      <c r="I2653" s="186"/>
      <c r="J2653" s="187">
        <f>ROUND(I2653*H2653,2)</f>
        <v>0</v>
      </c>
      <c r="K2653" s="183" t="s">
        <v>1</v>
      </c>
      <c r="L2653" s="39"/>
      <c r="M2653" s="188" t="s">
        <v>1</v>
      </c>
      <c r="N2653" s="189" t="s">
        <v>42</v>
      </c>
      <c r="O2653" s="77"/>
      <c r="P2653" s="190">
        <f>O2653*H2653</f>
        <v>0</v>
      </c>
      <c r="Q2653" s="190">
        <v>0</v>
      </c>
      <c r="R2653" s="190">
        <f>Q2653*H2653</f>
        <v>0</v>
      </c>
      <c r="S2653" s="190">
        <v>0</v>
      </c>
      <c r="T2653" s="191">
        <f>S2653*H2653</f>
        <v>0</v>
      </c>
      <c r="U2653" s="38"/>
      <c r="V2653" s="38"/>
      <c r="W2653" s="38"/>
      <c r="X2653" s="38"/>
      <c r="Y2653" s="38"/>
      <c r="Z2653" s="38"/>
      <c r="AA2653" s="38"/>
      <c r="AB2653" s="38"/>
      <c r="AC2653" s="38"/>
      <c r="AD2653" s="38"/>
      <c r="AE2653" s="38"/>
      <c r="AR2653" s="192" t="s">
        <v>301</v>
      </c>
      <c r="AT2653" s="192" t="s">
        <v>187</v>
      </c>
      <c r="AU2653" s="192" t="s">
        <v>92</v>
      </c>
      <c r="AY2653" s="19" t="s">
        <v>185</v>
      </c>
      <c r="BE2653" s="193">
        <f>IF(N2653="základní",J2653,0)</f>
        <v>0</v>
      </c>
      <c r="BF2653" s="193">
        <f>IF(N2653="snížená",J2653,0)</f>
        <v>0</v>
      </c>
      <c r="BG2653" s="193">
        <f>IF(N2653="zákl. přenesená",J2653,0)</f>
        <v>0</v>
      </c>
      <c r="BH2653" s="193">
        <f>IF(N2653="sníž. přenesená",J2653,0)</f>
        <v>0</v>
      </c>
      <c r="BI2653" s="193">
        <f>IF(N2653="nulová",J2653,0)</f>
        <v>0</v>
      </c>
      <c r="BJ2653" s="19" t="s">
        <v>92</v>
      </c>
      <c r="BK2653" s="193">
        <f>ROUND(I2653*H2653,2)</f>
        <v>0</v>
      </c>
      <c r="BL2653" s="19" t="s">
        <v>301</v>
      </c>
      <c r="BM2653" s="192" t="s">
        <v>3195</v>
      </c>
    </row>
    <row r="2654" s="2" customFormat="1">
      <c r="A2654" s="38"/>
      <c r="B2654" s="39"/>
      <c r="C2654" s="38"/>
      <c r="D2654" s="194" t="s">
        <v>193</v>
      </c>
      <c r="E2654" s="38"/>
      <c r="F2654" s="195" t="s">
        <v>3194</v>
      </c>
      <c r="G2654" s="38"/>
      <c r="H2654" s="38"/>
      <c r="I2654" s="196"/>
      <c r="J2654" s="38"/>
      <c r="K2654" s="38"/>
      <c r="L2654" s="39"/>
      <c r="M2654" s="197"/>
      <c r="N2654" s="198"/>
      <c r="O2654" s="77"/>
      <c r="P2654" s="77"/>
      <c r="Q2654" s="77"/>
      <c r="R2654" s="77"/>
      <c r="S2654" s="77"/>
      <c r="T2654" s="78"/>
      <c r="U2654" s="38"/>
      <c r="V2654" s="38"/>
      <c r="W2654" s="38"/>
      <c r="X2654" s="38"/>
      <c r="Y2654" s="38"/>
      <c r="Z2654" s="38"/>
      <c r="AA2654" s="38"/>
      <c r="AB2654" s="38"/>
      <c r="AC2654" s="38"/>
      <c r="AD2654" s="38"/>
      <c r="AE2654" s="38"/>
      <c r="AT2654" s="19" t="s">
        <v>193</v>
      </c>
      <c r="AU2654" s="19" t="s">
        <v>92</v>
      </c>
    </row>
    <row r="2655" s="2" customFormat="1" ht="24.15" customHeight="1">
      <c r="A2655" s="38"/>
      <c r="B2655" s="180"/>
      <c r="C2655" s="181" t="s">
        <v>3196</v>
      </c>
      <c r="D2655" s="181" t="s">
        <v>187</v>
      </c>
      <c r="E2655" s="182" t="s">
        <v>3197</v>
      </c>
      <c r="F2655" s="183" t="s">
        <v>3198</v>
      </c>
      <c r="G2655" s="184" t="s">
        <v>1412</v>
      </c>
      <c r="H2655" s="185">
        <v>1</v>
      </c>
      <c r="I2655" s="186"/>
      <c r="J2655" s="187">
        <f>ROUND(I2655*H2655,2)</f>
        <v>0</v>
      </c>
      <c r="K2655" s="183" t="s">
        <v>1</v>
      </c>
      <c r="L2655" s="39"/>
      <c r="M2655" s="188" t="s">
        <v>1</v>
      </c>
      <c r="N2655" s="189" t="s">
        <v>42</v>
      </c>
      <c r="O2655" s="77"/>
      <c r="P2655" s="190">
        <f>O2655*H2655</f>
        <v>0</v>
      </c>
      <c r="Q2655" s="190">
        <v>0</v>
      </c>
      <c r="R2655" s="190">
        <f>Q2655*H2655</f>
        <v>0</v>
      </c>
      <c r="S2655" s="190">
        <v>0</v>
      </c>
      <c r="T2655" s="191">
        <f>S2655*H2655</f>
        <v>0</v>
      </c>
      <c r="U2655" s="38"/>
      <c r="V2655" s="38"/>
      <c r="W2655" s="38"/>
      <c r="X2655" s="38"/>
      <c r="Y2655" s="38"/>
      <c r="Z2655" s="38"/>
      <c r="AA2655" s="38"/>
      <c r="AB2655" s="38"/>
      <c r="AC2655" s="38"/>
      <c r="AD2655" s="38"/>
      <c r="AE2655" s="38"/>
      <c r="AR2655" s="192" t="s">
        <v>301</v>
      </c>
      <c r="AT2655" s="192" t="s">
        <v>187</v>
      </c>
      <c r="AU2655" s="192" t="s">
        <v>92</v>
      </c>
      <c r="AY2655" s="19" t="s">
        <v>185</v>
      </c>
      <c r="BE2655" s="193">
        <f>IF(N2655="základní",J2655,0)</f>
        <v>0</v>
      </c>
      <c r="BF2655" s="193">
        <f>IF(N2655="snížená",J2655,0)</f>
        <v>0</v>
      </c>
      <c r="BG2655" s="193">
        <f>IF(N2655="zákl. přenesená",J2655,0)</f>
        <v>0</v>
      </c>
      <c r="BH2655" s="193">
        <f>IF(N2655="sníž. přenesená",J2655,0)</f>
        <v>0</v>
      </c>
      <c r="BI2655" s="193">
        <f>IF(N2655="nulová",J2655,0)</f>
        <v>0</v>
      </c>
      <c r="BJ2655" s="19" t="s">
        <v>92</v>
      </c>
      <c r="BK2655" s="193">
        <f>ROUND(I2655*H2655,2)</f>
        <v>0</v>
      </c>
      <c r="BL2655" s="19" t="s">
        <v>301</v>
      </c>
      <c r="BM2655" s="192" t="s">
        <v>3199</v>
      </c>
    </row>
    <row r="2656" s="2" customFormat="1">
      <c r="A2656" s="38"/>
      <c r="B2656" s="39"/>
      <c r="C2656" s="38"/>
      <c r="D2656" s="194" t="s">
        <v>193</v>
      </c>
      <c r="E2656" s="38"/>
      <c r="F2656" s="195" t="s">
        <v>3198</v>
      </c>
      <c r="G2656" s="38"/>
      <c r="H2656" s="38"/>
      <c r="I2656" s="196"/>
      <c r="J2656" s="38"/>
      <c r="K2656" s="38"/>
      <c r="L2656" s="39"/>
      <c r="M2656" s="197"/>
      <c r="N2656" s="198"/>
      <c r="O2656" s="77"/>
      <c r="P2656" s="77"/>
      <c r="Q2656" s="77"/>
      <c r="R2656" s="77"/>
      <c r="S2656" s="77"/>
      <c r="T2656" s="78"/>
      <c r="U2656" s="38"/>
      <c r="V2656" s="38"/>
      <c r="W2656" s="38"/>
      <c r="X2656" s="38"/>
      <c r="Y2656" s="38"/>
      <c r="Z2656" s="38"/>
      <c r="AA2656" s="38"/>
      <c r="AB2656" s="38"/>
      <c r="AC2656" s="38"/>
      <c r="AD2656" s="38"/>
      <c r="AE2656" s="38"/>
      <c r="AT2656" s="19" t="s">
        <v>193</v>
      </c>
      <c r="AU2656" s="19" t="s">
        <v>92</v>
      </c>
    </row>
    <row r="2657" s="2" customFormat="1" ht="33" customHeight="1">
      <c r="A2657" s="38"/>
      <c r="B2657" s="180"/>
      <c r="C2657" s="181" t="s">
        <v>3200</v>
      </c>
      <c r="D2657" s="181" t="s">
        <v>187</v>
      </c>
      <c r="E2657" s="182" t="s">
        <v>3201</v>
      </c>
      <c r="F2657" s="183" t="s">
        <v>3202</v>
      </c>
      <c r="G2657" s="184" t="s">
        <v>1412</v>
      </c>
      <c r="H2657" s="185">
        <v>1</v>
      </c>
      <c r="I2657" s="186"/>
      <c r="J2657" s="187">
        <f>ROUND(I2657*H2657,2)</f>
        <v>0</v>
      </c>
      <c r="K2657" s="183" t="s">
        <v>1</v>
      </c>
      <c r="L2657" s="39"/>
      <c r="M2657" s="188" t="s">
        <v>1</v>
      </c>
      <c r="N2657" s="189" t="s">
        <v>42</v>
      </c>
      <c r="O2657" s="77"/>
      <c r="P2657" s="190">
        <f>O2657*H2657</f>
        <v>0</v>
      </c>
      <c r="Q2657" s="190">
        <v>0</v>
      </c>
      <c r="R2657" s="190">
        <f>Q2657*H2657</f>
        <v>0</v>
      </c>
      <c r="S2657" s="190">
        <v>0</v>
      </c>
      <c r="T2657" s="191">
        <f>S2657*H2657</f>
        <v>0</v>
      </c>
      <c r="U2657" s="38"/>
      <c r="V2657" s="38"/>
      <c r="W2657" s="38"/>
      <c r="X2657" s="38"/>
      <c r="Y2657" s="38"/>
      <c r="Z2657" s="38"/>
      <c r="AA2657" s="38"/>
      <c r="AB2657" s="38"/>
      <c r="AC2657" s="38"/>
      <c r="AD2657" s="38"/>
      <c r="AE2657" s="38"/>
      <c r="AR2657" s="192" t="s">
        <v>301</v>
      </c>
      <c r="AT2657" s="192" t="s">
        <v>187</v>
      </c>
      <c r="AU2657" s="192" t="s">
        <v>92</v>
      </c>
      <c r="AY2657" s="19" t="s">
        <v>185</v>
      </c>
      <c r="BE2657" s="193">
        <f>IF(N2657="základní",J2657,0)</f>
        <v>0</v>
      </c>
      <c r="BF2657" s="193">
        <f>IF(N2657="snížená",J2657,0)</f>
        <v>0</v>
      </c>
      <c r="BG2657" s="193">
        <f>IF(N2657="zákl. přenesená",J2657,0)</f>
        <v>0</v>
      </c>
      <c r="BH2657" s="193">
        <f>IF(N2657="sníž. přenesená",J2657,0)</f>
        <v>0</v>
      </c>
      <c r="BI2657" s="193">
        <f>IF(N2657="nulová",J2657,0)</f>
        <v>0</v>
      </c>
      <c r="BJ2657" s="19" t="s">
        <v>92</v>
      </c>
      <c r="BK2657" s="193">
        <f>ROUND(I2657*H2657,2)</f>
        <v>0</v>
      </c>
      <c r="BL2657" s="19" t="s">
        <v>301</v>
      </c>
      <c r="BM2657" s="192" t="s">
        <v>3203</v>
      </c>
    </row>
    <row r="2658" s="2" customFormat="1">
      <c r="A2658" s="38"/>
      <c r="B2658" s="39"/>
      <c r="C2658" s="38"/>
      <c r="D2658" s="194" t="s">
        <v>193</v>
      </c>
      <c r="E2658" s="38"/>
      <c r="F2658" s="195" t="s">
        <v>3202</v>
      </c>
      <c r="G2658" s="38"/>
      <c r="H2658" s="38"/>
      <c r="I2658" s="196"/>
      <c r="J2658" s="38"/>
      <c r="K2658" s="38"/>
      <c r="L2658" s="39"/>
      <c r="M2658" s="197"/>
      <c r="N2658" s="198"/>
      <c r="O2658" s="77"/>
      <c r="P2658" s="77"/>
      <c r="Q2658" s="77"/>
      <c r="R2658" s="77"/>
      <c r="S2658" s="77"/>
      <c r="T2658" s="78"/>
      <c r="U2658" s="38"/>
      <c r="V2658" s="38"/>
      <c r="W2658" s="38"/>
      <c r="X2658" s="38"/>
      <c r="Y2658" s="38"/>
      <c r="Z2658" s="38"/>
      <c r="AA2658" s="38"/>
      <c r="AB2658" s="38"/>
      <c r="AC2658" s="38"/>
      <c r="AD2658" s="38"/>
      <c r="AE2658" s="38"/>
      <c r="AT2658" s="19" t="s">
        <v>193</v>
      </c>
      <c r="AU2658" s="19" t="s">
        <v>92</v>
      </c>
    </row>
    <row r="2659" s="2" customFormat="1" ht="24.15" customHeight="1">
      <c r="A2659" s="38"/>
      <c r="B2659" s="180"/>
      <c r="C2659" s="181" t="s">
        <v>3204</v>
      </c>
      <c r="D2659" s="181" t="s">
        <v>187</v>
      </c>
      <c r="E2659" s="182" t="s">
        <v>3205</v>
      </c>
      <c r="F2659" s="183" t="s">
        <v>3206</v>
      </c>
      <c r="G2659" s="184" t="s">
        <v>1412</v>
      </c>
      <c r="H2659" s="185">
        <v>1</v>
      </c>
      <c r="I2659" s="186"/>
      <c r="J2659" s="187">
        <f>ROUND(I2659*H2659,2)</f>
        <v>0</v>
      </c>
      <c r="K2659" s="183" t="s">
        <v>1</v>
      </c>
      <c r="L2659" s="39"/>
      <c r="M2659" s="188" t="s">
        <v>1</v>
      </c>
      <c r="N2659" s="189" t="s">
        <v>42</v>
      </c>
      <c r="O2659" s="77"/>
      <c r="P2659" s="190">
        <f>O2659*H2659</f>
        <v>0</v>
      </c>
      <c r="Q2659" s="190">
        <v>0</v>
      </c>
      <c r="R2659" s="190">
        <f>Q2659*H2659</f>
        <v>0</v>
      </c>
      <c r="S2659" s="190">
        <v>0</v>
      </c>
      <c r="T2659" s="191">
        <f>S2659*H2659</f>
        <v>0</v>
      </c>
      <c r="U2659" s="38"/>
      <c r="V2659" s="38"/>
      <c r="W2659" s="38"/>
      <c r="X2659" s="38"/>
      <c r="Y2659" s="38"/>
      <c r="Z2659" s="38"/>
      <c r="AA2659" s="38"/>
      <c r="AB2659" s="38"/>
      <c r="AC2659" s="38"/>
      <c r="AD2659" s="38"/>
      <c r="AE2659" s="38"/>
      <c r="AR2659" s="192" t="s">
        <v>301</v>
      </c>
      <c r="AT2659" s="192" t="s">
        <v>187</v>
      </c>
      <c r="AU2659" s="192" t="s">
        <v>92</v>
      </c>
      <c r="AY2659" s="19" t="s">
        <v>185</v>
      </c>
      <c r="BE2659" s="193">
        <f>IF(N2659="základní",J2659,0)</f>
        <v>0</v>
      </c>
      <c r="BF2659" s="193">
        <f>IF(N2659="snížená",J2659,0)</f>
        <v>0</v>
      </c>
      <c r="BG2659" s="193">
        <f>IF(N2659="zákl. přenesená",J2659,0)</f>
        <v>0</v>
      </c>
      <c r="BH2659" s="193">
        <f>IF(N2659="sníž. přenesená",J2659,0)</f>
        <v>0</v>
      </c>
      <c r="BI2659" s="193">
        <f>IF(N2659="nulová",J2659,0)</f>
        <v>0</v>
      </c>
      <c r="BJ2659" s="19" t="s">
        <v>92</v>
      </c>
      <c r="BK2659" s="193">
        <f>ROUND(I2659*H2659,2)</f>
        <v>0</v>
      </c>
      <c r="BL2659" s="19" t="s">
        <v>301</v>
      </c>
      <c r="BM2659" s="192" t="s">
        <v>3207</v>
      </c>
    </row>
    <row r="2660" s="2" customFormat="1">
      <c r="A2660" s="38"/>
      <c r="B2660" s="39"/>
      <c r="C2660" s="38"/>
      <c r="D2660" s="194" t="s">
        <v>193</v>
      </c>
      <c r="E2660" s="38"/>
      <c r="F2660" s="195" t="s">
        <v>3206</v>
      </c>
      <c r="G2660" s="38"/>
      <c r="H2660" s="38"/>
      <c r="I2660" s="196"/>
      <c r="J2660" s="38"/>
      <c r="K2660" s="38"/>
      <c r="L2660" s="39"/>
      <c r="M2660" s="197"/>
      <c r="N2660" s="198"/>
      <c r="O2660" s="77"/>
      <c r="P2660" s="77"/>
      <c r="Q2660" s="77"/>
      <c r="R2660" s="77"/>
      <c r="S2660" s="77"/>
      <c r="T2660" s="78"/>
      <c r="U2660" s="38"/>
      <c r="V2660" s="38"/>
      <c r="W2660" s="38"/>
      <c r="X2660" s="38"/>
      <c r="Y2660" s="38"/>
      <c r="Z2660" s="38"/>
      <c r="AA2660" s="38"/>
      <c r="AB2660" s="38"/>
      <c r="AC2660" s="38"/>
      <c r="AD2660" s="38"/>
      <c r="AE2660" s="38"/>
      <c r="AT2660" s="19" t="s">
        <v>193</v>
      </c>
      <c r="AU2660" s="19" t="s">
        <v>92</v>
      </c>
    </row>
    <row r="2661" s="2" customFormat="1" ht="24.15" customHeight="1">
      <c r="A2661" s="38"/>
      <c r="B2661" s="180"/>
      <c r="C2661" s="181" t="s">
        <v>3208</v>
      </c>
      <c r="D2661" s="181" t="s">
        <v>187</v>
      </c>
      <c r="E2661" s="182" t="s">
        <v>3209</v>
      </c>
      <c r="F2661" s="183" t="s">
        <v>3210</v>
      </c>
      <c r="G2661" s="184" t="s">
        <v>383</v>
      </c>
      <c r="H2661" s="185">
        <v>13</v>
      </c>
      <c r="I2661" s="186"/>
      <c r="J2661" s="187">
        <f>ROUND(I2661*H2661,2)</f>
        <v>0</v>
      </c>
      <c r="K2661" s="183" t="s">
        <v>1</v>
      </c>
      <c r="L2661" s="39"/>
      <c r="M2661" s="188" t="s">
        <v>1</v>
      </c>
      <c r="N2661" s="189" t="s">
        <v>42</v>
      </c>
      <c r="O2661" s="77"/>
      <c r="P2661" s="190">
        <f>O2661*H2661</f>
        <v>0</v>
      </c>
      <c r="Q2661" s="190">
        <v>0</v>
      </c>
      <c r="R2661" s="190">
        <f>Q2661*H2661</f>
        <v>0</v>
      </c>
      <c r="S2661" s="190">
        <v>0</v>
      </c>
      <c r="T2661" s="191">
        <f>S2661*H2661</f>
        <v>0</v>
      </c>
      <c r="U2661" s="38"/>
      <c r="V2661" s="38"/>
      <c r="W2661" s="38"/>
      <c r="X2661" s="38"/>
      <c r="Y2661" s="38"/>
      <c r="Z2661" s="38"/>
      <c r="AA2661" s="38"/>
      <c r="AB2661" s="38"/>
      <c r="AC2661" s="38"/>
      <c r="AD2661" s="38"/>
      <c r="AE2661" s="38"/>
      <c r="AR2661" s="192" t="s">
        <v>301</v>
      </c>
      <c r="AT2661" s="192" t="s">
        <v>187</v>
      </c>
      <c r="AU2661" s="192" t="s">
        <v>92</v>
      </c>
      <c r="AY2661" s="19" t="s">
        <v>185</v>
      </c>
      <c r="BE2661" s="193">
        <f>IF(N2661="základní",J2661,0)</f>
        <v>0</v>
      </c>
      <c r="BF2661" s="193">
        <f>IF(N2661="snížená",J2661,0)</f>
        <v>0</v>
      </c>
      <c r="BG2661" s="193">
        <f>IF(N2661="zákl. přenesená",J2661,0)</f>
        <v>0</v>
      </c>
      <c r="BH2661" s="193">
        <f>IF(N2661="sníž. přenesená",J2661,0)</f>
        <v>0</v>
      </c>
      <c r="BI2661" s="193">
        <f>IF(N2661="nulová",J2661,0)</f>
        <v>0</v>
      </c>
      <c r="BJ2661" s="19" t="s">
        <v>92</v>
      </c>
      <c r="BK2661" s="193">
        <f>ROUND(I2661*H2661,2)</f>
        <v>0</v>
      </c>
      <c r="BL2661" s="19" t="s">
        <v>301</v>
      </c>
      <c r="BM2661" s="192" t="s">
        <v>3211</v>
      </c>
    </row>
    <row r="2662" s="2" customFormat="1">
      <c r="A2662" s="38"/>
      <c r="B2662" s="39"/>
      <c r="C2662" s="38"/>
      <c r="D2662" s="194" t="s">
        <v>193</v>
      </c>
      <c r="E2662" s="38"/>
      <c r="F2662" s="195" t="s">
        <v>3210</v>
      </c>
      <c r="G2662" s="38"/>
      <c r="H2662" s="38"/>
      <c r="I2662" s="196"/>
      <c r="J2662" s="38"/>
      <c r="K2662" s="38"/>
      <c r="L2662" s="39"/>
      <c r="M2662" s="197"/>
      <c r="N2662" s="198"/>
      <c r="O2662" s="77"/>
      <c r="P2662" s="77"/>
      <c r="Q2662" s="77"/>
      <c r="R2662" s="77"/>
      <c r="S2662" s="77"/>
      <c r="T2662" s="78"/>
      <c r="U2662" s="38"/>
      <c r="V2662" s="38"/>
      <c r="W2662" s="38"/>
      <c r="X2662" s="38"/>
      <c r="Y2662" s="38"/>
      <c r="Z2662" s="38"/>
      <c r="AA2662" s="38"/>
      <c r="AB2662" s="38"/>
      <c r="AC2662" s="38"/>
      <c r="AD2662" s="38"/>
      <c r="AE2662" s="38"/>
      <c r="AT2662" s="19" t="s">
        <v>193</v>
      </c>
      <c r="AU2662" s="19" t="s">
        <v>92</v>
      </c>
    </row>
    <row r="2663" s="2" customFormat="1" ht="33" customHeight="1">
      <c r="A2663" s="38"/>
      <c r="B2663" s="180"/>
      <c r="C2663" s="181" t="s">
        <v>3212</v>
      </c>
      <c r="D2663" s="181" t="s">
        <v>187</v>
      </c>
      <c r="E2663" s="182" t="s">
        <v>3213</v>
      </c>
      <c r="F2663" s="183" t="s">
        <v>3214</v>
      </c>
      <c r="G2663" s="184" t="s">
        <v>1412</v>
      </c>
      <c r="H2663" s="185">
        <v>1</v>
      </c>
      <c r="I2663" s="186"/>
      <c r="J2663" s="187">
        <f>ROUND(I2663*H2663,2)</f>
        <v>0</v>
      </c>
      <c r="K2663" s="183" t="s">
        <v>1</v>
      </c>
      <c r="L2663" s="39"/>
      <c r="M2663" s="188" t="s">
        <v>1</v>
      </c>
      <c r="N2663" s="189" t="s">
        <v>42</v>
      </c>
      <c r="O2663" s="77"/>
      <c r="P2663" s="190">
        <f>O2663*H2663</f>
        <v>0</v>
      </c>
      <c r="Q2663" s="190">
        <v>0</v>
      </c>
      <c r="R2663" s="190">
        <f>Q2663*H2663</f>
        <v>0</v>
      </c>
      <c r="S2663" s="190">
        <v>0</v>
      </c>
      <c r="T2663" s="191">
        <f>S2663*H2663</f>
        <v>0</v>
      </c>
      <c r="U2663" s="38"/>
      <c r="V2663" s="38"/>
      <c r="W2663" s="38"/>
      <c r="X2663" s="38"/>
      <c r="Y2663" s="38"/>
      <c r="Z2663" s="38"/>
      <c r="AA2663" s="38"/>
      <c r="AB2663" s="38"/>
      <c r="AC2663" s="38"/>
      <c r="AD2663" s="38"/>
      <c r="AE2663" s="38"/>
      <c r="AR2663" s="192" t="s">
        <v>301</v>
      </c>
      <c r="AT2663" s="192" t="s">
        <v>187</v>
      </c>
      <c r="AU2663" s="192" t="s">
        <v>92</v>
      </c>
      <c r="AY2663" s="19" t="s">
        <v>185</v>
      </c>
      <c r="BE2663" s="193">
        <f>IF(N2663="základní",J2663,0)</f>
        <v>0</v>
      </c>
      <c r="BF2663" s="193">
        <f>IF(N2663="snížená",J2663,0)</f>
        <v>0</v>
      </c>
      <c r="BG2663" s="193">
        <f>IF(N2663="zákl. přenesená",J2663,0)</f>
        <v>0</v>
      </c>
      <c r="BH2663" s="193">
        <f>IF(N2663="sníž. přenesená",J2663,0)</f>
        <v>0</v>
      </c>
      <c r="BI2663" s="193">
        <f>IF(N2663="nulová",J2663,0)</f>
        <v>0</v>
      </c>
      <c r="BJ2663" s="19" t="s">
        <v>92</v>
      </c>
      <c r="BK2663" s="193">
        <f>ROUND(I2663*H2663,2)</f>
        <v>0</v>
      </c>
      <c r="BL2663" s="19" t="s">
        <v>301</v>
      </c>
      <c r="BM2663" s="192" t="s">
        <v>3215</v>
      </c>
    </row>
    <row r="2664" s="2" customFormat="1">
      <c r="A2664" s="38"/>
      <c r="B2664" s="39"/>
      <c r="C2664" s="38"/>
      <c r="D2664" s="194" t="s">
        <v>193</v>
      </c>
      <c r="E2664" s="38"/>
      <c r="F2664" s="195" t="s">
        <v>3214</v>
      </c>
      <c r="G2664" s="38"/>
      <c r="H2664" s="38"/>
      <c r="I2664" s="196"/>
      <c r="J2664" s="38"/>
      <c r="K2664" s="38"/>
      <c r="L2664" s="39"/>
      <c r="M2664" s="197"/>
      <c r="N2664" s="198"/>
      <c r="O2664" s="77"/>
      <c r="P2664" s="77"/>
      <c r="Q2664" s="77"/>
      <c r="R2664" s="77"/>
      <c r="S2664" s="77"/>
      <c r="T2664" s="78"/>
      <c r="U2664" s="38"/>
      <c r="V2664" s="38"/>
      <c r="W2664" s="38"/>
      <c r="X2664" s="38"/>
      <c r="Y2664" s="38"/>
      <c r="Z2664" s="38"/>
      <c r="AA2664" s="38"/>
      <c r="AB2664" s="38"/>
      <c r="AC2664" s="38"/>
      <c r="AD2664" s="38"/>
      <c r="AE2664" s="38"/>
      <c r="AT2664" s="19" t="s">
        <v>193</v>
      </c>
      <c r="AU2664" s="19" t="s">
        <v>92</v>
      </c>
    </row>
    <row r="2665" s="2" customFormat="1" ht="33" customHeight="1">
      <c r="A2665" s="38"/>
      <c r="B2665" s="180"/>
      <c r="C2665" s="181" t="s">
        <v>3216</v>
      </c>
      <c r="D2665" s="181" t="s">
        <v>187</v>
      </c>
      <c r="E2665" s="182" t="s">
        <v>3217</v>
      </c>
      <c r="F2665" s="183" t="s">
        <v>3218</v>
      </c>
      <c r="G2665" s="184" t="s">
        <v>1412</v>
      </c>
      <c r="H2665" s="185">
        <v>1</v>
      </c>
      <c r="I2665" s="186"/>
      <c r="J2665" s="187">
        <f>ROUND(I2665*H2665,2)</f>
        <v>0</v>
      </c>
      <c r="K2665" s="183" t="s">
        <v>1</v>
      </c>
      <c r="L2665" s="39"/>
      <c r="M2665" s="188" t="s">
        <v>1</v>
      </c>
      <c r="N2665" s="189" t="s">
        <v>42</v>
      </c>
      <c r="O2665" s="77"/>
      <c r="P2665" s="190">
        <f>O2665*H2665</f>
        <v>0</v>
      </c>
      <c r="Q2665" s="190">
        <v>0</v>
      </c>
      <c r="R2665" s="190">
        <f>Q2665*H2665</f>
        <v>0</v>
      </c>
      <c r="S2665" s="190">
        <v>0</v>
      </c>
      <c r="T2665" s="191">
        <f>S2665*H2665</f>
        <v>0</v>
      </c>
      <c r="U2665" s="38"/>
      <c r="V2665" s="38"/>
      <c r="W2665" s="38"/>
      <c r="X2665" s="38"/>
      <c r="Y2665" s="38"/>
      <c r="Z2665" s="38"/>
      <c r="AA2665" s="38"/>
      <c r="AB2665" s="38"/>
      <c r="AC2665" s="38"/>
      <c r="AD2665" s="38"/>
      <c r="AE2665" s="38"/>
      <c r="AR2665" s="192" t="s">
        <v>301</v>
      </c>
      <c r="AT2665" s="192" t="s">
        <v>187</v>
      </c>
      <c r="AU2665" s="192" t="s">
        <v>92</v>
      </c>
      <c r="AY2665" s="19" t="s">
        <v>185</v>
      </c>
      <c r="BE2665" s="193">
        <f>IF(N2665="základní",J2665,0)</f>
        <v>0</v>
      </c>
      <c r="BF2665" s="193">
        <f>IF(N2665="snížená",J2665,0)</f>
        <v>0</v>
      </c>
      <c r="BG2665" s="193">
        <f>IF(N2665="zákl. přenesená",J2665,0)</f>
        <v>0</v>
      </c>
      <c r="BH2665" s="193">
        <f>IF(N2665="sníž. přenesená",J2665,0)</f>
        <v>0</v>
      </c>
      <c r="BI2665" s="193">
        <f>IF(N2665="nulová",J2665,0)</f>
        <v>0</v>
      </c>
      <c r="BJ2665" s="19" t="s">
        <v>92</v>
      </c>
      <c r="BK2665" s="193">
        <f>ROUND(I2665*H2665,2)</f>
        <v>0</v>
      </c>
      <c r="BL2665" s="19" t="s">
        <v>301</v>
      </c>
      <c r="BM2665" s="192" t="s">
        <v>3219</v>
      </c>
    </row>
    <row r="2666" s="2" customFormat="1">
      <c r="A2666" s="38"/>
      <c r="B2666" s="39"/>
      <c r="C2666" s="38"/>
      <c r="D2666" s="194" t="s">
        <v>193</v>
      </c>
      <c r="E2666" s="38"/>
      <c r="F2666" s="195" t="s">
        <v>3218</v>
      </c>
      <c r="G2666" s="38"/>
      <c r="H2666" s="38"/>
      <c r="I2666" s="196"/>
      <c r="J2666" s="38"/>
      <c r="K2666" s="38"/>
      <c r="L2666" s="39"/>
      <c r="M2666" s="197"/>
      <c r="N2666" s="198"/>
      <c r="O2666" s="77"/>
      <c r="P2666" s="77"/>
      <c r="Q2666" s="77"/>
      <c r="R2666" s="77"/>
      <c r="S2666" s="77"/>
      <c r="T2666" s="78"/>
      <c r="U2666" s="38"/>
      <c r="V2666" s="38"/>
      <c r="W2666" s="38"/>
      <c r="X2666" s="38"/>
      <c r="Y2666" s="38"/>
      <c r="Z2666" s="38"/>
      <c r="AA2666" s="38"/>
      <c r="AB2666" s="38"/>
      <c r="AC2666" s="38"/>
      <c r="AD2666" s="38"/>
      <c r="AE2666" s="38"/>
      <c r="AT2666" s="19" t="s">
        <v>193</v>
      </c>
      <c r="AU2666" s="19" t="s">
        <v>92</v>
      </c>
    </row>
    <row r="2667" s="2" customFormat="1" ht="33" customHeight="1">
      <c r="A2667" s="38"/>
      <c r="B2667" s="180"/>
      <c r="C2667" s="181" t="s">
        <v>3220</v>
      </c>
      <c r="D2667" s="181" t="s">
        <v>187</v>
      </c>
      <c r="E2667" s="182" t="s">
        <v>3221</v>
      </c>
      <c r="F2667" s="183" t="s">
        <v>3222</v>
      </c>
      <c r="G2667" s="184" t="s">
        <v>1412</v>
      </c>
      <c r="H2667" s="185">
        <v>1</v>
      </c>
      <c r="I2667" s="186"/>
      <c r="J2667" s="187">
        <f>ROUND(I2667*H2667,2)</f>
        <v>0</v>
      </c>
      <c r="K2667" s="183" t="s">
        <v>1</v>
      </c>
      <c r="L2667" s="39"/>
      <c r="M2667" s="188" t="s">
        <v>1</v>
      </c>
      <c r="N2667" s="189" t="s">
        <v>42</v>
      </c>
      <c r="O2667" s="77"/>
      <c r="P2667" s="190">
        <f>O2667*H2667</f>
        <v>0</v>
      </c>
      <c r="Q2667" s="190">
        <v>0</v>
      </c>
      <c r="R2667" s="190">
        <f>Q2667*H2667</f>
        <v>0</v>
      </c>
      <c r="S2667" s="190">
        <v>0</v>
      </c>
      <c r="T2667" s="191">
        <f>S2667*H2667</f>
        <v>0</v>
      </c>
      <c r="U2667" s="38"/>
      <c r="V2667" s="38"/>
      <c r="W2667" s="38"/>
      <c r="X2667" s="38"/>
      <c r="Y2667" s="38"/>
      <c r="Z2667" s="38"/>
      <c r="AA2667" s="38"/>
      <c r="AB2667" s="38"/>
      <c r="AC2667" s="38"/>
      <c r="AD2667" s="38"/>
      <c r="AE2667" s="38"/>
      <c r="AR2667" s="192" t="s">
        <v>301</v>
      </c>
      <c r="AT2667" s="192" t="s">
        <v>187</v>
      </c>
      <c r="AU2667" s="192" t="s">
        <v>92</v>
      </c>
      <c r="AY2667" s="19" t="s">
        <v>185</v>
      </c>
      <c r="BE2667" s="193">
        <f>IF(N2667="základní",J2667,0)</f>
        <v>0</v>
      </c>
      <c r="BF2667" s="193">
        <f>IF(N2667="snížená",J2667,0)</f>
        <v>0</v>
      </c>
      <c r="BG2667" s="193">
        <f>IF(N2667="zákl. přenesená",J2667,0)</f>
        <v>0</v>
      </c>
      <c r="BH2667" s="193">
        <f>IF(N2667="sníž. přenesená",J2667,0)</f>
        <v>0</v>
      </c>
      <c r="BI2667" s="193">
        <f>IF(N2667="nulová",J2667,0)</f>
        <v>0</v>
      </c>
      <c r="BJ2667" s="19" t="s">
        <v>92</v>
      </c>
      <c r="BK2667" s="193">
        <f>ROUND(I2667*H2667,2)</f>
        <v>0</v>
      </c>
      <c r="BL2667" s="19" t="s">
        <v>301</v>
      </c>
      <c r="BM2667" s="192" t="s">
        <v>3223</v>
      </c>
    </row>
    <row r="2668" s="2" customFormat="1">
      <c r="A2668" s="38"/>
      <c r="B2668" s="39"/>
      <c r="C2668" s="38"/>
      <c r="D2668" s="194" t="s">
        <v>193</v>
      </c>
      <c r="E2668" s="38"/>
      <c r="F2668" s="195" t="s">
        <v>3222</v>
      </c>
      <c r="G2668" s="38"/>
      <c r="H2668" s="38"/>
      <c r="I2668" s="196"/>
      <c r="J2668" s="38"/>
      <c r="K2668" s="38"/>
      <c r="L2668" s="39"/>
      <c r="M2668" s="197"/>
      <c r="N2668" s="198"/>
      <c r="O2668" s="77"/>
      <c r="P2668" s="77"/>
      <c r="Q2668" s="77"/>
      <c r="R2668" s="77"/>
      <c r="S2668" s="77"/>
      <c r="T2668" s="78"/>
      <c r="U2668" s="38"/>
      <c r="V2668" s="38"/>
      <c r="W2668" s="38"/>
      <c r="X2668" s="38"/>
      <c r="Y2668" s="38"/>
      <c r="Z2668" s="38"/>
      <c r="AA2668" s="38"/>
      <c r="AB2668" s="38"/>
      <c r="AC2668" s="38"/>
      <c r="AD2668" s="38"/>
      <c r="AE2668" s="38"/>
      <c r="AT2668" s="19" t="s">
        <v>193</v>
      </c>
      <c r="AU2668" s="19" t="s">
        <v>92</v>
      </c>
    </row>
    <row r="2669" s="2" customFormat="1" ht="33" customHeight="1">
      <c r="A2669" s="38"/>
      <c r="B2669" s="180"/>
      <c r="C2669" s="181" t="s">
        <v>3224</v>
      </c>
      <c r="D2669" s="181" t="s">
        <v>187</v>
      </c>
      <c r="E2669" s="182" t="s">
        <v>3225</v>
      </c>
      <c r="F2669" s="183" t="s">
        <v>3226</v>
      </c>
      <c r="G2669" s="184" t="s">
        <v>1412</v>
      </c>
      <c r="H2669" s="185">
        <v>1</v>
      </c>
      <c r="I2669" s="186"/>
      <c r="J2669" s="187">
        <f>ROUND(I2669*H2669,2)</f>
        <v>0</v>
      </c>
      <c r="K2669" s="183" t="s">
        <v>1</v>
      </c>
      <c r="L2669" s="39"/>
      <c r="M2669" s="188" t="s">
        <v>1</v>
      </c>
      <c r="N2669" s="189" t="s">
        <v>42</v>
      </c>
      <c r="O2669" s="77"/>
      <c r="P2669" s="190">
        <f>O2669*H2669</f>
        <v>0</v>
      </c>
      <c r="Q2669" s="190">
        <v>0</v>
      </c>
      <c r="R2669" s="190">
        <f>Q2669*H2669</f>
        <v>0</v>
      </c>
      <c r="S2669" s="190">
        <v>0</v>
      </c>
      <c r="T2669" s="191">
        <f>S2669*H2669</f>
        <v>0</v>
      </c>
      <c r="U2669" s="38"/>
      <c r="V2669" s="38"/>
      <c r="W2669" s="38"/>
      <c r="X2669" s="38"/>
      <c r="Y2669" s="38"/>
      <c r="Z2669" s="38"/>
      <c r="AA2669" s="38"/>
      <c r="AB2669" s="38"/>
      <c r="AC2669" s="38"/>
      <c r="AD2669" s="38"/>
      <c r="AE2669" s="38"/>
      <c r="AR2669" s="192" t="s">
        <v>301</v>
      </c>
      <c r="AT2669" s="192" t="s">
        <v>187</v>
      </c>
      <c r="AU2669" s="192" t="s">
        <v>92</v>
      </c>
      <c r="AY2669" s="19" t="s">
        <v>185</v>
      </c>
      <c r="BE2669" s="193">
        <f>IF(N2669="základní",J2669,0)</f>
        <v>0</v>
      </c>
      <c r="BF2669" s="193">
        <f>IF(N2669="snížená",J2669,0)</f>
        <v>0</v>
      </c>
      <c r="BG2669" s="193">
        <f>IF(N2669="zákl. přenesená",J2669,0)</f>
        <v>0</v>
      </c>
      <c r="BH2669" s="193">
        <f>IF(N2669="sníž. přenesená",J2669,0)</f>
        <v>0</v>
      </c>
      <c r="BI2669" s="193">
        <f>IF(N2669="nulová",J2669,0)</f>
        <v>0</v>
      </c>
      <c r="BJ2669" s="19" t="s">
        <v>92</v>
      </c>
      <c r="BK2669" s="193">
        <f>ROUND(I2669*H2669,2)</f>
        <v>0</v>
      </c>
      <c r="BL2669" s="19" t="s">
        <v>301</v>
      </c>
      <c r="BM2669" s="192" t="s">
        <v>3227</v>
      </c>
    </row>
    <row r="2670" s="2" customFormat="1">
      <c r="A2670" s="38"/>
      <c r="B2670" s="39"/>
      <c r="C2670" s="38"/>
      <c r="D2670" s="194" t="s">
        <v>193</v>
      </c>
      <c r="E2670" s="38"/>
      <c r="F2670" s="195" t="s">
        <v>3226</v>
      </c>
      <c r="G2670" s="38"/>
      <c r="H2670" s="38"/>
      <c r="I2670" s="196"/>
      <c r="J2670" s="38"/>
      <c r="K2670" s="38"/>
      <c r="L2670" s="39"/>
      <c r="M2670" s="197"/>
      <c r="N2670" s="198"/>
      <c r="O2670" s="77"/>
      <c r="P2670" s="77"/>
      <c r="Q2670" s="77"/>
      <c r="R2670" s="77"/>
      <c r="S2670" s="77"/>
      <c r="T2670" s="78"/>
      <c r="U2670" s="38"/>
      <c r="V2670" s="38"/>
      <c r="W2670" s="38"/>
      <c r="X2670" s="38"/>
      <c r="Y2670" s="38"/>
      <c r="Z2670" s="38"/>
      <c r="AA2670" s="38"/>
      <c r="AB2670" s="38"/>
      <c r="AC2670" s="38"/>
      <c r="AD2670" s="38"/>
      <c r="AE2670" s="38"/>
      <c r="AT2670" s="19" t="s">
        <v>193</v>
      </c>
      <c r="AU2670" s="19" t="s">
        <v>92</v>
      </c>
    </row>
    <row r="2671" s="2" customFormat="1" ht="33" customHeight="1">
      <c r="A2671" s="38"/>
      <c r="B2671" s="180"/>
      <c r="C2671" s="181" t="s">
        <v>3228</v>
      </c>
      <c r="D2671" s="181" t="s">
        <v>187</v>
      </c>
      <c r="E2671" s="182" t="s">
        <v>3229</v>
      </c>
      <c r="F2671" s="183" t="s">
        <v>3230</v>
      </c>
      <c r="G2671" s="184" t="s">
        <v>383</v>
      </c>
      <c r="H2671" s="185">
        <v>4</v>
      </c>
      <c r="I2671" s="186"/>
      <c r="J2671" s="187">
        <f>ROUND(I2671*H2671,2)</f>
        <v>0</v>
      </c>
      <c r="K2671" s="183" t="s">
        <v>1</v>
      </c>
      <c r="L2671" s="39"/>
      <c r="M2671" s="188" t="s">
        <v>1</v>
      </c>
      <c r="N2671" s="189" t="s">
        <v>42</v>
      </c>
      <c r="O2671" s="77"/>
      <c r="P2671" s="190">
        <f>O2671*H2671</f>
        <v>0</v>
      </c>
      <c r="Q2671" s="190">
        <v>0</v>
      </c>
      <c r="R2671" s="190">
        <f>Q2671*H2671</f>
        <v>0</v>
      </c>
      <c r="S2671" s="190">
        <v>0</v>
      </c>
      <c r="T2671" s="191">
        <f>S2671*H2671</f>
        <v>0</v>
      </c>
      <c r="U2671" s="38"/>
      <c r="V2671" s="38"/>
      <c r="W2671" s="38"/>
      <c r="X2671" s="38"/>
      <c r="Y2671" s="38"/>
      <c r="Z2671" s="38"/>
      <c r="AA2671" s="38"/>
      <c r="AB2671" s="38"/>
      <c r="AC2671" s="38"/>
      <c r="AD2671" s="38"/>
      <c r="AE2671" s="38"/>
      <c r="AR2671" s="192" t="s">
        <v>301</v>
      </c>
      <c r="AT2671" s="192" t="s">
        <v>187</v>
      </c>
      <c r="AU2671" s="192" t="s">
        <v>92</v>
      </c>
      <c r="AY2671" s="19" t="s">
        <v>185</v>
      </c>
      <c r="BE2671" s="193">
        <f>IF(N2671="základní",J2671,0)</f>
        <v>0</v>
      </c>
      <c r="BF2671" s="193">
        <f>IF(N2671="snížená",J2671,0)</f>
        <v>0</v>
      </c>
      <c r="BG2671" s="193">
        <f>IF(N2671="zákl. přenesená",J2671,0)</f>
        <v>0</v>
      </c>
      <c r="BH2671" s="193">
        <f>IF(N2671="sníž. přenesená",J2671,0)</f>
        <v>0</v>
      </c>
      <c r="BI2671" s="193">
        <f>IF(N2671="nulová",J2671,0)</f>
        <v>0</v>
      </c>
      <c r="BJ2671" s="19" t="s">
        <v>92</v>
      </c>
      <c r="BK2671" s="193">
        <f>ROUND(I2671*H2671,2)</f>
        <v>0</v>
      </c>
      <c r="BL2671" s="19" t="s">
        <v>301</v>
      </c>
      <c r="BM2671" s="192" t="s">
        <v>3231</v>
      </c>
    </row>
    <row r="2672" s="2" customFormat="1">
      <c r="A2672" s="38"/>
      <c r="B2672" s="39"/>
      <c r="C2672" s="38"/>
      <c r="D2672" s="194" t="s">
        <v>193</v>
      </c>
      <c r="E2672" s="38"/>
      <c r="F2672" s="195" t="s">
        <v>3230</v>
      </c>
      <c r="G2672" s="38"/>
      <c r="H2672" s="38"/>
      <c r="I2672" s="196"/>
      <c r="J2672" s="38"/>
      <c r="K2672" s="38"/>
      <c r="L2672" s="39"/>
      <c r="M2672" s="197"/>
      <c r="N2672" s="198"/>
      <c r="O2672" s="77"/>
      <c r="P2672" s="77"/>
      <c r="Q2672" s="77"/>
      <c r="R2672" s="77"/>
      <c r="S2672" s="77"/>
      <c r="T2672" s="78"/>
      <c r="U2672" s="38"/>
      <c r="V2672" s="38"/>
      <c r="W2672" s="38"/>
      <c r="X2672" s="38"/>
      <c r="Y2672" s="38"/>
      <c r="Z2672" s="38"/>
      <c r="AA2672" s="38"/>
      <c r="AB2672" s="38"/>
      <c r="AC2672" s="38"/>
      <c r="AD2672" s="38"/>
      <c r="AE2672" s="38"/>
      <c r="AT2672" s="19" t="s">
        <v>193</v>
      </c>
      <c r="AU2672" s="19" t="s">
        <v>92</v>
      </c>
    </row>
    <row r="2673" s="2" customFormat="1" ht="33" customHeight="1">
      <c r="A2673" s="38"/>
      <c r="B2673" s="180"/>
      <c r="C2673" s="181" t="s">
        <v>3232</v>
      </c>
      <c r="D2673" s="181" t="s">
        <v>187</v>
      </c>
      <c r="E2673" s="182" t="s">
        <v>3233</v>
      </c>
      <c r="F2673" s="183" t="s">
        <v>3234</v>
      </c>
      <c r="G2673" s="184" t="s">
        <v>1412</v>
      </c>
      <c r="H2673" s="185">
        <v>1</v>
      </c>
      <c r="I2673" s="186"/>
      <c r="J2673" s="187">
        <f>ROUND(I2673*H2673,2)</f>
        <v>0</v>
      </c>
      <c r="K2673" s="183" t="s">
        <v>1</v>
      </c>
      <c r="L2673" s="39"/>
      <c r="M2673" s="188" t="s">
        <v>1</v>
      </c>
      <c r="N2673" s="189" t="s">
        <v>42</v>
      </c>
      <c r="O2673" s="77"/>
      <c r="P2673" s="190">
        <f>O2673*H2673</f>
        <v>0</v>
      </c>
      <c r="Q2673" s="190">
        <v>0</v>
      </c>
      <c r="R2673" s="190">
        <f>Q2673*H2673</f>
        <v>0</v>
      </c>
      <c r="S2673" s="190">
        <v>0</v>
      </c>
      <c r="T2673" s="191">
        <f>S2673*H2673</f>
        <v>0</v>
      </c>
      <c r="U2673" s="38"/>
      <c r="V2673" s="38"/>
      <c r="W2673" s="38"/>
      <c r="X2673" s="38"/>
      <c r="Y2673" s="38"/>
      <c r="Z2673" s="38"/>
      <c r="AA2673" s="38"/>
      <c r="AB2673" s="38"/>
      <c r="AC2673" s="38"/>
      <c r="AD2673" s="38"/>
      <c r="AE2673" s="38"/>
      <c r="AR2673" s="192" t="s">
        <v>301</v>
      </c>
      <c r="AT2673" s="192" t="s">
        <v>187</v>
      </c>
      <c r="AU2673" s="192" t="s">
        <v>92</v>
      </c>
      <c r="AY2673" s="19" t="s">
        <v>185</v>
      </c>
      <c r="BE2673" s="193">
        <f>IF(N2673="základní",J2673,0)</f>
        <v>0</v>
      </c>
      <c r="BF2673" s="193">
        <f>IF(N2673="snížená",J2673,0)</f>
        <v>0</v>
      </c>
      <c r="BG2673" s="193">
        <f>IF(N2673="zákl. přenesená",J2673,0)</f>
        <v>0</v>
      </c>
      <c r="BH2673" s="193">
        <f>IF(N2673="sníž. přenesená",J2673,0)</f>
        <v>0</v>
      </c>
      <c r="BI2673" s="193">
        <f>IF(N2673="nulová",J2673,0)</f>
        <v>0</v>
      </c>
      <c r="BJ2673" s="19" t="s">
        <v>92</v>
      </c>
      <c r="BK2673" s="193">
        <f>ROUND(I2673*H2673,2)</f>
        <v>0</v>
      </c>
      <c r="BL2673" s="19" t="s">
        <v>301</v>
      </c>
      <c r="BM2673" s="192" t="s">
        <v>3235</v>
      </c>
    </row>
    <row r="2674" s="2" customFormat="1">
      <c r="A2674" s="38"/>
      <c r="B2674" s="39"/>
      <c r="C2674" s="38"/>
      <c r="D2674" s="194" t="s">
        <v>193</v>
      </c>
      <c r="E2674" s="38"/>
      <c r="F2674" s="195" t="s">
        <v>3234</v>
      </c>
      <c r="G2674" s="38"/>
      <c r="H2674" s="38"/>
      <c r="I2674" s="196"/>
      <c r="J2674" s="38"/>
      <c r="K2674" s="38"/>
      <c r="L2674" s="39"/>
      <c r="M2674" s="197"/>
      <c r="N2674" s="198"/>
      <c r="O2674" s="77"/>
      <c r="P2674" s="77"/>
      <c r="Q2674" s="77"/>
      <c r="R2674" s="77"/>
      <c r="S2674" s="77"/>
      <c r="T2674" s="78"/>
      <c r="U2674" s="38"/>
      <c r="V2674" s="38"/>
      <c r="W2674" s="38"/>
      <c r="X2674" s="38"/>
      <c r="Y2674" s="38"/>
      <c r="Z2674" s="38"/>
      <c r="AA2674" s="38"/>
      <c r="AB2674" s="38"/>
      <c r="AC2674" s="38"/>
      <c r="AD2674" s="38"/>
      <c r="AE2674" s="38"/>
      <c r="AT2674" s="19" t="s">
        <v>193</v>
      </c>
      <c r="AU2674" s="19" t="s">
        <v>92</v>
      </c>
    </row>
    <row r="2675" s="2" customFormat="1" ht="33" customHeight="1">
      <c r="A2675" s="38"/>
      <c r="B2675" s="180"/>
      <c r="C2675" s="181" t="s">
        <v>3236</v>
      </c>
      <c r="D2675" s="181" t="s">
        <v>187</v>
      </c>
      <c r="E2675" s="182" t="s">
        <v>3237</v>
      </c>
      <c r="F2675" s="183" t="s">
        <v>3238</v>
      </c>
      <c r="G2675" s="184" t="s">
        <v>1412</v>
      </c>
      <c r="H2675" s="185">
        <v>1</v>
      </c>
      <c r="I2675" s="186"/>
      <c r="J2675" s="187">
        <f>ROUND(I2675*H2675,2)</f>
        <v>0</v>
      </c>
      <c r="K2675" s="183" t="s">
        <v>1</v>
      </c>
      <c r="L2675" s="39"/>
      <c r="M2675" s="188" t="s">
        <v>1</v>
      </c>
      <c r="N2675" s="189" t="s">
        <v>42</v>
      </c>
      <c r="O2675" s="77"/>
      <c r="P2675" s="190">
        <f>O2675*H2675</f>
        <v>0</v>
      </c>
      <c r="Q2675" s="190">
        <v>0</v>
      </c>
      <c r="R2675" s="190">
        <f>Q2675*H2675</f>
        <v>0</v>
      </c>
      <c r="S2675" s="190">
        <v>0</v>
      </c>
      <c r="T2675" s="191">
        <f>S2675*H2675</f>
        <v>0</v>
      </c>
      <c r="U2675" s="38"/>
      <c r="V2675" s="38"/>
      <c r="W2675" s="38"/>
      <c r="X2675" s="38"/>
      <c r="Y2675" s="38"/>
      <c r="Z2675" s="38"/>
      <c r="AA2675" s="38"/>
      <c r="AB2675" s="38"/>
      <c r="AC2675" s="38"/>
      <c r="AD2675" s="38"/>
      <c r="AE2675" s="38"/>
      <c r="AR2675" s="192" t="s">
        <v>301</v>
      </c>
      <c r="AT2675" s="192" t="s">
        <v>187</v>
      </c>
      <c r="AU2675" s="192" t="s">
        <v>92</v>
      </c>
      <c r="AY2675" s="19" t="s">
        <v>185</v>
      </c>
      <c r="BE2675" s="193">
        <f>IF(N2675="základní",J2675,0)</f>
        <v>0</v>
      </c>
      <c r="BF2675" s="193">
        <f>IF(N2675="snížená",J2675,0)</f>
        <v>0</v>
      </c>
      <c r="BG2675" s="193">
        <f>IF(N2675="zákl. přenesená",J2675,0)</f>
        <v>0</v>
      </c>
      <c r="BH2675" s="193">
        <f>IF(N2675="sníž. přenesená",J2675,0)</f>
        <v>0</v>
      </c>
      <c r="BI2675" s="193">
        <f>IF(N2675="nulová",J2675,0)</f>
        <v>0</v>
      </c>
      <c r="BJ2675" s="19" t="s">
        <v>92</v>
      </c>
      <c r="BK2675" s="193">
        <f>ROUND(I2675*H2675,2)</f>
        <v>0</v>
      </c>
      <c r="BL2675" s="19" t="s">
        <v>301</v>
      </c>
      <c r="BM2675" s="192" t="s">
        <v>3239</v>
      </c>
    </row>
    <row r="2676" s="2" customFormat="1">
      <c r="A2676" s="38"/>
      <c r="B2676" s="39"/>
      <c r="C2676" s="38"/>
      <c r="D2676" s="194" t="s">
        <v>193</v>
      </c>
      <c r="E2676" s="38"/>
      <c r="F2676" s="195" t="s">
        <v>3238</v>
      </c>
      <c r="G2676" s="38"/>
      <c r="H2676" s="38"/>
      <c r="I2676" s="196"/>
      <c r="J2676" s="38"/>
      <c r="K2676" s="38"/>
      <c r="L2676" s="39"/>
      <c r="M2676" s="197"/>
      <c r="N2676" s="198"/>
      <c r="O2676" s="77"/>
      <c r="P2676" s="77"/>
      <c r="Q2676" s="77"/>
      <c r="R2676" s="77"/>
      <c r="S2676" s="77"/>
      <c r="T2676" s="78"/>
      <c r="U2676" s="38"/>
      <c r="V2676" s="38"/>
      <c r="W2676" s="38"/>
      <c r="X2676" s="38"/>
      <c r="Y2676" s="38"/>
      <c r="Z2676" s="38"/>
      <c r="AA2676" s="38"/>
      <c r="AB2676" s="38"/>
      <c r="AC2676" s="38"/>
      <c r="AD2676" s="38"/>
      <c r="AE2676" s="38"/>
      <c r="AT2676" s="19" t="s">
        <v>193</v>
      </c>
      <c r="AU2676" s="19" t="s">
        <v>92</v>
      </c>
    </row>
    <row r="2677" s="2" customFormat="1" ht="33" customHeight="1">
      <c r="A2677" s="38"/>
      <c r="B2677" s="180"/>
      <c r="C2677" s="181" t="s">
        <v>3240</v>
      </c>
      <c r="D2677" s="181" t="s">
        <v>187</v>
      </c>
      <c r="E2677" s="182" t="s">
        <v>3241</v>
      </c>
      <c r="F2677" s="183" t="s">
        <v>3242</v>
      </c>
      <c r="G2677" s="184" t="s">
        <v>1412</v>
      </c>
      <c r="H2677" s="185">
        <v>1</v>
      </c>
      <c r="I2677" s="186"/>
      <c r="J2677" s="187">
        <f>ROUND(I2677*H2677,2)</f>
        <v>0</v>
      </c>
      <c r="K2677" s="183" t="s">
        <v>1</v>
      </c>
      <c r="L2677" s="39"/>
      <c r="M2677" s="188" t="s">
        <v>1</v>
      </c>
      <c r="N2677" s="189" t="s">
        <v>42</v>
      </c>
      <c r="O2677" s="77"/>
      <c r="P2677" s="190">
        <f>O2677*H2677</f>
        <v>0</v>
      </c>
      <c r="Q2677" s="190">
        <v>0</v>
      </c>
      <c r="R2677" s="190">
        <f>Q2677*H2677</f>
        <v>0</v>
      </c>
      <c r="S2677" s="190">
        <v>0</v>
      </c>
      <c r="T2677" s="191">
        <f>S2677*H2677</f>
        <v>0</v>
      </c>
      <c r="U2677" s="38"/>
      <c r="V2677" s="38"/>
      <c r="W2677" s="38"/>
      <c r="X2677" s="38"/>
      <c r="Y2677" s="38"/>
      <c r="Z2677" s="38"/>
      <c r="AA2677" s="38"/>
      <c r="AB2677" s="38"/>
      <c r="AC2677" s="38"/>
      <c r="AD2677" s="38"/>
      <c r="AE2677" s="38"/>
      <c r="AR2677" s="192" t="s">
        <v>301</v>
      </c>
      <c r="AT2677" s="192" t="s">
        <v>187</v>
      </c>
      <c r="AU2677" s="192" t="s">
        <v>92</v>
      </c>
      <c r="AY2677" s="19" t="s">
        <v>185</v>
      </c>
      <c r="BE2677" s="193">
        <f>IF(N2677="základní",J2677,0)</f>
        <v>0</v>
      </c>
      <c r="BF2677" s="193">
        <f>IF(N2677="snížená",J2677,0)</f>
        <v>0</v>
      </c>
      <c r="BG2677" s="193">
        <f>IF(N2677="zákl. přenesená",J2677,0)</f>
        <v>0</v>
      </c>
      <c r="BH2677" s="193">
        <f>IF(N2677="sníž. přenesená",J2677,0)</f>
        <v>0</v>
      </c>
      <c r="BI2677" s="193">
        <f>IF(N2677="nulová",J2677,0)</f>
        <v>0</v>
      </c>
      <c r="BJ2677" s="19" t="s">
        <v>92</v>
      </c>
      <c r="BK2677" s="193">
        <f>ROUND(I2677*H2677,2)</f>
        <v>0</v>
      </c>
      <c r="BL2677" s="19" t="s">
        <v>301</v>
      </c>
      <c r="BM2677" s="192" t="s">
        <v>3243</v>
      </c>
    </row>
    <row r="2678" s="2" customFormat="1">
      <c r="A2678" s="38"/>
      <c r="B2678" s="39"/>
      <c r="C2678" s="38"/>
      <c r="D2678" s="194" t="s">
        <v>193</v>
      </c>
      <c r="E2678" s="38"/>
      <c r="F2678" s="195" t="s">
        <v>3242</v>
      </c>
      <c r="G2678" s="38"/>
      <c r="H2678" s="38"/>
      <c r="I2678" s="196"/>
      <c r="J2678" s="38"/>
      <c r="K2678" s="38"/>
      <c r="L2678" s="39"/>
      <c r="M2678" s="197"/>
      <c r="N2678" s="198"/>
      <c r="O2678" s="77"/>
      <c r="P2678" s="77"/>
      <c r="Q2678" s="77"/>
      <c r="R2678" s="77"/>
      <c r="S2678" s="77"/>
      <c r="T2678" s="78"/>
      <c r="U2678" s="38"/>
      <c r="V2678" s="38"/>
      <c r="W2678" s="38"/>
      <c r="X2678" s="38"/>
      <c r="Y2678" s="38"/>
      <c r="Z2678" s="38"/>
      <c r="AA2678" s="38"/>
      <c r="AB2678" s="38"/>
      <c r="AC2678" s="38"/>
      <c r="AD2678" s="38"/>
      <c r="AE2678" s="38"/>
      <c r="AT2678" s="19" t="s">
        <v>193</v>
      </c>
      <c r="AU2678" s="19" t="s">
        <v>92</v>
      </c>
    </row>
    <row r="2679" s="2" customFormat="1" ht="33" customHeight="1">
      <c r="A2679" s="38"/>
      <c r="B2679" s="180"/>
      <c r="C2679" s="181" t="s">
        <v>3244</v>
      </c>
      <c r="D2679" s="181" t="s">
        <v>187</v>
      </c>
      <c r="E2679" s="182" t="s">
        <v>3245</v>
      </c>
      <c r="F2679" s="183" t="s">
        <v>3246</v>
      </c>
      <c r="G2679" s="184" t="s">
        <v>1412</v>
      </c>
      <c r="H2679" s="185">
        <v>1</v>
      </c>
      <c r="I2679" s="186"/>
      <c r="J2679" s="187">
        <f>ROUND(I2679*H2679,2)</f>
        <v>0</v>
      </c>
      <c r="K2679" s="183" t="s">
        <v>1</v>
      </c>
      <c r="L2679" s="39"/>
      <c r="M2679" s="188" t="s">
        <v>1</v>
      </c>
      <c r="N2679" s="189" t="s">
        <v>42</v>
      </c>
      <c r="O2679" s="77"/>
      <c r="P2679" s="190">
        <f>O2679*H2679</f>
        <v>0</v>
      </c>
      <c r="Q2679" s="190">
        <v>0</v>
      </c>
      <c r="R2679" s="190">
        <f>Q2679*H2679</f>
        <v>0</v>
      </c>
      <c r="S2679" s="190">
        <v>0</v>
      </c>
      <c r="T2679" s="191">
        <f>S2679*H2679</f>
        <v>0</v>
      </c>
      <c r="U2679" s="38"/>
      <c r="V2679" s="38"/>
      <c r="W2679" s="38"/>
      <c r="X2679" s="38"/>
      <c r="Y2679" s="38"/>
      <c r="Z2679" s="38"/>
      <c r="AA2679" s="38"/>
      <c r="AB2679" s="38"/>
      <c r="AC2679" s="38"/>
      <c r="AD2679" s="38"/>
      <c r="AE2679" s="38"/>
      <c r="AR2679" s="192" t="s">
        <v>301</v>
      </c>
      <c r="AT2679" s="192" t="s">
        <v>187</v>
      </c>
      <c r="AU2679" s="192" t="s">
        <v>92</v>
      </c>
      <c r="AY2679" s="19" t="s">
        <v>185</v>
      </c>
      <c r="BE2679" s="193">
        <f>IF(N2679="základní",J2679,0)</f>
        <v>0</v>
      </c>
      <c r="BF2679" s="193">
        <f>IF(N2679="snížená",J2679,0)</f>
        <v>0</v>
      </c>
      <c r="BG2679" s="193">
        <f>IF(N2679="zákl. přenesená",J2679,0)</f>
        <v>0</v>
      </c>
      <c r="BH2679" s="193">
        <f>IF(N2679="sníž. přenesená",J2679,0)</f>
        <v>0</v>
      </c>
      <c r="BI2679" s="193">
        <f>IF(N2679="nulová",J2679,0)</f>
        <v>0</v>
      </c>
      <c r="BJ2679" s="19" t="s">
        <v>92</v>
      </c>
      <c r="BK2679" s="193">
        <f>ROUND(I2679*H2679,2)</f>
        <v>0</v>
      </c>
      <c r="BL2679" s="19" t="s">
        <v>301</v>
      </c>
      <c r="BM2679" s="192" t="s">
        <v>3247</v>
      </c>
    </row>
    <row r="2680" s="2" customFormat="1">
      <c r="A2680" s="38"/>
      <c r="B2680" s="39"/>
      <c r="C2680" s="38"/>
      <c r="D2680" s="194" t="s">
        <v>193</v>
      </c>
      <c r="E2680" s="38"/>
      <c r="F2680" s="195" t="s">
        <v>3246</v>
      </c>
      <c r="G2680" s="38"/>
      <c r="H2680" s="38"/>
      <c r="I2680" s="196"/>
      <c r="J2680" s="38"/>
      <c r="K2680" s="38"/>
      <c r="L2680" s="39"/>
      <c r="M2680" s="197"/>
      <c r="N2680" s="198"/>
      <c r="O2680" s="77"/>
      <c r="P2680" s="77"/>
      <c r="Q2680" s="77"/>
      <c r="R2680" s="77"/>
      <c r="S2680" s="77"/>
      <c r="T2680" s="78"/>
      <c r="U2680" s="38"/>
      <c r="V2680" s="38"/>
      <c r="W2680" s="38"/>
      <c r="X2680" s="38"/>
      <c r="Y2680" s="38"/>
      <c r="Z2680" s="38"/>
      <c r="AA2680" s="38"/>
      <c r="AB2680" s="38"/>
      <c r="AC2680" s="38"/>
      <c r="AD2680" s="38"/>
      <c r="AE2680" s="38"/>
      <c r="AT2680" s="19" t="s">
        <v>193</v>
      </c>
      <c r="AU2680" s="19" t="s">
        <v>92</v>
      </c>
    </row>
    <row r="2681" s="2" customFormat="1" ht="33" customHeight="1">
      <c r="A2681" s="38"/>
      <c r="B2681" s="180"/>
      <c r="C2681" s="181" t="s">
        <v>3248</v>
      </c>
      <c r="D2681" s="181" t="s">
        <v>187</v>
      </c>
      <c r="E2681" s="182" t="s">
        <v>3249</v>
      </c>
      <c r="F2681" s="183" t="s">
        <v>3250</v>
      </c>
      <c r="G2681" s="184" t="s">
        <v>1412</v>
      </c>
      <c r="H2681" s="185">
        <v>1</v>
      </c>
      <c r="I2681" s="186"/>
      <c r="J2681" s="187">
        <f>ROUND(I2681*H2681,2)</f>
        <v>0</v>
      </c>
      <c r="K2681" s="183" t="s">
        <v>1</v>
      </c>
      <c r="L2681" s="39"/>
      <c r="M2681" s="188" t="s">
        <v>1</v>
      </c>
      <c r="N2681" s="189" t="s">
        <v>42</v>
      </c>
      <c r="O2681" s="77"/>
      <c r="P2681" s="190">
        <f>O2681*H2681</f>
        <v>0</v>
      </c>
      <c r="Q2681" s="190">
        <v>0</v>
      </c>
      <c r="R2681" s="190">
        <f>Q2681*H2681</f>
        <v>0</v>
      </c>
      <c r="S2681" s="190">
        <v>0</v>
      </c>
      <c r="T2681" s="191">
        <f>S2681*H2681</f>
        <v>0</v>
      </c>
      <c r="U2681" s="38"/>
      <c r="V2681" s="38"/>
      <c r="W2681" s="38"/>
      <c r="X2681" s="38"/>
      <c r="Y2681" s="38"/>
      <c r="Z2681" s="38"/>
      <c r="AA2681" s="38"/>
      <c r="AB2681" s="38"/>
      <c r="AC2681" s="38"/>
      <c r="AD2681" s="38"/>
      <c r="AE2681" s="38"/>
      <c r="AR2681" s="192" t="s">
        <v>301</v>
      </c>
      <c r="AT2681" s="192" t="s">
        <v>187</v>
      </c>
      <c r="AU2681" s="192" t="s">
        <v>92</v>
      </c>
      <c r="AY2681" s="19" t="s">
        <v>185</v>
      </c>
      <c r="BE2681" s="193">
        <f>IF(N2681="základní",J2681,0)</f>
        <v>0</v>
      </c>
      <c r="BF2681" s="193">
        <f>IF(N2681="snížená",J2681,0)</f>
        <v>0</v>
      </c>
      <c r="BG2681" s="193">
        <f>IF(N2681="zákl. přenesená",J2681,0)</f>
        <v>0</v>
      </c>
      <c r="BH2681" s="193">
        <f>IF(N2681="sníž. přenesená",J2681,0)</f>
        <v>0</v>
      </c>
      <c r="BI2681" s="193">
        <f>IF(N2681="nulová",J2681,0)</f>
        <v>0</v>
      </c>
      <c r="BJ2681" s="19" t="s">
        <v>92</v>
      </c>
      <c r="BK2681" s="193">
        <f>ROUND(I2681*H2681,2)</f>
        <v>0</v>
      </c>
      <c r="BL2681" s="19" t="s">
        <v>301</v>
      </c>
      <c r="BM2681" s="192" t="s">
        <v>3251</v>
      </c>
    </row>
    <row r="2682" s="2" customFormat="1">
      <c r="A2682" s="38"/>
      <c r="B2682" s="39"/>
      <c r="C2682" s="38"/>
      <c r="D2682" s="194" t="s">
        <v>193</v>
      </c>
      <c r="E2682" s="38"/>
      <c r="F2682" s="195" t="s">
        <v>3250</v>
      </c>
      <c r="G2682" s="38"/>
      <c r="H2682" s="38"/>
      <c r="I2682" s="196"/>
      <c r="J2682" s="38"/>
      <c r="K2682" s="38"/>
      <c r="L2682" s="39"/>
      <c r="M2682" s="197"/>
      <c r="N2682" s="198"/>
      <c r="O2682" s="77"/>
      <c r="P2682" s="77"/>
      <c r="Q2682" s="77"/>
      <c r="R2682" s="77"/>
      <c r="S2682" s="77"/>
      <c r="T2682" s="78"/>
      <c r="U2682" s="38"/>
      <c r="V2682" s="38"/>
      <c r="W2682" s="38"/>
      <c r="X2682" s="38"/>
      <c r="Y2682" s="38"/>
      <c r="Z2682" s="38"/>
      <c r="AA2682" s="38"/>
      <c r="AB2682" s="38"/>
      <c r="AC2682" s="38"/>
      <c r="AD2682" s="38"/>
      <c r="AE2682" s="38"/>
      <c r="AT2682" s="19" t="s">
        <v>193</v>
      </c>
      <c r="AU2682" s="19" t="s">
        <v>92</v>
      </c>
    </row>
    <row r="2683" s="2" customFormat="1" ht="33" customHeight="1">
      <c r="A2683" s="38"/>
      <c r="B2683" s="180"/>
      <c r="C2683" s="181" t="s">
        <v>3252</v>
      </c>
      <c r="D2683" s="181" t="s">
        <v>187</v>
      </c>
      <c r="E2683" s="182" t="s">
        <v>3253</v>
      </c>
      <c r="F2683" s="183" t="s">
        <v>3254</v>
      </c>
      <c r="G2683" s="184" t="s">
        <v>1412</v>
      </c>
      <c r="H2683" s="185">
        <v>1</v>
      </c>
      <c r="I2683" s="186"/>
      <c r="J2683" s="187">
        <f>ROUND(I2683*H2683,2)</f>
        <v>0</v>
      </c>
      <c r="K2683" s="183" t="s">
        <v>1</v>
      </c>
      <c r="L2683" s="39"/>
      <c r="M2683" s="188" t="s">
        <v>1</v>
      </c>
      <c r="N2683" s="189" t="s">
        <v>42</v>
      </c>
      <c r="O2683" s="77"/>
      <c r="P2683" s="190">
        <f>O2683*H2683</f>
        <v>0</v>
      </c>
      <c r="Q2683" s="190">
        <v>0</v>
      </c>
      <c r="R2683" s="190">
        <f>Q2683*H2683</f>
        <v>0</v>
      </c>
      <c r="S2683" s="190">
        <v>0</v>
      </c>
      <c r="T2683" s="191">
        <f>S2683*H2683</f>
        <v>0</v>
      </c>
      <c r="U2683" s="38"/>
      <c r="V2683" s="38"/>
      <c r="W2683" s="38"/>
      <c r="X2683" s="38"/>
      <c r="Y2683" s="38"/>
      <c r="Z2683" s="38"/>
      <c r="AA2683" s="38"/>
      <c r="AB2683" s="38"/>
      <c r="AC2683" s="38"/>
      <c r="AD2683" s="38"/>
      <c r="AE2683" s="38"/>
      <c r="AR2683" s="192" t="s">
        <v>301</v>
      </c>
      <c r="AT2683" s="192" t="s">
        <v>187</v>
      </c>
      <c r="AU2683" s="192" t="s">
        <v>92</v>
      </c>
      <c r="AY2683" s="19" t="s">
        <v>185</v>
      </c>
      <c r="BE2683" s="193">
        <f>IF(N2683="základní",J2683,0)</f>
        <v>0</v>
      </c>
      <c r="BF2683" s="193">
        <f>IF(N2683="snížená",J2683,0)</f>
        <v>0</v>
      </c>
      <c r="BG2683" s="193">
        <f>IF(N2683="zákl. přenesená",J2683,0)</f>
        <v>0</v>
      </c>
      <c r="BH2683" s="193">
        <f>IF(N2683="sníž. přenesená",J2683,0)</f>
        <v>0</v>
      </c>
      <c r="BI2683" s="193">
        <f>IF(N2683="nulová",J2683,0)</f>
        <v>0</v>
      </c>
      <c r="BJ2683" s="19" t="s">
        <v>92</v>
      </c>
      <c r="BK2683" s="193">
        <f>ROUND(I2683*H2683,2)</f>
        <v>0</v>
      </c>
      <c r="BL2683" s="19" t="s">
        <v>301</v>
      </c>
      <c r="BM2683" s="192" t="s">
        <v>3255</v>
      </c>
    </row>
    <row r="2684" s="2" customFormat="1">
      <c r="A2684" s="38"/>
      <c r="B2684" s="39"/>
      <c r="C2684" s="38"/>
      <c r="D2684" s="194" t="s">
        <v>193</v>
      </c>
      <c r="E2684" s="38"/>
      <c r="F2684" s="195" t="s">
        <v>3254</v>
      </c>
      <c r="G2684" s="38"/>
      <c r="H2684" s="38"/>
      <c r="I2684" s="196"/>
      <c r="J2684" s="38"/>
      <c r="K2684" s="38"/>
      <c r="L2684" s="39"/>
      <c r="M2684" s="197"/>
      <c r="N2684" s="198"/>
      <c r="O2684" s="77"/>
      <c r="P2684" s="77"/>
      <c r="Q2684" s="77"/>
      <c r="R2684" s="77"/>
      <c r="S2684" s="77"/>
      <c r="T2684" s="78"/>
      <c r="U2684" s="38"/>
      <c r="V2684" s="38"/>
      <c r="W2684" s="38"/>
      <c r="X2684" s="38"/>
      <c r="Y2684" s="38"/>
      <c r="Z2684" s="38"/>
      <c r="AA2684" s="38"/>
      <c r="AB2684" s="38"/>
      <c r="AC2684" s="38"/>
      <c r="AD2684" s="38"/>
      <c r="AE2684" s="38"/>
      <c r="AT2684" s="19" t="s">
        <v>193</v>
      </c>
      <c r="AU2684" s="19" t="s">
        <v>92</v>
      </c>
    </row>
    <row r="2685" s="2" customFormat="1" ht="33" customHeight="1">
      <c r="A2685" s="38"/>
      <c r="B2685" s="180"/>
      <c r="C2685" s="181" t="s">
        <v>3256</v>
      </c>
      <c r="D2685" s="181" t="s">
        <v>187</v>
      </c>
      <c r="E2685" s="182" t="s">
        <v>3257</v>
      </c>
      <c r="F2685" s="183" t="s">
        <v>3258</v>
      </c>
      <c r="G2685" s="184" t="s">
        <v>1412</v>
      </c>
      <c r="H2685" s="185">
        <v>1</v>
      </c>
      <c r="I2685" s="186"/>
      <c r="J2685" s="187">
        <f>ROUND(I2685*H2685,2)</f>
        <v>0</v>
      </c>
      <c r="K2685" s="183" t="s">
        <v>1</v>
      </c>
      <c r="L2685" s="39"/>
      <c r="M2685" s="188" t="s">
        <v>1</v>
      </c>
      <c r="N2685" s="189" t="s">
        <v>42</v>
      </c>
      <c r="O2685" s="77"/>
      <c r="P2685" s="190">
        <f>O2685*H2685</f>
        <v>0</v>
      </c>
      <c r="Q2685" s="190">
        <v>0</v>
      </c>
      <c r="R2685" s="190">
        <f>Q2685*H2685</f>
        <v>0</v>
      </c>
      <c r="S2685" s="190">
        <v>0</v>
      </c>
      <c r="T2685" s="191">
        <f>S2685*H2685</f>
        <v>0</v>
      </c>
      <c r="U2685" s="38"/>
      <c r="V2685" s="38"/>
      <c r="W2685" s="38"/>
      <c r="X2685" s="38"/>
      <c r="Y2685" s="38"/>
      <c r="Z2685" s="38"/>
      <c r="AA2685" s="38"/>
      <c r="AB2685" s="38"/>
      <c r="AC2685" s="38"/>
      <c r="AD2685" s="38"/>
      <c r="AE2685" s="38"/>
      <c r="AR2685" s="192" t="s">
        <v>301</v>
      </c>
      <c r="AT2685" s="192" t="s">
        <v>187</v>
      </c>
      <c r="AU2685" s="192" t="s">
        <v>92</v>
      </c>
      <c r="AY2685" s="19" t="s">
        <v>185</v>
      </c>
      <c r="BE2685" s="193">
        <f>IF(N2685="základní",J2685,0)</f>
        <v>0</v>
      </c>
      <c r="BF2685" s="193">
        <f>IF(N2685="snížená",J2685,0)</f>
        <v>0</v>
      </c>
      <c r="BG2685" s="193">
        <f>IF(N2685="zákl. přenesená",J2685,0)</f>
        <v>0</v>
      </c>
      <c r="BH2685" s="193">
        <f>IF(N2685="sníž. přenesená",J2685,0)</f>
        <v>0</v>
      </c>
      <c r="BI2685" s="193">
        <f>IF(N2685="nulová",J2685,0)</f>
        <v>0</v>
      </c>
      <c r="BJ2685" s="19" t="s">
        <v>92</v>
      </c>
      <c r="BK2685" s="193">
        <f>ROUND(I2685*H2685,2)</f>
        <v>0</v>
      </c>
      <c r="BL2685" s="19" t="s">
        <v>301</v>
      </c>
      <c r="BM2685" s="192" t="s">
        <v>3259</v>
      </c>
    </row>
    <row r="2686" s="2" customFormat="1">
      <c r="A2686" s="38"/>
      <c r="B2686" s="39"/>
      <c r="C2686" s="38"/>
      <c r="D2686" s="194" t="s">
        <v>193</v>
      </c>
      <c r="E2686" s="38"/>
      <c r="F2686" s="195" t="s">
        <v>3258</v>
      </c>
      <c r="G2686" s="38"/>
      <c r="H2686" s="38"/>
      <c r="I2686" s="196"/>
      <c r="J2686" s="38"/>
      <c r="K2686" s="38"/>
      <c r="L2686" s="39"/>
      <c r="M2686" s="197"/>
      <c r="N2686" s="198"/>
      <c r="O2686" s="77"/>
      <c r="P2686" s="77"/>
      <c r="Q2686" s="77"/>
      <c r="R2686" s="77"/>
      <c r="S2686" s="77"/>
      <c r="T2686" s="78"/>
      <c r="U2686" s="38"/>
      <c r="V2686" s="38"/>
      <c r="W2686" s="38"/>
      <c r="X2686" s="38"/>
      <c r="Y2686" s="38"/>
      <c r="Z2686" s="38"/>
      <c r="AA2686" s="38"/>
      <c r="AB2686" s="38"/>
      <c r="AC2686" s="38"/>
      <c r="AD2686" s="38"/>
      <c r="AE2686" s="38"/>
      <c r="AT2686" s="19" t="s">
        <v>193</v>
      </c>
      <c r="AU2686" s="19" t="s">
        <v>92</v>
      </c>
    </row>
    <row r="2687" s="2" customFormat="1" ht="33" customHeight="1">
      <c r="A2687" s="38"/>
      <c r="B2687" s="180"/>
      <c r="C2687" s="181" t="s">
        <v>3260</v>
      </c>
      <c r="D2687" s="181" t="s">
        <v>187</v>
      </c>
      <c r="E2687" s="182" t="s">
        <v>3261</v>
      </c>
      <c r="F2687" s="183" t="s">
        <v>3262</v>
      </c>
      <c r="G2687" s="184" t="s">
        <v>1412</v>
      </c>
      <c r="H2687" s="185">
        <v>1</v>
      </c>
      <c r="I2687" s="186"/>
      <c r="J2687" s="187">
        <f>ROUND(I2687*H2687,2)</f>
        <v>0</v>
      </c>
      <c r="K2687" s="183" t="s">
        <v>1</v>
      </c>
      <c r="L2687" s="39"/>
      <c r="M2687" s="188" t="s">
        <v>1</v>
      </c>
      <c r="N2687" s="189" t="s">
        <v>42</v>
      </c>
      <c r="O2687" s="77"/>
      <c r="P2687" s="190">
        <f>O2687*H2687</f>
        <v>0</v>
      </c>
      <c r="Q2687" s="190">
        <v>0</v>
      </c>
      <c r="R2687" s="190">
        <f>Q2687*H2687</f>
        <v>0</v>
      </c>
      <c r="S2687" s="190">
        <v>0</v>
      </c>
      <c r="T2687" s="191">
        <f>S2687*H2687</f>
        <v>0</v>
      </c>
      <c r="U2687" s="38"/>
      <c r="V2687" s="38"/>
      <c r="W2687" s="38"/>
      <c r="X2687" s="38"/>
      <c r="Y2687" s="38"/>
      <c r="Z2687" s="38"/>
      <c r="AA2687" s="38"/>
      <c r="AB2687" s="38"/>
      <c r="AC2687" s="38"/>
      <c r="AD2687" s="38"/>
      <c r="AE2687" s="38"/>
      <c r="AR2687" s="192" t="s">
        <v>301</v>
      </c>
      <c r="AT2687" s="192" t="s">
        <v>187</v>
      </c>
      <c r="AU2687" s="192" t="s">
        <v>92</v>
      </c>
      <c r="AY2687" s="19" t="s">
        <v>185</v>
      </c>
      <c r="BE2687" s="193">
        <f>IF(N2687="základní",J2687,0)</f>
        <v>0</v>
      </c>
      <c r="BF2687" s="193">
        <f>IF(N2687="snížená",J2687,0)</f>
        <v>0</v>
      </c>
      <c r="BG2687" s="193">
        <f>IF(N2687="zákl. přenesená",J2687,0)</f>
        <v>0</v>
      </c>
      <c r="BH2687" s="193">
        <f>IF(N2687="sníž. přenesená",J2687,0)</f>
        <v>0</v>
      </c>
      <c r="BI2687" s="193">
        <f>IF(N2687="nulová",J2687,0)</f>
        <v>0</v>
      </c>
      <c r="BJ2687" s="19" t="s">
        <v>92</v>
      </c>
      <c r="BK2687" s="193">
        <f>ROUND(I2687*H2687,2)</f>
        <v>0</v>
      </c>
      <c r="BL2687" s="19" t="s">
        <v>301</v>
      </c>
      <c r="BM2687" s="192" t="s">
        <v>3263</v>
      </c>
    </row>
    <row r="2688" s="2" customFormat="1">
      <c r="A2688" s="38"/>
      <c r="B2688" s="39"/>
      <c r="C2688" s="38"/>
      <c r="D2688" s="194" t="s">
        <v>193</v>
      </c>
      <c r="E2688" s="38"/>
      <c r="F2688" s="195" t="s">
        <v>3262</v>
      </c>
      <c r="G2688" s="38"/>
      <c r="H2688" s="38"/>
      <c r="I2688" s="196"/>
      <c r="J2688" s="38"/>
      <c r="K2688" s="38"/>
      <c r="L2688" s="39"/>
      <c r="M2688" s="197"/>
      <c r="N2688" s="198"/>
      <c r="O2688" s="77"/>
      <c r="P2688" s="77"/>
      <c r="Q2688" s="77"/>
      <c r="R2688" s="77"/>
      <c r="S2688" s="77"/>
      <c r="T2688" s="78"/>
      <c r="U2688" s="38"/>
      <c r="V2688" s="38"/>
      <c r="W2688" s="38"/>
      <c r="X2688" s="38"/>
      <c r="Y2688" s="38"/>
      <c r="Z2688" s="38"/>
      <c r="AA2688" s="38"/>
      <c r="AB2688" s="38"/>
      <c r="AC2688" s="38"/>
      <c r="AD2688" s="38"/>
      <c r="AE2688" s="38"/>
      <c r="AT2688" s="19" t="s">
        <v>193</v>
      </c>
      <c r="AU2688" s="19" t="s">
        <v>92</v>
      </c>
    </row>
    <row r="2689" s="2" customFormat="1" ht="24.15" customHeight="1">
      <c r="A2689" s="38"/>
      <c r="B2689" s="180"/>
      <c r="C2689" s="181" t="s">
        <v>3264</v>
      </c>
      <c r="D2689" s="181" t="s">
        <v>187</v>
      </c>
      <c r="E2689" s="182" t="s">
        <v>3265</v>
      </c>
      <c r="F2689" s="183" t="s">
        <v>3266</v>
      </c>
      <c r="G2689" s="184" t="s">
        <v>1412</v>
      </c>
      <c r="H2689" s="185">
        <v>1</v>
      </c>
      <c r="I2689" s="186"/>
      <c r="J2689" s="187">
        <f>ROUND(I2689*H2689,2)</f>
        <v>0</v>
      </c>
      <c r="K2689" s="183" t="s">
        <v>1</v>
      </c>
      <c r="L2689" s="39"/>
      <c r="M2689" s="188" t="s">
        <v>1</v>
      </c>
      <c r="N2689" s="189" t="s">
        <v>42</v>
      </c>
      <c r="O2689" s="77"/>
      <c r="P2689" s="190">
        <f>O2689*H2689</f>
        <v>0</v>
      </c>
      <c r="Q2689" s="190">
        <v>0</v>
      </c>
      <c r="R2689" s="190">
        <f>Q2689*H2689</f>
        <v>0</v>
      </c>
      <c r="S2689" s="190">
        <v>0</v>
      </c>
      <c r="T2689" s="191">
        <f>S2689*H2689</f>
        <v>0</v>
      </c>
      <c r="U2689" s="38"/>
      <c r="V2689" s="38"/>
      <c r="W2689" s="38"/>
      <c r="X2689" s="38"/>
      <c r="Y2689" s="38"/>
      <c r="Z2689" s="38"/>
      <c r="AA2689" s="38"/>
      <c r="AB2689" s="38"/>
      <c r="AC2689" s="38"/>
      <c r="AD2689" s="38"/>
      <c r="AE2689" s="38"/>
      <c r="AR2689" s="192" t="s">
        <v>301</v>
      </c>
      <c r="AT2689" s="192" t="s">
        <v>187</v>
      </c>
      <c r="AU2689" s="192" t="s">
        <v>92</v>
      </c>
      <c r="AY2689" s="19" t="s">
        <v>185</v>
      </c>
      <c r="BE2689" s="193">
        <f>IF(N2689="základní",J2689,0)</f>
        <v>0</v>
      </c>
      <c r="BF2689" s="193">
        <f>IF(N2689="snížená",J2689,0)</f>
        <v>0</v>
      </c>
      <c r="BG2689" s="193">
        <f>IF(N2689="zákl. přenesená",J2689,0)</f>
        <v>0</v>
      </c>
      <c r="BH2689" s="193">
        <f>IF(N2689="sníž. přenesená",J2689,0)</f>
        <v>0</v>
      </c>
      <c r="BI2689" s="193">
        <f>IF(N2689="nulová",J2689,0)</f>
        <v>0</v>
      </c>
      <c r="BJ2689" s="19" t="s">
        <v>92</v>
      </c>
      <c r="BK2689" s="193">
        <f>ROUND(I2689*H2689,2)</f>
        <v>0</v>
      </c>
      <c r="BL2689" s="19" t="s">
        <v>301</v>
      </c>
      <c r="BM2689" s="192" t="s">
        <v>3267</v>
      </c>
    </row>
    <row r="2690" s="2" customFormat="1">
      <c r="A2690" s="38"/>
      <c r="B2690" s="39"/>
      <c r="C2690" s="38"/>
      <c r="D2690" s="194" t="s">
        <v>193</v>
      </c>
      <c r="E2690" s="38"/>
      <c r="F2690" s="195" t="s">
        <v>3266</v>
      </c>
      <c r="G2690" s="38"/>
      <c r="H2690" s="38"/>
      <c r="I2690" s="196"/>
      <c r="J2690" s="38"/>
      <c r="K2690" s="38"/>
      <c r="L2690" s="39"/>
      <c r="M2690" s="197"/>
      <c r="N2690" s="198"/>
      <c r="O2690" s="77"/>
      <c r="P2690" s="77"/>
      <c r="Q2690" s="77"/>
      <c r="R2690" s="77"/>
      <c r="S2690" s="77"/>
      <c r="T2690" s="78"/>
      <c r="U2690" s="38"/>
      <c r="V2690" s="38"/>
      <c r="W2690" s="38"/>
      <c r="X2690" s="38"/>
      <c r="Y2690" s="38"/>
      <c r="Z2690" s="38"/>
      <c r="AA2690" s="38"/>
      <c r="AB2690" s="38"/>
      <c r="AC2690" s="38"/>
      <c r="AD2690" s="38"/>
      <c r="AE2690" s="38"/>
      <c r="AT2690" s="19" t="s">
        <v>193</v>
      </c>
      <c r="AU2690" s="19" t="s">
        <v>92</v>
      </c>
    </row>
    <row r="2691" s="2" customFormat="1" ht="24.15" customHeight="1">
      <c r="A2691" s="38"/>
      <c r="B2691" s="180"/>
      <c r="C2691" s="181" t="s">
        <v>3268</v>
      </c>
      <c r="D2691" s="181" t="s">
        <v>187</v>
      </c>
      <c r="E2691" s="182" t="s">
        <v>3269</v>
      </c>
      <c r="F2691" s="183" t="s">
        <v>3270</v>
      </c>
      <c r="G2691" s="184" t="s">
        <v>1412</v>
      </c>
      <c r="H2691" s="185">
        <v>1</v>
      </c>
      <c r="I2691" s="186"/>
      <c r="J2691" s="187">
        <f>ROUND(I2691*H2691,2)</f>
        <v>0</v>
      </c>
      <c r="K2691" s="183" t="s">
        <v>1</v>
      </c>
      <c r="L2691" s="39"/>
      <c r="M2691" s="188" t="s">
        <v>1</v>
      </c>
      <c r="N2691" s="189" t="s">
        <v>42</v>
      </c>
      <c r="O2691" s="77"/>
      <c r="P2691" s="190">
        <f>O2691*H2691</f>
        <v>0</v>
      </c>
      <c r="Q2691" s="190">
        <v>0</v>
      </c>
      <c r="R2691" s="190">
        <f>Q2691*H2691</f>
        <v>0</v>
      </c>
      <c r="S2691" s="190">
        <v>0</v>
      </c>
      <c r="T2691" s="191">
        <f>S2691*H2691</f>
        <v>0</v>
      </c>
      <c r="U2691" s="38"/>
      <c r="V2691" s="38"/>
      <c r="W2691" s="38"/>
      <c r="X2691" s="38"/>
      <c r="Y2691" s="38"/>
      <c r="Z2691" s="38"/>
      <c r="AA2691" s="38"/>
      <c r="AB2691" s="38"/>
      <c r="AC2691" s="38"/>
      <c r="AD2691" s="38"/>
      <c r="AE2691" s="38"/>
      <c r="AR2691" s="192" t="s">
        <v>301</v>
      </c>
      <c r="AT2691" s="192" t="s">
        <v>187</v>
      </c>
      <c r="AU2691" s="192" t="s">
        <v>92</v>
      </c>
      <c r="AY2691" s="19" t="s">
        <v>185</v>
      </c>
      <c r="BE2691" s="193">
        <f>IF(N2691="základní",J2691,0)</f>
        <v>0</v>
      </c>
      <c r="BF2691" s="193">
        <f>IF(N2691="snížená",J2691,0)</f>
        <v>0</v>
      </c>
      <c r="BG2691" s="193">
        <f>IF(N2691="zákl. přenesená",J2691,0)</f>
        <v>0</v>
      </c>
      <c r="BH2691" s="193">
        <f>IF(N2691="sníž. přenesená",J2691,0)</f>
        <v>0</v>
      </c>
      <c r="BI2691" s="193">
        <f>IF(N2691="nulová",J2691,0)</f>
        <v>0</v>
      </c>
      <c r="BJ2691" s="19" t="s">
        <v>92</v>
      </c>
      <c r="BK2691" s="193">
        <f>ROUND(I2691*H2691,2)</f>
        <v>0</v>
      </c>
      <c r="BL2691" s="19" t="s">
        <v>301</v>
      </c>
      <c r="BM2691" s="192" t="s">
        <v>3271</v>
      </c>
    </row>
    <row r="2692" s="2" customFormat="1">
      <c r="A2692" s="38"/>
      <c r="B2692" s="39"/>
      <c r="C2692" s="38"/>
      <c r="D2692" s="194" t="s">
        <v>193</v>
      </c>
      <c r="E2692" s="38"/>
      <c r="F2692" s="195" t="s">
        <v>3270</v>
      </c>
      <c r="G2692" s="38"/>
      <c r="H2692" s="38"/>
      <c r="I2692" s="196"/>
      <c r="J2692" s="38"/>
      <c r="K2692" s="38"/>
      <c r="L2692" s="39"/>
      <c r="M2692" s="197"/>
      <c r="N2692" s="198"/>
      <c r="O2692" s="77"/>
      <c r="P2692" s="77"/>
      <c r="Q2692" s="77"/>
      <c r="R2692" s="77"/>
      <c r="S2692" s="77"/>
      <c r="T2692" s="78"/>
      <c r="U2692" s="38"/>
      <c r="V2692" s="38"/>
      <c r="W2692" s="38"/>
      <c r="X2692" s="38"/>
      <c r="Y2692" s="38"/>
      <c r="Z2692" s="38"/>
      <c r="AA2692" s="38"/>
      <c r="AB2692" s="38"/>
      <c r="AC2692" s="38"/>
      <c r="AD2692" s="38"/>
      <c r="AE2692" s="38"/>
      <c r="AT2692" s="19" t="s">
        <v>193</v>
      </c>
      <c r="AU2692" s="19" t="s">
        <v>92</v>
      </c>
    </row>
    <row r="2693" s="2" customFormat="1" ht="33" customHeight="1">
      <c r="A2693" s="38"/>
      <c r="B2693" s="180"/>
      <c r="C2693" s="181" t="s">
        <v>3272</v>
      </c>
      <c r="D2693" s="181" t="s">
        <v>187</v>
      </c>
      <c r="E2693" s="182" t="s">
        <v>3273</v>
      </c>
      <c r="F2693" s="183" t="s">
        <v>3274</v>
      </c>
      <c r="G2693" s="184" t="s">
        <v>1412</v>
      </c>
      <c r="H2693" s="185">
        <v>1</v>
      </c>
      <c r="I2693" s="186"/>
      <c r="J2693" s="187">
        <f>ROUND(I2693*H2693,2)</f>
        <v>0</v>
      </c>
      <c r="K2693" s="183" t="s">
        <v>1</v>
      </c>
      <c r="L2693" s="39"/>
      <c r="M2693" s="188" t="s">
        <v>1</v>
      </c>
      <c r="N2693" s="189" t="s">
        <v>42</v>
      </c>
      <c r="O2693" s="77"/>
      <c r="P2693" s="190">
        <f>O2693*H2693</f>
        <v>0</v>
      </c>
      <c r="Q2693" s="190">
        <v>0</v>
      </c>
      <c r="R2693" s="190">
        <f>Q2693*H2693</f>
        <v>0</v>
      </c>
      <c r="S2693" s="190">
        <v>0</v>
      </c>
      <c r="T2693" s="191">
        <f>S2693*H2693</f>
        <v>0</v>
      </c>
      <c r="U2693" s="38"/>
      <c r="V2693" s="38"/>
      <c r="W2693" s="38"/>
      <c r="X2693" s="38"/>
      <c r="Y2693" s="38"/>
      <c r="Z2693" s="38"/>
      <c r="AA2693" s="38"/>
      <c r="AB2693" s="38"/>
      <c r="AC2693" s="38"/>
      <c r="AD2693" s="38"/>
      <c r="AE2693" s="38"/>
      <c r="AR2693" s="192" t="s">
        <v>301</v>
      </c>
      <c r="AT2693" s="192" t="s">
        <v>187</v>
      </c>
      <c r="AU2693" s="192" t="s">
        <v>92</v>
      </c>
      <c r="AY2693" s="19" t="s">
        <v>185</v>
      </c>
      <c r="BE2693" s="193">
        <f>IF(N2693="základní",J2693,0)</f>
        <v>0</v>
      </c>
      <c r="BF2693" s="193">
        <f>IF(N2693="snížená",J2693,0)</f>
        <v>0</v>
      </c>
      <c r="BG2693" s="193">
        <f>IF(N2693="zákl. přenesená",J2693,0)</f>
        <v>0</v>
      </c>
      <c r="BH2693" s="193">
        <f>IF(N2693="sníž. přenesená",J2693,0)</f>
        <v>0</v>
      </c>
      <c r="BI2693" s="193">
        <f>IF(N2693="nulová",J2693,0)</f>
        <v>0</v>
      </c>
      <c r="BJ2693" s="19" t="s">
        <v>92</v>
      </c>
      <c r="BK2693" s="193">
        <f>ROUND(I2693*H2693,2)</f>
        <v>0</v>
      </c>
      <c r="BL2693" s="19" t="s">
        <v>301</v>
      </c>
      <c r="BM2693" s="192" t="s">
        <v>3275</v>
      </c>
    </row>
    <row r="2694" s="2" customFormat="1">
      <c r="A2694" s="38"/>
      <c r="B2694" s="39"/>
      <c r="C2694" s="38"/>
      <c r="D2694" s="194" t="s">
        <v>193</v>
      </c>
      <c r="E2694" s="38"/>
      <c r="F2694" s="195" t="s">
        <v>3274</v>
      </c>
      <c r="G2694" s="38"/>
      <c r="H2694" s="38"/>
      <c r="I2694" s="196"/>
      <c r="J2694" s="38"/>
      <c r="K2694" s="38"/>
      <c r="L2694" s="39"/>
      <c r="M2694" s="197"/>
      <c r="N2694" s="198"/>
      <c r="O2694" s="77"/>
      <c r="P2694" s="77"/>
      <c r="Q2694" s="77"/>
      <c r="R2694" s="77"/>
      <c r="S2694" s="77"/>
      <c r="T2694" s="78"/>
      <c r="U2694" s="38"/>
      <c r="V2694" s="38"/>
      <c r="W2694" s="38"/>
      <c r="X2694" s="38"/>
      <c r="Y2694" s="38"/>
      <c r="Z2694" s="38"/>
      <c r="AA2694" s="38"/>
      <c r="AB2694" s="38"/>
      <c r="AC2694" s="38"/>
      <c r="AD2694" s="38"/>
      <c r="AE2694" s="38"/>
      <c r="AT2694" s="19" t="s">
        <v>193</v>
      </c>
      <c r="AU2694" s="19" t="s">
        <v>92</v>
      </c>
    </row>
    <row r="2695" s="2" customFormat="1" ht="24.15" customHeight="1">
      <c r="A2695" s="38"/>
      <c r="B2695" s="180"/>
      <c r="C2695" s="181" t="s">
        <v>3276</v>
      </c>
      <c r="D2695" s="181" t="s">
        <v>187</v>
      </c>
      <c r="E2695" s="182" t="s">
        <v>3277</v>
      </c>
      <c r="F2695" s="183" t="s">
        <v>3278</v>
      </c>
      <c r="G2695" s="184" t="s">
        <v>1412</v>
      </c>
      <c r="H2695" s="185">
        <v>1</v>
      </c>
      <c r="I2695" s="186"/>
      <c r="J2695" s="187">
        <f>ROUND(I2695*H2695,2)</f>
        <v>0</v>
      </c>
      <c r="K2695" s="183" t="s">
        <v>1</v>
      </c>
      <c r="L2695" s="39"/>
      <c r="M2695" s="188" t="s">
        <v>1</v>
      </c>
      <c r="N2695" s="189" t="s">
        <v>42</v>
      </c>
      <c r="O2695" s="77"/>
      <c r="P2695" s="190">
        <f>O2695*H2695</f>
        <v>0</v>
      </c>
      <c r="Q2695" s="190">
        <v>0</v>
      </c>
      <c r="R2695" s="190">
        <f>Q2695*H2695</f>
        <v>0</v>
      </c>
      <c r="S2695" s="190">
        <v>0</v>
      </c>
      <c r="T2695" s="191">
        <f>S2695*H2695</f>
        <v>0</v>
      </c>
      <c r="U2695" s="38"/>
      <c r="V2695" s="38"/>
      <c r="W2695" s="38"/>
      <c r="X2695" s="38"/>
      <c r="Y2695" s="38"/>
      <c r="Z2695" s="38"/>
      <c r="AA2695" s="38"/>
      <c r="AB2695" s="38"/>
      <c r="AC2695" s="38"/>
      <c r="AD2695" s="38"/>
      <c r="AE2695" s="38"/>
      <c r="AR2695" s="192" t="s">
        <v>301</v>
      </c>
      <c r="AT2695" s="192" t="s">
        <v>187</v>
      </c>
      <c r="AU2695" s="192" t="s">
        <v>92</v>
      </c>
      <c r="AY2695" s="19" t="s">
        <v>185</v>
      </c>
      <c r="BE2695" s="193">
        <f>IF(N2695="základní",J2695,0)</f>
        <v>0</v>
      </c>
      <c r="BF2695" s="193">
        <f>IF(N2695="snížená",J2695,0)</f>
        <v>0</v>
      </c>
      <c r="BG2695" s="193">
        <f>IF(N2695="zákl. přenesená",J2695,0)</f>
        <v>0</v>
      </c>
      <c r="BH2695" s="193">
        <f>IF(N2695="sníž. přenesená",J2695,0)</f>
        <v>0</v>
      </c>
      <c r="BI2695" s="193">
        <f>IF(N2695="nulová",J2695,0)</f>
        <v>0</v>
      </c>
      <c r="BJ2695" s="19" t="s">
        <v>92</v>
      </c>
      <c r="BK2695" s="193">
        <f>ROUND(I2695*H2695,2)</f>
        <v>0</v>
      </c>
      <c r="BL2695" s="19" t="s">
        <v>301</v>
      </c>
      <c r="BM2695" s="192" t="s">
        <v>3279</v>
      </c>
    </row>
    <row r="2696" s="2" customFormat="1">
      <c r="A2696" s="38"/>
      <c r="B2696" s="39"/>
      <c r="C2696" s="38"/>
      <c r="D2696" s="194" t="s">
        <v>193</v>
      </c>
      <c r="E2696" s="38"/>
      <c r="F2696" s="195" t="s">
        <v>3278</v>
      </c>
      <c r="G2696" s="38"/>
      <c r="H2696" s="38"/>
      <c r="I2696" s="196"/>
      <c r="J2696" s="38"/>
      <c r="K2696" s="38"/>
      <c r="L2696" s="39"/>
      <c r="M2696" s="197"/>
      <c r="N2696" s="198"/>
      <c r="O2696" s="77"/>
      <c r="P2696" s="77"/>
      <c r="Q2696" s="77"/>
      <c r="R2696" s="77"/>
      <c r="S2696" s="77"/>
      <c r="T2696" s="78"/>
      <c r="U2696" s="38"/>
      <c r="V2696" s="38"/>
      <c r="W2696" s="38"/>
      <c r="X2696" s="38"/>
      <c r="Y2696" s="38"/>
      <c r="Z2696" s="38"/>
      <c r="AA2696" s="38"/>
      <c r="AB2696" s="38"/>
      <c r="AC2696" s="38"/>
      <c r="AD2696" s="38"/>
      <c r="AE2696" s="38"/>
      <c r="AT2696" s="19" t="s">
        <v>193</v>
      </c>
      <c r="AU2696" s="19" t="s">
        <v>92</v>
      </c>
    </row>
    <row r="2697" s="12" customFormat="1" ht="22.8" customHeight="1">
      <c r="A2697" s="12"/>
      <c r="B2697" s="167"/>
      <c r="C2697" s="12"/>
      <c r="D2697" s="168" t="s">
        <v>75</v>
      </c>
      <c r="E2697" s="178" t="s">
        <v>3280</v>
      </c>
      <c r="F2697" s="178" t="s">
        <v>3281</v>
      </c>
      <c r="G2697" s="12"/>
      <c r="H2697" s="12"/>
      <c r="I2697" s="170"/>
      <c r="J2697" s="179">
        <f>BK2697</f>
        <v>0</v>
      </c>
      <c r="K2697" s="12"/>
      <c r="L2697" s="167"/>
      <c r="M2697" s="172"/>
      <c r="N2697" s="173"/>
      <c r="O2697" s="173"/>
      <c r="P2697" s="174">
        <f>SUM(P2698:P2774)</f>
        <v>0</v>
      </c>
      <c r="Q2697" s="173"/>
      <c r="R2697" s="174">
        <f>SUM(R2698:R2774)</f>
        <v>0.14224209999999998</v>
      </c>
      <c r="S2697" s="173"/>
      <c r="T2697" s="175">
        <f>SUM(T2698:T2774)</f>
        <v>1.0236000000000001</v>
      </c>
      <c r="U2697" s="12"/>
      <c r="V2697" s="12"/>
      <c r="W2697" s="12"/>
      <c r="X2697" s="12"/>
      <c r="Y2697" s="12"/>
      <c r="Z2697" s="12"/>
      <c r="AA2697" s="12"/>
      <c r="AB2697" s="12"/>
      <c r="AC2697" s="12"/>
      <c r="AD2697" s="12"/>
      <c r="AE2697" s="12"/>
      <c r="AR2697" s="168" t="s">
        <v>92</v>
      </c>
      <c r="AT2697" s="176" t="s">
        <v>75</v>
      </c>
      <c r="AU2697" s="176" t="s">
        <v>84</v>
      </c>
      <c r="AY2697" s="168" t="s">
        <v>185</v>
      </c>
      <c r="BK2697" s="177">
        <f>SUM(BK2698:BK2774)</f>
        <v>0</v>
      </c>
    </row>
    <row r="2698" s="2" customFormat="1" ht="33" customHeight="1">
      <c r="A2698" s="38"/>
      <c r="B2698" s="180"/>
      <c r="C2698" s="181" t="s">
        <v>3282</v>
      </c>
      <c r="D2698" s="181" t="s">
        <v>187</v>
      </c>
      <c r="E2698" s="182" t="s">
        <v>3283</v>
      </c>
      <c r="F2698" s="183" t="s">
        <v>3284</v>
      </c>
      <c r="G2698" s="184" t="s">
        <v>584</v>
      </c>
      <c r="H2698" s="185">
        <v>11.199999999999999</v>
      </c>
      <c r="I2698" s="186"/>
      <c r="J2698" s="187">
        <f>ROUND(I2698*H2698,2)</f>
        <v>0</v>
      </c>
      <c r="K2698" s="183" t="s">
        <v>199</v>
      </c>
      <c r="L2698" s="39"/>
      <c r="M2698" s="188" t="s">
        <v>1</v>
      </c>
      <c r="N2698" s="189" t="s">
        <v>42</v>
      </c>
      <c r="O2698" s="77"/>
      <c r="P2698" s="190">
        <f>O2698*H2698</f>
        <v>0</v>
      </c>
      <c r="Q2698" s="190">
        <v>0</v>
      </c>
      <c r="R2698" s="190">
        <f>Q2698*H2698</f>
        <v>0</v>
      </c>
      <c r="S2698" s="190">
        <v>0.016</v>
      </c>
      <c r="T2698" s="191">
        <f>S2698*H2698</f>
        <v>0.1792</v>
      </c>
      <c r="U2698" s="38"/>
      <c r="V2698" s="38"/>
      <c r="W2698" s="38"/>
      <c r="X2698" s="38"/>
      <c r="Y2698" s="38"/>
      <c r="Z2698" s="38"/>
      <c r="AA2698" s="38"/>
      <c r="AB2698" s="38"/>
      <c r="AC2698" s="38"/>
      <c r="AD2698" s="38"/>
      <c r="AE2698" s="38"/>
      <c r="AR2698" s="192" t="s">
        <v>301</v>
      </c>
      <c r="AT2698" s="192" t="s">
        <v>187</v>
      </c>
      <c r="AU2698" s="192" t="s">
        <v>92</v>
      </c>
      <c r="AY2698" s="19" t="s">
        <v>185</v>
      </c>
      <c r="BE2698" s="193">
        <f>IF(N2698="základní",J2698,0)</f>
        <v>0</v>
      </c>
      <c r="BF2698" s="193">
        <f>IF(N2698="snížená",J2698,0)</f>
        <v>0</v>
      </c>
      <c r="BG2698" s="193">
        <f>IF(N2698="zákl. přenesená",J2698,0)</f>
        <v>0</v>
      </c>
      <c r="BH2698" s="193">
        <f>IF(N2698="sníž. přenesená",J2698,0)</f>
        <v>0</v>
      </c>
      <c r="BI2698" s="193">
        <f>IF(N2698="nulová",J2698,0)</f>
        <v>0</v>
      </c>
      <c r="BJ2698" s="19" t="s">
        <v>92</v>
      </c>
      <c r="BK2698" s="193">
        <f>ROUND(I2698*H2698,2)</f>
        <v>0</v>
      </c>
      <c r="BL2698" s="19" t="s">
        <v>301</v>
      </c>
      <c r="BM2698" s="192" t="s">
        <v>3285</v>
      </c>
    </row>
    <row r="2699" s="2" customFormat="1">
      <c r="A2699" s="38"/>
      <c r="B2699" s="39"/>
      <c r="C2699" s="38"/>
      <c r="D2699" s="194" t="s">
        <v>193</v>
      </c>
      <c r="E2699" s="38"/>
      <c r="F2699" s="195" t="s">
        <v>3284</v>
      </c>
      <c r="G2699" s="38"/>
      <c r="H2699" s="38"/>
      <c r="I2699" s="196"/>
      <c r="J2699" s="38"/>
      <c r="K2699" s="38"/>
      <c r="L2699" s="39"/>
      <c r="M2699" s="197"/>
      <c r="N2699" s="198"/>
      <c r="O2699" s="77"/>
      <c r="P2699" s="77"/>
      <c r="Q2699" s="77"/>
      <c r="R2699" s="77"/>
      <c r="S2699" s="77"/>
      <c r="T2699" s="78"/>
      <c r="U2699" s="38"/>
      <c r="V2699" s="38"/>
      <c r="W2699" s="38"/>
      <c r="X2699" s="38"/>
      <c r="Y2699" s="38"/>
      <c r="Z2699" s="38"/>
      <c r="AA2699" s="38"/>
      <c r="AB2699" s="38"/>
      <c r="AC2699" s="38"/>
      <c r="AD2699" s="38"/>
      <c r="AE2699" s="38"/>
      <c r="AT2699" s="19" t="s">
        <v>193</v>
      </c>
      <c r="AU2699" s="19" t="s">
        <v>92</v>
      </c>
    </row>
    <row r="2700" s="2" customFormat="1">
      <c r="A2700" s="38"/>
      <c r="B2700" s="39"/>
      <c r="C2700" s="38"/>
      <c r="D2700" s="207" t="s">
        <v>201</v>
      </c>
      <c r="E2700" s="38"/>
      <c r="F2700" s="208" t="s">
        <v>3286</v>
      </c>
      <c r="G2700" s="38"/>
      <c r="H2700" s="38"/>
      <c r="I2700" s="196"/>
      <c r="J2700" s="38"/>
      <c r="K2700" s="38"/>
      <c r="L2700" s="39"/>
      <c r="M2700" s="197"/>
      <c r="N2700" s="198"/>
      <c r="O2700" s="77"/>
      <c r="P2700" s="77"/>
      <c r="Q2700" s="77"/>
      <c r="R2700" s="77"/>
      <c r="S2700" s="77"/>
      <c r="T2700" s="78"/>
      <c r="U2700" s="38"/>
      <c r="V2700" s="38"/>
      <c r="W2700" s="38"/>
      <c r="X2700" s="38"/>
      <c r="Y2700" s="38"/>
      <c r="Z2700" s="38"/>
      <c r="AA2700" s="38"/>
      <c r="AB2700" s="38"/>
      <c r="AC2700" s="38"/>
      <c r="AD2700" s="38"/>
      <c r="AE2700" s="38"/>
      <c r="AT2700" s="19" t="s">
        <v>201</v>
      </c>
      <c r="AU2700" s="19" t="s">
        <v>92</v>
      </c>
    </row>
    <row r="2701" s="2" customFormat="1" ht="37.8" customHeight="1">
      <c r="A2701" s="38"/>
      <c r="B2701" s="180"/>
      <c r="C2701" s="181" t="s">
        <v>3287</v>
      </c>
      <c r="D2701" s="181" t="s">
        <v>187</v>
      </c>
      <c r="E2701" s="182" t="s">
        <v>3288</v>
      </c>
      <c r="F2701" s="183" t="s">
        <v>3289</v>
      </c>
      <c r="G2701" s="184" t="s">
        <v>584</v>
      </c>
      <c r="H2701" s="185">
        <v>3.3999999999999999</v>
      </c>
      <c r="I2701" s="186"/>
      <c r="J2701" s="187">
        <f>ROUND(I2701*H2701,2)</f>
        <v>0</v>
      </c>
      <c r="K2701" s="183" t="s">
        <v>199</v>
      </c>
      <c r="L2701" s="39"/>
      <c r="M2701" s="188" t="s">
        <v>1</v>
      </c>
      <c r="N2701" s="189" t="s">
        <v>42</v>
      </c>
      <c r="O2701" s="77"/>
      <c r="P2701" s="190">
        <f>O2701*H2701</f>
        <v>0</v>
      </c>
      <c r="Q2701" s="190">
        <v>0</v>
      </c>
      <c r="R2701" s="190">
        <f>Q2701*H2701</f>
        <v>0</v>
      </c>
      <c r="S2701" s="190">
        <v>0.016</v>
      </c>
      <c r="T2701" s="191">
        <f>S2701*H2701</f>
        <v>0.054399999999999997</v>
      </c>
      <c r="U2701" s="38"/>
      <c r="V2701" s="38"/>
      <c r="W2701" s="38"/>
      <c r="X2701" s="38"/>
      <c r="Y2701" s="38"/>
      <c r="Z2701" s="38"/>
      <c r="AA2701" s="38"/>
      <c r="AB2701" s="38"/>
      <c r="AC2701" s="38"/>
      <c r="AD2701" s="38"/>
      <c r="AE2701" s="38"/>
      <c r="AR2701" s="192" t="s">
        <v>301</v>
      </c>
      <c r="AT2701" s="192" t="s">
        <v>187</v>
      </c>
      <c r="AU2701" s="192" t="s">
        <v>92</v>
      </c>
      <c r="AY2701" s="19" t="s">
        <v>185</v>
      </c>
      <c r="BE2701" s="193">
        <f>IF(N2701="základní",J2701,0)</f>
        <v>0</v>
      </c>
      <c r="BF2701" s="193">
        <f>IF(N2701="snížená",J2701,0)</f>
        <v>0</v>
      </c>
      <c r="BG2701" s="193">
        <f>IF(N2701="zákl. přenesená",J2701,0)</f>
        <v>0</v>
      </c>
      <c r="BH2701" s="193">
        <f>IF(N2701="sníž. přenesená",J2701,0)</f>
        <v>0</v>
      </c>
      <c r="BI2701" s="193">
        <f>IF(N2701="nulová",J2701,0)</f>
        <v>0</v>
      </c>
      <c r="BJ2701" s="19" t="s">
        <v>92</v>
      </c>
      <c r="BK2701" s="193">
        <f>ROUND(I2701*H2701,2)</f>
        <v>0</v>
      </c>
      <c r="BL2701" s="19" t="s">
        <v>301</v>
      </c>
      <c r="BM2701" s="192" t="s">
        <v>3290</v>
      </c>
    </row>
    <row r="2702" s="2" customFormat="1">
      <c r="A2702" s="38"/>
      <c r="B2702" s="39"/>
      <c r="C2702" s="38"/>
      <c r="D2702" s="194" t="s">
        <v>193</v>
      </c>
      <c r="E2702" s="38"/>
      <c r="F2702" s="195" t="s">
        <v>3289</v>
      </c>
      <c r="G2702" s="38"/>
      <c r="H2702" s="38"/>
      <c r="I2702" s="196"/>
      <c r="J2702" s="38"/>
      <c r="K2702" s="38"/>
      <c r="L2702" s="39"/>
      <c r="M2702" s="197"/>
      <c r="N2702" s="198"/>
      <c r="O2702" s="77"/>
      <c r="P2702" s="77"/>
      <c r="Q2702" s="77"/>
      <c r="R2702" s="77"/>
      <c r="S2702" s="77"/>
      <c r="T2702" s="78"/>
      <c r="U2702" s="38"/>
      <c r="V2702" s="38"/>
      <c r="W2702" s="38"/>
      <c r="X2702" s="38"/>
      <c r="Y2702" s="38"/>
      <c r="Z2702" s="38"/>
      <c r="AA2702" s="38"/>
      <c r="AB2702" s="38"/>
      <c r="AC2702" s="38"/>
      <c r="AD2702" s="38"/>
      <c r="AE2702" s="38"/>
      <c r="AT2702" s="19" t="s">
        <v>193</v>
      </c>
      <c r="AU2702" s="19" t="s">
        <v>92</v>
      </c>
    </row>
    <row r="2703" s="2" customFormat="1">
      <c r="A2703" s="38"/>
      <c r="B2703" s="39"/>
      <c r="C2703" s="38"/>
      <c r="D2703" s="207" t="s">
        <v>201</v>
      </c>
      <c r="E2703" s="38"/>
      <c r="F2703" s="208" t="s">
        <v>3291</v>
      </c>
      <c r="G2703" s="38"/>
      <c r="H2703" s="38"/>
      <c r="I2703" s="196"/>
      <c r="J2703" s="38"/>
      <c r="K2703" s="38"/>
      <c r="L2703" s="39"/>
      <c r="M2703" s="197"/>
      <c r="N2703" s="198"/>
      <c r="O2703" s="77"/>
      <c r="P2703" s="77"/>
      <c r="Q2703" s="77"/>
      <c r="R2703" s="77"/>
      <c r="S2703" s="77"/>
      <c r="T2703" s="78"/>
      <c r="U2703" s="38"/>
      <c r="V2703" s="38"/>
      <c r="W2703" s="38"/>
      <c r="X2703" s="38"/>
      <c r="Y2703" s="38"/>
      <c r="Z2703" s="38"/>
      <c r="AA2703" s="38"/>
      <c r="AB2703" s="38"/>
      <c r="AC2703" s="38"/>
      <c r="AD2703" s="38"/>
      <c r="AE2703" s="38"/>
      <c r="AT2703" s="19" t="s">
        <v>201</v>
      </c>
      <c r="AU2703" s="19" t="s">
        <v>92</v>
      </c>
    </row>
    <row r="2704" s="2" customFormat="1" ht="16.5" customHeight="1">
      <c r="A2704" s="38"/>
      <c r="B2704" s="180"/>
      <c r="C2704" s="181" t="s">
        <v>3292</v>
      </c>
      <c r="D2704" s="181" t="s">
        <v>187</v>
      </c>
      <c r="E2704" s="182" t="s">
        <v>3293</v>
      </c>
      <c r="F2704" s="183" t="s">
        <v>3294</v>
      </c>
      <c r="G2704" s="184" t="s">
        <v>190</v>
      </c>
      <c r="H2704" s="185">
        <v>35.75</v>
      </c>
      <c r="I2704" s="186"/>
      <c r="J2704" s="187">
        <f>ROUND(I2704*H2704,2)</f>
        <v>0</v>
      </c>
      <c r="K2704" s="183" t="s">
        <v>199</v>
      </c>
      <c r="L2704" s="39"/>
      <c r="M2704" s="188" t="s">
        <v>1</v>
      </c>
      <c r="N2704" s="189" t="s">
        <v>42</v>
      </c>
      <c r="O2704" s="77"/>
      <c r="P2704" s="190">
        <f>O2704*H2704</f>
        <v>0</v>
      </c>
      <c r="Q2704" s="190">
        <v>0</v>
      </c>
      <c r="R2704" s="190">
        <f>Q2704*H2704</f>
        <v>0</v>
      </c>
      <c r="S2704" s="190">
        <v>0.02</v>
      </c>
      <c r="T2704" s="191">
        <f>S2704*H2704</f>
        <v>0.71499999999999997</v>
      </c>
      <c r="U2704" s="38"/>
      <c r="V2704" s="38"/>
      <c r="W2704" s="38"/>
      <c r="X2704" s="38"/>
      <c r="Y2704" s="38"/>
      <c r="Z2704" s="38"/>
      <c r="AA2704" s="38"/>
      <c r="AB2704" s="38"/>
      <c r="AC2704" s="38"/>
      <c r="AD2704" s="38"/>
      <c r="AE2704" s="38"/>
      <c r="AR2704" s="192" t="s">
        <v>301</v>
      </c>
      <c r="AT2704" s="192" t="s">
        <v>187</v>
      </c>
      <c r="AU2704" s="192" t="s">
        <v>92</v>
      </c>
      <c r="AY2704" s="19" t="s">
        <v>185</v>
      </c>
      <c r="BE2704" s="193">
        <f>IF(N2704="základní",J2704,0)</f>
        <v>0</v>
      </c>
      <c r="BF2704" s="193">
        <f>IF(N2704="snížená",J2704,0)</f>
        <v>0</v>
      </c>
      <c r="BG2704" s="193">
        <f>IF(N2704="zákl. přenesená",J2704,0)</f>
        <v>0</v>
      </c>
      <c r="BH2704" s="193">
        <f>IF(N2704="sníž. přenesená",J2704,0)</f>
        <v>0</v>
      </c>
      <c r="BI2704" s="193">
        <f>IF(N2704="nulová",J2704,0)</f>
        <v>0</v>
      </c>
      <c r="BJ2704" s="19" t="s">
        <v>92</v>
      </c>
      <c r="BK2704" s="193">
        <f>ROUND(I2704*H2704,2)</f>
        <v>0</v>
      </c>
      <c r="BL2704" s="19" t="s">
        <v>301</v>
      </c>
      <c r="BM2704" s="192" t="s">
        <v>3295</v>
      </c>
    </row>
    <row r="2705" s="2" customFormat="1">
      <c r="A2705" s="38"/>
      <c r="B2705" s="39"/>
      <c r="C2705" s="38"/>
      <c r="D2705" s="194" t="s">
        <v>193</v>
      </c>
      <c r="E2705" s="38"/>
      <c r="F2705" s="195" t="s">
        <v>3294</v>
      </c>
      <c r="G2705" s="38"/>
      <c r="H2705" s="38"/>
      <c r="I2705" s="196"/>
      <c r="J2705" s="38"/>
      <c r="K2705" s="38"/>
      <c r="L2705" s="39"/>
      <c r="M2705" s="197"/>
      <c r="N2705" s="198"/>
      <c r="O2705" s="77"/>
      <c r="P2705" s="77"/>
      <c r="Q2705" s="77"/>
      <c r="R2705" s="77"/>
      <c r="S2705" s="77"/>
      <c r="T2705" s="78"/>
      <c r="U2705" s="38"/>
      <c r="V2705" s="38"/>
      <c r="W2705" s="38"/>
      <c r="X2705" s="38"/>
      <c r="Y2705" s="38"/>
      <c r="Z2705" s="38"/>
      <c r="AA2705" s="38"/>
      <c r="AB2705" s="38"/>
      <c r="AC2705" s="38"/>
      <c r="AD2705" s="38"/>
      <c r="AE2705" s="38"/>
      <c r="AT2705" s="19" t="s">
        <v>193</v>
      </c>
      <c r="AU2705" s="19" t="s">
        <v>92</v>
      </c>
    </row>
    <row r="2706" s="2" customFormat="1">
      <c r="A2706" s="38"/>
      <c r="B2706" s="39"/>
      <c r="C2706" s="38"/>
      <c r="D2706" s="207" t="s">
        <v>201</v>
      </c>
      <c r="E2706" s="38"/>
      <c r="F2706" s="208" t="s">
        <v>3296</v>
      </c>
      <c r="G2706" s="38"/>
      <c r="H2706" s="38"/>
      <c r="I2706" s="196"/>
      <c r="J2706" s="38"/>
      <c r="K2706" s="38"/>
      <c r="L2706" s="39"/>
      <c r="M2706" s="197"/>
      <c r="N2706" s="198"/>
      <c r="O2706" s="77"/>
      <c r="P2706" s="77"/>
      <c r="Q2706" s="77"/>
      <c r="R2706" s="77"/>
      <c r="S2706" s="77"/>
      <c r="T2706" s="78"/>
      <c r="U2706" s="38"/>
      <c r="V2706" s="38"/>
      <c r="W2706" s="38"/>
      <c r="X2706" s="38"/>
      <c r="Y2706" s="38"/>
      <c r="Z2706" s="38"/>
      <c r="AA2706" s="38"/>
      <c r="AB2706" s="38"/>
      <c r="AC2706" s="38"/>
      <c r="AD2706" s="38"/>
      <c r="AE2706" s="38"/>
      <c r="AT2706" s="19" t="s">
        <v>201</v>
      </c>
      <c r="AU2706" s="19" t="s">
        <v>92</v>
      </c>
    </row>
    <row r="2707" s="14" customFormat="1">
      <c r="A2707" s="14"/>
      <c r="B2707" s="219"/>
      <c r="C2707" s="14"/>
      <c r="D2707" s="194" t="s">
        <v>194</v>
      </c>
      <c r="E2707" s="220" t="s">
        <v>1</v>
      </c>
      <c r="F2707" s="221" t="s">
        <v>3297</v>
      </c>
      <c r="G2707" s="14"/>
      <c r="H2707" s="220" t="s">
        <v>1</v>
      </c>
      <c r="I2707" s="222"/>
      <c r="J2707" s="14"/>
      <c r="K2707" s="14"/>
      <c r="L2707" s="219"/>
      <c r="M2707" s="223"/>
      <c r="N2707" s="224"/>
      <c r="O2707" s="224"/>
      <c r="P2707" s="224"/>
      <c r="Q2707" s="224"/>
      <c r="R2707" s="224"/>
      <c r="S2707" s="224"/>
      <c r="T2707" s="225"/>
      <c r="U2707" s="14"/>
      <c r="V2707" s="14"/>
      <c r="W2707" s="14"/>
      <c r="X2707" s="14"/>
      <c r="Y2707" s="14"/>
      <c r="Z2707" s="14"/>
      <c r="AA2707" s="14"/>
      <c r="AB2707" s="14"/>
      <c r="AC2707" s="14"/>
      <c r="AD2707" s="14"/>
      <c r="AE2707" s="14"/>
      <c r="AT2707" s="220" t="s">
        <v>194</v>
      </c>
      <c r="AU2707" s="220" t="s">
        <v>92</v>
      </c>
      <c r="AV2707" s="14" t="s">
        <v>84</v>
      </c>
      <c r="AW2707" s="14" t="s">
        <v>32</v>
      </c>
      <c r="AX2707" s="14" t="s">
        <v>76</v>
      </c>
      <c r="AY2707" s="220" t="s">
        <v>185</v>
      </c>
    </row>
    <row r="2708" s="13" customFormat="1">
      <c r="A2708" s="13"/>
      <c r="B2708" s="199"/>
      <c r="C2708" s="13"/>
      <c r="D2708" s="194" t="s">
        <v>194</v>
      </c>
      <c r="E2708" s="200" t="s">
        <v>1</v>
      </c>
      <c r="F2708" s="201" t="s">
        <v>3298</v>
      </c>
      <c r="G2708" s="13"/>
      <c r="H2708" s="202">
        <v>16.5</v>
      </c>
      <c r="I2708" s="203"/>
      <c r="J2708" s="13"/>
      <c r="K2708" s="13"/>
      <c r="L2708" s="199"/>
      <c r="M2708" s="204"/>
      <c r="N2708" s="205"/>
      <c r="O2708" s="205"/>
      <c r="P2708" s="205"/>
      <c r="Q2708" s="205"/>
      <c r="R2708" s="205"/>
      <c r="S2708" s="205"/>
      <c r="T2708" s="206"/>
      <c r="U2708" s="13"/>
      <c r="V2708" s="13"/>
      <c r="W2708" s="13"/>
      <c r="X2708" s="13"/>
      <c r="Y2708" s="13"/>
      <c r="Z2708" s="13"/>
      <c r="AA2708" s="13"/>
      <c r="AB2708" s="13"/>
      <c r="AC2708" s="13"/>
      <c r="AD2708" s="13"/>
      <c r="AE2708" s="13"/>
      <c r="AT2708" s="200" t="s">
        <v>194</v>
      </c>
      <c r="AU2708" s="200" t="s">
        <v>92</v>
      </c>
      <c r="AV2708" s="13" t="s">
        <v>92</v>
      </c>
      <c r="AW2708" s="13" t="s">
        <v>32</v>
      </c>
      <c r="AX2708" s="13" t="s">
        <v>76</v>
      </c>
      <c r="AY2708" s="200" t="s">
        <v>185</v>
      </c>
    </row>
    <row r="2709" s="14" customFormat="1">
      <c r="A2709" s="14"/>
      <c r="B2709" s="219"/>
      <c r="C2709" s="14"/>
      <c r="D2709" s="194" t="s">
        <v>194</v>
      </c>
      <c r="E2709" s="220" t="s">
        <v>1</v>
      </c>
      <c r="F2709" s="221" t="s">
        <v>3299</v>
      </c>
      <c r="G2709" s="14"/>
      <c r="H2709" s="220" t="s">
        <v>1</v>
      </c>
      <c r="I2709" s="222"/>
      <c r="J2709" s="14"/>
      <c r="K2709" s="14"/>
      <c r="L2709" s="219"/>
      <c r="M2709" s="223"/>
      <c r="N2709" s="224"/>
      <c r="O2709" s="224"/>
      <c r="P2709" s="224"/>
      <c r="Q2709" s="224"/>
      <c r="R2709" s="224"/>
      <c r="S2709" s="224"/>
      <c r="T2709" s="225"/>
      <c r="U2709" s="14"/>
      <c r="V2709" s="14"/>
      <c r="W2709" s="14"/>
      <c r="X2709" s="14"/>
      <c r="Y2709" s="14"/>
      <c r="Z2709" s="14"/>
      <c r="AA2709" s="14"/>
      <c r="AB2709" s="14"/>
      <c r="AC2709" s="14"/>
      <c r="AD2709" s="14"/>
      <c r="AE2709" s="14"/>
      <c r="AT2709" s="220" t="s">
        <v>194</v>
      </c>
      <c r="AU2709" s="220" t="s">
        <v>92</v>
      </c>
      <c r="AV2709" s="14" t="s">
        <v>84</v>
      </c>
      <c r="AW2709" s="14" t="s">
        <v>32</v>
      </c>
      <c r="AX2709" s="14" t="s">
        <v>76</v>
      </c>
      <c r="AY2709" s="220" t="s">
        <v>185</v>
      </c>
    </row>
    <row r="2710" s="13" customFormat="1">
      <c r="A2710" s="13"/>
      <c r="B2710" s="199"/>
      <c r="C2710" s="13"/>
      <c r="D2710" s="194" t="s">
        <v>194</v>
      </c>
      <c r="E2710" s="200" t="s">
        <v>1</v>
      </c>
      <c r="F2710" s="201" t="s">
        <v>3300</v>
      </c>
      <c r="G2710" s="13"/>
      <c r="H2710" s="202">
        <v>8.25</v>
      </c>
      <c r="I2710" s="203"/>
      <c r="J2710" s="13"/>
      <c r="K2710" s="13"/>
      <c r="L2710" s="199"/>
      <c r="M2710" s="204"/>
      <c r="N2710" s="205"/>
      <c r="O2710" s="205"/>
      <c r="P2710" s="205"/>
      <c r="Q2710" s="205"/>
      <c r="R2710" s="205"/>
      <c r="S2710" s="205"/>
      <c r="T2710" s="206"/>
      <c r="U2710" s="13"/>
      <c r="V2710" s="13"/>
      <c r="W2710" s="13"/>
      <c r="X2710" s="13"/>
      <c r="Y2710" s="13"/>
      <c r="Z2710" s="13"/>
      <c r="AA2710" s="13"/>
      <c r="AB2710" s="13"/>
      <c r="AC2710" s="13"/>
      <c r="AD2710" s="13"/>
      <c r="AE2710" s="13"/>
      <c r="AT2710" s="200" t="s">
        <v>194</v>
      </c>
      <c r="AU2710" s="200" t="s">
        <v>92</v>
      </c>
      <c r="AV2710" s="13" t="s">
        <v>92</v>
      </c>
      <c r="AW2710" s="13" t="s">
        <v>32</v>
      </c>
      <c r="AX2710" s="13" t="s">
        <v>76</v>
      </c>
      <c r="AY2710" s="200" t="s">
        <v>185</v>
      </c>
    </row>
    <row r="2711" s="14" customFormat="1">
      <c r="A2711" s="14"/>
      <c r="B2711" s="219"/>
      <c r="C2711" s="14"/>
      <c r="D2711" s="194" t="s">
        <v>194</v>
      </c>
      <c r="E2711" s="220" t="s">
        <v>1</v>
      </c>
      <c r="F2711" s="221" t="s">
        <v>3301</v>
      </c>
      <c r="G2711" s="14"/>
      <c r="H2711" s="220" t="s">
        <v>1</v>
      </c>
      <c r="I2711" s="222"/>
      <c r="J2711" s="14"/>
      <c r="K2711" s="14"/>
      <c r="L2711" s="219"/>
      <c r="M2711" s="223"/>
      <c r="N2711" s="224"/>
      <c r="O2711" s="224"/>
      <c r="P2711" s="224"/>
      <c r="Q2711" s="224"/>
      <c r="R2711" s="224"/>
      <c r="S2711" s="224"/>
      <c r="T2711" s="225"/>
      <c r="U2711" s="14"/>
      <c r="V2711" s="14"/>
      <c r="W2711" s="14"/>
      <c r="X2711" s="14"/>
      <c r="Y2711" s="14"/>
      <c r="Z2711" s="14"/>
      <c r="AA2711" s="14"/>
      <c r="AB2711" s="14"/>
      <c r="AC2711" s="14"/>
      <c r="AD2711" s="14"/>
      <c r="AE2711" s="14"/>
      <c r="AT2711" s="220" t="s">
        <v>194</v>
      </c>
      <c r="AU2711" s="220" t="s">
        <v>92</v>
      </c>
      <c r="AV2711" s="14" t="s">
        <v>84</v>
      </c>
      <c r="AW2711" s="14" t="s">
        <v>32</v>
      </c>
      <c r="AX2711" s="14" t="s">
        <v>76</v>
      </c>
      <c r="AY2711" s="220" t="s">
        <v>185</v>
      </c>
    </row>
    <row r="2712" s="13" customFormat="1">
      <c r="A2712" s="13"/>
      <c r="B2712" s="199"/>
      <c r="C2712" s="13"/>
      <c r="D2712" s="194" t="s">
        <v>194</v>
      </c>
      <c r="E2712" s="200" t="s">
        <v>1</v>
      </c>
      <c r="F2712" s="201" t="s">
        <v>3302</v>
      </c>
      <c r="G2712" s="13"/>
      <c r="H2712" s="202">
        <v>11</v>
      </c>
      <c r="I2712" s="203"/>
      <c r="J2712" s="13"/>
      <c r="K2712" s="13"/>
      <c r="L2712" s="199"/>
      <c r="M2712" s="204"/>
      <c r="N2712" s="205"/>
      <c r="O2712" s="205"/>
      <c r="P2712" s="205"/>
      <c r="Q2712" s="205"/>
      <c r="R2712" s="205"/>
      <c r="S2712" s="205"/>
      <c r="T2712" s="206"/>
      <c r="U2712" s="13"/>
      <c r="V2712" s="13"/>
      <c r="W2712" s="13"/>
      <c r="X2712" s="13"/>
      <c r="Y2712" s="13"/>
      <c r="Z2712" s="13"/>
      <c r="AA2712" s="13"/>
      <c r="AB2712" s="13"/>
      <c r="AC2712" s="13"/>
      <c r="AD2712" s="13"/>
      <c r="AE2712" s="13"/>
      <c r="AT2712" s="200" t="s">
        <v>194</v>
      </c>
      <c r="AU2712" s="200" t="s">
        <v>92</v>
      </c>
      <c r="AV2712" s="13" t="s">
        <v>92</v>
      </c>
      <c r="AW2712" s="13" t="s">
        <v>32</v>
      </c>
      <c r="AX2712" s="13" t="s">
        <v>76</v>
      </c>
      <c r="AY2712" s="200" t="s">
        <v>185</v>
      </c>
    </row>
    <row r="2713" s="15" customFormat="1">
      <c r="A2713" s="15"/>
      <c r="B2713" s="226"/>
      <c r="C2713" s="15"/>
      <c r="D2713" s="194" t="s">
        <v>194</v>
      </c>
      <c r="E2713" s="227" t="s">
        <v>1</v>
      </c>
      <c r="F2713" s="228" t="s">
        <v>276</v>
      </c>
      <c r="G2713" s="15"/>
      <c r="H2713" s="229">
        <v>35.75</v>
      </c>
      <c r="I2713" s="230"/>
      <c r="J2713" s="15"/>
      <c r="K2713" s="15"/>
      <c r="L2713" s="226"/>
      <c r="M2713" s="231"/>
      <c r="N2713" s="232"/>
      <c r="O2713" s="232"/>
      <c r="P2713" s="232"/>
      <c r="Q2713" s="232"/>
      <c r="R2713" s="232"/>
      <c r="S2713" s="232"/>
      <c r="T2713" s="233"/>
      <c r="U2713" s="15"/>
      <c r="V2713" s="15"/>
      <c r="W2713" s="15"/>
      <c r="X2713" s="15"/>
      <c r="Y2713" s="15"/>
      <c r="Z2713" s="15"/>
      <c r="AA2713" s="15"/>
      <c r="AB2713" s="15"/>
      <c r="AC2713" s="15"/>
      <c r="AD2713" s="15"/>
      <c r="AE2713" s="15"/>
      <c r="AT2713" s="227" t="s">
        <v>194</v>
      </c>
      <c r="AU2713" s="227" t="s">
        <v>92</v>
      </c>
      <c r="AV2713" s="15" t="s">
        <v>191</v>
      </c>
      <c r="AW2713" s="15" t="s">
        <v>32</v>
      </c>
      <c r="AX2713" s="15" t="s">
        <v>84</v>
      </c>
      <c r="AY2713" s="227" t="s">
        <v>185</v>
      </c>
    </row>
    <row r="2714" s="2" customFormat="1" ht="37.8" customHeight="1">
      <c r="A2714" s="38"/>
      <c r="B2714" s="180"/>
      <c r="C2714" s="181" t="s">
        <v>3303</v>
      </c>
      <c r="D2714" s="181" t="s">
        <v>187</v>
      </c>
      <c r="E2714" s="182" t="s">
        <v>3304</v>
      </c>
      <c r="F2714" s="183" t="s">
        <v>3305</v>
      </c>
      <c r="G2714" s="184" t="s">
        <v>383</v>
      </c>
      <c r="H2714" s="185">
        <v>1</v>
      </c>
      <c r="I2714" s="186"/>
      <c r="J2714" s="187">
        <f>ROUND(I2714*H2714,2)</f>
        <v>0</v>
      </c>
      <c r="K2714" s="183" t="s">
        <v>1</v>
      </c>
      <c r="L2714" s="39"/>
      <c r="M2714" s="188" t="s">
        <v>1</v>
      </c>
      <c r="N2714" s="189" t="s">
        <v>42</v>
      </c>
      <c r="O2714" s="77"/>
      <c r="P2714" s="190">
        <f>O2714*H2714</f>
        <v>0</v>
      </c>
      <c r="Q2714" s="190">
        <v>0</v>
      </c>
      <c r="R2714" s="190">
        <f>Q2714*H2714</f>
        <v>0</v>
      </c>
      <c r="S2714" s="190">
        <v>0</v>
      </c>
      <c r="T2714" s="191">
        <f>S2714*H2714</f>
        <v>0</v>
      </c>
      <c r="U2714" s="38"/>
      <c r="V2714" s="38"/>
      <c r="W2714" s="38"/>
      <c r="X2714" s="38"/>
      <c r="Y2714" s="38"/>
      <c r="Z2714" s="38"/>
      <c r="AA2714" s="38"/>
      <c r="AB2714" s="38"/>
      <c r="AC2714" s="38"/>
      <c r="AD2714" s="38"/>
      <c r="AE2714" s="38"/>
      <c r="AR2714" s="192" t="s">
        <v>301</v>
      </c>
      <c r="AT2714" s="192" t="s">
        <v>187</v>
      </c>
      <c r="AU2714" s="192" t="s">
        <v>92</v>
      </c>
      <c r="AY2714" s="19" t="s">
        <v>185</v>
      </c>
      <c r="BE2714" s="193">
        <f>IF(N2714="základní",J2714,0)</f>
        <v>0</v>
      </c>
      <c r="BF2714" s="193">
        <f>IF(N2714="snížená",J2714,0)</f>
        <v>0</v>
      </c>
      <c r="BG2714" s="193">
        <f>IF(N2714="zákl. přenesená",J2714,0)</f>
        <v>0</v>
      </c>
      <c r="BH2714" s="193">
        <f>IF(N2714="sníž. přenesená",J2714,0)</f>
        <v>0</v>
      </c>
      <c r="BI2714" s="193">
        <f>IF(N2714="nulová",J2714,0)</f>
        <v>0</v>
      </c>
      <c r="BJ2714" s="19" t="s">
        <v>92</v>
      </c>
      <c r="BK2714" s="193">
        <f>ROUND(I2714*H2714,2)</f>
        <v>0</v>
      </c>
      <c r="BL2714" s="19" t="s">
        <v>301</v>
      </c>
      <c r="BM2714" s="192" t="s">
        <v>3306</v>
      </c>
    </row>
    <row r="2715" s="2" customFormat="1">
      <c r="A2715" s="38"/>
      <c r="B2715" s="39"/>
      <c r="C2715" s="38"/>
      <c r="D2715" s="194" t="s">
        <v>193</v>
      </c>
      <c r="E2715" s="38"/>
      <c r="F2715" s="195" t="s">
        <v>3305</v>
      </c>
      <c r="G2715" s="38"/>
      <c r="H2715" s="38"/>
      <c r="I2715" s="196"/>
      <c r="J2715" s="38"/>
      <c r="K2715" s="38"/>
      <c r="L2715" s="39"/>
      <c r="M2715" s="197"/>
      <c r="N2715" s="198"/>
      <c r="O2715" s="77"/>
      <c r="P2715" s="77"/>
      <c r="Q2715" s="77"/>
      <c r="R2715" s="77"/>
      <c r="S2715" s="77"/>
      <c r="T2715" s="78"/>
      <c r="U2715" s="38"/>
      <c r="V2715" s="38"/>
      <c r="W2715" s="38"/>
      <c r="X2715" s="38"/>
      <c r="Y2715" s="38"/>
      <c r="Z2715" s="38"/>
      <c r="AA2715" s="38"/>
      <c r="AB2715" s="38"/>
      <c r="AC2715" s="38"/>
      <c r="AD2715" s="38"/>
      <c r="AE2715" s="38"/>
      <c r="AT2715" s="19" t="s">
        <v>193</v>
      </c>
      <c r="AU2715" s="19" t="s">
        <v>92</v>
      </c>
    </row>
    <row r="2716" s="2" customFormat="1" ht="37.8" customHeight="1">
      <c r="A2716" s="38"/>
      <c r="B2716" s="180"/>
      <c r="C2716" s="181" t="s">
        <v>3307</v>
      </c>
      <c r="D2716" s="181" t="s">
        <v>187</v>
      </c>
      <c r="E2716" s="182" t="s">
        <v>3308</v>
      </c>
      <c r="F2716" s="183" t="s">
        <v>3309</v>
      </c>
      <c r="G2716" s="184" t="s">
        <v>383</v>
      </c>
      <c r="H2716" s="185">
        <v>1</v>
      </c>
      <c r="I2716" s="186"/>
      <c r="J2716" s="187">
        <f>ROUND(I2716*H2716,2)</f>
        <v>0</v>
      </c>
      <c r="K2716" s="183" t="s">
        <v>1</v>
      </c>
      <c r="L2716" s="39"/>
      <c r="M2716" s="188" t="s">
        <v>1</v>
      </c>
      <c r="N2716" s="189" t="s">
        <v>42</v>
      </c>
      <c r="O2716" s="77"/>
      <c r="P2716" s="190">
        <f>O2716*H2716</f>
        <v>0</v>
      </c>
      <c r="Q2716" s="190">
        <v>0</v>
      </c>
      <c r="R2716" s="190">
        <f>Q2716*H2716</f>
        <v>0</v>
      </c>
      <c r="S2716" s="190">
        <v>0</v>
      </c>
      <c r="T2716" s="191">
        <f>S2716*H2716</f>
        <v>0</v>
      </c>
      <c r="U2716" s="38"/>
      <c r="V2716" s="38"/>
      <c r="W2716" s="38"/>
      <c r="X2716" s="38"/>
      <c r="Y2716" s="38"/>
      <c r="Z2716" s="38"/>
      <c r="AA2716" s="38"/>
      <c r="AB2716" s="38"/>
      <c r="AC2716" s="38"/>
      <c r="AD2716" s="38"/>
      <c r="AE2716" s="38"/>
      <c r="AR2716" s="192" t="s">
        <v>301</v>
      </c>
      <c r="AT2716" s="192" t="s">
        <v>187</v>
      </c>
      <c r="AU2716" s="192" t="s">
        <v>92</v>
      </c>
      <c r="AY2716" s="19" t="s">
        <v>185</v>
      </c>
      <c r="BE2716" s="193">
        <f>IF(N2716="základní",J2716,0)</f>
        <v>0</v>
      </c>
      <c r="BF2716" s="193">
        <f>IF(N2716="snížená",J2716,0)</f>
        <v>0</v>
      </c>
      <c r="BG2716" s="193">
        <f>IF(N2716="zákl. přenesená",J2716,0)</f>
        <v>0</v>
      </c>
      <c r="BH2716" s="193">
        <f>IF(N2716="sníž. přenesená",J2716,0)</f>
        <v>0</v>
      </c>
      <c r="BI2716" s="193">
        <f>IF(N2716="nulová",J2716,0)</f>
        <v>0</v>
      </c>
      <c r="BJ2716" s="19" t="s">
        <v>92</v>
      </c>
      <c r="BK2716" s="193">
        <f>ROUND(I2716*H2716,2)</f>
        <v>0</v>
      </c>
      <c r="BL2716" s="19" t="s">
        <v>301</v>
      </c>
      <c r="BM2716" s="192" t="s">
        <v>3310</v>
      </c>
    </row>
    <row r="2717" s="2" customFormat="1">
      <c r="A2717" s="38"/>
      <c r="B2717" s="39"/>
      <c r="C2717" s="38"/>
      <c r="D2717" s="194" t="s">
        <v>193</v>
      </c>
      <c r="E2717" s="38"/>
      <c r="F2717" s="195" t="s">
        <v>3309</v>
      </c>
      <c r="G2717" s="38"/>
      <c r="H2717" s="38"/>
      <c r="I2717" s="196"/>
      <c r="J2717" s="38"/>
      <c r="K2717" s="38"/>
      <c r="L2717" s="39"/>
      <c r="M2717" s="197"/>
      <c r="N2717" s="198"/>
      <c r="O2717" s="77"/>
      <c r="P2717" s="77"/>
      <c r="Q2717" s="77"/>
      <c r="R2717" s="77"/>
      <c r="S2717" s="77"/>
      <c r="T2717" s="78"/>
      <c r="U2717" s="38"/>
      <c r="V2717" s="38"/>
      <c r="W2717" s="38"/>
      <c r="X2717" s="38"/>
      <c r="Y2717" s="38"/>
      <c r="Z2717" s="38"/>
      <c r="AA2717" s="38"/>
      <c r="AB2717" s="38"/>
      <c r="AC2717" s="38"/>
      <c r="AD2717" s="38"/>
      <c r="AE2717" s="38"/>
      <c r="AT2717" s="19" t="s">
        <v>193</v>
      </c>
      <c r="AU2717" s="19" t="s">
        <v>92</v>
      </c>
    </row>
    <row r="2718" s="2" customFormat="1" ht="24.15" customHeight="1">
      <c r="A2718" s="38"/>
      <c r="B2718" s="180"/>
      <c r="C2718" s="181" t="s">
        <v>3311</v>
      </c>
      <c r="D2718" s="181" t="s">
        <v>187</v>
      </c>
      <c r="E2718" s="182" t="s">
        <v>3312</v>
      </c>
      <c r="F2718" s="183" t="s">
        <v>3313</v>
      </c>
      <c r="G2718" s="184" t="s">
        <v>584</v>
      </c>
      <c r="H2718" s="185">
        <v>3.2000000000000002</v>
      </c>
      <c r="I2718" s="186"/>
      <c r="J2718" s="187">
        <f>ROUND(I2718*H2718,2)</f>
        <v>0</v>
      </c>
      <c r="K2718" s="183" t="s">
        <v>199</v>
      </c>
      <c r="L2718" s="39"/>
      <c r="M2718" s="188" t="s">
        <v>1</v>
      </c>
      <c r="N2718" s="189" t="s">
        <v>42</v>
      </c>
      <c r="O2718" s="77"/>
      <c r="P2718" s="190">
        <f>O2718*H2718</f>
        <v>0</v>
      </c>
      <c r="Q2718" s="190">
        <v>0</v>
      </c>
      <c r="R2718" s="190">
        <f>Q2718*H2718</f>
        <v>0</v>
      </c>
      <c r="S2718" s="190">
        <v>0</v>
      </c>
      <c r="T2718" s="191">
        <f>S2718*H2718</f>
        <v>0</v>
      </c>
      <c r="U2718" s="38"/>
      <c r="V2718" s="38"/>
      <c r="W2718" s="38"/>
      <c r="X2718" s="38"/>
      <c r="Y2718" s="38"/>
      <c r="Z2718" s="38"/>
      <c r="AA2718" s="38"/>
      <c r="AB2718" s="38"/>
      <c r="AC2718" s="38"/>
      <c r="AD2718" s="38"/>
      <c r="AE2718" s="38"/>
      <c r="AR2718" s="192" t="s">
        <v>301</v>
      </c>
      <c r="AT2718" s="192" t="s">
        <v>187</v>
      </c>
      <c r="AU2718" s="192" t="s">
        <v>92</v>
      </c>
      <c r="AY2718" s="19" t="s">
        <v>185</v>
      </c>
      <c r="BE2718" s="193">
        <f>IF(N2718="základní",J2718,0)</f>
        <v>0</v>
      </c>
      <c r="BF2718" s="193">
        <f>IF(N2718="snížená",J2718,0)</f>
        <v>0</v>
      </c>
      <c r="BG2718" s="193">
        <f>IF(N2718="zákl. přenesená",J2718,0)</f>
        <v>0</v>
      </c>
      <c r="BH2718" s="193">
        <f>IF(N2718="sníž. přenesená",J2718,0)</f>
        <v>0</v>
      </c>
      <c r="BI2718" s="193">
        <f>IF(N2718="nulová",J2718,0)</f>
        <v>0</v>
      </c>
      <c r="BJ2718" s="19" t="s">
        <v>92</v>
      </c>
      <c r="BK2718" s="193">
        <f>ROUND(I2718*H2718,2)</f>
        <v>0</v>
      </c>
      <c r="BL2718" s="19" t="s">
        <v>301</v>
      </c>
      <c r="BM2718" s="192" t="s">
        <v>3314</v>
      </c>
    </row>
    <row r="2719" s="2" customFormat="1">
      <c r="A2719" s="38"/>
      <c r="B2719" s="39"/>
      <c r="C2719" s="38"/>
      <c r="D2719" s="194" t="s">
        <v>193</v>
      </c>
      <c r="E2719" s="38"/>
      <c r="F2719" s="195" t="s">
        <v>3313</v>
      </c>
      <c r="G2719" s="38"/>
      <c r="H2719" s="38"/>
      <c r="I2719" s="196"/>
      <c r="J2719" s="38"/>
      <c r="K2719" s="38"/>
      <c r="L2719" s="39"/>
      <c r="M2719" s="197"/>
      <c r="N2719" s="198"/>
      <c r="O2719" s="77"/>
      <c r="P2719" s="77"/>
      <c r="Q2719" s="77"/>
      <c r="R2719" s="77"/>
      <c r="S2719" s="77"/>
      <c r="T2719" s="78"/>
      <c r="U2719" s="38"/>
      <c r="V2719" s="38"/>
      <c r="W2719" s="38"/>
      <c r="X2719" s="38"/>
      <c r="Y2719" s="38"/>
      <c r="Z2719" s="38"/>
      <c r="AA2719" s="38"/>
      <c r="AB2719" s="38"/>
      <c r="AC2719" s="38"/>
      <c r="AD2719" s="38"/>
      <c r="AE2719" s="38"/>
      <c r="AT2719" s="19" t="s">
        <v>193</v>
      </c>
      <c r="AU2719" s="19" t="s">
        <v>92</v>
      </c>
    </row>
    <row r="2720" s="2" customFormat="1">
      <c r="A2720" s="38"/>
      <c r="B2720" s="39"/>
      <c r="C2720" s="38"/>
      <c r="D2720" s="207" t="s">
        <v>201</v>
      </c>
      <c r="E2720" s="38"/>
      <c r="F2720" s="208" t="s">
        <v>3315</v>
      </c>
      <c r="G2720" s="38"/>
      <c r="H2720" s="38"/>
      <c r="I2720" s="196"/>
      <c r="J2720" s="38"/>
      <c r="K2720" s="38"/>
      <c r="L2720" s="39"/>
      <c r="M2720" s="197"/>
      <c r="N2720" s="198"/>
      <c r="O2720" s="77"/>
      <c r="P2720" s="77"/>
      <c r="Q2720" s="77"/>
      <c r="R2720" s="77"/>
      <c r="S2720" s="77"/>
      <c r="T2720" s="78"/>
      <c r="U2720" s="38"/>
      <c r="V2720" s="38"/>
      <c r="W2720" s="38"/>
      <c r="X2720" s="38"/>
      <c r="Y2720" s="38"/>
      <c r="Z2720" s="38"/>
      <c r="AA2720" s="38"/>
      <c r="AB2720" s="38"/>
      <c r="AC2720" s="38"/>
      <c r="AD2720" s="38"/>
      <c r="AE2720" s="38"/>
      <c r="AT2720" s="19" t="s">
        <v>201</v>
      </c>
      <c r="AU2720" s="19" t="s">
        <v>92</v>
      </c>
    </row>
    <row r="2721" s="14" customFormat="1">
      <c r="A2721" s="14"/>
      <c r="B2721" s="219"/>
      <c r="C2721" s="14"/>
      <c r="D2721" s="194" t="s">
        <v>194</v>
      </c>
      <c r="E2721" s="220" t="s">
        <v>1</v>
      </c>
      <c r="F2721" s="221" t="s">
        <v>3316</v>
      </c>
      <c r="G2721" s="14"/>
      <c r="H2721" s="220" t="s">
        <v>1</v>
      </c>
      <c r="I2721" s="222"/>
      <c r="J2721" s="14"/>
      <c r="K2721" s="14"/>
      <c r="L2721" s="219"/>
      <c r="M2721" s="223"/>
      <c r="N2721" s="224"/>
      <c r="O2721" s="224"/>
      <c r="P2721" s="224"/>
      <c r="Q2721" s="224"/>
      <c r="R2721" s="224"/>
      <c r="S2721" s="224"/>
      <c r="T2721" s="225"/>
      <c r="U2721" s="14"/>
      <c r="V2721" s="14"/>
      <c r="W2721" s="14"/>
      <c r="X2721" s="14"/>
      <c r="Y2721" s="14"/>
      <c r="Z2721" s="14"/>
      <c r="AA2721" s="14"/>
      <c r="AB2721" s="14"/>
      <c r="AC2721" s="14"/>
      <c r="AD2721" s="14"/>
      <c r="AE2721" s="14"/>
      <c r="AT2721" s="220" t="s">
        <v>194</v>
      </c>
      <c r="AU2721" s="220" t="s">
        <v>92</v>
      </c>
      <c r="AV2721" s="14" t="s">
        <v>84</v>
      </c>
      <c r="AW2721" s="14" t="s">
        <v>32</v>
      </c>
      <c r="AX2721" s="14" t="s">
        <v>76</v>
      </c>
      <c r="AY2721" s="220" t="s">
        <v>185</v>
      </c>
    </row>
    <row r="2722" s="13" customFormat="1">
      <c r="A2722" s="13"/>
      <c r="B2722" s="199"/>
      <c r="C2722" s="13"/>
      <c r="D2722" s="194" t="s">
        <v>194</v>
      </c>
      <c r="E2722" s="200" t="s">
        <v>1</v>
      </c>
      <c r="F2722" s="201" t="s">
        <v>3317</v>
      </c>
      <c r="G2722" s="13"/>
      <c r="H2722" s="202">
        <v>3.2000000000000002</v>
      </c>
      <c r="I2722" s="203"/>
      <c r="J2722" s="13"/>
      <c r="K2722" s="13"/>
      <c r="L2722" s="199"/>
      <c r="M2722" s="204"/>
      <c r="N2722" s="205"/>
      <c r="O2722" s="205"/>
      <c r="P2722" s="205"/>
      <c r="Q2722" s="205"/>
      <c r="R2722" s="205"/>
      <c r="S2722" s="205"/>
      <c r="T2722" s="206"/>
      <c r="U2722" s="13"/>
      <c r="V2722" s="13"/>
      <c r="W2722" s="13"/>
      <c r="X2722" s="13"/>
      <c r="Y2722" s="13"/>
      <c r="Z2722" s="13"/>
      <c r="AA2722" s="13"/>
      <c r="AB2722" s="13"/>
      <c r="AC2722" s="13"/>
      <c r="AD2722" s="13"/>
      <c r="AE2722" s="13"/>
      <c r="AT2722" s="200" t="s">
        <v>194</v>
      </c>
      <c r="AU2722" s="200" t="s">
        <v>92</v>
      </c>
      <c r="AV2722" s="13" t="s">
        <v>92</v>
      </c>
      <c r="AW2722" s="13" t="s">
        <v>32</v>
      </c>
      <c r="AX2722" s="13" t="s">
        <v>84</v>
      </c>
      <c r="AY2722" s="200" t="s">
        <v>185</v>
      </c>
    </row>
    <row r="2723" s="2" customFormat="1" ht="24.15" customHeight="1">
      <c r="A2723" s="38"/>
      <c r="B2723" s="180"/>
      <c r="C2723" s="209" t="s">
        <v>3318</v>
      </c>
      <c r="D2723" s="209" t="s">
        <v>240</v>
      </c>
      <c r="E2723" s="210" t="s">
        <v>3319</v>
      </c>
      <c r="F2723" s="211" t="s">
        <v>3320</v>
      </c>
      <c r="G2723" s="212" t="s">
        <v>383</v>
      </c>
      <c r="H2723" s="213">
        <v>8</v>
      </c>
      <c r="I2723" s="214"/>
      <c r="J2723" s="215">
        <f>ROUND(I2723*H2723,2)</f>
        <v>0</v>
      </c>
      <c r="K2723" s="211" t="s">
        <v>1</v>
      </c>
      <c r="L2723" s="216"/>
      <c r="M2723" s="217" t="s">
        <v>1</v>
      </c>
      <c r="N2723" s="218" t="s">
        <v>42</v>
      </c>
      <c r="O2723" s="77"/>
      <c r="P2723" s="190">
        <f>O2723*H2723</f>
        <v>0</v>
      </c>
      <c r="Q2723" s="190">
        <v>0.0036900000000000001</v>
      </c>
      <c r="R2723" s="190">
        <f>Q2723*H2723</f>
        <v>0.029520000000000001</v>
      </c>
      <c r="S2723" s="190">
        <v>0</v>
      </c>
      <c r="T2723" s="191">
        <f>S2723*H2723</f>
        <v>0</v>
      </c>
      <c r="U2723" s="38"/>
      <c r="V2723" s="38"/>
      <c r="W2723" s="38"/>
      <c r="X2723" s="38"/>
      <c r="Y2723" s="38"/>
      <c r="Z2723" s="38"/>
      <c r="AA2723" s="38"/>
      <c r="AB2723" s="38"/>
      <c r="AC2723" s="38"/>
      <c r="AD2723" s="38"/>
      <c r="AE2723" s="38"/>
      <c r="AR2723" s="192" t="s">
        <v>414</v>
      </c>
      <c r="AT2723" s="192" t="s">
        <v>240</v>
      </c>
      <c r="AU2723" s="192" t="s">
        <v>92</v>
      </c>
      <c r="AY2723" s="19" t="s">
        <v>185</v>
      </c>
      <c r="BE2723" s="193">
        <f>IF(N2723="základní",J2723,0)</f>
        <v>0</v>
      </c>
      <c r="BF2723" s="193">
        <f>IF(N2723="snížená",J2723,0)</f>
        <v>0</v>
      </c>
      <c r="BG2723" s="193">
        <f>IF(N2723="zákl. přenesená",J2723,0)</f>
        <v>0</v>
      </c>
      <c r="BH2723" s="193">
        <f>IF(N2723="sníž. přenesená",J2723,0)</f>
        <v>0</v>
      </c>
      <c r="BI2723" s="193">
        <f>IF(N2723="nulová",J2723,0)</f>
        <v>0</v>
      </c>
      <c r="BJ2723" s="19" t="s">
        <v>92</v>
      </c>
      <c r="BK2723" s="193">
        <f>ROUND(I2723*H2723,2)</f>
        <v>0</v>
      </c>
      <c r="BL2723" s="19" t="s">
        <v>301</v>
      </c>
      <c r="BM2723" s="192" t="s">
        <v>3321</v>
      </c>
    </row>
    <row r="2724" s="2" customFormat="1">
      <c r="A2724" s="38"/>
      <c r="B2724" s="39"/>
      <c r="C2724" s="38"/>
      <c r="D2724" s="194" t="s">
        <v>193</v>
      </c>
      <c r="E2724" s="38"/>
      <c r="F2724" s="195" t="s">
        <v>3320</v>
      </c>
      <c r="G2724" s="38"/>
      <c r="H2724" s="38"/>
      <c r="I2724" s="196"/>
      <c r="J2724" s="38"/>
      <c r="K2724" s="38"/>
      <c r="L2724" s="39"/>
      <c r="M2724" s="197"/>
      <c r="N2724" s="198"/>
      <c r="O2724" s="77"/>
      <c r="P2724" s="77"/>
      <c r="Q2724" s="77"/>
      <c r="R2724" s="77"/>
      <c r="S2724" s="77"/>
      <c r="T2724" s="78"/>
      <c r="U2724" s="38"/>
      <c r="V2724" s="38"/>
      <c r="W2724" s="38"/>
      <c r="X2724" s="38"/>
      <c r="Y2724" s="38"/>
      <c r="Z2724" s="38"/>
      <c r="AA2724" s="38"/>
      <c r="AB2724" s="38"/>
      <c r="AC2724" s="38"/>
      <c r="AD2724" s="38"/>
      <c r="AE2724" s="38"/>
      <c r="AT2724" s="19" t="s">
        <v>193</v>
      </c>
      <c r="AU2724" s="19" t="s">
        <v>92</v>
      </c>
    </row>
    <row r="2725" s="2" customFormat="1" ht="16.5" customHeight="1">
      <c r="A2725" s="38"/>
      <c r="B2725" s="180"/>
      <c r="C2725" s="181" t="s">
        <v>3322</v>
      </c>
      <c r="D2725" s="181" t="s">
        <v>187</v>
      </c>
      <c r="E2725" s="182" t="s">
        <v>3323</v>
      </c>
      <c r="F2725" s="183" t="s">
        <v>3324</v>
      </c>
      <c r="G2725" s="184" t="s">
        <v>584</v>
      </c>
      <c r="H2725" s="185">
        <v>10.800000000000001</v>
      </c>
      <c r="I2725" s="186"/>
      <c r="J2725" s="187">
        <f>ROUND(I2725*H2725,2)</f>
        <v>0</v>
      </c>
      <c r="K2725" s="183" t="s">
        <v>199</v>
      </c>
      <c r="L2725" s="39"/>
      <c r="M2725" s="188" t="s">
        <v>1</v>
      </c>
      <c r="N2725" s="189" t="s">
        <v>42</v>
      </c>
      <c r="O2725" s="77"/>
      <c r="P2725" s="190">
        <f>O2725*H2725</f>
        <v>0</v>
      </c>
      <c r="Q2725" s="190">
        <v>0</v>
      </c>
      <c r="R2725" s="190">
        <f>Q2725*H2725</f>
        <v>0</v>
      </c>
      <c r="S2725" s="190">
        <v>0</v>
      </c>
      <c r="T2725" s="191">
        <f>S2725*H2725</f>
        <v>0</v>
      </c>
      <c r="U2725" s="38"/>
      <c r="V2725" s="38"/>
      <c r="W2725" s="38"/>
      <c r="X2725" s="38"/>
      <c r="Y2725" s="38"/>
      <c r="Z2725" s="38"/>
      <c r="AA2725" s="38"/>
      <c r="AB2725" s="38"/>
      <c r="AC2725" s="38"/>
      <c r="AD2725" s="38"/>
      <c r="AE2725" s="38"/>
      <c r="AR2725" s="192" t="s">
        <v>301</v>
      </c>
      <c r="AT2725" s="192" t="s">
        <v>187</v>
      </c>
      <c r="AU2725" s="192" t="s">
        <v>92</v>
      </c>
      <c r="AY2725" s="19" t="s">
        <v>185</v>
      </c>
      <c r="BE2725" s="193">
        <f>IF(N2725="základní",J2725,0)</f>
        <v>0</v>
      </c>
      <c r="BF2725" s="193">
        <f>IF(N2725="snížená",J2725,0)</f>
        <v>0</v>
      </c>
      <c r="BG2725" s="193">
        <f>IF(N2725="zákl. přenesená",J2725,0)</f>
        <v>0</v>
      </c>
      <c r="BH2725" s="193">
        <f>IF(N2725="sníž. přenesená",J2725,0)</f>
        <v>0</v>
      </c>
      <c r="BI2725" s="193">
        <f>IF(N2725="nulová",J2725,0)</f>
        <v>0</v>
      </c>
      <c r="BJ2725" s="19" t="s">
        <v>92</v>
      </c>
      <c r="BK2725" s="193">
        <f>ROUND(I2725*H2725,2)</f>
        <v>0</v>
      </c>
      <c r="BL2725" s="19" t="s">
        <v>301</v>
      </c>
      <c r="BM2725" s="192" t="s">
        <v>3325</v>
      </c>
    </row>
    <row r="2726" s="2" customFormat="1">
      <c r="A2726" s="38"/>
      <c r="B2726" s="39"/>
      <c r="C2726" s="38"/>
      <c r="D2726" s="194" t="s">
        <v>193</v>
      </c>
      <c r="E2726" s="38"/>
      <c r="F2726" s="195" t="s">
        <v>3324</v>
      </c>
      <c r="G2726" s="38"/>
      <c r="H2726" s="38"/>
      <c r="I2726" s="196"/>
      <c r="J2726" s="38"/>
      <c r="K2726" s="38"/>
      <c r="L2726" s="39"/>
      <c r="M2726" s="197"/>
      <c r="N2726" s="198"/>
      <c r="O2726" s="77"/>
      <c r="P2726" s="77"/>
      <c r="Q2726" s="77"/>
      <c r="R2726" s="77"/>
      <c r="S2726" s="77"/>
      <c r="T2726" s="78"/>
      <c r="U2726" s="38"/>
      <c r="V2726" s="38"/>
      <c r="W2726" s="38"/>
      <c r="X2726" s="38"/>
      <c r="Y2726" s="38"/>
      <c r="Z2726" s="38"/>
      <c r="AA2726" s="38"/>
      <c r="AB2726" s="38"/>
      <c r="AC2726" s="38"/>
      <c r="AD2726" s="38"/>
      <c r="AE2726" s="38"/>
      <c r="AT2726" s="19" t="s">
        <v>193</v>
      </c>
      <c r="AU2726" s="19" t="s">
        <v>92</v>
      </c>
    </row>
    <row r="2727" s="2" customFormat="1">
      <c r="A2727" s="38"/>
      <c r="B2727" s="39"/>
      <c r="C2727" s="38"/>
      <c r="D2727" s="207" t="s">
        <v>201</v>
      </c>
      <c r="E2727" s="38"/>
      <c r="F2727" s="208" t="s">
        <v>3326</v>
      </c>
      <c r="G2727" s="38"/>
      <c r="H2727" s="38"/>
      <c r="I2727" s="196"/>
      <c r="J2727" s="38"/>
      <c r="K2727" s="38"/>
      <c r="L2727" s="39"/>
      <c r="M2727" s="197"/>
      <c r="N2727" s="198"/>
      <c r="O2727" s="77"/>
      <c r="P2727" s="77"/>
      <c r="Q2727" s="77"/>
      <c r="R2727" s="77"/>
      <c r="S2727" s="77"/>
      <c r="T2727" s="78"/>
      <c r="U2727" s="38"/>
      <c r="V2727" s="38"/>
      <c r="W2727" s="38"/>
      <c r="X2727" s="38"/>
      <c r="Y2727" s="38"/>
      <c r="Z2727" s="38"/>
      <c r="AA2727" s="38"/>
      <c r="AB2727" s="38"/>
      <c r="AC2727" s="38"/>
      <c r="AD2727" s="38"/>
      <c r="AE2727" s="38"/>
      <c r="AT2727" s="19" t="s">
        <v>201</v>
      </c>
      <c r="AU2727" s="19" t="s">
        <v>92</v>
      </c>
    </row>
    <row r="2728" s="14" customFormat="1">
      <c r="A2728" s="14"/>
      <c r="B2728" s="219"/>
      <c r="C2728" s="14"/>
      <c r="D2728" s="194" t="s">
        <v>194</v>
      </c>
      <c r="E2728" s="220" t="s">
        <v>1</v>
      </c>
      <c r="F2728" s="221" t="s">
        <v>3327</v>
      </c>
      <c r="G2728" s="14"/>
      <c r="H2728" s="220" t="s">
        <v>1</v>
      </c>
      <c r="I2728" s="222"/>
      <c r="J2728" s="14"/>
      <c r="K2728" s="14"/>
      <c r="L2728" s="219"/>
      <c r="M2728" s="223"/>
      <c r="N2728" s="224"/>
      <c r="O2728" s="224"/>
      <c r="P2728" s="224"/>
      <c r="Q2728" s="224"/>
      <c r="R2728" s="224"/>
      <c r="S2728" s="224"/>
      <c r="T2728" s="225"/>
      <c r="U2728" s="14"/>
      <c r="V2728" s="14"/>
      <c r="W2728" s="14"/>
      <c r="X2728" s="14"/>
      <c r="Y2728" s="14"/>
      <c r="Z2728" s="14"/>
      <c r="AA2728" s="14"/>
      <c r="AB2728" s="14"/>
      <c r="AC2728" s="14"/>
      <c r="AD2728" s="14"/>
      <c r="AE2728" s="14"/>
      <c r="AT2728" s="220" t="s">
        <v>194</v>
      </c>
      <c r="AU2728" s="220" t="s">
        <v>92</v>
      </c>
      <c r="AV2728" s="14" t="s">
        <v>84</v>
      </c>
      <c r="AW2728" s="14" t="s">
        <v>32</v>
      </c>
      <c r="AX2728" s="14" t="s">
        <v>76</v>
      </c>
      <c r="AY2728" s="220" t="s">
        <v>185</v>
      </c>
    </row>
    <row r="2729" s="13" customFormat="1">
      <c r="A2729" s="13"/>
      <c r="B2729" s="199"/>
      <c r="C2729" s="13"/>
      <c r="D2729" s="194" t="s">
        <v>194</v>
      </c>
      <c r="E2729" s="200" t="s">
        <v>1</v>
      </c>
      <c r="F2729" s="201" t="s">
        <v>3328</v>
      </c>
      <c r="G2729" s="13"/>
      <c r="H2729" s="202">
        <v>6</v>
      </c>
      <c r="I2729" s="203"/>
      <c r="J2729" s="13"/>
      <c r="K2729" s="13"/>
      <c r="L2729" s="199"/>
      <c r="M2729" s="204"/>
      <c r="N2729" s="205"/>
      <c r="O2729" s="205"/>
      <c r="P2729" s="205"/>
      <c r="Q2729" s="205"/>
      <c r="R2729" s="205"/>
      <c r="S2729" s="205"/>
      <c r="T2729" s="206"/>
      <c r="U2729" s="13"/>
      <c r="V2729" s="13"/>
      <c r="W2729" s="13"/>
      <c r="X2729" s="13"/>
      <c r="Y2729" s="13"/>
      <c r="Z2729" s="13"/>
      <c r="AA2729" s="13"/>
      <c r="AB2729" s="13"/>
      <c r="AC2729" s="13"/>
      <c r="AD2729" s="13"/>
      <c r="AE2729" s="13"/>
      <c r="AT2729" s="200" t="s">
        <v>194</v>
      </c>
      <c r="AU2729" s="200" t="s">
        <v>92</v>
      </c>
      <c r="AV2729" s="13" t="s">
        <v>92</v>
      </c>
      <c r="AW2729" s="13" t="s">
        <v>32</v>
      </c>
      <c r="AX2729" s="13" t="s">
        <v>76</v>
      </c>
      <c r="AY2729" s="200" t="s">
        <v>185</v>
      </c>
    </row>
    <row r="2730" s="14" customFormat="1">
      <c r="A2730" s="14"/>
      <c r="B2730" s="219"/>
      <c r="C2730" s="14"/>
      <c r="D2730" s="194" t="s">
        <v>194</v>
      </c>
      <c r="E2730" s="220" t="s">
        <v>1</v>
      </c>
      <c r="F2730" s="221" t="s">
        <v>3329</v>
      </c>
      <c r="G2730" s="14"/>
      <c r="H2730" s="220" t="s">
        <v>1</v>
      </c>
      <c r="I2730" s="222"/>
      <c r="J2730" s="14"/>
      <c r="K2730" s="14"/>
      <c r="L2730" s="219"/>
      <c r="M2730" s="223"/>
      <c r="N2730" s="224"/>
      <c r="O2730" s="224"/>
      <c r="P2730" s="224"/>
      <c r="Q2730" s="224"/>
      <c r="R2730" s="224"/>
      <c r="S2730" s="224"/>
      <c r="T2730" s="225"/>
      <c r="U2730" s="14"/>
      <c r="V2730" s="14"/>
      <c r="W2730" s="14"/>
      <c r="X2730" s="14"/>
      <c r="Y2730" s="14"/>
      <c r="Z2730" s="14"/>
      <c r="AA2730" s="14"/>
      <c r="AB2730" s="14"/>
      <c r="AC2730" s="14"/>
      <c r="AD2730" s="14"/>
      <c r="AE2730" s="14"/>
      <c r="AT2730" s="220" t="s">
        <v>194</v>
      </c>
      <c r="AU2730" s="220" t="s">
        <v>92</v>
      </c>
      <c r="AV2730" s="14" t="s">
        <v>84</v>
      </c>
      <c r="AW2730" s="14" t="s">
        <v>32</v>
      </c>
      <c r="AX2730" s="14" t="s">
        <v>76</v>
      </c>
      <c r="AY2730" s="220" t="s">
        <v>185</v>
      </c>
    </row>
    <row r="2731" s="13" customFormat="1">
      <c r="A2731" s="13"/>
      <c r="B2731" s="199"/>
      <c r="C2731" s="13"/>
      <c r="D2731" s="194" t="s">
        <v>194</v>
      </c>
      <c r="E2731" s="200" t="s">
        <v>1</v>
      </c>
      <c r="F2731" s="201" t="s">
        <v>3330</v>
      </c>
      <c r="G2731" s="13"/>
      <c r="H2731" s="202">
        <v>4.7999999999999998</v>
      </c>
      <c r="I2731" s="203"/>
      <c r="J2731" s="13"/>
      <c r="K2731" s="13"/>
      <c r="L2731" s="199"/>
      <c r="M2731" s="204"/>
      <c r="N2731" s="205"/>
      <c r="O2731" s="205"/>
      <c r="P2731" s="205"/>
      <c r="Q2731" s="205"/>
      <c r="R2731" s="205"/>
      <c r="S2731" s="205"/>
      <c r="T2731" s="206"/>
      <c r="U2731" s="13"/>
      <c r="V2731" s="13"/>
      <c r="W2731" s="13"/>
      <c r="X2731" s="13"/>
      <c r="Y2731" s="13"/>
      <c r="Z2731" s="13"/>
      <c r="AA2731" s="13"/>
      <c r="AB2731" s="13"/>
      <c r="AC2731" s="13"/>
      <c r="AD2731" s="13"/>
      <c r="AE2731" s="13"/>
      <c r="AT2731" s="200" t="s">
        <v>194</v>
      </c>
      <c r="AU2731" s="200" t="s">
        <v>92</v>
      </c>
      <c r="AV2731" s="13" t="s">
        <v>92</v>
      </c>
      <c r="AW2731" s="13" t="s">
        <v>32</v>
      </c>
      <c r="AX2731" s="13" t="s">
        <v>76</v>
      </c>
      <c r="AY2731" s="200" t="s">
        <v>185</v>
      </c>
    </row>
    <row r="2732" s="15" customFormat="1">
      <c r="A2732" s="15"/>
      <c r="B2732" s="226"/>
      <c r="C2732" s="15"/>
      <c r="D2732" s="194" t="s">
        <v>194</v>
      </c>
      <c r="E2732" s="227" t="s">
        <v>1</v>
      </c>
      <c r="F2732" s="228" t="s">
        <v>276</v>
      </c>
      <c r="G2732" s="15"/>
      <c r="H2732" s="229">
        <v>10.800000000000001</v>
      </c>
      <c r="I2732" s="230"/>
      <c r="J2732" s="15"/>
      <c r="K2732" s="15"/>
      <c r="L2732" s="226"/>
      <c r="M2732" s="231"/>
      <c r="N2732" s="232"/>
      <c r="O2732" s="232"/>
      <c r="P2732" s="232"/>
      <c r="Q2732" s="232"/>
      <c r="R2732" s="232"/>
      <c r="S2732" s="232"/>
      <c r="T2732" s="233"/>
      <c r="U2732" s="15"/>
      <c r="V2732" s="15"/>
      <c r="W2732" s="15"/>
      <c r="X2732" s="15"/>
      <c r="Y2732" s="15"/>
      <c r="Z2732" s="15"/>
      <c r="AA2732" s="15"/>
      <c r="AB2732" s="15"/>
      <c r="AC2732" s="15"/>
      <c r="AD2732" s="15"/>
      <c r="AE2732" s="15"/>
      <c r="AT2732" s="227" t="s">
        <v>194</v>
      </c>
      <c r="AU2732" s="227" t="s">
        <v>92</v>
      </c>
      <c r="AV2732" s="15" t="s">
        <v>191</v>
      </c>
      <c r="AW2732" s="15" t="s">
        <v>32</v>
      </c>
      <c r="AX2732" s="15" t="s">
        <v>84</v>
      </c>
      <c r="AY2732" s="227" t="s">
        <v>185</v>
      </c>
    </row>
    <row r="2733" s="2" customFormat="1" ht="16.5" customHeight="1">
      <c r="A2733" s="38"/>
      <c r="B2733" s="180"/>
      <c r="C2733" s="209" t="s">
        <v>3331</v>
      </c>
      <c r="D2733" s="209" t="s">
        <v>240</v>
      </c>
      <c r="E2733" s="210" t="s">
        <v>3332</v>
      </c>
      <c r="F2733" s="211" t="s">
        <v>3333</v>
      </c>
      <c r="G2733" s="212" t="s">
        <v>383</v>
      </c>
      <c r="H2733" s="213">
        <v>6</v>
      </c>
      <c r="I2733" s="214"/>
      <c r="J2733" s="215">
        <f>ROUND(I2733*H2733,2)</f>
        <v>0</v>
      </c>
      <c r="K2733" s="211" t="s">
        <v>1</v>
      </c>
      <c r="L2733" s="216"/>
      <c r="M2733" s="217" t="s">
        <v>1</v>
      </c>
      <c r="N2733" s="218" t="s">
        <v>42</v>
      </c>
      <c r="O2733" s="77"/>
      <c r="P2733" s="190">
        <f>O2733*H2733</f>
        <v>0</v>
      </c>
      <c r="Q2733" s="190">
        <v>0.0058999999999999999</v>
      </c>
      <c r="R2733" s="190">
        <f>Q2733*H2733</f>
        <v>0.035400000000000001</v>
      </c>
      <c r="S2733" s="190">
        <v>0</v>
      </c>
      <c r="T2733" s="191">
        <f>S2733*H2733</f>
        <v>0</v>
      </c>
      <c r="U2733" s="38"/>
      <c r="V2733" s="38"/>
      <c r="W2733" s="38"/>
      <c r="X2733" s="38"/>
      <c r="Y2733" s="38"/>
      <c r="Z2733" s="38"/>
      <c r="AA2733" s="38"/>
      <c r="AB2733" s="38"/>
      <c r="AC2733" s="38"/>
      <c r="AD2733" s="38"/>
      <c r="AE2733" s="38"/>
      <c r="AR2733" s="192" t="s">
        <v>414</v>
      </c>
      <c r="AT2733" s="192" t="s">
        <v>240</v>
      </c>
      <c r="AU2733" s="192" t="s">
        <v>92</v>
      </c>
      <c r="AY2733" s="19" t="s">
        <v>185</v>
      </c>
      <c r="BE2733" s="193">
        <f>IF(N2733="základní",J2733,0)</f>
        <v>0</v>
      </c>
      <c r="BF2733" s="193">
        <f>IF(N2733="snížená",J2733,0)</f>
        <v>0</v>
      </c>
      <c r="BG2733" s="193">
        <f>IF(N2733="zákl. přenesená",J2733,0)</f>
        <v>0</v>
      </c>
      <c r="BH2733" s="193">
        <f>IF(N2733="sníž. přenesená",J2733,0)</f>
        <v>0</v>
      </c>
      <c r="BI2733" s="193">
        <f>IF(N2733="nulová",J2733,0)</f>
        <v>0</v>
      </c>
      <c r="BJ2733" s="19" t="s">
        <v>92</v>
      </c>
      <c r="BK2733" s="193">
        <f>ROUND(I2733*H2733,2)</f>
        <v>0</v>
      </c>
      <c r="BL2733" s="19" t="s">
        <v>301</v>
      </c>
      <c r="BM2733" s="192" t="s">
        <v>3334</v>
      </c>
    </row>
    <row r="2734" s="2" customFormat="1">
      <c r="A2734" s="38"/>
      <c r="B2734" s="39"/>
      <c r="C2734" s="38"/>
      <c r="D2734" s="194" t="s">
        <v>193</v>
      </c>
      <c r="E2734" s="38"/>
      <c r="F2734" s="195" t="s">
        <v>3333</v>
      </c>
      <c r="G2734" s="38"/>
      <c r="H2734" s="38"/>
      <c r="I2734" s="196"/>
      <c r="J2734" s="38"/>
      <c r="K2734" s="38"/>
      <c r="L2734" s="39"/>
      <c r="M2734" s="197"/>
      <c r="N2734" s="198"/>
      <c r="O2734" s="77"/>
      <c r="P2734" s="77"/>
      <c r="Q2734" s="77"/>
      <c r="R2734" s="77"/>
      <c r="S2734" s="77"/>
      <c r="T2734" s="78"/>
      <c r="U2734" s="38"/>
      <c r="V2734" s="38"/>
      <c r="W2734" s="38"/>
      <c r="X2734" s="38"/>
      <c r="Y2734" s="38"/>
      <c r="Z2734" s="38"/>
      <c r="AA2734" s="38"/>
      <c r="AB2734" s="38"/>
      <c r="AC2734" s="38"/>
      <c r="AD2734" s="38"/>
      <c r="AE2734" s="38"/>
      <c r="AT2734" s="19" t="s">
        <v>193</v>
      </c>
      <c r="AU2734" s="19" t="s">
        <v>92</v>
      </c>
    </row>
    <row r="2735" s="2" customFormat="1" ht="16.5" customHeight="1">
      <c r="A2735" s="38"/>
      <c r="B2735" s="180"/>
      <c r="C2735" s="209" t="s">
        <v>3335</v>
      </c>
      <c r="D2735" s="209" t="s">
        <v>240</v>
      </c>
      <c r="E2735" s="210" t="s">
        <v>3336</v>
      </c>
      <c r="F2735" s="211" t="s">
        <v>3337</v>
      </c>
      <c r="G2735" s="212" t="s">
        <v>383</v>
      </c>
      <c r="H2735" s="213">
        <v>4</v>
      </c>
      <c r="I2735" s="214"/>
      <c r="J2735" s="215">
        <f>ROUND(I2735*H2735,2)</f>
        <v>0</v>
      </c>
      <c r="K2735" s="211" t="s">
        <v>1</v>
      </c>
      <c r="L2735" s="216"/>
      <c r="M2735" s="217" t="s">
        <v>1</v>
      </c>
      <c r="N2735" s="218" t="s">
        <v>42</v>
      </c>
      <c r="O2735" s="77"/>
      <c r="P2735" s="190">
        <f>O2735*H2735</f>
        <v>0</v>
      </c>
      <c r="Q2735" s="190">
        <v>0.0058999999999999999</v>
      </c>
      <c r="R2735" s="190">
        <f>Q2735*H2735</f>
        <v>0.023599999999999999</v>
      </c>
      <c r="S2735" s="190">
        <v>0</v>
      </c>
      <c r="T2735" s="191">
        <f>S2735*H2735</f>
        <v>0</v>
      </c>
      <c r="U2735" s="38"/>
      <c r="V2735" s="38"/>
      <c r="W2735" s="38"/>
      <c r="X2735" s="38"/>
      <c r="Y2735" s="38"/>
      <c r="Z2735" s="38"/>
      <c r="AA2735" s="38"/>
      <c r="AB2735" s="38"/>
      <c r="AC2735" s="38"/>
      <c r="AD2735" s="38"/>
      <c r="AE2735" s="38"/>
      <c r="AR2735" s="192" t="s">
        <v>414</v>
      </c>
      <c r="AT2735" s="192" t="s">
        <v>240</v>
      </c>
      <c r="AU2735" s="192" t="s">
        <v>92</v>
      </c>
      <c r="AY2735" s="19" t="s">
        <v>185</v>
      </c>
      <c r="BE2735" s="193">
        <f>IF(N2735="základní",J2735,0)</f>
        <v>0</v>
      </c>
      <c r="BF2735" s="193">
        <f>IF(N2735="snížená",J2735,0)</f>
        <v>0</v>
      </c>
      <c r="BG2735" s="193">
        <f>IF(N2735="zákl. přenesená",J2735,0)</f>
        <v>0</v>
      </c>
      <c r="BH2735" s="193">
        <f>IF(N2735="sníž. přenesená",J2735,0)</f>
        <v>0</v>
      </c>
      <c r="BI2735" s="193">
        <f>IF(N2735="nulová",J2735,0)</f>
        <v>0</v>
      </c>
      <c r="BJ2735" s="19" t="s">
        <v>92</v>
      </c>
      <c r="BK2735" s="193">
        <f>ROUND(I2735*H2735,2)</f>
        <v>0</v>
      </c>
      <c r="BL2735" s="19" t="s">
        <v>301</v>
      </c>
      <c r="BM2735" s="192" t="s">
        <v>3338</v>
      </c>
    </row>
    <row r="2736" s="2" customFormat="1">
      <c r="A2736" s="38"/>
      <c r="B2736" s="39"/>
      <c r="C2736" s="38"/>
      <c r="D2736" s="194" t="s">
        <v>193</v>
      </c>
      <c r="E2736" s="38"/>
      <c r="F2736" s="195" t="s">
        <v>3337</v>
      </c>
      <c r="G2736" s="38"/>
      <c r="H2736" s="38"/>
      <c r="I2736" s="196"/>
      <c r="J2736" s="38"/>
      <c r="K2736" s="38"/>
      <c r="L2736" s="39"/>
      <c r="M2736" s="197"/>
      <c r="N2736" s="198"/>
      <c r="O2736" s="77"/>
      <c r="P2736" s="77"/>
      <c r="Q2736" s="77"/>
      <c r="R2736" s="77"/>
      <c r="S2736" s="77"/>
      <c r="T2736" s="78"/>
      <c r="U2736" s="38"/>
      <c r="V2736" s="38"/>
      <c r="W2736" s="38"/>
      <c r="X2736" s="38"/>
      <c r="Y2736" s="38"/>
      <c r="Z2736" s="38"/>
      <c r="AA2736" s="38"/>
      <c r="AB2736" s="38"/>
      <c r="AC2736" s="38"/>
      <c r="AD2736" s="38"/>
      <c r="AE2736" s="38"/>
      <c r="AT2736" s="19" t="s">
        <v>193</v>
      </c>
      <c r="AU2736" s="19" t="s">
        <v>92</v>
      </c>
    </row>
    <row r="2737" s="2" customFormat="1" ht="16.5" customHeight="1">
      <c r="A2737" s="38"/>
      <c r="B2737" s="180"/>
      <c r="C2737" s="181" t="s">
        <v>3339</v>
      </c>
      <c r="D2737" s="181" t="s">
        <v>187</v>
      </c>
      <c r="E2737" s="182" t="s">
        <v>3340</v>
      </c>
      <c r="F2737" s="183" t="s">
        <v>3341</v>
      </c>
      <c r="G2737" s="184" t="s">
        <v>584</v>
      </c>
      <c r="H2737" s="185">
        <v>2.5</v>
      </c>
      <c r="I2737" s="186"/>
      <c r="J2737" s="187">
        <f>ROUND(I2737*H2737,2)</f>
        <v>0</v>
      </c>
      <c r="K2737" s="183" t="s">
        <v>199</v>
      </c>
      <c r="L2737" s="39"/>
      <c r="M2737" s="188" t="s">
        <v>1</v>
      </c>
      <c r="N2737" s="189" t="s">
        <v>42</v>
      </c>
      <c r="O2737" s="77"/>
      <c r="P2737" s="190">
        <f>O2737*H2737</f>
        <v>0</v>
      </c>
      <c r="Q2737" s="190">
        <v>0</v>
      </c>
      <c r="R2737" s="190">
        <f>Q2737*H2737</f>
        <v>0</v>
      </c>
      <c r="S2737" s="190">
        <v>0.029999999999999999</v>
      </c>
      <c r="T2737" s="191">
        <f>S2737*H2737</f>
        <v>0.074999999999999997</v>
      </c>
      <c r="U2737" s="38"/>
      <c r="V2737" s="38"/>
      <c r="W2737" s="38"/>
      <c r="X2737" s="38"/>
      <c r="Y2737" s="38"/>
      <c r="Z2737" s="38"/>
      <c r="AA2737" s="38"/>
      <c r="AB2737" s="38"/>
      <c r="AC2737" s="38"/>
      <c r="AD2737" s="38"/>
      <c r="AE2737" s="38"/>
      <c r="AR2737" s="192" t="s">
        <v>301</v>
      </c>
      <c r="AT2737" s="192" t="s">
        <v>187</v>
      </c>
      <c r="AU2737" s="192" t="s">
        <v>92</v>
      </c>
      <c r="AY2737" s="19" t="s">
        <v>185</v>
      </c>
      <c r="BE2737" s="193">
        <f>IF(N2737="základní",J2737,0)</f>
        <v>0</v>
      </c>
      <c r="BF2737" s="193">
        <f>IF(N2737="snížená",J2737,0)</f>
        <v>0</v>
      </c>
      <c r="BG2737" s="193">
        <f>IF(N2737="zákl. přenesená",J2737,0)</f>
        <v>0</v>
      </c>
      <c r="BH2737" s="193">
        <f>IF(N2737="sníž. přenesená",J2737,0)</f>
        <v>0</v>
      </c>
      <c r="BI2737" s="193">
        <f>IF(N2737="nulová",J2737,0)</f>
        <v>0</v>
      </c>
      <c r="BJ2737" s="19" t="s">
        <v>92</v>
      </c>
      <c r="BK2737" s="193">
        <f>ROUND(I2737*H2737,2)</f>
        <v>0</v>
      </c>
      <c r="BL2737" s="19" t="s">
        <v>301</v>
      </c>
      <c r="BM2737" s="192" t="s">
        <v>3342</v>
      </c>
    </row>
    <row r="2738" s="2" customFormat="1">
      <c r="A2738" s="38"/>
      <c r="B2738" s="39"/>
      <c r="C2738" s="38"/>
      <c r="D2738" s="194" t="s">
        <v>193</v>
      </c>
      <c r="E2738" s="38"/>
      <c r="F2738" s="195" t="s">
        <v>3341</v>
      </c>
      <c r="G2738" s="38"/>
      <c r="H2738" s="38"/>
      <c r="I2738" s="196"/>
      <c r="J2738" s="38"/>
      <c r="K2738" s="38"/>
      <c r="L2738" s="39"/>
      <c r="M2738" s="197"/>
      <c r="N2738" s="198"/>
      <c r="O2738" s="77"/>
      <c r="P2738" s="77"/>
      <c r="Q2738" s="77"/>
      <c r="R2738" s="77"/>
      <c r="S2738" s="77"/>
      <c r="T2738" s="78"/>
      <c r="U2738" s="38"/>
      <c r="V2738" s="38"/>
      <c r="W2738" s="38"/>
      <c r="X2738" s="38"/>
      <c r="Y2738" s="38"/>
      <c r="Z2738" s="38"/>
      <c r="AA2738" s="38"/>
      <c r="AB2738" s="38"/>
      <c r="AC2738" s="38"/>
      <c r="AD2738" s="38"/>
      <c r="AE2738" s="38"/>
      <c r="AT2738" s="19" t="s">
        <v>193</v>
      </c>
      <c r="AU2738" s="19" t="s">
        <v>92</v>
      </c>
    </row>
    <row r="2739" s="2" customFormat="1">
      <c r="A2739" s="38"/>
      <c r="B2739" s="39"/>
      <c r="C2739" s="38"/>
      <c r="D2739" s="207" t="s">
        <v>201</v>
      </c>
      <c r="E2739" s="38"/>
      <c r="F2739" s="208" t="s">
        <v>3343</v>
      </c>
      <c r="G2739" s="38"/>
      <c r="H2739" s="38"/>
      <c r="I2739" s="196"/>
      <c r="J2739" s="38"/>
      <c r="K2739" s="38"/>
      <c r="L2739" s="39"/>
      <c r="M2739" s="197"/>
      <c r="N2739" s="198"/>
      <c r="O2739" s="77"/>
      <c r="P2739" s="77"/>
      <c r="Q2739" s="77"/>
      <c r="R2739" s="77"/>
      <c r="S2739" s="77"/>
      <c r="T2739" s="78"/>
      <c r="U2739" s="38"/>
      <c r="V2739" s="38"/>
      <c r="W2739" s="38"/>
      <c r="X2739" s="38"/>
      <c r="Y2739" s="38"/>
      <c r="Z2739" s="38"/>
      <c r="AA2739" s="38"/>
      <c r="AB2739" s="38"/>
      <c r="AC2739" s="38"/>
      <c r="AD2739" s="38"/>
      <c r="AE2739" s="38"/>
      <c r="AT2739" s="19" t="s">
        <v>201</v>
      </c>
      <c r="AU2739" s="19" t="s">
        <v>92</v>
      </c>
    </row>
    <row r="2740" s="2" customFormat="1" ht="24.15" customHeight="1">
      <c r="A2740" s="38"/>
      <c r="B2740" s="180"/>
      <c r="C2740" s="181" t="s">
        <v>3344</v>
      </c>
      <c r="D2740" s="181" t="s">
        <v>187</v>
      </c>
      <c r="E2740" s="182" t="s">
        <v>3345</v>
      </c>
      <c r="F2740" s="183" t="s">
        <v>3346</v>
      </c>
      <c r="G2740" s="184" t="s">
        <v>252</v>
      </c>
      <c r="H2740" s="185">
        <v>686.02999999999997</v>
      </c>
      <c r="I2740" s="186"/>
      <c r="J2740" s="187">
        <f>ROUND(I2740*H2740,2)</f>
        <v>0</v>
      </c>
      <c r="K2740" s="183" t="s">
        <v>1</v>
      </c>
      <c r="L2740" s="39"/>
      <c r="M2740" s="188" t="s">
        <v>1</v>
      </c>
      <c r="N2740" s="189" t="s">
        <v>42</v>
      </c>
      <c r="O2740" s="77"/>
      <c r="P2740" s="190">
        <f>O2740*H2740</f>
        <v>0</v>
      </c>
      <c r="Q2740" s="190">
        <v>6.9999999999999994E-05</v>
      </c>
      <c r="R2740" s="190">
        <f>Q2740*H2740</f>
        <v>0.048022099999999991</v>
      </c>
      <c r="S2740" s="190">
        <v>0</v>
      </c>
      <c r="T2740" s="191">
        <f>S2740*H2740</f>
        <v>0</v>
      </c>
      <c r="U2740" s="38"/>
      <c r="V2740" s="38"/>
      <c r="W2740" s="38"/>
      <c r="X2740" s="38"/>
      <c r="Y2740" s="38"/>
      <c r="Z2740" s="38"/>
      <c r="AA2740" s="38"/>
      <c r="AB2740" s="38"/>
      <c r="AC2740" s="38"/>
      <c r="AD2740" s="38"/>
      <c r="AE2740" s="38"/>
      <c r="AR2740" s="192" t="s">
        <v>301</v>
      </c>
      <c r="AT2740" s="192" t="s">
        <v>187</v>
      </c>
      <c r="AU2740" s="192" t="s">
        <v>92</v>
      </c>
      <c r="AY2740" s="19" t="s">
        <v>185</v>
      </c>
      <c r="BE2740" s="193">
        <f>IF(N2740="základní",J2740,0)</f>
        <v>0</v>
      </c>
      <c r="BF2740" s="193">
        <f>IF(N2740="snížená",J2740,0)</f>
        <v>0</v>
      </c>
      <c r="BG2740" s="193">
        <f>IF(N2740="zákl. přenesená",J2740,0)</f>
        <v>0</v>
      </c>
      <c r="BH2740" s="193">
        <f>IF(N2740="sníž. přenesená",J2740,0)</f>
        <v>0</v>
      </c>
      <c r="BI2740" s="193">
        <f>IF(N2740="nulová",J2740,0)</f>
        <v>0</v>
      </c>
      <c r="BJ2740" s="19" t="s">
        <v>92</v>
      </c>
      <c r="BK2740" s="193">
        <f>ROUND(I2740*H2740,2)</f>
        <v>0</v>
      </c>
      <c r="BL2740" s="19" t="s">
        <v>301</v>
      </c>
      <c r="BM2740" s="192" t="s">
        <v>3347</v>
      </c>
    </row>
    <row r="2741" s="2" customFormat="1">
      <c r="A2741" s="38"/>
      <c r="B2741" s="39"/>
      <c r="C2741" s="38"/>
      <c r="D2741" s="194" t="s">
        <v>193</v>
      </c>
      <c r="E2741" s="38"/>
      <c r="F2741" s="195" t="s">
        <v>3346</v>
      </c>
      <c r="G2741" s="38"/>
      <c r="H2741" s="38"/>
      <c r="I2741" s="196"/>
      <c r="J2741" s="38"/>
      <c r="K2741" s="38"/>
      <c r="L2741" s="39"/>
      <c r="M2741" s="197"/>
      <c r="N2741" s="198"/>
      <c r="O2741" s="77"/>
      <c r="P2741" s="77"/>
      <c r="Q2741" s="77"/>
      <c r="R2741" s="77"/>
      <c r="S2741" s="77"/>
      <c r="T2741" s="78"/>
      <c r="U2741" s="38"/>
      <c r="V2741" s="38"/>
      <c r="W2741" s="38"/>
      <c r="X2741" s="38"/>
      <c r="Y2741" s="38"/>
      <c r="Z2741" s="38"/>
      <c r="AA2741" s="38"/>
      <c r="AB2741" s="38"/>
      <c r="AC2741" s="38"/>
      <c r="AD2741" s="38"/>
      <c r="AE2741" s="38"/>
      <c r="AT2741" s="19" t="s">
        <v>193</v>
      </c>
      <c r="AU2741" s="19" t="s">
        <v>92</v>
      </c>
    </row>
    <row r="2742" s="14" customFormat="1">
      <c r="A2742" s="14"/>
      <c r="B2742" s="219"/>
      <c r="C2742" s="14"/>
      <c r="D2742" s="194" t="s">
        <v>194</v>
      </c>
      <c r="E2742" s="220" t="s">
        <v>1</v>
      </c>
      <c r="F2742" s="221" t="s">
        <v>3348</v>
      </c>
      <c r="G2742" s="14"/>
      <c r="H2742" s="220" t="s">
        <v>1</v>
      </c>
      <c r="I2742" s="222"/>
      <c r="J2742" s="14"/>
      <c r="K2742" s="14"/>
      <c r="L2742" s="219"/>
      <c r="M2742" s="223"/>
      <c r="N2742" s="224"/>
      <c r="O2742" s="224"/>
      <c r="P2742" s="224"/>
      <c r="Q2742" s="224"/>
      <c r="R2742" s="224"/>
      <c r="S2742" s="224"/>
      <c r="T2742" s="225"/>
      <c r="U2742" s="14"/>
      <c r="V2742" s="14"/>
      <c r="W2742" s="14"/>
      <c r="X2742" s="14"/>
      <c r="Y2742" s="14"/>
      <c r="Z2742" s="14"/>
      <c r="AA2742" s="14"/>
      <c r="AB2742" s="14"/>
      <c r="AC2742" s="14"/>
      <c r="AD2742" s="14"/>
      <c r="AE2742" s="14"/>
      <c r="AT2742" s="220" t="s">
        <v>194</v>
      </c>
      <c r="AU2742" s="220" t="s">
        <v>92</v>
      </c>
      <c r="AV2742" s="14" t="s">
        <v>84</v>
      </c>
      <c r="AW2742" s="14" t="s">
        <v>32</v>
      </c>
      <c r="AX2742" s="14" t="s">
        <v>76</v>
      </c>
      <c r="AY2742" s="220" t="s">
        <v>185</v>
      </c>
    </row>
    <row r="2743" s="13" customFormat="1">
      <c r="A2743" s="13"/>
      <c r="B2743" s="199"/>
      <c r="C2743" s="13"/>
      <c r="D2743" s="194" t="s">
        <v>194</v>
      </c>
      <c r="E2743" s="200" t="s">
        <v>1</v>
      </c>
      <c r="F2743" s="201" t="s">
        <v>3349</v>
      </c>
      <c r="G2743" s="13"/>
      <c r="H2743" s="202">
        <v>686.02999999999997</v>
      </c>
      <c r="I2743" s="203"/>
      <c r="J2743" s="13"/>
      <c r="K2743" s="13"/>
      <c r="L2743" s="199"/>
      <c r="M2743" s="204"/>
      <c r="N2743" s="205"/>
      <c r="O2743" s="205"/>
      <c r="P2743" s="205"/>
      <c r="Q2743" s="205"/>
      <c r="R2743" s="205"/>
      <c r="S2743" s="205"/>
      <c r="T2743" s="206"/>
      <c r="U2743" s="13"/>
      <c r="V2743" s="13"/>
      <c r="W2743" s="13"/>
      <c r="X2743" s="13"/>
      <c r="Y2743" s="13"/>
      <c r="Z2743" s="13"/>
      <c r="AA2743" s="13"/>
      <c r="AB2743" s="13"/>
      <c r="AC2743" s="13"/>
      <c r="AD2743" s="13"/>
      <c r="AE2743" s="13"/>
      <c r="AT2743" s="200" t="s">
        <v>194</v>
      </c>
      <c r="AU2743" s="200" t="s">
        <v>92</v>
      </c>
      <c r="AV2743" s="13" t="s">
        <v>92</v>
      </c>
      <c r="AW2743" s="13" t="s">
        <v>32</v>
      </c>
      <c r="AX2743" s="13" t="s">
        <v>84</v>
      </c>
      <c r="AY2743" s="200" t="s">
        <v>185</v>
      </c>
    </row>
    <row r="2744" s="2" customFormat="1" ht="37.8" customHeight="1">
      <c r="A2744" s="38"/>
      <c r="B2744" s="180"/>
      <c r="C2744" s="181" t="s">
        <v>3350</v>
      </c>
      <c r="D2744" s="181" t="s">
        <v>187</v>
      </c>
      <c r="E2744" s="182" t="s">
        <v>3351</v>
      </c>
      <c r="F2744" s="183" t="s">
        <v>3352</v>
      </c>
      <c r="G2744" s="184" t="s">
        <v>383</v>
      </c>
      <c r="H2744" s="185">
        <v>1</v>
      </c>
      <c r="I2744" s="186"/>
      <c r="J2744" s="187">
        <f>ROUND(I2744*H2744,2)</f>
        <v>0</v>
      </c>
      <c r="K2744" s="183" t="s">
        <v>1</v>
      </c>
      <c r="L2744" s="39"/>
      <c r="M2744" s="188" t="s">
        <v>1</v>
      </c>
      <c r="N2744" s="189" t="s">
        <v>42</v>
      </c>
      <c r="O2744" s="77"/>
      <c r="P2744" s="190">
        <f>O2744*H2744</f>
        <v>0</v>
      </c>
      <c r="Q2744" s="190">
        <v>5.0000000000000002E-05</v>
      </c>
      <c r="R2744" s="190">
        <f>Q2744*H2744</f>
        <v>5.0000000000000002E-05</v>
      </c>
      <c r="S2744" s="190">
        <v>0</v>
      </c>
      <c r="T2744" s="191">
        <f>S2744*H2744</f>
        <v>0</v>
      </c>
      <c r="U2744" s="38"/>
      <c r="V2744" s="38"/>
      <c r="W2744" s="38"/>
      <c r="X2744" s="38"/>
      <c r="Y2744" s="38"/>
      <c r="Z2744" s="38"/>
      <c r="AA2744" s="38"/>
      <c r="AB2744" s="38"/>
      <c r="AC2744" s="38"/>
      <c r="AD2744" s="38"/>
      <c r="AE2744" s="38"/>
      <c r="AR2744" s="192" t="s">
        <v>301</v>
      </c>
      <c r="AT2744" s="192" t="s">
        <v>187</v>
      </c>
      <c r="AU2744" s="192" t="s">
        <v>92</v>
      </c>
      <c r="AY2744" s="19" t="s">
        <v>185</v>
      </c>
      <c r="BE2744" s="193">
        <f>IF(N2744="základní",J2744,0)</f>
        <v>0</v>
      </c>
      <c r="BF2744" s="193">
        <f>IF(N2744="snížená",J2744,0)</f>
        <v>0</v>
      </c>
      <c r="BG2744" s="193">
        <f>IF(N2744="zákl. přenesená",J2744,0)</f>
        <v>0</v>
      </c>
      <c r="BH2744" s="193">
        <f>IF(N2744="sníž. přenesená",J2744,0)</f>
        <v>0</v>
      </c>
      <c r="BI2744" s="193">
        <f>IF(N2744="nulová",J2744,0)</f>
        <v>0</v>
      </c>
      <c r="BJ2744" s="19" t="s">
        <v>92</v>
      </c>
      <c r="BK2744" s="193">
        <f>ROUND(I2744*H2744,2)</f>
        <v>0</v>
      </c>
      <c r="BL2744" s="19" t="s">
        <v>301</v>
      </c>
      <c r="BM2744" s="192" t="s">
        <v>3353</v>
      </c>
    </row>
    <row r="2745" s="2" customFormat="1">
      <c r="A2745" s="38"/>
      <c r="B2745" s="39"/>
      <c r="C2745" s="38"/>
      <c r="D2745" s="194" t="s">
        <v>193</v>
      </c>
      <c r="E2745" s="38"/>
      <c r="F2745" s="195" t="s">
        <v>3352</v>
      </c>
      <c r="G2745" s="38"/>
      <c r="H2745" s="38"/>
      <c r="I2745" s="196"/>
      <c r="J2745" s="38"/>
      <c r="K2745" s="38"/>
      <c r="L2745" s="39"/>
      <c r="M2745" s="197"/>
      <c r="N2745" s="198"/>
      <c r="O2745" s="77"/>
      <c r="P2745" s="77"/>
      <c r="Q2745" s="77"/>
      <c r="R2745" s="77"/>
      <c r="S2745" s="77"/>
      <c r="T2745" s="78"/>
      <c r="U2745" s="38"/>
      <c r="V2745" s="38"/>
      <c r="W2745" s="38"/>
      <c r="X2745" s="38"/>
      <c r="Y2745" s="38"/>
      <c r="Z2745" s="38"/>
      <c r="AA2745" s="38"/>
      <c r="AB2745" s="38"/>
      <c r="AC2745" s="38"/>
      <c r="AD2745" s="38"/>
      <c r="AE2745" s="38"/>
      <c r="AT2745" s="19" t="s">
        <v>193</v>
      </c>
      <c r="AU2745" s="19" t="s">
        <v>92</v>
      </c>
    </row>
    <row r="2746" s="2" customFormat="1" ht="37.8" customHeight="1">
      <c r="A2746" s="38"/>
      <c r="B2746" s="180"/>
      <c r="C2746" s="181" t="s">
        <v>3354</v>
      </c>
      <c r="D2746" s="181" t="s">
        <v>187</v>
      </c>
      <c r="E2746" s="182" t="s">
        <v>3355</v>
      </c>
      <c r="F2746" s="183" t="s">
        <v>3356</v>
      </c>
      <c r="G2746" s="184" t="s">
        <v>383</v>
      </c>
      <c r="H2746" s="185">
        <v>1</v>
      </c>
      <c r="I2746" s="186"/>
      <c r="J2746" s="187">
        <f>ROUND(I2746*H2746,2)</f>
        <v>0</v>
      </c>
      <c r="K2746" s="183" t="s">
        <v>1</v>
      </c>
      <c r="L2746" s="39"/>
      <c r="M2746" s="188" t="s">
        <v>1</v>
      </c>
      <c r="N2746" s="189" t="s">
        <v>42</v>
      </c>
      <c r="O2746" s="77"/>
      <c r="P2746" s="190">
        <f>O2746*H2746</f>
        <v>0</v>
      </c>
      <c r="Q2746" s="190">
        <v>5.0000000000000002E-05</v>
      </c>
      <c r="R2746" s="190">
        <f>Q2746*H2746</f>
        <v>5.0000000000000002E-05</v>
      </c>
      <c r="S2746" s="190">
        <v>0</v>
      </c>
      <c r="T2746" s="191">
        <f>S2746*H2746</f>
        <v>0</v>
      </c>
      <c r="U2746" s="38"/>
      <c r="V2746" s="38"/>
      <c r="W2746" s="38"/>
      <c r="X2746" s="38"/>
      <c r="Y2746" s="38"/>
      <c r="Z2746" s="38"/>
      <c r="AA2746" s="38"/>
      <c r="AB2746" s="38"/>
      <c r="AC2746" s="38"/>
      <c r="AD2746" s="38"/>
      <c r="AE2746" s="38"/>
      <c r="AR2746" s="192" t="s">
        <v>301</v>
      </c>
      <c r="AT2746" s="192" t="s">
        <v>187</v>
      </c>
      <c r="AU2746" s="192" t="s">
        <v>92</v>
      </c>
      <c r="AY2746" s="19" t="s">
        <v>185</v>
      </c>
      <c r="BE2746" s="193">
        <f>IF(N2746="základní",J2746,0)</f>
        <v>0</v>
      </c>
      <c r="BF2746" s="193">
        <f>IF(N2746="snížená",J2746,0)</f>
        <v>0</v>
      </c>
      <c r="BG2746" s="193">
        <f>IF(N2746="zákl. přenesená",J2746,0)</f>
        <v>0</v>
      </c>
      <c r="BH2746" s="193">
        <f>IF(N2746="sníž. přenesená",J2746,0)</f>
        <v>0</v>
      </c>
      <c r="BI2746" s="193">
        <f>IF(N2746="nulová",J2746,0)</f>
        <v>0</v>
      </c>
      <c r="BJ2746" s="19" t="s">
        <v>92</v>
      </c>
      <c r="BK2746" s="193">
        <f>ROUND(I2746*H2746,2)</f>
        <v>0</v>
      </c>
      <c r="BL2746" s="19" t="s">
        <v>301</v>
      </c>
      <c r="BM2746" s="192" t="s">
        <v>3357</v>
      </c>
    </row>
    <row r="2747" s="2" customFormat="1">
      <c r="A2747" s="38"/>
      <c r="B2747" s="39"/>
      <c r="C2747" s="38"/>
      <c r="D2747" s="194" t="s">
        <v>193</v>
      </c>
      <c r="E2747" s="38"/>
      <c r="F2747" s="195" t="s">
        <v>3356</v>
      </c>
      <c r="G2747" s="38"/>
      <c r="H2747" s="38"/>
      <c r="I2747" s="196"/>
      <c r="J2747" s="38"/>
      <c r="K2747" s="38"/>
      <c r="L2747" s="39"/>
      <c r="M2747" s="197"/>
      <c r="N2747" s="198"/>
      <c r="O2747" s="77"/>
      <c r="P2747" s="77"/>
      <c r="Q2747" s="77"/>
      <c r="R2747" s="77"/>
      <c r="S2747" s="77"/>
      <c r="T2747" s="78"/>
      <c r="U2747" s="38"/>
      <c r="V2747" s="38"/>
      <c r="W2747" s="38"/>
      <c r="X2747" s="38"/>
      <c r="Y2747" s="38"/>
      <c r="Z2747" s="38"/>
      <c r="AA2747" s="38"/>
      <c r="AB2747" s="38"/>
      <c r="AC2747" s="38"/>
      <c r="AD2747" s="38"/>
      <c r="AE2747" s="38"/>
      <c r="AT2747" s="19" t="s">
        <v>193</v>
      </c>
      <c r="AU2747" s="19" t="s">
        <v>92</v>
      </c>
    </row>
    <row r="2748" s="2" customFormat="1" ht="44.25" customHeight="1">
      <c r="A2748" s="38"/>
      <c r="B2748" s="180"/>
      <c r="C2748" s="181" t="s">
        <v>3358</v>
      </c>
      <c r="D2748" s="181" t="s">
        <v>187</v>
      </c>
      <c r="E2748" s="182" t="s">
        <v>3359</v>
      </c>
      <c r="F2748" s="183" t="s">
        <v>3360</v>
      </c>
      <c r="G2748" s="184" t="s">
        <v>383</v>
      </c>
      <c r="H2748" s="185">
        <v>7</v>
      </c>
      <c r="I2748" s="186"/>
      <c r="J2748" s="187">
        <f>ROUND(I2748*H2748,2)</f>
        <v>0</v>
      </c>
      <c r="K2748" s="183" t="s">
        <v>1</v>
      </c>
      <c r="L2748" s="39"/>
      <c r="M2748" s="188" t="s">
        <v>1</v>
      </c>
      <c r="N2748" s="189" t="s">
        <v>42</v>
      </c>
      <c r="O2748" s="77"/>
      <c r="P2748" s="190">
        <f>O2748*H2748</f>
        <v>0</v>
      </c>
      <c r="Q2748" s="190">
        <v>5.0000000000000002E-05</v>
      </c>
      <c r="R2748" s="190">
        <f>Q2748*H2748</f>
        <v>0.00035</v>
      </c>
      <c r="S2748" s="190">
        <v>0</v>
      </c>
      <c r="T2748" s="191">
        <f>S2748*H2748</f>
        <v>0</v>
      </c>
      <c r="U2748" s="38"/>
      <c r="V2748" s="38"/>
      <c r="W2748" s="38"/>
      <c r="X2748" s="38"/>
      <c r="Y2748" s="38"/>
      <c r="Z2748" s="38"/>
      <c r="AA2748" s="38"/>
      <c r="AB2748" s="38"/>
      <c r="AC2748" s="38"/>
      <c r="AD2748" s="38"/>
      <c r="AE2748" s="38"/>
      <c r="AR2748" s="192" t="s">
        <v>301</v>
      </c>
      <c r="AT2748" s="192" t="s">
        <v>187</v>
      </c>
      <c r="AU2748" s="192" t="s">
        <v>92</v>
      </c>
      <c r="AY2748" s="19" t="s">
        <v>185</v>
      </c>
      <c r="BE2748" s="193">
        <f>IF(N2748="základní",J2748,0)</f>
        <v>0</v>
      </c>
      <c r="BF2748" s="193">
        <f>IF(N2748="snížená",J2748,0)</f>
        <v>0</v>
      </c>
      <c r="BG2748" s="193">
        <f>IF(N2748="zákl. přenesená",J2748,0)</f>
        <v>0</v>
      </c>
      <c r="BH2748" s="193">
        <f>IF(N2748="sníž. přenesená",J2748,0)</f>
        <v>0</v>
      </c>
      <c r="BI2748" s="193">
        <f>IF(N2748="nulová",J2748,0)</f>
        <v>0</v>
      </c>
      <c r="BJ2748" s="19" t="s">
        <v>92</v>
      </c>
      <c r="BK2748" s="193">
        <f>ROUND(I2748*H2748,2)</f>
        <v>0</v>
      </c>
      <c r="BL2748" s="19" t="s">
        <v>301</v>
      </c>
      <c r="BM2748" s="192" t="s">
        <v>3361</v>
      </c>
    </row>
    <row r="2749" s="2" customFormat="1">
      <c r="A2749" s="38"/>
      <c r="B2749" s="39"/>
      <c r="C2749" s="38"/>
      <c r="D2749" s="194" t="s">
        <v>193</v>
      </c>
      <c r="E2749" s="38"/>
      <c r="F2749" s="195" t="s">
        <v>3360</v>
      </c>
      <c r="G2749" s="38"/>
      <c r="H2749" s="38"/>
      <c r="I2749" s="196"/>
      <c r="J2749" s="38"/>
      <c r="K2749" s="38"/>
      <c r="L2749" s="39"/>
      <c r="M2749" s="197"/>
      <c r="N2749" s="198"/>
      <c r="O2749" s="77"/>
      <c r="P2749" s="77"/>
      <c r="Q2749" s="77"/>
      <c r="R2749" s="77"/>
      <c r="S2749" s="77"/>
      <c r="T2749" s="78"/>
      <c r="U2749" s="38"/>
      <c r="V2749" s="38"/>
      <c r="W2749" s="38"/>
      <c r="X2749" s="38"/>
      <c r="Y2749" s="38"/>
      <c r="Z2749" s="38"/>
      <c r="AA2749" s="38"/>
      <c r="AB2749" s="38"/>
      <c r="AC2749" s="38"/>
      <c r="AD2749" s="38"/>
      <c r="AE2749" s="38"/>
      <c r="AT2749" s="19" t="s">
        <v>193</v>
      </c>
      <c r="AU2749" s="19" t="s">
        <v>92</v>
      </c>
    </row>
    <row r="2750" s="2" customFormat="1" ht="44.25" customHeight="1">
      <c r="A2750" s="38"/>
      <c r="B2750" s="180"/>
      <c r="C2750" s="181" t="s">
        <v>3362</v>
      </c>
      <c r="D2750" s="181" t="s">
        <v>187</v>
      </c>
      <c r="E2750" s="182" t="s">
        <v>3363</v>
      </c>
      <c r="F2750" s="183" t="s">
        <v>3364</v>
      </c>
      <c r="G2750" s="184" t="s">
        <v>383</v>
      </c>
      <c r="H2750" s="185">
        <v>10</v>
      </c>
      <c r="I2750" s="186"/>
      <c r="J2750" s="187">
        <f>ROUND(I2750*H2750,2)</f>
        <v>0</v>
      </c>
      <c r="K2750" s="183" t="s">
        <v>1</v>
      </c>
      <c r="L2750" s="39"/>
      <c r="M2750" s="188" t="s">
        <v>1</v>
      </c>
      <c r="N2750" s="189" t="s">
        <v>42</v>
      </c>
      <c r="O2750" s="77"/>
      <c r="P2750" s="190">
        <f>O2750*H2750</f>
        <v>0</v>
      </c>
      <c r="Q2750" s="190">
        <v>5.0000000000000002E-05</v>
      </c>
      <c r="R2750" s="190">
        <f>Q2750*H2750</f>
        <v>0.00050000000000000001</v>
      </c>
      <c r="S2750" s="190">
        <v>0</v>
      </c>
      <c r="T2750" s="191">
        <f>S2750*H2750</f>
        <v>0</v>
      </c>
      <c r="U2750" s="38"/>
      <c r="V2750" s="38"/>
      <c r="W2750" s="38"/>
      <c r="X2750" s="38"/>
      <c r="Y2750" s="38"/>
      <c r="Z2750" s="38"/>
      <c r="AA2750" s="38"/>
      <c r="AB2750" s="38"/>
      <c r="AC2750" s="38"/>
      <c r="AD2750" s="38"/>
      <c r="AE2750" s="38"/>
      <c r="AR2750" s="192" t="s">
        <v>301</v>
      </c>
      <c r="AT2750" s="192" t="s">
        <v>187</v>
      </c>
      <c r="AU2750" s="192" t="s">
        <v>92</v>
      </c>
      <c r="AY2750" s="19" t="s">
        <v>185</v>
      </c>
      <c r="BE2750" s="193">
        <f>IF(N2750="základní",J2750,0)</f>
        <v>0</v>
      </c>
      <c r="BF2750" s="193">
        <f>IF(N2750="snížená",J2750,0)</f>
        <v>0</v>
      </c>
      <c r="BG2750" s="193">
        <f>IF(N2750="zákl. přenesená",J2750,0)</f>
        <v>0</v>
      </c>
      <c r="BH2750" s="193">
        <f>IF(N2750="sníž. přenesená",J2750,0)</f>
        <v>0</v>
      </c>
      <c r="BI2750" s="193">
        <f>IF(N2750="nulová",J2750,0)</f>
        <v>0</v>
      </c>
      <c r="BJ2750" s="19" t="s">
        <v>92</v>
      </c>
      <c r="BK2750" s="193">
        <f>ROUND(I2750*H2750,2)</f>
        <v>0</v>
      </c>
      <c r="BL2750" s="19" t="s">
        <v>301</v>
      </c>
      <c r="BM2750" s="192" t="s">
        <v>3365</v>
      </c>
    </row>
    <row r="2751" s="2" customFormat="1">
      <c r="A2751" s="38"/>
      <c r="B2751" s="39"/>
      <c r="C2751" s="38"/>
      <c r="D2751" s="194" t="s">
        <v>193</v>
      </c>
      <c r="E2751" s="38"/>
      <c r="F2751" s="195" t="s">
        <v>3364</v>
      </c>
      <c r="G2751" s="38"/>
      <c r="H2751" s="38"/>
      <c r="I2751" s="196"/>
      <c r="J2751" s="38"/>
      <c r="K2751" s="38"/>
      <c r="L2751" s="39"/>
      <c r="M2751" s="197"/>
      <c r="N2751" s="198"/>
      <c r="O2751" s="77"/>
      <c r="P2751" s="77"/>
      <c r="Q2751" s="77"/>
      <c r="R2751" s="77"/>
      <c r="S2751" s="77"/>
      <c r="T2751" s="78"/>
      <c r="U2751" s="38"/>
      <c r="V2751" s="38"/>
      <c r="W2751" s="38"/>
      <c r="X2751" s="38"/>
      <c r="Y2751" s="38"/>
      <c r="Z2751" s="38"/>
      <c r="AA2751" s="38"/>
      <c r="AB2751" s="38"/>
      <c r="AC2751" s="38"/>
      <c r="AD2751" s="38"/>
      <c r="AE2751" s="38"/>
      <c r="AT2751" s="19" t="s">
        <v>193</v>
      </c>
      <c r="AU2751" s="19" t="s">
        <v>92</v>
      </c>
    </row>
    <row r="2752" s="2" customFormat="1" ht="49.05" customHeight="1">
      <c r="A2752" s="38"/>
      <c r="B2752" s="180"/>
      <c r="C2752" s="181" t="s">
        <v>3366</v>
      </c>
      <c r="D2752" s="181" t="s">
        <v>187</v>
      </c>
      <c r="E2752" s="182" t="s">
        <v>3367</v>
      </c>
      <c r="F2752" s="183" t="s">
        <v>3368</v>
      </c>
      <c r="G2752" s="184" t="s">
        <v>383</v>
      </c>
      <c r="H2752" s="185">
        <v>1</v>
      </c>
      <c r="I2752" s="186"/>
      <c r="J2752" s="187">
        <f>ROUND(I2752*H2752,2)</f>
        <v>0</v>
      </c>
      <c r="K2752" s="183" t="s">
        <v>1</v>
      </c>
      <c r="L2752" s="39"/>
      <c r="M2752" s="188" t="s">
        <v>1</v>
      </c>
      <c r="N2752" s="189" t="s">
        <v>42</v>
      </c>
      <c r="O2752" s="77"/>
      <c r="P2752" s="190">
        <f>O2752*H2752</f>
        <v>0</v>
      </c>
      <c r="Q2752" s="190">
        <v>5.0000000000000002E-05</v>
      </c>
      <c r="R2752" s="190">
        <f>Q2752*H2752</f>
        <v>5.0000000000000002E-05</v>
      </c>
      <c r="S2752" s="190">
        <v>0</v>
      </c>
      <c r="T2752" s="191">
        <f>S2752*H2752</f>
        <v>0</v>
      </c>
      <c r="U2752" s="38"/>
      <c r="V2752" s="38"/>
      <c r="W2752" s="38"/>
      <c r="X2752" s="38"/>
      <c r="Y2752" s="38"/>
      <c r="Z2752" s="38"/>
      <c r="AA2752" s="38"/>
      <c r="AB2752" s="38"/>
      <c r="AC2752" s="38"/>
      <c r="AD2752" s="38"/>
      <c r="AE2752" s="38"/>
      <c r="AR2752" s="192" t="s">
        <v>301</v>
      </c>
      <c r="AT2752" s="192" t="s">
        <v>187</v>
      </c>
      <c r="AU2752" s="192" t="s">
        <v>92</v>
      </c>
      <c r="AY2752" s="19" t="s">
        <v>185</v>
      </c>
      <c r="BE2752" s="193">
        <f>IF(N2752="základní",J2752,0)</f>
        <v>0</v>
      </c>
      <c r="BF2752" s="193">
        <f>IF(N2752="snížená",J2752,0)</f>
        <v>0</v>
      </c>
      <c r="BG2752" s="193">
        <f>IF(N2752="zákl. přenesená",J2752,0)</f>
        <v>0</v>
      </c>
      <c r="BH2752" s="193">
        <f>IF(N2752="sníž. přenesená",J2752,0)</f>
        <v>0</v>
      </c>
      <c r="BI2752" s="193">
        <f>IF(N2752="nulová",J2752,0)</f>
        <v>0</v>
      </c>
      <c r="BJ2752" s="19" t="s">
        <v>92</v>
      </c>
      <c r="BK2752" s="193">
        <f>ROUND(I2752*H2752,2)</f>
        <v>0</v>
      </c>
      <c r="BL2752" s="19" t="s">
        <v>301</v>
      </c>
      <c r="BM2752" s="192" t="s">
        <v>3369</v>
      </c>
    </row>
    <row r="2753" s="2" customFormat="1">
      <c r="A2753" s="38"/>
      <c r="B2753" s="39"/>
      <c r="C2753" s="38"/>
      <c r="D2753" s="194" t="s">
        <v>193</v>
      </c>
      <c r="E2753" s="38"/>
      <c r="F2753" s="195" t="s">
        <v>3368</v>
      </c>
      <c r="G2753" s="38"/>
      <c r="H2753" s="38"/>
      <c r="I2753" s="196"/>
      <c r="J2753" s="38"/>
      <c r="K2753" s="38"/>
      <c r="L2753" s="39"/>
      <c r="M2753" s="197"/>
      <c r="N2753" s="198"/>
      <c r="O2753" s="77"/>
      <c r="P2753" s="77"/>
      <c r="Q2753" s="77"/>
      <c r="R2753" s="77"/>
      <c r="S2753" s="77"/>
      <c r="T2753" s="78"/>
      <c r="U2753" s="38"/>
      <c r="V2753" s="38"/>
      <c r="W2753" s="38"/>
      <c r="X2753" s="38"/>
      <c r="Y2753" s="38"/>
      <c r="Z2753" s="38"/>
      <c r="AA2753" s="38"/>
      <c r="AB2753" s="38"/>
      <c r="AC2753" s="38"/>
      <c r="AD2753" s="38"/>
      <c r="AE2753" s="38"/>
      <c r="AT2753" s="19" t="s">
        <v>193</v>
      </c>
      <c r="AU2753" s="19" t="s">
        <v>92</v>
      </c>
    </row>
    <row r="2754" s="2" customFormat="1" ht="44.25" customHeight="1">
      <c r="A2754" s="38"/>
      <c r="B2754" s="180"/>
      <c r="C2754" s="181" t="s">
        <v>3370</v>
      </c>
      <c r="D2754" s="181" t="s">
        <v>187</v>
      </c>
      <c r="E2754" s="182" t="s">
        <v>3371</v>
      </c>
      <c r="F2754" s="183" t="s">
        <v>3372</v>
      </c>
      <c r="G2754" s="184" t="s">
        <v>1412</v>
      </c>
      <c r="H2754" s="185">
        <v>1</v>
      </c>
      <c r="I2754" s="186"/>
      <c r="J2754" s="187">
        <f>ROUND(I2754*H2754,2)</f>
        <v>0</v>
      </c>
      <c r="K2754" s="183" t="s">
        <v>1</v>
      </c>
      <c r="L2754" s="39"/>
      <c r="M2754" s="188" t="s">
        <v>1</v>
      </c>
      <c r="N2754" s="189" t="s">
        <v>42</v>
      </c>
      <c r="O2754" s="77"/>
      <c r="P2754" s="190">
        <f>O2754*H2754</f>
        <v>0</v>
      </c>
      <c r="Q2754" s="190">
        <v>5.0000000000000002E-05</v>
      </c>
      <c r="R2754" s="190">
        <f>Q2754*H2754</f>
        <v>5.0000000000000002E-05</v>
      </c>
      <c r="S2754" s="190">
        <v>0</v>
      </c>
      <c r="T2754" s="191">
        <f>S2754*H2754</f>
        <v>0</v>
      </c>
      <c r="U2754" s="38"/>
      <c r="V2754" s="38"/>
      <c r="W2754" s="38"/>
      <c r="X2754" s="38"/>
      <c r="Y2754" s="38"/>
      <c r="Z2754" s="38"/>
      <c r="AA2754" s="38"/>
      <c r="AB2754" s="38"/>
      <c r="AC2754" s="38"/>
      <c r="AD2754" s="38"/>
      <c r="AE2754" s="38"/>
      <c r="AR2754" s="192" t="s">
        <v>301</v>
      </c>
      <c r="AT2754" s="192" t="s">
        <v>187</v>
      </c>
      <c r="AU2754" s="192" t="s">
        <v>92</v>
      </c>
      <c r="AY2754" s="19" t="s">
        <v>185</v>
      </c>
      <c r="BE2754" s="193">
        <f>IF(N2754="základní",J2754,0)</f>
        <v>0</v>
      </c>
      <c r="BF2754" s="193">
        <f>IF(N2754="snížená",J2754,0)</f>
        <v>0</v>
      </c>
      <c r="BG2754" s="193">
        <f>IF(N2754="zákl. přenesená",J2754,0)</f>
        <v>0</v>
      </c>
      <c r="BH2754" s="193">
        <f>IF(N2754="sníž. přenesená",J2754,0)</f>
        <v>0</v>
      </c>
      <c r="BI2754" s="193">
        <f>IF(N2754="nulová",J2754,0)</f>
        <v>0</v>
      </c>
      <c r="BJ2754" s="19" t="s">
        <v>92</v>
      </c>
      <c r="BK2754" s="193">
        <f>ROUND(I2754*H2754,2)</f>
        <v>0</v>
      </c>
      <c r="BL2754" s="19" t="s">
        <v>301</v>
      </c>
      <c r="BM2754" s="192" t="s">
        <v>3373</v>
      </c>
    </row>
    <row r="2755" s="2" customFormat="1">
      <c r="A2755" s="38"/>
      <c r="B2755" s="39"/>
      <c r="C2755" s="38"/>
      <c r="D2755" s="194" t="s">
        <v>193</v>
      </c>
      <c r="E2755" s="38"/>
      <c r="F2755" s="195" t="s">
        <v>3372</v>
      </c>
      <c r="G2755" s="38"/>
      <c r="H2755" s="38"/>
      <c r="I2755" s="196"/>
      <c r="J2755" s="38"/>
      <c r="K2755" s="38"/>
      <c r="L2755" s="39"/>
      <c r="M2755" s="197"/>
      <c r="N2755" s="198"/>
      <c r="O2755" s="77"/>
      <c r="P2755" s="77"/>
      <c r="Q2755" s="77"/>
      <c r="R2755" s="77"/>
      <c r="S2755" s="77"/>
      <c r="T2755" s="78"/>
      <c r="U2755" s="38"/>
      <c r="V2755" s="38"/>
      <c r="W2755" s="38"/>
      <c r="X2755" s="38"/>
      <c r="Y2755" s="38"/>
      <c r="Z2755" s="38"/>
      <c r="AA2755" s="38"/>
      <c r="AB2755" s="38"/>
      <c r="AC2755" s="38"/>
      <c r="AD2755" s="38"/>
      <c r="AE2755" s="38"/>
      <c r="AT2755" s="19" t="s">
        <v>193</v>
      </c>
      <c r="AU2755" s="19" t="s">
        <v>92</v>
      </c>
    </row>
    <row r="2756" s="2" customFormat="1" ht="37.8" customHeight="1">
      <c r="A2756" s="38"/>
      <c r="B2756" s="180"/>
      <c r="C2756" s="181" t="s">
        <v>3374</v>
      </c>
      <c r="D2756" s="181" t="s">
        <v>187</v>
      </c>
      <c r="E2756" s="182" t="s">
        <v>3375</v>
      </c>
      <c r="F2756" s="183" t="s">
        <v>3376</v>
      </c>
      <c r="G2756" s="184" t="s">
        <v>383</v>
      </c>
      <c r="H2756" s="185">
        <v>1</v>
      </c>
      <c r="I2756" s="186"/>
      <c r="J2756" s="187">
        <f>ROUND(I2756*H2756,2)</f>
        <v>0</v>
      </c>
      <c r="K2756" s="183" t="s">
        <v>1</v>
      </c>
      <c r="L2756" s="39"/>
      <c r="M2756" s="188" t="s">
        <v>1</v>
      </c>
      <c r="N2756" s="189" t="s">
        <v>42</v>
      </c>
      <c r="O2756" s="77"/>
      <c r="P2756" s="190">
        <f>O2756*H2756</f>
        <v>0</v>
      </c>
      <c r="Q2756" s="190">
        <v>5.0000000000000002E-05</v>
      </c>
      <c r="R2756" s="190">
        <f>Q2756*H2756</f>
        <v>5.0000000000000002E-05</v>
      </c>
      <c r="S2756" s="190">
        <v>0</v>
      </c>
      <c r="T2756" s="191">
        <f>S2756*H2756</f>
        <v>0</v>
      </c>
      <c r="U2756" s="38"/>
      <c r="V2756" s="38"/>
      <c r="W2756" s="38"/>
      <c r="X2756" s="38"/>
      <c r="Y2756" s="38"/>
      <c r="Z2756" s="38"/>
      <c r="AA2756" s="38"/>
      <c r="AB2756" s="38"/>
      <c r="AC2756" s="38"/>
      <c r="AD2756" s="38"/>
      <c r="AE2756" s="38"/>
      <c r="AR2756" s="192" t="s">
        <v>301</v>
      </c>
      <c r="AT2756" s="192" t="s">
        <v>187</v>
      </c>
      <c r="AU2756" s="192" t="s">
        <v>92</v>
      </c>
      <c r="AY2756" s="19" t="s">
        <v>185</v>
      </c>
      <c r="BE2756" s="193">
        <f>IF(N2756="základní",J2756,0)</f>
        <v>0</v>
      </c>
      <c r="BF2756" s="193">
        <f>IF(N2756="snížená",J2756,0)</f>
        <v>0</v>
      </c>
      <c r="BG2756" s="193">
        <f>IF(N2756="zákl. přenesená",J2756,0)</f>
        <v>0</v>
      </c>
      <c r="BH2756" s="193">
        <f>IF(N2756="sníž. přenesená",J2756,0)</f>
        <v>0</v>
      </c>
      <c r="BI2756" s="193">
        <f>IF(N2756="nulová",J2756,0)</f>
        <v>0</v>
      </c>
      <c r="BJ2756" s="19" t="s">
        <v>92</v>
      </c>
      <c r="BK2756" s="193">
        <f>ROUND(I2756*H2756,2)</f>
        <v>0</v>
      </c>
      <c r="BL2756" s="19" t="s">
        <v>301</v>
      </c>
      <c r="BM2756" s="192" t="s">
        <v>3377</v>
      </c>
    </row>
    <row r="2757" s="2" customFormat="1">
      <c r="A2757" s="38"/>
      <c r="B2757" s="39"/>
      <c r="C2757" s="38"/>
      <c r="D2757" s="194" t="s">
        <v>193</v>
      </c>
      <c r="E2757" s="38"/>
      <c r="F2757" s="195" t="s">
        <v>3376</v>
      </c>
      <c r="G2757" s="38"/>
      <c r="H2757" s="38"/>
      <c r="I2757" s="196"/>
      <c r="J2757" s="38"/>
      <c r="K2757" s="38"/>
      <c r="L2757" s="39"/>
      <c r="M2757" s="197"/>
      <c r="N2757" s="198"/>
      <c r="O2757" s="77"/>
      <c r="P2757" s="77"/>
      <c r="Q2757" s="77"/>
      <c r="R2757" s="77"/>
      <c r="S2757" s="77"/>
      <c r="T2757" s="78"/>
      <c r="U2757" s="38"/>
      <c r="V2757" s="38"/>
      <c r="W2757" s="38"/>
      <c r="X2757" s="38"/>
      <c r="Y2757" s="38"/>
      <c r="Z2757" s="38"/>
      <c r="AA2757" s="38"/>
      <c r="AB2757" s="38"/>
      <c r="AC2757" s="38"/>
      <c r="AD2757" s="38"/>
      <c r="AE2757" s="38"/>
      <c r="AT2757" s="19" t="s">
        <v>193</v>
      </c>
      <c r="AU2757" s="19" t="s">
        <v>92</v>
      </c>
    </row>
    <row r="2758" s="2" customFormat="1" ht="49.05" customHeight="1">
      <c r="A2758" s="38"/>
      <c r="B2758" s="180"/>
      <c r="C2758" s="181" t="s">
        <v>3378</v>
      </c>
      <c r="D2758" s="181" t="s">
        <v>187</v>
      </c>
      <c r="E2758" s="182" t="s">
        <v>3379</v>
      </c>
      <c r="F2758" s="183" t="s">
        <v>3380</v>
      </c>
      <c r="G2758" s="184" t="s">
        <v>383</v>
      </c>
      <c r="H2758" s="185">
        <v>1</v>
      </c>
      <c r="I2758" s="186"/>
      <c r="J2758" s="187">
        <f>ROUND(I2758*H2758,2)</f>
        <v>0</v>
      </c>
      <c r="K2758" s="183" t="s">
        <v>1</v>
      </c>
      <c r="L2758" s="39"/>
      <c r="M2758" s="188" t="s">
        <v>1</v>
      </c>
      <c r="N2758" s="189" t="s">
        <v>42</v>
      </c>
      <c r="O2758" s="77"/>
      <c r="P2758" s="190">
        <f>O2758*H2758</f>
        <v>0</v>
      </c>
      <c r="Q2758" s="190">
        <v>5.0000000000000002E-05</v>
      </c>
      <c r="R2758" s="190">
        <f>Q2758*H2758</f>
        <v>5.0000000000000002E-05</v>
      </c>
      <c r="S2758" s="190">
        <v>0</v>
      </c>
      <c r="T2758" s="191">
        <f>S2758*H2758</f>
        <v>0</v>
      </c>
      <c r="U2758" s="38"/>
      <c r="V2758" s="38"/>
      <c r="W2758" s="38"/>
      <c r="X2758" s="38"/>
      <c r="Y2758" s="38"/>
      <c r="Z2758" s="38"/>
      <c r="AA2758" s="38"/>
      <c r="AB2758" s="38"/>
      <c r="AC2758" s="38"/>
      <c r="AD2758" s="38"/>
      <c r="AE2758" s="38"/>
      <c r="AR2758" s="192" t="s">
        <v>301</v>
      </c>
      <c r="AT2758" s="192" t="s">
        <v>187</v>
      </c>
      <c r="AU2758" s="192" t="s">
        <v>92</v>
      </c>
      <c r="AY2758" s="19" t="s">
        <v>185</v>
      </c>
      <c r="BE2758" s="193">
        <f>IF(N2758="základní",J2758,0)</f>
        <v>0</v>
      </c>
      <c r="BF2758" s="193">
        <f>IF(N2758="snížená",J2758,0)</f>
        <v>0</v>
      </c>
      <c r="BG2758" s="193">
        <f>IF(N2758="zákl. přenesená",J2758,0)</f>
        <v>0</v>
      </c>
      <c r="BH2758" s="193">
        <f>IF(N2758="sníž. přenesená",J2758,0)</f>
        <v>0</v>
      </c>
      <c r="BI2758" s="193">
        <f>IF(N2758="nulová",J2758,0)</f>
        <v>0</v>
      </c>
      <c r="BJ2758" s="19" t="s">
        <v>92</v>
      </c>
      <c r="BK2758" s="193">
        <f>ROUND(I2758*H2758,2)</f>
        <v>0</v>
      </c>
      <c r="BL2758" s="19" t="s">
        <v>301</v>
      </c>
      <c r="BM2758" s="192" t="s">
        <v>3381</v>
      </c>
    </row>
    <row r="2759" s="2" customFormat="1">
      <c r="A2759" s="38"/>
      <c r="B2759" s="39"/>
      <c r="C2759" s="38"/>
      <c r="D2759" s="194" t="s">
        <v>193</v>
      </c>
      <c r="E2759" s="38"/>
      <c r="F2759" s="195" t="s">
        <v>3380</v>
      </c>
      <c r="G2759" s="38"/>
      <c r="H2759" s="38"/>
      <c r="I2759" s="196"/>
      <c r="J2759" s="38"/>
      <c r="K2759" s="38"/>
      <c r="L2759" s="39"/>
      <c r="M2759" s="197"/>
      <c r="N2759" s="198"/>
      <c r="O2759" s="77"/>
      <c r="P2759" s="77"/>
      <c r="Q2759" s="77"/>
      <c r="R2759" s="77"/>
      <c r="S2759" s="77"/>
      <c r="T2759" s="78"/>
      <c r="U2759" s="38"/>
      <c r="V2759" s="38"/>
      <c r="W2759" s="38"/>
      <c r="X2759" s="38"/>
      <c r="Y2759" s="38"/>
      <c r="Z2759" s="38"/>
      <c r="AA2759" s="38"/>
      <c r="AB2759" s="38"/>
      <c r="AC2759" s="38"/>
      <c r="AD2759" s="38"/>
      <c r="AE2759" s="38"/>
      <c r="AT2759" s="19" t="s">
        <v>193</v>
      </c>
      <c r="AU2759" s="19" t="s">
        <v>92</v>
      </c>
    </row>
    <row r="2760" s="2" customFormat="1" ht="49.05" customHeight="1">
      <c r="A2760" s="38"/>
      <c r="B2760" s="180"/>
      <c r="C2760" s="181" t="s">
        <v>3382</v>
      </c>
      <c r="D2760" s="181" t="s">
        <v>187</v>
      </c>
      <c r="E2760" s="182" t="s">
        <v>3383</v>
      </c>
      <c r="F2760" s="183" t="s">
        <v>3384</v>
      </c>
      <c r="G2760" s="184" t="s">
        <v>383</v>
      </c>
      <c r="H2760" s="185">
        <v>85</v>
      </c>
      <c r="I2760" s="186"/>
      <c r="J2760" s="187">
        <f>ROUND(I2760*H2760,2)</f>
        <v>0</v>
      </c>
      <c r="K2760" s="183" t="s">
        <v>1</v>
      </c>
      <c r="L2760" s="39"/>
      <c r="M2760" s="188" t="s">
        <v>1</v>
      </c>
      <c r="N2760" s="189" t="s">
        <v>42</v>
      </c>
      <c r="O2760" s="77"/>
      <c r="P2760" s="190">
        <f>O2760*H2760</f>
        <v>0</v>
      </c>
      <c r="Q2760" s="190">
        <v>5.0000000000000002E-05</v>
      </c>
      <c r="R2760" s="190">
        <f>Q2760*H2760</f>
        <v>0.0042500000000000003</v>
      </c>
      <c r="S2760" s="190">
        <v>0</v>
      </c>
      <c r="T2760" s="191">
        <f>S2760*H2760</f>
        <v>0</v>
      </c>
      <c r="U2760" s="38"/>
      <c r="V2760" s="38"/>
      <c r="W2760" s="38"/>
      <c r="X2760" s="38"/>
      <c r="Y2760" s="38"/>
      <c r="Z2760" s="38"/>
      <c r="AA2760" s="38"/>
      <c r="AB2760" s="38"/>
      <c r="AC2760" s="38"/>
      <c r="AD2760" s="38"/>
      <c r="AE2760" s="38"/>
      <c r="AR2760" s="192" t="s">
        <v>301</v>
      </c>
      <c r="AT2760" s="192" t="s">
        <v>187</v>
      </c>
      <c r="AU2760" s="192" t="s">
        <v>92</v>
      </c>
      <c r="AY2760" s="19" t="s">
        <v>185</v>
      </c>
      <c r="BE2760" s="193">
        <f>IF(N2760="základní",J2760,0)</f>
        <v>0</v>
      </c>
      <c r="BF2760" s="193">
        <f>IF(N2760="snížená",J2760,0)</f>
        <v>0</v>
      </c>
      <c r="BG2760" s="193">
        <f>IF(N2760="zákl. přenesená",J2760,0)</f>
        <v>0</v>
      </c>
      <c r="BH2760" s="193">
        <f>IF(N2760="sníž. přenesená",J2760,0)</f>
        <v>0</v>
      </c>
      <c r="BI2760" s="193">
        <f>IF(N2760="nulová",J2760,0)</f>
        <v>0</v>
      </c>
      <c r="BJ2760" s="19" t="s">
        <v>92</v>
      </c>
      <c r="BK2760" s="193">
        <f>ROUND(I2760*H2760,2)</f>
        <v>0</v>
      </c>
      <c r="BL2760" s="19" t="s">
        <v>301</v>
      </c>
      <c r="BM2760" s="192" t="s">
        <v>3385</v>
      </c>
    </row>
    <row r="2761" s="2" customFormat="1">
      <c r="A2761" s="38"/>
      <c r="B2761" s="39"/>
      <c r="C2761" s="38"/>
      <c r="D2761" s="194" t="s">
        <v>193</v>
      </c>
      <c r="E2761" s="38"/>
      <c r="F2761" s="195" t="s">
        <v>3384</v>
      </c>
      <c r="G2761" s="38"/>
      <c r="H2761" s="38"/>
      <c r="I2761" s="196"/>
      <c r="J2761" s="38"/>
      <c r="K2761" s="38"/>
      <c r="L2761" s="39"/>
      <c r="M2761" s="197"/>
      <c r="N2761" s="198"/>
      <c r="O2761" s="77"/>
      <c r="P2761" s="77"/>
      <c r="Q2761" s="77"/>
      <c r="R2761" s="77"/>
      <c r="S2761" s="77"/>
      <c r="T2761" s="78"/>
      <c r="U2761" s="38"/>
      <c r="V2761" s="38"/>
      <c r="W2761" s="38"/>
      <c r="X2761" s="38"/>
      <c r="Y2761" s="38"/>
      <c r="Z2761" s="38"/>
      <c r="AA2761" s="38"/>
      <c r="AB2761" s="38"/>
      <c r="AC2761" s="38"/>
      <c r="AD2761" s="38"/>
      <c r="AE2761" s="38"/>
      <c r="AT2761" s="19" t="s">
        <v>193</v>
      </c>
      <c r="AU2761" s="19" t="s">
        <v>92</v>
      </c>
    </row>
    <row r="2762" s="2" customFormat="1" ht="37.8" customHeight="1">
      <c r="A2762" s="38"/>
      <c r="B2762" s="180"/>
      <c r="C2762" s="181" t="s">
        <v>3386</v>
      </c>
      <c r="D2762" s="181" t="s">
        <v>187</v>
      </c>
      <c r="E2762" s="182" t="s">
        <v>3387</v>
      </c>
      <c r="F2762" s="183" t="s">
        <v>3388</v>
      </c>
      <c r="G2762" s="184" t="s">
        <v>383</v>
      </c>
      <c r="H2762" s="185">
        <v>2</v>
      </c>
      <c r="I2762" s="186"/>
      <c r="J2762" s="187">
        <f>ROUND(I2762*H2762,2)</f>
        <v>0</v>
      </c>
      <c r="K2762" s="183" t="s">
        <v>1</v>
      </c>
      <c r="L2762" s="39"/>
      <c r="M2762" s="188" t="s">
        <v>1</v>
      </c>
      <c r="N2762" s="189" t="s">
        <v>42</v>
      </c>
      <c r="O2762" s="77"/>
      <c r="P2762" s="190">
        <f>O2762*H2762</f>
        <v>0</v>
      </c>
      <c r="Q2762" s="190">
        <v>5.0000000000000002E-05</v>
      </c>
      <c r="R2762" s="190">
        <f>Q2762*H2762</f>
        <v>0.00010000000000000001</v>
      </c>
      <c r="S2762" s="190">
        <v>0</v>
      </c>
      <c r="T2762" s="191">
        <f>S2762*H2762</f>
        <v>0</v>
      </c>
      <c r="U2762" s="38"/>
      <c r="V2762" s="38"/>
      <c r="W2762" s="38"/>
      <c r="X2762" s="38"/>
      <c r="Y2762" s="38"/>
      <c r="Z2762" s="38"/>
      <c r="AA2762" s="38"/>
      <c r="AB2762" s="38"/>
      <c r="AC2762" s="38"/>
      <c r="AD2762" s="38"/>
      <c r="AE2762" s="38"/>
      <c r="AR2762" s="192" t="s">
        <v>301</v>
      </c>
      <c r="AT2762" s="192" t="s">
        <v>187</v>
      </c>
      <c r="AU2762" s="192" t="s">
        <v>92</v>
      </c>
      <c r="AY2762" s="19" t="s">
        <v>185</v>
      </c>
      <c r="BE2762" s="193">
        <f>IF(N2762="základní",J2762,0)</f>
        <v>0</v>
      </c>
      <c r="BF2762" s="193">
        <f>IF(N2762="snížená",J2762,0)</f>
        <v>0</v>
      </c>
      <c r="BG2762" s="193">
        <f>IF(N2762="zákl. přenesená",J2762,0)</f>
        <v>0</v>
      </c>
      <c r="BH2762" s="193">
        <f>IF(N2762="sníž. přenesená",J2762,0)</f>
        <v>0</v>
      </c>
      <c r="BI2762" s="193">
        <f>IF(N2762="nulová",J2762,0)</f>
        <v>0</v>
      </c>
      <c r="BJ2762" s="19" t="s">
        <v>92</v>
      </c>
      <c r="BK2762" s="193">
        <f>ROUND(I2762*H2762,2)</f>
        <v>0</v>
      </c>
      <c r="BL2762" s="19" t="s">
        <v>301</v>
      </c>
      <c r="BM2762" s="192" t="s">
        <v>3389</v>
      </c>
    </row>
    <row r="2763" s="2" customFormat="1">
      <c r="A2763" s="38"/>
      <c r="B2763" s="39"/>
      <c r="C2763" s="38"/>
      <c r="D2763" s="194" t="s">
        <v>193</v>
      </c>
      <c r="E2763" s="38"/>
      <c r="F2763" s="195" t="s">
        <v>3388</v>
      </c>
      <c r="G2763" s="38"/>
      <c r="H2763" s="38"/>
      <c r="I2763" s="196"/>
      <c r="J2763" s="38"/>
      <c r="K2763" s="38"/>
      <c r="L2763" s="39"/>
      <c r="M2763" s="197"/>
      <c r="N2763" s="198"/>
      <c r="O2763" s="77"/>
      <c r="P2763" s="77"/>
      <c r="Q2763" s="77"/>
      <c r="R2763" s="77"/>
      <c r="S2763" s="77"/>
      <c r="T2763" s="78"/>
      <c r="U2763" s="38"/>
      <c r="V2763" s="38"/>
      <c r="W2763" s="38"/>
      <c r="X2763" s="38"/>
      <c r="Y2763" s="38"/>
      <c r="Z2763" s="38"/>
      <c r="AA2763" s="38"/>
      <c r="AB2763" s="38"/>
      <c r="AC2763" s="38"/>
      <c r="AD2763" s="38"/>
      <c r="AE2763" s="38"/>
      <c r="AT2763" s="19" t="s">
        <v>193</v>
      </c>
      <c r="AU2763" s="19" t="s">
        <v>92</v>
      </c>
    </row>
    <row r="2764" s="2" customFormat="1" ht="44.25" customHeight="1">
      <c r="A2764" s="38"/>
      <c r="B2764" s="180"/>
      <c r="C2764" s="181" t="s">
        <v>3390</v>
      </c>
      <c r="D2764" s="181" t="s">
        <v>187</v>
      </c>
      <c r="E2764" s="182" t="s">
        <v>3391</v>
      </c>
      <c r="F2764" s="183" t="s">
        <v>3392</v>
      </c>
      <c r="G2764" s="184" t="s">
        <v>383</v>
      </c>
      <c r="H2764" s="185">
        <v>1</v>
      </c>
      <c r="I2764" s="186"/>
      <c r="J2764" s="187">
        <f>ROUND(I2764*H2764,2)</f>
        <v>0</v>
      </c>
      <c r="K2764" s="183" t="s">
        <v>1</v>
      </c>
      <c r="L2764" s="39"/>
      <c r="M2764" s="188" t="s">
        <v>1</v>
      </c>
      <c r="N2764" s="189" t="s">
        <v>42</v>
      </c>
      <c r="O2764" s="77"/>
      <c r="P2764" s="190">
        <f>O2764*H2764</f>
        <v>0</v>
      </c>
      <c r="Q2764" s="190">
        <v>5.0000000000000002E-05</v>
      </c>
      <c r="R2764" s="190">
        <f>Q2764*H2764</f>
        <v>5.0000000000000002E-05</v>
      </c>
      <c r="S2764" s="190">
        <v>0</v>
      </c>
      <c r="T2764" s="191">
        <f>S2764*H2764</f>
        <v>0</v>
      </c>
      <c r="U2764" s="38"/>
      <c r="V2764" s="38"/>
      <c r="W2764" s="38"/>
      <c r="X2764" s="38"/>
      <c r="Y2764" s="38"/>
      <c r="Z2764" s="38"/>
      <c r="AA2764" s="38"/>
      <c r="AB2764" s="38"/>
      <c r="AC2764" s="38"/>
      <c r="AD2764" s="38"/>
      <c r="AE2764" s="38"/>
      <c r="AR2764" s="192" t="s">
        <v>301</v>
      </c>
      <c r="AT2764" s="192" t="s">
        <v>187</v>
      </c>
      <c r="AU2764" s="192" t="s">
        <v>92</v>
      </c>
      <c r="AY2764" s="19" t="s">
        <v>185</v>
      </c>
      <c r="BE2764" s="193">
        <f>IF(N2764="základní",J2764,0)</f>
        <v>0</v>
      </c>
      <c r="BF2764" s="193">
        <f>IF(N2764="snížená",J2764,0)</f>
        <v>0</v>
      </c>
      <c r="BG2764" s="193">
        <f>IF(N2764="zákl. přenesená",J2764,0)</f>
        <v>0</v>
      </c>
      <c r="BH2764" s="193">
        <f>IF(N2764="sníž. přenesená",J2764,0)</f>
        <v>0</v>
      </c>
      <c r="BI2764" s="193">
        <f>IF(N2764="nulová",J2764,0)</f>
        <v>0</v>
      </c>
      <c r="BJ2764" s="19" t="s">
        <v>92</v>
      </c>
      <c r="BK2764" s="193">
        <f>ROUND(I2764*H2764,2)</f>
        <v>0</v>
      </c>
      <c r="BL2764" s="19" t="s">
        <v>301</v>
      </c>
      <c r="BM2764" s="192" t="s">
        <v>3393</v>
      </c>
    </row>
    <row r="2765" s="2" customFormat="1">
      <c r="A2765" s="38"/>
      <c r="B2765" s="39"/>
      <c r="C2765" s="38"/>
      <c r="D2765" s="194" t="s">
        <v>193</v>
      </c>
      <c r="E2765" s="38"/>
      <c r="F2765" s="195" t="s">
        <v>3392</v>
      </c>
      <c r="G2765" s="38"/>
      <c r="H2765" s="38"/>
      <c r="I2765" s="196"/>
      <c r="J2765" s="38"/>
      <c r="K2765" s="38"/>
      <c r="L2765" s="39"/>
      <c r="M2765" s="197"/>
      <c r="N2765" s="198"/>
      <c r="O2765" s="77"/>
      <c r="P2765" s="77"/>
      <c r="Q2765" s="77"/>
      <c r="R2765" s="77"/>
      <c r="S2765" s="77"/>
      <c r="T2765" s="78"/>
      <c r="U2765" s="38"/>
      <c r="V2765" s="38"/>
      <c r="W2765" s="38"/>
      <c r="X2765" s="38"/>
      <c r="Y2765" s="38"/>
      <c r="Z2765" s="38"/>
      <c r="AA2765" s="38"/>
      <c r="AB2765" s="38"/>
      <c r="AC2765" s="38"/>
      <c r="AD2765" s="38"/>
      <c r="AE2765" s="38"/>
      <c r="AT2765" s="19" t="s">
        <v>193</v>
      </c>
      <c r="AU2765" s="19" t="s">
        <v>92</v>
      </c>
    </row>
    <row r="2766" s="2" customFormat="1" ht="49.05" customHeight="1">
      <c r="A2766" s="38"/>
      <c r="B2766" s="180"/>
      <c r="C2766" s="181" t="s">
        <v>3394</v>
      </c>
      <c r="D2766" s="181" t="s">
        <v>187</v>
      </c>
      <c r="E2766" s="182" t="s">
        <v>3395</v>
      </c>
      <c r="F2766" s="183" t="s">
        <v>3396</v>
      </c>
      <c r="G2766" s="184" t="s">
        <v>383</v>
      </c>
      <c r="H2766" s="185">
        <v>1</v>
      </c>
      <c r="I2766" s="186"/>
      <c r="J2766" s="187">
        <f>ROUND(I2766*H2766,2)</f>
        <v>0</v>
      </c>
      <c r="K2766" s="183" t="s">
        <v>1</v>
      </c>
      <c r="L2766" s="39"/>
      <c r="M2766" s="188" t="s">
        <v>1</v>
      </c>
      <c r="N2766" s="189" t="s">
        <v>42</v>
      </c>
      <c r="O2766" s="77"/>
      <c r="P2766" s="190">
        <f>O2766*H2766</f>
        <v>0</v>
      </c>
      <c r="Q2766" s="190">
        <v>5.0000000000000002E-05</v>
      </c>
      <c r="R2766" s="190">
        <f>Q2766*H2766</f>
        <v>5.0000000000000002E-05</v>
      </c>
      <c r="S2766" s="190">
        <v>0</v>
      </c>
      <c r="T2766" s="191">
        <f>S2766*H2766</f>
        <v>0</v>
      </c>
      <c r="U2766" s="38"/>
      <c r="V2766" s="38"/>
      <c r="W2766" s="38"/>
      <c r="X2766" s="38"/>
      <c r="Y2766" s="38"/>
      <c r="Z2766" s="38"/>
      <c r="AA2766" s="38"/>
      <c r="AB2766" s="38"/>
      <c r="AC2766" s="38"/>
      <c r="AD2766" s="38"/>
      <c r="AE2766" s="38"/>
      <c r="AR2766" s="192" t="s">
        <v>301</v>
      </c>
      <c r="AT2766" s="192" t="s">
        <v>187</v>
      </c>
      <c r="AU2766" s="192" t="s">
        <v>92</v>
      </c>
      <c r="AY2766" s="19" t="s">
        <v>185</v>
      </c>
      <c r="BE2766" s="193">
        <f>IF(N2766="základní",J2766,0)</f>
        <v>0</v>
      </c>
      <c r="BF2766" s="193">
        <f>IF(N2766="snížená",J2766,0)</f>
        <v>0</v>
      </c>
      <c r="BG2766" s="193">
        <f>IF(N2766="zákl. přenesená",J2766,0)</f>
        <v>0</v>
      </c>
      <c r="BH2766" s="193">
        <f>IF(N2766="sníž. přenesená",J2766,0)</f>
        <v>0</v>
      </c>
      <c r="BI2766" s="193">
        <f>IF(N2766="nulová",J2766,0)</f>
        <v>0</v>
      </c>
      <c r="BJ2766" s="19" t="s">
        <v>92</v>
      </c>
      <c r="BK2766" s="193">
        <f>ROUND(I2766*H2766,2)</f>
        <v>0</v>
      </c>
      <c r="BL2766" s="19" t="s">
        <v>301</v>
      </c>
      <c r="BM2766" s="192" t="s">
        <v>3397</v>
      </c>
    </row>
    <row r="2767" s="2" customFormat="1">
      <c r="A2767" s="38"/>
      <c r="B2767" s="39"/>
      <c r="C2767" s="38"/>
      <c r="D2767" s="194" t="s">
        <v>193</v>
      </c>
      <c r="E2767" s="38"/>
      <c r="F2767" s="195" t="s">
        <v>3396</v>
      </c>
      <c r="G2767" s="38"/>
      <c r="H2767" s="38"/>
      <c r="I2767" s="196"/>
      <c r="J2767" s="38"/>
      <c r="K2767" s="38"/>
      <c r="L2767" s="39"/>
      <c r="M2767" s="197"/>
      <c r="N2767" s="198"/>
      <c r="O2767" s="77"/>
      <c r="P2767" s="77"/>
      <c r="Q2767" s="77"/>
      <c r="R2767" s="77"/>
      <c r="S2767" s="77"/>
      <c r="T2767" s="78"/>
      <c r="U2767" s="38"/>
      <c r="V2767" s="38"/>
      <c r="W2767" s="38"/>
      <c r="X2767" s="38"/>
      <c r="Y2767" s="38"/>
      <c r="Z2767" s="38"/>
      <c r="AA2767" s="38"/>
      <c r="AB2767" s="38"/>
      <c r="AC2767" s="38"/>
      <c r="AD2767" s="38"/>
      <c r="AE2767" s="38"/>
      <c r="AT2767" s="19" t="s">
        <v>193</v>
      </c>
      <c r="AU2767" s="19" t="s">
        <v>92</v>
      </c>
    </row>
    <row r="2768" s="2" customFormat="1" ht="44.25" customHeight="1">
      <c r="A2768" s="38"/>
      <c r="B2768" s="180"/>
      <c r="C2768" s="181" t="s">
        <v>3398</v>
      </c>
      <c r="D2768" s="181" t="s">
        <v>187</v>
      </c>
      <c r="E2768" s="182" t="s">
        <v>3399</v>
      </c>
      <c r="F2768" s="183" t="s">
        <v>3400</v>
      </c>
      <c r="G2768" s="184" t="s">
        <v>383</v>
      </c>
      <c r="H2768" s="185">
        <v>1</v>
      </c>
      <c r="I2768" s="186"/>
      <c r="J2768" s="187">
        <f>ROUND(I2768*H2768,2)</f>
        <v>0</v>
      </c>
      <c r="K2768" s="183" t="s">
        <v>1</v>
      </c>
      <c r="L2768" s="39"/>
      <c r="M2768" s="188" t="s">
        <v>1</v>
      </c>
      <c r="N2768" s="189" t="s">
        <v>42</v>
      </c>
      <c r="O2768" s="77"/>
      <c r="P2768" s="190">
        <f>O2768*H2768</f>
        <v>0</v>
      </c>
      <c r="Q2768" s="190">
        <v>5.0000000000000002E-05</v>
      </c>
      <c r="R2768" s="190">
        <f>Q2768*H2768</f>
        <v>5.0000000000000002E-05</v>
      </c>
      <c r="S2768" s="190">
        <v>0</v>
      </c>
      <c r="T2768" s="191">
        <f>S2768*H2768</f>
        <v>0</v>
      </c>
      <c r="U2768" s="38"/>
      <c r="V2768" s="38"/>
      <c r="W2768" s="38"/>
      <c r="X2768" s="38"/>
      <c r="Y2768" s="38"/>
      <c r="Z2768" s="38"/>
      <c r="AA2768" s="38"/>
      <c r="AB2768" s="38"/>
      <c r="AC2768" s="38"/>
      <c r="AD2768" s="38"/>
      <c r="AE2768" s="38"/>
      <c r="AR2768" s="192" t="s">
        <v>301</v>
      </c>
      <c r="AT2768" s="192" t="s">
        <v>187</v>
      </c>
      <c r="AU2768" s="192" t="s">
        <v>92</v>
      </c>
      <c r="AY2768" s="19" t="s">
        <v>185</v>
      </c>
      <c r="BE2768" s="193">
        <f>IF(N2768="základní",J2768,0)</f>
        <v>0</v>
      </c>
      <c r="BF2768" s="193">
        <f>IF(N2768="snížená",J2768,0)</f>
        <v>0</v>
      </c>
      <c r="BG2768" s="193">
        <f>IF(N2768="zákl. přenesená",J2768,0)</f>
        <v>0</v>
      </c>
      <c r="BH2768" s="193">
        <f>IF(N2768="sníž. přenesená",J2768,0)</f>
        <v>0</v>
      </c>
      <c r="BI2768" s="193">
        <f>IF(N2768="nulová",J2768,0)</f>
        <v>0</v>
      </c>
      <c r="BJ2768" s="19" t="s">
        <v>92</v>
      </c>
      <c r="BK2768" s="193">
        <f>ROUND(I2768*H2768,2)</f>
        <v>0</v>
      </c>
      <c r="BL2768" s="19" t="s">
        <v>301</v>
      </c>
      <c r="BM2768" s="192" t="s">
        <v>3401</v>
      </c>
    </row>
    <row r="2769" s="2" customFormat="1">
      <c r="A2769" s="38"/>
      <c r="B2769" s="39"/>
      <c r="C2769" s="38"/>
      <c r="D2769" s="194" t="s">
        <v>193</v>
      </c>
      <c r="E2769" s="38"/>
      <c r="F2769" s="195" t="s">
        <v>3400</v>
      </c>
      <c r="G2769" s="38"/>
      <c r="H2769" s="38"/>
      <c r="I2769" s="196"/>
      <c r="J2769" s="38"/>
      <c r="K2769" s="38"/>
      <c r="L2769" s="39"/>
      <c r="M2769" s="197"/>
      <c r="N2769" s="198"/>
      <c r="O2769" s="77"/>
      <c r="P2769" s="77"/>
      <c r="Q2769" s="77"/>
      <c r="R2769" s="77"/>
      <c r="S2769" s="77"/>
      <c r="T2769" s="78"/>
      <c r="U2769" s="38"/>
      <c r="V2769" s="38"/>
      <c r="W2769" s="38"/>
      <c r="X2769" s="38"/>
      <c r="Y2769" s="38"/>
      <c r="Z2769" s="38"/>
      <c r="AA2769" s="38"/>
      <c r="AB2769" s="38"/>
      <c r="AC2769" s="38"/>
      <c r="AD2769" s="38"/>
      <c r="AE2769" s="38"/>
      <c r="AT2769" s="19" t="s">
        <v>193</v>
      </c>
      <c r="AU2769" s="19" t="s">
        <v>92</v>
      </c>
    </row>
    <row r="2770" s="2" customFormat="1" ht="44.25" customHeight="1">
      <c r="A2770" s="38"/>
      <c r="B2770" s="180"/>
      <c r="C2770" s="181" t="s">
        <v>3402</v>
      </c>
      <c r="D2770" s="181" t="s">
        <v>187</v>
      </c>
      <c r="E2770" s="182" t="s">
        <v>3403</v>
      </c>
      <c r="F2770" s="183" t="s">
        <v>3404</v>
      </c>
      <c r="G2770" s="184" t="s">
        <v>383</v>
      </c>
      <c r="H2770" s="185">
        <v>1</v>
      </c>
      <c r="I2770" s="186"/>
      <c r="J2770" s="187">
        <f>ROUND(I2770*H2770,2)</f>
        <v>0</v>
      </c>
      <c r="K2770" s="183" t="s">
        <v>1</v>
      </c>
      <c r="L2770" s="39"/>
      <c r="M2770" s="188" t="s">
        <v>1</v>
      </c>
      <c r="N2770" s="189" t="s">
        <v>42</v>
      </c>
      <c r="O2770" s="77"/>
      <c r="P2770" s="190">
        <f>O2770*H2770</f>
        <v>0</v>
      </c>
      <c r="Q2770" s="190">
        <v>5.0000000000000002E-05</v>
      </c>
      <c r="R2770" s="190">
        <f>Q2770*H2770</f>
        <v>5.0000000000000002E-05</v>
      </c>
      <c r="S2770" s="190">
        <v>0</v>
      </c>
      <c r="T2770" s="191">
        <f>S2770*H2770</f>
        <v>0</v>
      </c>
      <c r="U2770" s="38"/>
      <c r="V2770" s="38"/>
      <c r="W2770" s="38"/>
      <c r="X2770" s="38"/>
      <c r="Y2770" s="38"/>
      <c r="Z2770" s="38"/>
      <c r="AA2770" s="38"/>
      <c r="AB2770" s="38"/>
      <c r="AC2770" s="38"/>
      <c r="AD2770" s="38"/>
      <c r="AE2770" s="38"/>
      <c r="AR2770" s="192" t="s">
        <v>301</v>
      </c>
      <c r="AT2770" s="192" t="s">
        <v>187</v>
      </c>
      <c r="AU2770" s="192" t="s">
        <v>92</v>
      </c>
      <c r="AY2770" s="19" t="s">
        <v>185</v>
      </c>
      <c r="BE2770" s="193">
        <f>IF(N2770="základní",J2770,0)</f>
        <v>0</v>
      </c>
      <c r="BF2770" s="193">
        <f>IF(N2770="snížená",J2770,0)</f>
        <v>0</v>
      </c>
      <c r="BG2770" s="193">
        <f>IF(N2770="zákl. přenesená",J2770,0)</f>
        <v>0</v>
      </c>
      <c r="BH2770" s="193">
        <f>IF(N2770="sníž. přenesená",J2770,0)</f>
        <v>0</v>
      </c>
      <c r="BI2770" s="193">
        <f>IF(N2770="nulová",J2770,0)</f>
        <v>0</v>
      </c>
      <c r="BJ2770" s="19" t="s">
        <v>92</v>
      </c>
      <c r="BK2770" s="193">
        <f>ROUND(I2770*H2770,2)</f>
        <v>0</v>
      </c>
      <c r="BL2770" s="19" t="s">
        <v>301</v>
      </c>
      <c r="BM2770" s="192" t="s">
        <v>3405</v>
      </c>
    </row>
    <row r="2771" s="2" customFormat="1">
      <c r="A2771" s="38"/>
      <c r="B2771" s="39"/>
      <c r="C2771" s="38"/>
      <c r="D2771" s="194" t="s">
        <v>193</v>
      </c>
      <c r="E2771" s="38"/>
      <c r="F2771" s="195" t="s">
        <v>3404</v>
      </c>
      <c r="G2771" s="38"/>
      <c r="H2771" s="38"/>
      <c r="I2771" s="196"/>
      <c r="J2771" s="38"/>
      <c r="K2771" s="38"/>
      <c r="L2771" s="39"/>
      <c r="M2771" s="197"/>
      <c r="N2771" s="198"/>
      <c r="O2771" s="77"/>
      <c r="P2771" s="77"/>
      <c r="Q2771" s="77"/>
      <c r="R2771" s="77"/>
      <c r="S2771" s="77"/>
      <c r="T2771" s="78"/>
      <c r="U2771" s="38"/>
      <c r="V2771" s="38"/>
      <c r="W2771" s="38"/>
      <c r="X2771" s="38"/>
      <c r="Y2771" s="38"/>
      <c r="Z2771" s="38"/>
      <c r="AA2771" s="38"/>
      <c r="AB2771" s="38"/>
      <c r="AC2771" s="38"/>
      <c r="AD2771" s="38"/>
      <c r="AE2771" s="38"/>
      <c r="AT2771" s="19" t="s">
        <v>193</v>
      </c>
      <c r="AU2771" s="19" t="s">
        <v>92</v>
      </c>
    </row>
    <row r="2772" s="2" customFormat="1" ht="24.15" customHeight="1">
      <c r="A2772" s="38"/>
      <c r="B2772" s="180"/>
      <c r="C2772" s="181" t="s">
        <v>3406</v>
      </c>
      <c r="D2772" s="181" t="s">
        <v>187</v>
      </c>
      <c r="E2772" s="182" t="s">
        <v>3407</v>
      </c>
      <c r="F2772" s="183" t="s">
        <v>3408</v>
      </c>
      <c r="G2772" s="184" t="s">
        <v>1809</v>
      </c>
      <c r="H2772" s="242"/>
      <c r="I2772" s="186"/>
      <c r="J2772" s="187">
        <f>ROUND(I2772*H2772,2)</f>
        <v>0</v>
      </c>
      <c r="K2772" s="183" t="s">
        <v>199</v>
      </c>
      <c r="L2772" s="39"/>
      <c r="M2772" s="188" t="s">
        <v>1</v>
      </c>
      <c r="N2772" s="189" t="s">
        <v>42</v>
      </c>
      <c r="O2772" s="77"/>
      <c r="P2772" s="190">
        <f>O2772*H2772</f>
        <v>0</v>
      </c>
      <c r="Q2772" s="190">
        <v>0</v>
      </c>
      <c r="R2772" s="190">
        <f>Q2772*H2772</f>
        <v>0</v>
      </c>
      <c r="S2772" s="190">
        <v>0</v>
      </c>
      <c r="T2772" s="191">
        <f>S2772*H2772</f>
        <v>0</v>
      </c>
      <c r="U2772" s="38"/>
      <c r="V2772" s="38"/>
      <c r="W2772" s="38"/>
      <c r="X2772" s="38"/>
      <c r="Y2772" s="38"/>
      <c r="Z2772" s="38"/>
      <c r="AA2772" s="38"/>
      <c r="AB2772" s="38"/>
      <c r="AC2772" s="38"/>
      <c r="AD2772" s="38"/>
      <c r="AE2772" s="38"/>
      <c r="AR2772" s="192" t="s">
        <v>301</v>
      </c>
      <c r="AT2772" s="192" t="s">
        <v>187</v>
      </c>
      <c r="AU2772" s="192" t="s">
        <v>92</v>
      </c>
      <c r="AY2772" s="19" t="s">
        <v>185</v>
      </c>
      <c r="BE2772" s="193">
        <f>IF(N2772="základní",J2772,0)</f>
        <v>0</v>
      </c>
      <c r="BF2772" s="193">
        <f>IF(N2772="snížená",J2772,0)</f>
        <v>0</v>
      </c>
      <c r="BG2772" s="193">
        <f>IF(N2772="zákl. přenesená",J2772,0)</f>
        <v>0</v>
      </c>
      <c r="BH2772" s="193">
        <f>IF(N2772="sníž. přenesená",J2772,0)</f>
        <v>0</v>
      </c>
      <c r="BI2772" s="193">
        <f>IF(N2772="nulová",J2772,0)</f>
        <v>0</v>
      </c>
      <c r="BJ2772" s="19" t="s">
        <v>92</v>
      </c>
      <c r="BK2772" s="193">
        <f>ROUND(I2772*H2772,2)</f>
        <v>0</v>
      </c>
      <c r="BL2772" s="19" t="s">
        <v>301</v>
      </c>
      <c r="BM2772" s="192" t="s">
        <v>3409</v>
      </c>
    </row>
    <row r="2773" s="2" customFormat="1">
      <c r="A2773" s="38"/>
      <c r="B2773" s="39"/>
      <c r="C2773" s="38"/>
      <c r="D2773" s="194" t="s">
        <v>193</v>
      </c>
      <c r="E2773" s="38"/>
      <c r="F2773" s="195" t="s">
        <v>3408</v>
      </c>
      <c r="G2773" s="38"/>
      <c r="H2773" s="38"/>
      <c r="I2773" s="196"/>
      <c r="J2773" s="38"/>
      <c r="K2773" s="38"/>
      <c r="L2773" s="39"/>
      <c r="M2773" s="197"/>
      <c r="N2773" s="198"/>
      <c r="O2773" s="77"/>
      <c r="P2773" s="77"/>
      <c r="Q2773" s="77"/>
      <c r="R2773" s="77"/>
      <c r="S2773" s="77"/>
      <c r="T2773" s="78"/>
      <c r="U2773" s="38"/>
      <c r="V2773" s="38"/>
      <c r="W2773" s="38"/>
      <c r="X2773" s="38"/>
      <c r="Y2773" s="38"/>
      <c r="Z2773" s="38"/>
      <c r="AA2773" s="38"/>
      <c r="AB2773" s="38"/>
      <c r="AC2773" s="38"/>
      <c r="AD2773" s="38"/>
      <c r="AE2773" s="38"/>
      <c r="AT2773" s="19" t="s">
        <v>193</v>
      </c>
      <c r="AU2773" s="19" t="s">
        <v>92</v>
      </c>
    </row>
    <row r="2774" s="2" customFormat="1">
      <c r="A2774" s="38"/>
      <c r="B2774" s="39"/>
      <c r="C2774" s="38"/>
      <c r="D2774" s="207" t="s">
        <v>201</v>
      </c>
      <c r="E2774" s="38"/>
      <c r="F2774" s="208" t="s">
        <v>3410</v>
      </c>
      <c r="G2774" s="38"/>
      <c r="H2774" s="38"/>
      <c r="I2774" s="196"/>
      <c r="J2774" s="38"/>
      <c r="K2774" s="38"/>
      <c r="L2774" s="39"/>
      <c r="M2774" s="197"/>
      <c r="N2774" s="198"/>
      <c r="O2774" s="77"/>
      <c r="P2774" s="77"/>
      <c r="Q2774" s="77"/>
      <c r="R2774" s="77"/>
      <c r="S2774" s="77"/>
      <c r="T2774" s="78"/>
      <c r="U2774" s="38"/>
      <c r="V2774" s="38"/>
      <c r="W2774" s="38"/>
      <c r="X2774" s="38"/>
      <c r="Y2774" s="38"/>
      <c r="Z2774" s="38"/>
      <c r="AA2774" s="38"/>
      <c r="AB2774" s="38"/>
      <c r="AC2774" s="38"/>
      <c r="AD2774" s="38"/>
      <c r="AE2774" s="38"/>
      <c r="AT2774" s="19" t="s">
        <v>201</v>
      </c>
      <c r="AU2774" s="19" t="s">
        <v>92</v>
      </c>
    </row>
    <row r="2775" s="12" customFormat="1" ht="22.8" customHeight="1">
      <c r="A2775" s="12"/>
      <c r="B2775" s="167"/>
      <c r="C2775" s="12"/>
      <c r="D2775" s="168" t="s">
        <v>75</v>
      </c>
      <c r="E2775" s="178" t="s">
        <v>3411</v>
      </c>
      <c r="F2775" s="178" t="s">
        <v>3412</v>
      </c>
      <c r="G2775" s="12"/>
      <c r="H2775" s="12"/>
      <c r="I2775" s="170"/>
      <c r="J2775" s="179">
        <f>BK2775</f>
        <v>0</v>
      </c>
      <c r="K2775" s="12"/>
      <c r="L2775" s="167"/>
      <c r="M2775" s="172"/>
      <c r="N2775" s="173"/>
      <c r="O2775" s="173"/>
      <c r="P2775" s="174">
        <f>SUM(P2776:P2833)</f>
        <v>0</v>
      </c>
      <c r="Q2775" s="173"/>
      <c r="R2775" s="174">
        <f>SUM(R2776:R2833)</f>
        <v>8.9653145599999995</v>
      </c>
      <c r="S2775" s="173"/>
      <c r="T2775" s="175">
        <f>SUM(T2776:T2833)</f>
        <v>23.162844999999997</v>
      </c>
      <c r="U2775" s="12"/>
      <c r="V2775" s="12"/>
      <c r="W2775" s="12"/>
      <c r="X2775" s="12"/>
      <c r="Y2775" s="12"/>
      <c r="Z2775" s="12"/>
      <c r="AA2775" s="12"/>
      <c r="AB2775" s="12"/>
      <c r="AC2775" s="12"/>
      <c r="AD2775" s="12"/>
      <c r="AE2775" s="12"/>
      <c r="AR2775" s="168" t="s">
        <v>92</v>
      </c>
      <c r="AT2775" s="176" t="s">
        <v>75</v>
      </c>
      <c r="AU2775" s="176" t="s">
        <v>84</v>
      </c>
      <c r="AY2775" s="168" t="s">
        <v>185</v>
      </c>
      <c r="BK2775" s="177">
        <f>SUM(BK2776:BK2833)</f>
        <v>0</v>
      </c>
    </row>
    <row r="2776" s="2" customFormat="1" ht="16.5" customHeight="1">
      <c r="A2776" s="38"/>
      <c r="B2776" s="180"/>
      <c r="C2776" s="181" t="s">
        <v>3413</v>
      </c>
      <c r="D2776" s="181" t="s">
        <v>187</v>
      </c>
      <c r="E2776" s="182" t="s">
        <v>3414</v>
      </c>
      <c r="F2776" s="183" t="s">
        <v>3415</v>
      </c>
      <c r="G2776" s="184" t="s">
        <v>190</v>
      </c>
      <c r="H2776" s="185">
        <v>257.77199999999999</v>
      </c>
      <c r="I2776" s="186"/>
      <c r="J2776" s="187">
        <f>ROUND(I2776*H2776,2)</f>
        <v>0</v>
      </c>
      <c r="K2776" s="183" t="s">
        <v>199</v>
      </c>
      <c r="L2776" s="39"/>
      <c r="M2776" s="188" t="s">
        <v>1</v>
      </c>
      <c r="N2776" s="189" t="s">
        <v>42</v>
      </c>
      <c r="O2776" s="77"/>
      <c r="P2776" s="190">
        <f>O2776*H2776</f>
        <v>0</v>
      </c>
      <c r="Q2776" s="190">
        <v>0</v>
      </c>
      <c r="R2776" s="190">
        <f>Q2776*H2776</f>
        <v>0</v>
      </c>
      <c r="S2776" s="190">
        <v>0</v>
      </c>
      <c r="T2776" s="191">
        <f>S2776*H2776</f>
        <v>0</v>
      </c>
      <c r="U2776" s="38"/>
      <c r="V2776" s="38"/>
      <c r="W2776" s="38"/>
      <c r="X2776" s="38"/>
      <c r="Y2776" s="38"/>
      <c r="Z2776" s="38"/>
      <c r="AA2776" s="38"/>
      <c r="AB2776" s="38"/>
      <c r="AC2776" s="38"/>
      <c r="AD2776" s="38"/>
      <c r="AE2776" s="38"/>
      <c r="AR2776" s="192" t="s">
        <v>301</v>
      </c>
      <c r="AT2776" s="192" t="s">
        <v>187</v>
      </c>
      <c r="AU2776" s="192" t="s">
        <v>92</v>
      </c>
      <c r="AY2776" s="19" t="s">
        <v>185</v>
      </c>
      <c r="BE2776" s="193">
        <f>IF(N2776="základní",J2776,0)</f>
        <v>0</v>
      </c>
      <c r="BF2776" s="193">
        <f>IF(N2776="snížená",J2776,0)</f>
        <v>0</v>
      </c>
      <c r="BG2776" s="193">
        <f>IF(N2776="zákl. přenesená",J2776,0)</f>
        <v>0</v>
      </c>
      <c r="BH2776" s="193">
        <f>IF(N2776="sníž. přenesená",J2776,0)</f>
        <v>0</v>
      </c>
      <c r="BI2776" s="193">
        <f>IF(N2776="nulová",J2776,0)</f>
        <v>0</v>
      </c>
      <c r="BJ2776" s="19" t="s">
        <v>92</v>
      </c>
      <c r="BK2776" s="193">
        <f>ROUND(I2776*H2776,2)</f>
        <v>0</v>
      </c>
      <c r="BL2776" s="19" t="s">
        <v>301</v>
      </c>
      <c r="BM2776" s="192" t="s">
        <v>3416</v>
      </c>
    </row>
    <row r="2777" s="2" customFormat="1">
      <c r="A2777" s="38"/>
      <c r="B2777" s="39"/>
      <c r="C2777" s="38"/>
      <c r="D2777" s="194" t="s">
        <v>193</v>
      </c>
      <c r="E2777" s="38"/>
      <c r="F2777" s="195" t="s">
        <v>3415</v>
      </c>
      <c r="G2777" s="38"/>
      <c r="H2777" s="38"/>
      <c r="I2777" s="196"/>
      <c r="J2777" s="38"/>
      <c r="K2777" s="38"/>
      <c r="L2777" s="39"/>
      <c r="M2777" s="197"/>
      <c r="N2777" s="198"/>
      <c r="O2777" s="77"/>
      <c r="P2777" s="77"/>
      <c r="Q2777" s="77"/>
      <c r="R2777" s="77"/>
      <c r="S2777" s="77"/>
      <c r="T2777" s="78"/>
      <c r="U2777" s="38"/>
      <c r="V2777" s="38"/>
      <c r="W2777" s="38"/>
      <c r="X2777" s="38"/>
      <c r="Y2777" s="38"/>
      <c r="Z2777" s="38"/>
      <c r="AA2777" s="38"/>
      <c r="AB2777" s="38"/>
      <c r="AC2777" s="38"/>
      <c r="AD2777" s="38"/>
      <c r="AE2777" s="38"/>
      <c r="AT2777" s="19" t="s">
        <v>193</v>
      </c>
      <c r="AU2777" s="19" t="s">
        <v>92</v>
      </c>
    </row>
    <row r="2778" s="2" customFormat="1">
      <c r="A2778" s="38"/>
      <c r="B2778" s="39"/>
      <c r="C2778" s="38"/>
      <c r="D2778" s="207" t="s">
        <v>201</v>
      </c>
      <c r="E2778" s="38"/>
      <c r="F2778" s="208" t="s">
        <v>3417</v>
      </c>
      <c r="G2778" s="38"/>
      <c r="H2778" s="38"/>
      <c r="I2778" s="196"/>
      <c r="J2778" s="38"/>
      <c r="K2778" s="38"/>
      <c r="L2778" s="39"/>
      <c r="M2778" s="197"/>
      <c r="N2778" s="198"/>
      <c r="O2778" s="77"/>
      <c r="P2778" s="77"/>
      <c r="Q2778" s="77"/>
      <c r="R2778" s="77"/>
      <c r="S2778" s="77"/>
      <c r="T2778" s="78"/>
      <c r="U2778" s="38"/>
      <c r="V2778" s="38"/>
      <c r="W2778" s="38"/>
      <c r="X2778" s="38"/>
      <c r="Y2778" s="38"/>
      <c r="Z2778" s="38"/>
      <c r="AA2778" s="38"/>
      <c r="AB2778" s="38"/>
      <c r="AC2778" s="38"/>
      <c r="AD2778" s="38"/>
      <c r="AE2778" s="38"/>
      <c r="AT2778" s="19" t="s">
        <v>201</v>
      </c>
      <c r="AU2778" s="19" t="s">
        <v>92</v>
      </c>
    </row>
    <row r="2779" s="2" customFormat="1" ht="16.5" customHeight="1">
      <c r="A2779" s="38"/>
      <c r="B2779" s="180"/>
      <c r="C2779" s="181" t="s">
        <v>3418</v>
      </c>
      <c r="D2779" s="181" t="s">
        <v>187</v>
      </c>
      <c r="E2779" s="182" t="s">
        <v>3419</v>
      </c>
      <c r="F2779" s="183" t="s">
        <v>3420</v>
      </c>
      <c r="G2779" s="184" t="s">
        <v>190</v>
      </c>
      <c r="H2779" s="185">
        <v>257.77199999999999</v>
      </c>
      <c r="I2779" s="186"/>
      <c r="J2779" s="187">
        <f>ROUND(I2779*H2779,2)</f>
        <v>0</v>
      </c>
      <c r="K2779" s="183" t="s">
        <v>199</v>
      </c>
      <c r="L2779" s="39"/>
      <c r="M2779" s="188" t="s">
        <v>1</v>
      </c>
      <c r="N2779" s="189" t="s">
        <v>42</v>
      </c>
      <c r="O2779" s="77"/>
      <c r="P2779" s="190">
        <f>O2779*H2779</f>
        <v>0</v>
      </c>
      <c r="Q2779" s="190">
        <v>0.00029999999999999997</v>
      </c>
      <c r="R2779" s="190">
        <f>Q2779*H2779</f>
        <v>0.077331599999999986</v>
      </c>
      <c r="S2779" s="190">
        <v>0</v>
      </c>
      <c r="T2779" s="191">
        <f>S2779*H2779</f>
        <v>0</v>
      </c>
      <c r="U2779" s="38"/>
      <c r="V2779" s="38"/>
      <c r="W2779" s="38"/>
      <c r="X2779" s="38"/>
      <c r="Y2779" s="38"/>
      <c r="Z2779" s="38"/>
      <c r="AA2779" s="38"/>
      <c r="AB2779" s="38"/>
      <c r="AC2779" s="38"/>
      <c r="AD2779" s="38"/>
      <c r="AE2779" s="38"/>
      <c r="AR2779" s="192" t="s">
        <v>301</v>
      </c>
      <c r="AT2779" s="192" t="s">
        <v>187</v>
      </c>
      <c r="AU2779" s="192" t="s">
        <v>92</v>
      </c>
      <c r="AY2779" s="19" t="s">
        <v>185</v>
      </c>
      <c r="BE2779" s="193">
        <f>IF(N2779="základní",J2779,0)</f>
        <v>0</v>
      </c>
      <c r="BF2779" s="193">
        <f>IF(N2779="snížená",J2779,0)</f>
        <v>0</v>
      </c>
      <c r="BG2779" s="193">
        <f>IF(N2779="zákl. přenesená",J2779,0)</f>
        <v>0</v>
      </c>
      <c r="BH2779" s="193">
        <f>IF(N2779="sníž. přenesená",J2779,0)</f>
        <v>0</v>
      </c>
      <c r="BI2779" s="193">
        <f>IF(N2779="nulová",J2779,0)</f>
        <v>0</v>
      </c>
      <c r="BJ2779" s="19" t="s">
        <v>92</v>
      </c>
      <c r="BK2779" s="193">
        <f>ROUND(I2779*H2779,2)</f>
        <v>0</v>
      </c>
      <c r="BL2779" s="19" t="s">
        <v>301</v>
      </c>
      <c r="BM2779" s="192" t="s">
        <v>3421</v>
      </c>
    </row>
    <row r="2780" s="2" customFormat="1">
      <c r="A2780" s="38"/>
      <c r="B2780" s="39"/>
      <c r="C2780" s="38"/>
      <c r="D2780" s="194" t="s">
        <v>193</v>
      </c>
      <c r="E2780" s="38"/>
      <c r="F2780" s="195" t="s">
        <v>3420</v>
      </c>
      <c r="G2780" s="38"/>
      <c r="H2780" s="38"/>
      <c r="I2780" s="196"/>
      <c r="J2780" s="38"/>
      <c r="K2780" s="38"/>
      <c r="L2780" s="39"/>
      <c r="M2780" s="197"/>
      <c r="N2780" s="198"/>
      <c r="O2780" s="77"/>
      <c r="P2780" s="77"/>
      <c r="Q2780" s="77"/>
      <c r="R2780" s="77"/>
      <c r="S2780" s="77"/>
      <c r="T2780" s="78"/>
      <c r="U2780" s="38"/>
      <c r="V2780" s="38"/>
      <c r="W2780" s="38"/>
      <c r="X2780" s="38"/>
      <c r="Y2780" s="38"/>
      <c r="Z2780" s="38"/>
      <c r="AA2780" s="38"/>
      <c r="AB2780" s="38"/>
      <c r="AC2780" s="38"/>
      <c r="AD2780" s="38"/>
      <c r="AE2780" s="38"/>
      <c r="AT2780" s="19" t="s">
        <v>193</v>
      </c>
      <c r="AU2780" s="19" t="s">
        <v>92</v>
      </c>
    </row>
    <row r="2781" s="2" customFormat="1">
      <c r="A2781" s="38"/>
      <c r="B2781" s="39"/>
      <c r="C2781" s="38"/>
      <c r="D2781" s="207" t="s">
        <v>201</v>
      </c>
      <c r="E2781" s="38"/>
      <c r="F2781" s="208" t="s">
        <v>3422</v>
      </c>
      <c r="G2781" s="38"/>
      <c r="H2781" s="38"/>
      <c r="I2781" s="196"/>
      <c r="J2781" s="38"/>
      <c r="K2781" s="38"/>
      <c r="L2781" s="39"/>
      <c r="M2781" s="197"/>
      <c r="N2781" s="198"/>
      <c r="O2781" s="77"/>
      <c r="P2781" s="77"/>
      <c r="Q2781" s="77"/>
      <c r="R2781" s="77"/>
      <c r="S2781" s="77"/>
      <c r="T2781" s="78"/>
      <c r="U2781" s="38"/>
      <c r="V2781" s="38"/>
      <c r="W2781" s="38"/>
      <c r="X2781" s="38"/>
      <c r="Y2781" s="38"/>
      <c r="Z2781" s="38"/>
      <c r="AA2781" s="38"/>
      <c r="AB2781" s="38"/>
      <c r="AC2781" s="38"/>
      <c r="AD2781" s="38"/>
      <c r="AE2781" s="38"/>
      <c r="AT2781" s="19" t="s">
        <v>201</v>
      </c>
      <c r="AU2781" s="19" t="s">
        <v>92</v>
      </c>
    </row>
    <row r="2782" s="2" customFormat="1" ht="24.15" customHeight="1">
      <c r="A2782" s="38"/>
      <c r="B2782" s="180"/>
      <c r="C2782" s="181" t="s">
        <v>3423</v>
      </c>
      <c r="D2782" s="181" t="s">
        <v>187</v>
      </c>
      <c r="E2782" s="182" t="s">
        <v>3424</v>
      </c>
      <c r="F2782" s="183" t="s">
        <v>3425</v>
      </c>
      <c r="G2782" s="184" t="s">
        <v>190</v>
      </c>
      <c r="H2782" s="185">
        <v>278.5</v>
      </c>
      <c r="I2782" s="186"/>
      <c r="J2782" s="187">
        <f>ROUND(I2782*H2782,2)</f>
        <v>0</v>
      </c>
      <c r="K2782" s="183" t="s">
        <v>199</v>
      </c>
      <c r="L2782" s="39"/>
      <c r="M2782" s="188" t="s">
        <v>1</v>
      </c>
      <c r="N2782" s="189" t="s">
        <v>42</v>
      </c>
      <c r="O2782" s="77"/>
      <c r="P2782" s="190">
        <f>O2782*H2782</f>
        <v>0</v>
      </c>
      <c r="Q2782" s="190">
        <v>0</v>
      </c>
      <c r="R2782" s="190">
        <f>Q2782*H2782</f>
        <v>0</v>
      </c>
      <c r="S2782" s="190">
        <v>0.083169999999999994</v>
      </c>
      <c r="T2782" s="191">
        <f>S2782*H2782</f>
        <v>23.162844999999997</v>
      </c>
      <c r="U2782" s="38"/>
      <c r="V2782" s="38"/>
      <c r="W2782" s="38"/>
      <c r="X2782" s="38"/>
      <c r="Y2782" s="38"/>
      <c r="Z2782" s="38"/>
      <c r="AA2782" s="38"/>
      <c r="AB2782" s="38"/>
      <c r="AC2782" s="38"/>
      <c r="AD2782" s="38"/>
      <c r="AE2782" s="38"/>
      <c r="AR2782" s="192" t="s">
        <v>301</v>
      </c>
      <c r="AT2782" s="192" t="s">
        <v>187</v>
      </c>
      <c r="AU2782" s="192" t="s">
        <v>92</v>
      </c>
      <c r="AY2782" s="19" t="s">
        <v>185</v>
      </c>
      <c r="BE2782" s="193">
        <f>IF(N2782="základní",J2782,0)</f>
        <v>0</v>
      </c>
      <c r="BF2782" s="193">
        <f>IF(N2782="snížená",J2782,0)</f>
        <v>0</v>
      </c>
      <c r="BG2782" s="193">
        <f>IF(N2782="zákl. přenesená",J2782,0)</f>
        <v>0</v>
      </c>
      <c r="BH2782" s="193">
        <f>IF(N2782="sníž. přenesená",J2782,0)</f>
        <v>0</v>
      </c>
      <c r="BI2782" s="193">
        <f>IF(N2782="nulová",J2782,0)</f>
        <v>0</v>
      </c>
      <c r="BJ2782" s="19" t="s">
        <v>92</v>
      </c>
      <c r="BK2782" s="193">
        <f>ROUND(I2782*H2782,2)</f>
        <v>0</v>
      </c>
      <c r="BL2782" s="19" t="s">
        <v>301</v>
      </c>
      <c r="BM2782" s="192" t="s">
        <v>3426</v>
      </c>
    </row>
    <row r="2783" s="2" customFormat="1">
      <c r="A2783" s="38"/>
      <c r="B2783" s="39"/>
      <c r="C2783" s="38"/>
      <c r="D2783" s="194" t="s">
        <v>193</v>
      </c>
      <c r="E2783" s="38"/>
      <c r="F2783" s="195" t="s">
        <v>3425</v>
      </c>
      <c r="G2783" s="38"/>
      <c r="H2783" s="38"/>
      <c r="I2783" s="196"/>
      <c r="J2783" s="38"/>
      <c r="K2783" s="38"/>
      <c r="L2783" s="39"/>
      <c r="M2783" s="197"/>
      <c r="N2783" s="198"/>
      <c r="O2783" s="77"/>
      <c r="P2783" s="77"/>
      <c r="Q2783" s="77"/>
      <c r="R2783" s="77"/>
      <c r="S2783" s="77"/>
      <c r="T2783" s="78"/>
      <c r="U2783" s="38"/>
      <c r="V2783" s="38"/>
      <c r="W2783" s="38"/>
      <c r="X2783" s="38"/>
      <c r="Y2783" s="38"/>
      <c r="Z2783" s="38"/>
      <c r="AA2783" s="38"/>
      <c r="AB2783" s="38"/>
      <c r="AC2783" s="38"/>
      <c r="AD2783" s="38"/>
      <c r="AE2783" s="38"/>
      <c r="AT2783" s="19" t="s">
        <v>193</v>
      </c>
      <c r="AU2783" s="19" t="s">
        <v>92</v>
      </c>
    </row>
    <row r="2784" s="2" customFormat="1">
      <c r="A2784" s="38"/>
      <c r="B2784" s="39"/>
      <c r="C2784" s="38"/>
      <c r="D2784" s="207" t="s">
        <v>201</v>
      </c>
      <c r="E2784" s="38"/>
      <c r="F2784" s="208" t="s">
        <v>3427</v>
      </c>
      <c r="G2784" s="38"/>
      <c r="H2784" s="38"/>
      <c r="I2784" s="196"/>
      <c r="J2784" s="38"/>
      <c r="K2784" s="38"/>
      <c r="L2784" s="39"/>
      <c r="M2784" s="197"/>
      <c r="N2784" s="198"/>
      <c r="O2784" s="77"/>
      <c r="P2784" s="77"/>
      <c r="Q2784" s="77"/>
      <c r="R2784" s="77"/>
      <c r="S2784" s="77"/>
      <c r="T2784" s="78"/>
      <c r="U2784" s="38"/>
      <c r="V2784" s="38"/>
      <c r="W2784" s="38"/>
      <c r="X2784" s="38"/>
      <c r="Y2784" s="38"/>
      <c r="Z2784" s="38"/>
      <c r="AA2784" s="38"/>
      <c r="AB2784" s="38"/>
      <c r="AC2784" s="38"/>
      <c r="AD2784" s="38"/>
      <c r="AE2784" s="38"/>
      <c r="AT2784" s="19" t="s">
        <v>201</v>
      </c>
      <c r="AU2784" s="19" t="s">
        <v>92</v>
      </c>
    </row>
    <row r="2785" s="14" customFormat="1">
      <c r="A2785" s="14"/>
      <c r="B2785" s="219"/>
      <c r="C2785" s="14"/>
      <c r="D2785" s="194" t="s">
        <v>194</v>
      </c>
      <c r="E2785" s="220" t="s">
        <v>1</v>
      </c>
      <c r="F2785" s="221" t="s">
        <v>444</v>
      </c>
      <c r="G2785" s="14"/>
      <c r="H2785" s="220" t="s">
        <v>1</v>
      </c>
      <c r="I2785" s="222"/>
      <c r="J2785" s="14"/>
      <c r="K2785" s="14"/>
      <c r="L2785" s="219"/>
      <c r="M2785" s="223"/>
      <c r="N2785" s="224"/>
      <c r="O2785" s="224"/>
      <c r="P2785" s="224"/>
      <c r="Q2785" s="224"/>
      <c r="R2785" s="224"/>
      <c r="S2785" s="224"/>
      <c r="T2785" s="225"/>
      <c r="U2785" s="14"/>
      <c r="V2785" s="14"/>
      <c r="W2785" s="14"/>
      <c r="X2785" s="14"/>
      <c r="Y2785" s="14"/>
      <c r="Z2785" s="14"/>
      <c r="AA2785" s="14"/>
      <c r="AB2785" s="14"/>
      <c r="AC2785" s="14"/>
      <c r="AD2785" s="14"/>
      <c r="AE2785" s="14"/>
      <c r="AT2785" s="220" t="s">
        <v>194</v>
      </c>
      <c r="AU2785" s="220" t="s">
        <v>92</v>
      </c>
      <c r="AV2785" s="14" t="s">
        <v>84</v>
      </c>
      <c r="AW2785" s="14" t="s">
        <v>32</v>
      </c>
      <c r="AX2785" s="14" t="s">
        <v>76</v>
      </c>
      <c r="AY2785" s="220" t="s">
        <v>185</v>
      </c>
    </row>
    <row r="2786" s="13" customFormat="1">
      <c r="A2786" s="13"/>
      <c r="B2786" s="199"/>
      <c r="C2786" s="13"/>
      <c r="D2786" s="194" t="s">
        <v>194</v>
      </c>
      <c r="E2786" s="200" t="s">
        <v>1</v>
      </c>
      <c r="F2786" s="201" t="s">
        <v>3428</v>
      </c>
      <c r="G2786" s="13"/>
      <c r="H2786" s="202">
        <v>31.800000000000001</v>
      </c>
      <c r="I2786" s="203"/>
      <c r="J2786" s="13"/>
      <c r="K2786" s="13"/>
      <c r="L2786" s="199"/>
      <c r="M2786" s="204"/>
      <c r="N2786" s="205"/>
      <c r="O2786" s="205"/>
      <c r="P2786" s="205"/>
      <c r="Q2786" s="205"/>
      <c r="R2786" s="205"/>
      <c r="S2786" s="205"/>
      <c r="T2786" s="206"/>
      <c r="U2786" s="13"/>
      <c r="V2786" s="13"/>
      <c r="W2786" s="13"/>
      <c r="X2786" s="13"/>
      <c r="Y2786" s="13"/>
      <c r="Z2786" s="13"/>
      <c r="AA2786" s="13"/>
      <c r="AB2786" s="13"/>
      <c r="AC2786" s="13"/>
      <c r="AD2786" s="13"/>
      <c r="AE2786" s="13"/>
      <c r="AT2786" s="200" t="s">
        <v>194</v>
      </c>
      <c r="AU2786" s="200" t="s">
        <v>92</v>
      </c>
      <c r="AV2786" s="13" t="s">
        <v>92</v>
      </c>
      <c r="AW2786" s="13" t="s">
        <v>32</v>
      </c>
      <c r="AX2786" s="13" t="s">
        <v>76</v>
      </c>
      <c r="AY2786" s="200" t="s">
        <v>185</v>
      </c>
    </row>
    <row r="2787" s="14" customFormat="1">
      <c r="A2787" s="14"/>
      <c r="B2787" s="219"/>
      <c r="C2787" s="14"/>
      <c r="D2787" s="194" t="s">
        <v>194</v>
      </c>
      <c r="E2787" s="220" t="s">
        <v>1</v>
      </c>
      <c r="F2787" s="221" t="s">
        <v>1189</v>
      </c>
      <c r="G2787" s="14"/>
      <c r="H2787" s="220" t="s">
        <v>1</v>
      </c>
      <c r="I2787" s="222"/>
      <c r="J2787" s="14"/>
      <c r="K2787" s="14"/>
      <c r="L2787" s="219"/>
      <c r="M2787" s="223"/>
      <c r="N2787" s="224"/>
      <c r="O2787" s="224"/>
      <c r="P2787" s="224"/>
      <c r="Q2787" s="224"/>
      <c r="R2787" s="224"/>
      <c r="S2787" s="224"/>
      <c r="T2787" s="225"/>
      <c r="U2787" s="14"/>
      <c r="V2787" s="14"/>
      <c r="W2787" s="14"/>
      <c r="X2787" s="14"/>
      <c r="Y2787" s="14"/>
      <c r="Z2787" s="14"/>
      <c r="AA2787" s="14"/>
      <c r="AB2787" s="14"/>
      <c r="AC2787" s="14"/>
      <c r="AD2787" s="14"/>
      <c r="AE2787" s="14"/>
      <c r="AT2787" s="220" t="s">
        <v>194</v>
      </c>
      <c r="AU2787" s="220" t="s">
        <v>92</v>
      </c>
      <c r="AV2787" s="14" t="s">
        <v>84</v>
      </c>
      <c r="AW2787" s="14" t="s">
        <v>32</v>
      </c>
      <c r="AX2787" s="14" t="s">
        <v>76</v>
      </c>
      <c r="AY2787" s="220" t="s">
        <v>185</v>
      </c>
    </row>
    <row r="2788" s="14" customFormat="1">
      <c r="A2788" s="14"/>
      <c r="B2788" s="219"/>
      <c r="C2788" s="14"/>
      <c r="D2788" s="194" t="s">
        <v>194</v>
      </c>
      <c r="E2788" s="220" t="s">
        <v>1</v>
      </c>
      <c r="F2788" s="221" t="s">
        <v>323</v>
      </c>
      <c r="G2788" s="14"/>
      <c r="H2788" s="220" t="s">
        <v>1</v>
      </c>
      <c r="I2788" s="222"/>
      <c r="J2788" s="14"/>
      <c r="K2788" s="14"/>
      <c r="L2788" s="219"/>
      <c r="M2788" s="223"/>
      <c r="N2788" s="224"/>
      <c r="O2788" s="224"/>
      <c r="P2788" s="224"/>
      <c r="Q2788" s="224"/>
      <c r="R2788" s="224"/>
      <c r="S2788" s="224"/>
      <c r="T2788" s="225"/>
      <c r="U2788" s="14"/>
      <c r="V2788" s="14"/>
      <c r="W2788" s="14"/>
      <c r="X2788" s="14"/>
      <c r="Y2788" s="14"/>
      <c r="Z2788" s="14"/>
      <c r="AA2788" s="14"/>
      <c r="AB2788" s="14"/>
      <c r="AC2788" s="14"/>
      <c r="AD2788" s="14"/>
      <c r="AE2788" s="14"/>
      <c r="AT2788" s="220" t="s">
        <v>194</v>
      </c>
      <c r="AU2788" s="220" t="s">
        <v>92</v>
      </c>
      <c r="AV2788" s="14" t="s">
        <v>84</v>
      </c>
      <c r="AW2788" s="14" t="s">
        <v>32</v>
      </c>
      <c r="AX2788" s="14" t="s">
        <v>76</v>
      </c>
      <c r="AY2788" s="220" t="s">
        <v>185</v>
      </c>
    </row>
    <row r="2789" s="13" customFormat="1">
      <c r="A2789" s="13"/>
      <c r="B2789" s="199"/>
      <c r="C2789" s="13"/>
      <c r="D2789" s="194" t="s">
        <v>194</v>
      </c>
      <c r="E2789" s="200" t="s">
        <v>1</v>
      </c>
      <c r="F2789" s="201" t="s">
        <v>3429</v>
      </c>
      <c r="G2789" s="13"/>
      <c r="H2789" s="202">
        <v>190.5</v>
      </c>
      <c r="I2789" s="203"/>
      <c r="J2789" s="13"/>
      <c r="K2789" s="13"/>
      <c r="L2789" s="199"/>
      <c r="M2789" s="204"/>
      <c r="N2789" s="205"/>
      <c r="O2789" s="205"/>
      <c r="P2789" s="205"/>
      <c r="Q2789" s="205"/>
      <c r="R2789" s="205"/>
      <c r="S2789" s="205"/>
      <c r="T2789" s="206"/>
      <c r="U2789" s="13"/>
      <c r="V2789" s="13"/>
      <c r="W2789" s="13"/>
      <c r="X2789" s="13"/>
      <c r="Y2789" s="13"/>
      <c r="Z2789" s="13"/>
      <c r="AA2789" s="13"/>
      <c r="AB2789" s="13"/>
      <c r="AC2789" s="13"/>
      <c r="AD2789" s="13"/>
      <c r="AE2789" s="13"/>
      <c r="AT2789" s="200" t="s">
        <v>194</v>
      </c>
      <c r="AU2789" s="200" t="s">
        <v>92</v>
      </c>
      <c r="AV2789" s="13" t="s">
        <v>92</v>
      </c>
      <c r="AW2789" s="13" t="s">
        <v>32</v>
      </c>
      <c r="AX2789" s="13" t="s">
        <v>76</v>
      </c>
      <c r="AY2789" s="200" t="s">
        <v>185</v>
      </c>
    </row>
    <row r="2790" s="14" customFormat="1">
      <c r="A2790" s="14"/>
      <c r="B2790" s="219"/>
      <c r="C2790" s="14"/>
      <c r="D2790" s="194" t="s">
        <v>194</v>
      </c>
      <c r="E2790" s="220" t="s">
        <v>1</v>
      </c>
      <c r="F2790" s="221" t="s">
        <v>1181</v>
      </c>
      <c r="G2790" s="14"/>
      <c r="H2790" s="220" t="s">
        <v>1</v>
      </c>
      <c r="I2790" s="222"/>
      <c r="J2790" s="14"/>
      <c r="K2790" s="14"/>
      <c r="L2790" s="219"/>
      <c r="M2790" s="223"/>
      <c r="N2790" s="224"/>
      <c r="O2790" s="224"/>
      <c r="P2790" s="224"/>
      <c r="Q2790" s="224"/>
      <c r="R2790" s="224"/>
      <c r="S2790" s="224"/>
      <c r="T2790" s="225"/>
      <c r="U2790" s="14"/>
      <c r="V2790" s="14"/>
      <c r="W2790" s="14"/>
      <c r="X2790" s="14"/>
      <c r="Y2790" s="14"/>
      <c r="Z2790" s="14"/>
      <c r="AA2790" s="14"/>
      <c r="AB2790" s="14"/>
      <c r="AC2790" s="14"/>
      <c r="AD2790" s="14"/>
      <c r="AE2790" s="14"/>
      <c r="AT2790" s="220" t="s">
        <v>194</v>
      </c>
      <c r="AU2790" s="220" t="s">
        <v>92</v>
      </c>
      <c r="AV2790" s="14" t="s">
        <v>84</v>
      </c>
      <c r="AW2790" s="14" t="s">
        <v>32</v>
      </c>
      <c r="AX2790" s="14" t="s">
        <v>76</v>
      </c>
      <c r="AY2790" s="220" t="s">
        <v>185</v>
      </c>
    </row>
    <row r="2791" s="14" customFormat="1">
      <c r="A2791" s="14"/>
      <c r="B2791" s="219"/>
      <c r="C2791" s="14"/>
      <c r="D2791" s="194" t="s">
        <v>194</v>
      </c>
      <c r="E2791" s="220" t="s">
        <v>1</v>
      </c>
      <c r="F2791" s="221" t="s">
        <v>403</v>
      </c>
      <c r="G2791" s="14"/>
      <c r="H2791" s="220" t="s">
        <v>1</v>
      </c>
      <c r="I2791" s="222"/>
      <c r="J2791" s="14"/>
      <c r="K2791" s="14"/>
      <c r="L2791" s="219"/>
      <c r="M2791" s="223"/>
      <c r="N2791" s="224"/>
      <c r="O2791" s="224"/>
      <c r="P2791" s="224"/>
      <c r="Q2791" s="224"/>
      <c r="R2791" s="224"/>
      <c r="S2791" s="224"/>
      <c r="T2791" s="225"/>
      <c r="U2791" s="14"/>
      <c r="V2791" s="14"/>
      <c r="W2791" s="14"/>
      <c r="X2791" s="14"/>
      <c r="Y2791" s="14"/>
      <c r="Z2791" s="14"/>
      <c r="AA2791" s="14"/>
      <c r="AB2791" s="14"/>
      <c r="AC2791" s="14"/>
      <c r="AD2791" s="14"/>
      <c r="AE2791" s="14"/>
      <c r="AT2791" s="220" t="s">
        <v>194</v>
      </c>
      <c r="AU2791" s="220" t="s">
        <v>92</v>
      </c>
      <c r="AV2791" s="14" t="s">
        <v>84</v>
      </c>
      <c r="AW2791" s="14" t="s">
        <v>32</v>
      </c>
      <c r="AX2791" s="14" t="s">
        <v>76</v>
      </c>
      <c r="AY2791" s="220" t="s">
        <v>185</v>
      </c>
    </row>
    <row r="2792" s="13" customFormat="1">
      <c r="A2792" s="13"/>
      <c r="B2792" s="199"/>
      <c r="C2792" s="13"/>
      <c r="D2792" s="194" t="s">
        <v>194</v>
      </c>
      <c r="E2792" s="200" t="s">
        <v>1</v>
      </c>
      <c r="F2792" s="201" t="s">
        <v>2149</v>
      </c>
      <c r="G2792" s="13"/>
      <c r="H2792" s="202">
        <v>28</v>
      </c>
      <c r="I2792" s="203"/>
      <c r="J2792" s="13"/>
      <c r="K2792" s="13"/>
      <c r="L2792" s="199"/>
      <c r="M2792" s="204"/>
      <c r="N2792" s="205"/>
      <c r="O2792" s="205"/>
      <c r="P2792" s="205"/>
      <c r="Q2792" s="205"/>
      <c r="R2792" s="205"/>
      <c r="S2792" s="205"/>
      <c r="T2792" s="206"/>
      <c r="U2792" s="13"/>
      <c r="V2792" s="13"/>
      <c r="W2792" s="13"/>
      <c r="X2792" s="13"/>
      <c r="Y2792" s="13"/>
      <c r="Z2792" s="13"/>
      <c r="AA2792" s="13"/>
      <c r="AB2792" s="13"/>
      <c r="AC2792" s="13"/>
      <c r="AD2792" s="13"/>
      <c r="AE2792" s="13"/>
      <c r="AT2792" s="200" t="s">
        <v>194</v>
      </c>
      <c r="AU2792" s="200" t="s">
        <v>92</v>
      </c>
      <c r="AV2792" s="13" t="s">
        <v>92</v>
      </c>
      <c r="AW2792" s="13" t="s">
        <v>32</v>
      </c>
      <c r="AX2792" s="13" t="s">
        <v>76</v>
      </c>
      <c r="AY2792" s="200" t="s">
        <v>185</v>
      </c>
    </row>
    <row r="2793" s="14" customFormat="1">
      <c r="A2793" s="14"/>
      <c r="B2793" s="219"/>
      <c r="C2793" s="14"/>
      <c r="D2793" s="194" t="s">
        <v>194</v>
      </c>
      <c r="E2793" s="220" t="s">
        <v>1</v>
      </c>
      <c r="F2793" s="221" t="s">
        <v>405</v>
      </c>
      <c r="G2793" s="14"/>
      <c r="H2793" s="220" t="s">
        <v>1</v>
      </c>
      <c r="I2793" s="222"/>
      <c r="J2793" s="14"/>
      <c r="K2793" s="14"/>
      <c r="L2793" s="219"/>
      <c r="M2793" s="223"/>
      <c r="N2793" s="224"/>
      <c r="O2793" s="224"/>
      <c r="P2793" s="224"/>
      <c r="Q2793" s="224"/>
      <c r="R2793" s="224"/>
      <c r="S2793" s="224"/>
      <c r="T2793" s="225"/>
      <c r="U2793" s="14"/>
      <c r="V2793" s="14"/>
      <c r="W2793" s="14"/>
      <c r="X2793" s="14"/>
      <c r="Y2793" s="14"/>
      <c r="Z2793" s="14"/>
      <c r="AA2793" s="14"/>
      <c r="AB2793" s="14"/>
      <c r="AC2793" s="14"/>
      <c r="AD2793" s="14"/>
      <c r="AE2793" s="14"/>
      <c r="AT2793" s="220" t="s">
        <v>194</v>
      </c>
      <c r="AU2793" s="220" t="s">
        <v>92</v>
      </c>
      <c r="AV2793" s="14" t="s">
        <v>84</v>
      </c>
      <c r="AW2793" s="14" t="s">
        <v>32</v>
      </c>
      <c r="AX2793" s="14" t="s">
        <v>76</v>
      </c>
      <c r="AY2793" s="220" t="s">
        <v>185</v>
      </c>
    </row>
    <row r="2794" s="13" customFormat="1">
      <c r="A2794" s="13"/>
      <c r="B2794" s="199"/>
      <c r="C2794" s="13"/>
      <c r="D2794" s="194" t="s">
        <v>194</v>
      </c>
      <c r="E2794" s="200" t="s">
        <v>1</v>
      </c>
      <c r="F2794" s="201" t="s">
        <v>2150</v>
      </c>
      <c r="G2794" s="13"/>
      <c r="H2794" s="202">
        <v>28.199999999999999</v>
      </c>
      <c r="I2794" s="203"/>
      <c r="J2794" s="13"/>
      <c r="K2794" s="13"/>
      <c r="L2794" s="199"/>
      <c r="M2794" s="204"/>
      <c r="N2794" s="205"/>
      <c r="O2794" s="205"/>
      <c r="P2794" s="205"/>
      <c r="Q2794" s="205"/>
      <c r="R2794" s="205"/>
      <c r="S2794" s="205"/>
      <c r="T2794" s="206"/>
      <c r="U2794" s="13"/>
      <c r="V2794" s="13"/>
      <c r="W2794" s="13"/>
      <c r="X2794" s="13"/>
      <c r="Y2794" s="13"/>
      <c r="Z2794" s="13"/>
      <c r="AA2794" s="13"/>
      <c r="AB2794" s="13"/>
      <c r="AC2794" s="13"/>
      <c r="AD2794" s="13"/>
      <c r="AE2794" s="13"/>
      <c r="AT2794" s="200" t="s">
        <v>194</v>
      </c>
      <c r="AU2794" s="200" t="s">
        <v>92</v>
      </c>
      <c r="AV2794" s="13" t="s">
        <v>92</v>
      </c>
      <c r="AW2794" s="13" t="s">
        <v>32</v>
      </c>
      <c r="AX2794" s="13" t="s">
        <v>76</v>
      </c>
      <c r="AY2794" s="200" t="s">
        <v>185</v>
      </c>
    </row>
    <row r="2795" s="15" customFormat="1">
      <c r="A2795" s="15"/>
      <c r="B2795" s="226"/>
      <c r="C2795" s="15"/>
      <c r="D2795" s="194" t="s">
        <v>194</v>
      </c>
      <c r="E2795" s="227" t="s">
        <v>1</v>
      </c>
      <c r="F2795" s="228" t="s">
        <v>276</v>
      </c>
      <c r="G2795" s="15"/>
      <c r="H2795" s="229">
        <v>278.5</v>
      </c>
      <c r="I2795" s="230"/>
      <c r="J2795" s="15"/>
      <c r="K2795" s="15"/>
      <c r="L2795" s="226"/>
      <c r="M2795" s="231"/>
      <c r="N2795" s="232"/>
      <c r="O2795" s="232"/>
      <c r="P2795" s="232"/>
      <c r="Q2795" s="232"/>
      <c r="R2795" s="232"/>
      <c r="S2795" s="232"/>
      <c r="T2795" s="233"/>
      <c r="U2795" s="15"/>
      <c r="V2795" s="15"/>
      <c r="W2795" s="15"/>
      <c r="X2795" s="15"/>
      <c r="Y2795" s="15"/>
      <c r="Z2795" s="15"/>
      <c r="AA2795" s="15"/>
      <c r="AB2795" s="15"/>
      <c r="AC2795" s="15"/>
      <c r="AD2795" s="15"/>
      <c r="AE2795" s="15"/>
      <c r="AT2795" s="227" t="s">
        <v>194</v>
      </c>
      <c r="AU2795" s="227" t="s">
        <v>92</v>
      </c>
      <c r="AV2795" s="15" t="s">
        <v>191</v>
      </c>
      <c r="AW2795" s="15" t="s">
        <v>32</v>
      </c>
      <c r="AX2795" s="15" t="s">
        <v>84</v>
      </c>
      <c r="AY2795" s="227" t="s">
        <v>185</v>
      </c>
    </row>
    <row r="2796" s="2" customFormat="1" ht="37.8" customHeight="1">
      <c r="A2796" s="38"/>
      <c r="B2796" s="180"/>
      <c r="C2796" s="181" t="s">
        <v>3430</v>
      </c>
      <c r="D2796" s="181" t="s">
        <v>187</v>
      </c>
      <c r="E2796" s="182" t="s">
        <v>3431</v>
      </c>
      <c r="F2796" s="183" t="s">
        <v>3432</v>
      </c>
      <c r="G2796" s="184" t="s">
        <v>190</v>
      </c>
      <c r="H2796" s="185">
        <v>257.77199999999999</v>
      </c>
      <c r="I2796" s="186"/>
      <c r="J2796" s="187">
        <f>ROUND(I2796*H2796,2)</f>
        <v>0</v>
      </c>
      <c r="K2796" s="183" t="s">
        <v>1</v>
      </c>
      <c r="L2796" s="39"/>
      <c r="M2796" s="188" t="s">
        <v>1</v>
      </c>
      <c r="N2796" s="189" t="s">
        <v>42</v>
      </c>
      <c r="O2796" s="77"/>
      <c r="P2796" s="190">
        <f>O2796*H2796</f>
        <v>0</v>
      </c>
      <c r="Q2796" s="190">
        <v>0.0091299999999999992</v>
      </c>
      <c r="R2796" s="190">
        <f>Q2796*H2796</f>
        <v>2.3534583599999999</v>
      </c>
      <c r="S2796" s="190">
        <v>0</v>
      </c>
      <c r="T2796" s="191">
        <f>S2796*H2796</f>
        <v>0</v>
      </c>
      <c r="U2796" s="38"/>
      <c r="V2796" s="38"/>
      <c r="W2796" s="38"/>
      <c r="X2796" s="38"/>
      <c r="Y2796" s="38"/>
      <c r="Z2796" s="38"/>
      <c r="AA2796" s="38"/>
      <c r="AB2796" s="38"/>
      <c r="AC2796" s="38"/>
      <c r="AD2796" s="38"/>
      <c r="AE2796" s="38"/>
      <c r="AR2796" s="192" t="s">
        <v>301</v>
      </c>
      <c r="AT2796" s="192" t="s">
        <v>187</v>
      </c>
      <c r="AU2796" s="192" t="s">
        <v>92</v>
      </c>
      <c r="AY2796" s="19" t="s">
        <v>185</v>
      </c>
      <c r="BE2796" s="193">
        <f>IF(N2796="základní",J2796,0)</f>
        <v>0</v>
      </c>
      <c r="BF2796" s="193">
        <f>IF(N2796="snížená",J2796,0)</f>
        <v>0</v>
      </c>
      <c r="BG2796" s="193">
        <f>IF(N2796="zákl. přenesená",J2796,0)</f>
        <v>0</v>
      </c>
      <c r="BH2796" s="193">
        <f>IF(N2796="sníž. přenesená",J2796,0)</f>
        <v>0</v>
      </c>
      <c r="BI2796" s="193">
        <f>IF(N2796="nulová",J2796,0)</f>
        <v>0</v>
      </c>
      <c r="BJ2796" s="19" t="s">
        <v>92</v>
      </c>
      <c r="BK2796" s="193">
        <f>ROUND(I2796*H2796,2)</f>
        <v>0</v>
      </c>
      <c r="BL2796" s="19" t="s">
        <v>301</v>
      </c>
      <c r="BM2796" s="192" t="s">
        <v>3433</v>
      </c>
    </row>
    <row r="2797" s="2" customFormat="1">
      <c r="A2797" s="38"/>
      <c r="B2797" s="39"/>
      <c r="C2797" s="38"/>
      <c r="D2797" s="194" t="s">
        <v>193</v>
      </c>
      <c r="E2797" s="38"/>
      <c r="F2797" s="195" t="s">
        <v>3432</v>
      </c>
      <c r="G2797" s="38"/>
      <c r="H2797" s="38"/>
      <c r="I2797" s="196"/>
      <c r="J2797" s="38"/>
      <c r="K2797" s="38"/>
      <c r="L2797" s="39"/>
      <c r="M2797" s="197"/>
      <c r="N2797" s="198"/>
      <c r="O2797" s="77"/>
      <c r="P2797" s="77"/>
      <c r="Q2797" s="77"/>
      <c r="R2797" s="77"/>
      <c r="S2797" s="77"/>
      <c r="T2797" s="78"/>
      <c r="U2797" s="38"/>
      <c r="V2797" s="38"/>
      <c r="W2797" s="38"/>
      <c r="X2797" s="38"/>
      <c r="Y2797" s="38"/>
      <c r="Z2797" s="38"/>
      <c r="AA2797" s="38"/>
      <c r="AB2797" s="38"/>
      <c r="AC2797" s="38"/>
      <c r="AD2797" s="38"/>
      <c r="AE2797" s="38"/>
      <c r="AT2797" s="19" t="s">
        <v>193</v>
      </c>
      <c r="AU2797" s="19" t="s">
        <v>92</v>
      </c>
    </row>
    <row r="2798" s="14" customFormat="1">
      <c r="A2798" s="14"/>
      <c r="B2798" s="219"/>
      <c r="C2798" s="14"/>
      <c r="D2798" s="194" t="s">
        <v>194</v>
      </c>
      <c r="E2798" s="220" t="s">
        <v>1</v>
      </c>
      <c r="F2798" s="221" t="s">
        <v>260</v>
      </c>
      <c r="G2798" s="14"/>
      <c r="H2798" s="220" t="s">
        <v>1</v>
      </c>
      <c r="I2798" s="222"/>
      <c r="J2798" s="14"/>
      <c r="K2798" s="14"/>
      <c r="L2798" s="219"/>
      <c r="M2798" s="223"/>
      <c r="N2798" s="224"/>
      <c r="O2798" s="224"/>
      <c r="P2798" s="224"/>
      <c r="Q2798" s="224"/>
      <c r="R2798" s="224"/>
      <c r="S2798" s="224"/>
      <c r="T2798" s="225"/>
      <c r="U2798" s="14"/>
      <c r="V2798" s="14"/>
      <c r="W2798" s="14"/>
      <c r="X2798" s="14"/>
      <c r="Y2798" s="14"/>
      <c r="Z2798" s="14"/>
      <c r="AA2798" s="14"/>
      <c r="AB2798" s="14"/>
      <c r="AC2798" s="14"/>
      <c r="AD2798" s="14"/>
      <c r="AE2798" s="14"/>
      <c r="AT2798" s="220" t="s">
        <v>194</v>
      </c>
      <c r="AU2798" s="220" t="s">
        <v>92</v>
      </c>
      <c r="AV2798" s="14" t="s">
        <v>84</v>
      </c>
      <c r="AW2798" s="14" t="s">
        <v>32</v>
      </c>
      <c r="AX2798" s="14" t="s">
        <v>76</v>
      </c>
      <c r="AY2798" s="220" t="s">
        <v>185</v>
      </c>
    </row>
    <row r="2799" s="13" customFormat="1">
      <c r="A2799" s="13"/>
      <c r="B2799" s="199"/>
      <c r="C2799" s="13"/>
      <c r="D2799" s="194" t="s">
        <v>194</v>
      </c>
      <c r="E2799" s="200" t="s">
        <v>1</v>
      </c>
      <c r="F2799" s="201" t="s">
        <v>3434</v>
      </c>
      <c r="G2799" s="13"/>
      <c r="H2799" s="202">
        <v>7.2000000000000002</v>
      </c>
      <c r="I2799" s="203"/>
      <c r="J2799" s="13"/>
      <c r="K2799" s="13"/>
      <c r="L2799" s="199"/>
      <c r="M2799" s="204"/>
      <c r="N2799" s="205"/>
      <c r="O2799" s="205"/>
      <c r="P2799" s="205"/>
      <c r="Q2799" s="205"/>
      <c r="R2799" s="205"/>
      <c r="S2799" s="205"/>
      <c r="T2799" s="206"/>
      <c r="U2799" s="13"/>
      <c r="V2799" s="13"/>
      <c r="W2799" s="13"/>
      <c r="X2799" s="13"/>
      <c r="Y2799" s="13"/>
      <c r="Z2799" s="13"/>
      <c r="AA2799" s="13"/>
      <c r="AB2799" s="13"/>
      <c r="AC2799" s="13"/>
      <c r="AD2799" s="13"/>
      <c r="AE2799" s="13"/>
      <c r="AT2799" s="200" t="s">
        <v>194</v>
      </c>
      <c r="AU2799" s="200" t="s">
        <v>92</v>
      </c>
      <c r="AV2799" s="13" t="s">
        <v>92</v>
      </c>
      <c r="AW2799" s="13" t="s">
        <v>32</v>
      </c>
      <c r="AX2799" s="13" t="s">
        <v>76</v>
      </c>
      <c r="AY2799" s="200" t="s">
        <v>185</v>
      </c>
    </row>
    <row r="2800" s="16" customFormat="1">
      <c r="A2800" s="16"/>
      <c r="B2800" s="234"/>
      <c r="C2800" s="16"/>
      <c r="D2800" s="194" t="s">
        <v>194</v>
      </c>
      <c r="E2800" s="235" t="s">
        <v>1</v>
      </c>
      <c r="F2800" s="236" t="s">
        <v>293</v>
      </c>
      <c r="G2800" s="16"/>
      <c r="H2800" s="237">
        <v>7.2000000000000002</v>
      </c>
      <c r="I2800" s="238"/>
      <c r="J2800" s="16"/>
      <c r="K2800" s="16"/>
      <c r="L2800" s="234"/>
      <c r="M2800" s="239"/>
      <c r="N2800" s="240"/>
      <c r="O2800" s="240"/>
      <c r="P2800" s="240"/>
      <c r="Q2800" s="240"/>
      <c r="R2800" s="240"/>
      <c r="S2800" s="240"/>
      <c r="T2800" s="241"/>
      <c r="U2800" s="16"/>
      <c r="V2800" s="16"/>
      <c r="W2800" s="16"/>
      <c r="X2800" s="16"/>
      <c r="Y2800" s="16"/>
      <c r="Z2800" s="16"/>
      <c r="AA2800" s="16"/>
      <c r="AB2800" s="16"/>
      <c r="AC2800" s="16"/>
      <c r="AD2800" s="16"/>
      <c r="AE2800" s="16"/>
      <c r="AT2800" s="235" t="s">
        <v>194</v>
      </c>
      <c r="AU2800" s="235" t="s">
        <v>92</v>
      </c>
      <c r="AV2800" s="16" t="s">
        <v>111</v>
      </c>
      <c r="AW2800" s="16" t="s">
        <v>32</v>
      </c>
      <c r="AX2800" s="16" t="s">
        <v>76</v>
      </c>
      <c r="AY2800" s="235" t="s">
        <v>185</v>
      </c>
    </row>
    <row r="2801" s="14" customFormat="1">
      <c r="A2801" s="14"/>
      <c r="B2801" s="219"/>
      <c r="C2801" s="14"/>
      <c r="D2801" s="194" t="s">
        <v>194</v>
      </c>
      <c r="E2801" s="220" t="s">
        <v>1</v>
      </c>
      <c r="F2801" s="221" t="s">
        <v>262</v>
      </c>
      <c r="G2801" s="14"/>
      <c r="H2801" s="220" t="s">
        <v>1</v>
      </c>
      <c r="I2801" s="222"/>
      <c r="J2801" s="14"/>
      <c r="K2801" s="14"/>
      <c r="L2801" s="219"/>
      <c r="M2801" s="223"/>
      <c r="N2801" s="224"/>
      <c r="O2801" s="224"/>
      <c r="P2801" s="224"/>
      <c r="Q2801" s="224"/>
      <c r="R2801" s="224"/>
      <c r="S2801" s="224"/>
      <c r="T2801" s="225"/>
      <c r="U2801" s="14"/>
      <c r="V2801" s="14"/>
      <c r="W2801" s="14"/>
      <c r="X2801" s="14"/>
      <c r="Y2801" s="14"/>
      <c r="Z2801" s="14"/>
      <c r="AA2801" s="14"/>
      <c r="AB2801" s="14"/>
      <c r="AC2801" s="14"/>
      <c r="AD2801" s="14"/>
      <c r="AE2801" s="14"/>
      <c r="AT2801" s="220" t="s">
        <v>194</v>
      </c>
      <c r="AU2801" s="220" t="s">
        <v>92</v>
      </c>
      <c r="AV2801" s="14" t="s">
        <v>84</v>
      </c>
      <c r="AW2801" s="14" t="s">
        <v>32</v>
      </c>
      <c r="AX2801" s="14" t="s">
        <v>76</v>
      </c>
      <c r="AY2801" s="220" t="s">
        <v>185</v>
      </c>
    </row>
    <row r="2802" s="13" customFormat="1">
      <c r="A2802" s="13"/>
      <c r="B2802" s="199"/>
      <c r="C2802" s="13"/>
      <c r="D2802" s="194" t="s">
        <v>194</v>
      </c>
      <c r="E2802" s="200" t="s">
        <v>1</v>
      </c>
      <c r="F2802" s="201" t="s">
        <v>263</v>
      </c>
      <c r="G2802" s="13"/>
      <c r="H2802" s="202">
        <v>4.4000000000000004</v>
      </c>
      <c r="I2802" s="203"/>
      <c r="J2802" s="13"/>
      <c r="K2802" s="13"/>
      <c r="L2802" s="199"/>
      <c r="M2802" s="204"/>
      <c r="N2802" s="205"/>
      <c r="O2802" s="205"/>
      <c r="P2802" s="205"/>
      <c r="Q2802" s="205"/>
      <c r="R2802" s="205"/>
      <c r="S2802" s="205"/>
      <c r="T2802" s="206"/>
      <c r="U2802" s="13"/>
      <c r="V2802" s="13"/>
      <c r="W2802" s="13"/>
      <c r="X2802" s="13"/>
      <c r="Y2802" s="13"/>
      <c r="Z2802" s="13"/>
      <c r="AA2802" s="13"/>
      <c r="AB2802" s="13"/>
      <c r="AC2802" s="13"/>
      <c r="AD2802" s="13"/>
      <c r="AE2802" s="13"/>
      <c r="AT2802" s="200" t="s">
        <v>194</v>
      </c>
      <c r="AU2802" s="200" t="s">
        <v>92</v>
      </c>
      <c r="AV2802" s="13" t="s">
        <v>92</v>
      </c>
      <c r="AW2802" s="13" t="s">
        <v>32</v>
      </c>
      <c r="AX2802" s="13" t="s">
        <v>76</v>
      </c>
      <c r="AY2802" s="200" t="s">
        <v>185</v>
      </c>
    </row>
    <row r="2803" s="16" customFormat="1">
      <c r="A2803" s="16"/>
      <c r="B2803" s="234"/>
      <c r="C2803" s="16"/>
      <c r="D2803" s="194" t="s">
        <v>194</v>
      </c>
      <c r="E2803" s="235" t="s">
        <v>1</v>
      </c>
      <c r="F2803" s="236" t="s">
        <v>293</v>
      </c>
      <c r="G2803" s="16"/>
      <c r="H2803" s="237">
        <v>4.4000000000000004</v>
      </c>
      <c r="I2803" s="238"/>
      <c r="J2803" s="16"/>
      <c r="K2803" s="16"/>
      <c r="L2803" s="234"/>
      <c r="M2803" s="239"/>
      <c r="N2803" s="240"/>
      <c r="O2803" s="240"/>
      <c r="P2803" s="240"/>
      <c r="Q2803" s="240"/>
      <c r="R2803" s="240"/>
      <c r="S2803" s="240"/>
      <c r="T2803" s="241"/>
      <c r="U2803" s="16"/>
      <c r="V2803" s="16"/>
      <c r="W2803" s="16"/>
      <c r="X2803" s="16"/>
      <c r="Y2803" s="16"/>
      <c r="Z2803" s="16"/>
      <c r="AA2803" s="16"/>
      <c r="AB2803" s="16"/>
      <c r="AC2803" s="16"/>
      <c r="AD2803" s="16"/>
      <c r="AE2803" s="16"/>
      <c r="AT2803" s="235" t="s">
        <v>194</v>
      </c>
      <c r="AU2803" s="235" t="s">
        <v>92</v>
      </c>
      <c r="AV2803" s="16" t="s">
        <v>111</v>
      </c>
      <c r="AW2803" s="16" t="s">
        <v>32</v>
      </c>
      <c r="AX2803" s="16" t="s">
        <v>76</v>
      </c>
      <c r="AY2803" s="235" t="s">
        <v>185</v>
      </c>
    </row>
    <row r="2804" s="14" customFormat="1">
      <c r="A2804" s="14"/>
      <c r="B2804" s="219"/>
      <c r="C2804" s="14"/>
      <c r="D2804" s="194" t="s">
        <v>194</v>
      </c>
      <c r="E2804" s="220" t="s">
        <v>1</v>
      </c>
      <c r="F2804" s="221" t="s">
        <v>965</v>
      </c>
      <c r="G2804" s="14"/>
      <c r="H2804" s="220" t="s">
        <v>1</v>
      </c>
      <c r="I2804" s="222"/>
      <c r="J2804" s="14"/>
      <c r="K2804" s="14"/>
      <c r="L2804" s="219"/>
      <c r="M2804" s="223"/>
      <c r="N2804" s="224"/>
      <c r="O2804" s="224"/>
      <c r="P2804" s="224"/>
      <c r="Q2804" s="224"/>
      <c r="R2804" s="224"/>
      <c r="S2804" s="224"/>
      <c r="T2804" s="225"/>
      <c r="U2804" s="14"/>
      <c r="V2804" s="14"/>
      <c r="W2804" s="14"/>
      <c r="X2804" s="14"/>
      <c r="Y2804" s="14"/>
      <c r="Z2804" s="14"/>
      <c r="AA2804" s="14"/>
      <c r="AB2804" s="14"/>
      <c r="AC2804" s="14"/>
      <c r="AD2804" s="14"/>
      <c r="AE2804" s="14"/>
      <c r="AT2804" s="220" t="s">
        <v>194</v>
      </c>
      <c r="AU2804" s="220" t="s">
        <v>92</v>
      </c>
      <c r="AV2804" s="14" t="s">
        <v>84</v>
      </c>
      <c r="AW2804" s="14" t="s">
        <v>32</v>
      </c>
      <c r="AX2804" s="14" t="s">
        <v>76</v>
      </c>
      <c r="AY2804" s="220" t="s">
        <v>185</v>
      </c>
    </row>
    <row r="2805" s="13" customFormat="1">
      <c r="A2805" s="13"/>
      <c r="B2805" s="199"/>
      <c r="C2805" s="13"/>
      <c r="D2805" s="194" t="s">
        <v>194</v>
      </c>
      <c r="E2805" s="200" t="s">
        <v>1</v>
      </c>
      <c r="F2805" s="201" t="s">
        <v>3435</v>
      </c>
      <c r="G2805" s="13"/>
      <c r="H2805" s="202">
        <v>23.399999999999999</v>
      </c>
      <c r="I2805" s="203"/>
      <c r="J2805" s="13"/>
      <c r="K2805" s="13"/>
      <c r="L2805" s="199"/>
      <c r="M2805" s="204"/>
      <c r="N2805" s="205"/>
      <c r="O2805" s="205"/>
      <c r="P2805" s="205"/>
      <c r="Q2805" s="205"/>
      <c r="R2805" s="205"/>
      <c r="S2805" s="205"/>
      <c r="T2805" s="206"/>
      <c r="U2805" s="13"/>
      <c r="V2805" s="13"/>
      <c r="W2805" s="13"/>
      <c r="X2805" s="13"/>
      <c r="Y2805" s="13"/>
      <c r="Z2805" s="13"/>
      <c r="AA2805" s="13"/>
      <c r="AB2805" s="13"/>
      <c r="AC2805" s="13"/>
      <c r="AD2805" s="13"/>
      <c r="AE2805" s="13"/>
      <c r="AT2805" s="200" t="s">
        <v>194</v>
      </c>
      <c r="AU2805" s="200" t="s">
        <v>92</v>
      </c>
      <c r="AV2805" s="13" t="s">
        <v>92</v>
      </c>
      <c r="AW2805" s="13" t="s">
        <v>32</v>
      </c>
      <c r="AX2805" s="13" t="s">
        <v>76</v>
      </c>
      <c r="AY2805" s="200" t="s">
        <v>185</v>
      </c>
    </row>
    <row r="2806" s="13" customFormat="1">
      <c r="A2806" s="13"/>
      <c r="B2806" s="199"/>
      <c r="C2806" s="13"/>
      <c r="D2806" s="194" t="s">
        <v>194</v>
      </c>
      <c r="E2806" s="200" t="s">
        <v>1</v>
      </c>
      <c r="F2806" s="201" t="s">
        <v>3436</v>
      </c>
      <c r="G2806" s="13"/>
      <c r="H2806" s="202">
        <v>22.899999999999999</v>
      </c>
      <c r="I2806" s="203"/>
      <c r="J2806" s="13"/>
      <c r="K2806" s="13"/>
      <c r="L2806" s="199"/>
      <c r="M2806" s="204"/>
      <c r="N2806" s="205"/>
      <c r="O2806" s="205"/>
      <c r="P2806" s="205"/>
      <c r="Q2806" s="205"/>
      <c r="R2806" s="205"/>
      <c r="S2806" s="205"/>
      <c r="T2806" s="206"/>
      <c r="U2806" s="13"/>
      <c r="V2806" s="13"/>
      <c r="W2806" s="13"/>
      <c r="X2806" s="13"/>
      <c r="Y2806" s="13"/>
      <c r="Z2806" s="13"/>
      <c r="AA2806" s="13"/>
      <c r="AB2806" s="13"/>
      <c r="AC2806" s="13"/>
      <c r="AD2806" s="13"/>
      <c r="AE2806" s="13"/>
      <c r="AT2806" s="200" t="s">
        <v>194</v>
      </c>
      <c r="AU2806" s="200" t="s">
        <v>92</v>
      </c>
      <c r="AV2806" s="13" t="s">
        <v>92</v>
      </c>
      <c r="AW2806" s="13" t="s">
        <v>32</v>
      </c>
      <c r="AX2806" s="13" t="s">
        <v>76</v>
      </c>
      <c r="AY2806" s="200" t="s">
        <v>185</v>
      </c>
    </row>
    <row r="2807" s="16" customFormat="1">
      <c r="A2807" s="16"/>
      <c r="B2807" s="234"/>
      <c r="C2807" s="16"/>
      <c r="D2807" s="194" t="s">
        <v>194</v>
      </c>
      <c r="E2807" s="235" t="s">
        <v>1</v>
      </c>
      <c r="F2807" s="236" t="s">
        <v>293</v>
      </c>
      <c r="G2807" s="16"/>
      <c r="H2807" s="237">
        <v>46.299999999999997</v>
      </c>
      <c r="I2807" s="238"/>
      <c r="J2807" s="16"/>
      <c r="K2807" s="16"/>
      <c r="L2807" s="234"/>
      <c r="M2807" s="239"/>
      <c r="N2807" s="240"/>
      <c r="O2807" s="240"/>
      <c r="P2807" s="240"/>
      <c r="Q2807" s="240"/>
      <c r="R2807" s="240"/>
      <c r="S2807" s="240"/>
      <c r="T2807" s="241"/>
      <c r="U2807" s="16"/>
      <c r="V2807" s="16"/>
      <c r="W2807" s="16"/>
      <c r="X2807" s="16"/>
      <c r="Y2807" s="16"/>
      <c r="Z2807" s="16"/>
      <c r="AA2807" s="16"/>
      <c r="AB2807" s="16"/>
      <c r="AC2807" s="16"/>
      <c r="AD2807" s="16"/>
      <c r="AE2807" s="16"/>
      <c r="AT2807" s="235" t="s">
        <v>194</v>
      </c>
      <c r="AU2807" s="235" t="s">
        <v>92</v>
      </c>
      <c r="AV2807" s="16" t="s">
        <v>111</v>
      </c>
      <c r="AW2807" s="16" t="s">
        <v>32</v>
      </c>
      <c r="AX2807" s="16" t="s">
        <v>76</v>
      </c>
      <c r="AY2807" s="235" t="s">
        <v>185</v>
      </c>
    </row>
    <row r="2808" s="14" customFormat="1">
      <c r="A2808" s="14"/>
      <c r="B2808" s="219"/>
      <c r="C2808" s="14"/>
      <c r="D2808" s="194" t="s">
        <v>194</v>
      </c>
      <c r="E2808" s="220" t="s">
        <v>1</v>
      </c>
      <c r="F2808" s="221" t="s">
        <v>264</v>
      </c>
      <c r="G2808" s="14"/>
      <c r="H2808" s="220" t="s">
        <v>1</v>
      </c>
      <c r="I2808" s="222"/>
      <c r="J2808" s="14"/>
      <c r="K2808" s="14"/>
      <c r="L2808" s="219"/>
      <c r="M2808" s="223"/>
      <c r="N2808" s="224"/>
      <c r="O2808" s="224"/>
      <c r="P2808" s="224"/>
      <c r="Q2808" s="224"/>
      <c r="R2808" s="224"/>
      <c r="S2808" s="224"/>
      <c r="T2808" s="225"/>
      <c r="U2808" s="14"/>
      <c r="V2808" s="14"/>
      <c r="W2808" s="14"/>
      <c r="X2808" s="14"/>
      <c r="Y2808" s="14"/>
      <c r="Z2808" s="14"/>
      <c r="AA2808" s="14"/>
      <c r="AB2808" s="14"/>
      <c r="AC2808" s="14"/>
      <c r="AD2808" s="14"/>
      <c r="AE2808" s="14"/>
      <c r="AT2808" s="220" t="s">
        <v>194</v>
      </c>
      <c r="AU2808" s="220" t="s">
        <v>92</v>
      </c>
      <c r="AV2808" s="14" t="s">
        <v>84</v>
      </c>
      <c r="AW2808" s="14" t="s">
        <v>32</v>
      </c>
      <c r="AX2808" s="14" t="s">
        <v>76</v>
      </c>
      <c r="AY2808" s="220" t="s">
        <v>185</v>
      </c>
    </row>
    <row r="2809" s="13" customFormat="1">
      <c r="A2809" s="13"/>
      <c r="B2809" s="199"/>
      <c r="C2809" s="13"/>
      <c r="D2809" s="194" t="s">
        <v>194</v>
      </c>
      <c r="E2809" s="200" t="s">
        <v>1</v>
      </c>
      <c r="F2809" s="201" t="s">
        <v>3437</v>
      </c>
      <c r="G2809" s="13"/>
      <c r="H2809" s="202">
        <v>42.899999999999999</v>
      </c>
      <c r="I2809" s="203"/>
      <c r="J2809" s="13"/>
      <c r="K2809" s="13"/>
      <c r="L2809" s="199"/>
      <c r="M2809" s="204"/>
      <c r="N2809" s="205"/>
      <c r="O2809" s="205"/>
      <c r="P2809" s="205"/>
      <c r="Q2809" s="205"/>
      <c r="R2809" s="205"/>
      <c r="S2809" s="205"/>
      <c r="T2809" s="206"/>
      <c r="U2809" s="13"/>
      <c r="V2809" s="13"/>
      <c r="W2809" s="13"/>
      <c r="X2809" s="13"/>
      <c r="Y2809" s="13"/>
      <c r="Z2809" s="13"/>
      <c r="AA2809" s="13"/>
      <c r="AB2809" s="13"/>
      <c r="AC2809" s="13"/>
      <c r="AD2809" s="13"/>
      <c r="AE2809" s="13"/>
      <c r="AT2809" s="200" t="s">
        <v>194</v>
      </c>
      <c r="AU2809" s="200" t="s">
        <v>92</v>
      </c>
      <c r="AV2809" s="13" t="s">
        <v>92</v>
      </c>
      <c r="AW2809" s="13" t="s">
        <v>32</v>
      </c>
      <c r="AX2809" s="13" t="s">
        <v>76</v>
      </c>
      <c r="AY2809" s="200" t="s">
        <v>185</v>
      </c>
    </row>
    <row r="2810" s="13" customFormat="1">
      <c r="A2810" s="13"/>
      <c r="B2810" s="199"/>
      <c r="C2810" s="13"/>
      <c r="D2810" s="194" t="s">
        <v>194</v>
      </c>
      <c r="E2810" s="200" t="s">
        <v>1</v>
      </c>
      <c r="F2810" s="201" t="s">
        <v>3438</v>
      </c>
      <c r="G2810" s="13"/>
      <c r="H2810" s="202">
        <v>7.8380000000000001</v>
      </c>
      <c r="I2810" s="203"/>
      <c r="J2810" s="13"/>
      <c r="K2810" s="13"/>
      <c r="L2810" s="199"/>
      <c r="M2810" s="204"/>
      <c r="N2810" s="205"/>
      <c r="O2810" s="205"/>
      <c r="P2810" s="205"/>
      <c r="Q2810" s="205"/>
      <c r="R2810" s="205"/>
      <c r="S2810" s="205"/>
      <c r="T2810" s="206"/>
      <c r="U2810" s="13"/>
      <c r="V2810" s="13"/>
      <c r="W2810" s="13"/>
      <c r="X2810" s="13"/>
      <c r="Y2810" s="13"/>
      <c r="Z2810" s="13"/>
      <c r="AA2810" s="13"/>
      <c r="AB2810" s="13"/>
      <c r="AC2810" s="13"/>
      <c r="AD2810" s="13"/>
      <c r="AE2810" s="13"/>
      <c r="AT2810" s="200" t="s">
        <v>194</v>
      </c>
      <c r="AU2810" s="200" t="s">
        <v>92</v>
      </c>
      <c r="AV2810" s="13" t="s">
        <v>92</v>
      </c>
      <c r="AW2810" s="13" t="s">
        <v>32</v>
      </c>
      <c r="AX2810" s="13" t="s">
        <v>76</v>
      </c>
      <c r="AY2810" s="200" t="s">
        <v>185</v>
      </c>
    </row>
    <row r="2811" s="13" customFormat="1">
      <c r="A2811" s="13"/>
      <c r="B2811" s="199"/>
      <c r="C2811" s="13"/>
      <c r="D2811" s="194" t="s">
        <v>194</v>
      </c>
      <c r="E2811" s="200" t="s">
        <v>1</v>
      </c>
      <c r="F2811" s="201" t="s">
        <v>3439</v>
      </c>
      <c r="G2811" s="13"/>
      <c r="H2811" s="202">
        <v>43.200000000000003</v>
      </c>
      <c r="I2811" s="203"/>
      <c r="J2811" s="13"/>
      <c r="K2811" s="13"/>
      <c r="L2811" s="199"/>
      <c r="M2811" s="204"/>
      <c r="N2811" s="205"/>
      <c r="O2811" s="205"/>
      <c r="P2811" s="205"/>
      <c r="Q2811" s="205"/>
      <c r="R2811" s="205"/>
      <c r="S2811" s="205"/>
      <c r="T2811" s="206"/>
      <c r="U2811" s="13"/>
      <c r="V2811" s="13"/>
      <c r="W2811" s="13"/>
      <c r="X2811" s="13"/>
      <c r="Y2811" s="13"/>
      <c r="Z2811" s="13"/>
      <c r="AA2811" s="13"/>
      <c r="AB2811" s="13"/>
      <c r="AC2811" s="13"/>
      <c r="AD2811" s="13"/>
      <c r="AE2811" s="13"/>
      <c r="AT2811" s="200" t="s">
        <v>194</v>
      </c>
      <c r="AU2811" s="200" t="s">
        <v>92</v>
      </c>
      <c r="AV2811" s="13" t="s">
        <v>92</v>
      </c>
      <c r="AW2811" s="13" t="s">
        <v>32</v>
      </c>
      <c r="AX2811" s="13" t="s">
        <v>76</v>
      </c>
      <c r="AY2811" s="200" t="s">
        <v>185</v>
      </c>
    </row>
    <row r="2812" s="13" customFormat="1">
      <c r="A2812" s="13"/>
      <c r="B2812" s="199"/>
      <c r="C2812" s="13"/>
      <c r="D2812" s="194" t="s">
        <v>194</v>
      </c>
      <c r="E2812" s="200" t="s">
        <v>1</v>
      </c>
      <c r="F2812" s="201" t="s">
        <v>3440</v>
      </c>
      <c r="G2812" s="13"/>
      <c r="H2812" s="202">
        <v>19.815999999999999</v>
      </c>
      <c r="I2812" s="203"/>
      <c r="J2812" s="13"/>
      <c r="K2812" s="13"/>
      <c r="L2812" s="199"/>
      <c r="M2812" s="204"/>
      <c r="N2812" s="205"/>
      <c r="O2812" s="205"/>
      <c r="P2812" s="205"/>
      <c r="Q2812" s="205"/>
      <c r="R2812" s="205"/>
      <c r="S2812" s="205"/>
      <c r="T2812" s="206"/>
      <c r="U2812" s="13"/>
      <c r="V2812" s="13"/>
      <c r="W2812" s="13"/>
      <c r="X2812" s="13"/>
      <c r="Y2812" s="13"/>
      <c r="Z2812" s="13"/>
      <c r="AA2812" s="13"/>
      <c r="AB2812" s="13"/>
      <c r="AC2812" s="13"/>
      <c r="AD2812" s="13"/>
      <c r="AE2812" s="13"/>
      <c r="AT2812" s="200" t="s">
        <v>194</v>
      </c>
      <c r="AU2812" s="200" t="s">
        <v>92</v>
      </c>
      <c r="AV2812" s="13" t="s">
        <v>92</v>
      </c>
      <c r="AW2812" s="13" t="s">
        <v>32</v>
      </c>
      <c r="AX2812" s="13" t="s">
        <v>76</v>
      </c>
      <c r="AY2812" s="200" t="s">
        <v>185</v>
      </c>
    </row>
    <row r="2813" s="16" customFormat="1">
      <c r="A2813" s="16"/>
      <c r="B2813" s="234"/>
      <c r="C2813" s="16"/>
      <c r="D2813" s="194" t="s">
        <v>194</v>
      </c>
      <c r="E2813" s="235" t="s">
        <v>1</v>
      </c>
      <c r="F2813" s="236" t="s">
        <v>293</v>
      </c>
      <c r="G2813" s="16"/>
      <c r="H2813" s="237">
        <v>113.75400000000001</v>
      </c>
      <c r="I2813" s="238"/>
      <c r="J2813" s="16"/>
      <c r="K2813" s="16"/>
      <c r="L2813" s="234"/>
      <c r="M2813" s="239"/>
      <c r="N2813" s="240"/>
      <c r="O2813" s="240"/>
      <c r="P2813" s="240"/>
      <c r="Q2813" s="240"/>
      <c r="R2813" s="240"/>
      <c r="S2813" s="240"/>
      <c r="T2813" s="241"/>
      <c r="U2813" s="16"/>
      <c r="V2813" s="16"/>
      <c r="W2813" s="16"/>
      <c r="X2813" s="16"/>
      <c r="Y2813" s="16"/>
      <c r="Z2813" s="16"/>
      <c r="AA2813" s="16"/>
      <c r="AB2813" s="16"/>
      <c r="AC2813" s="16"/>
      <c r="AD2813" s="16"/>
      <c r="AE2813" s="16"/>
      <c r="AT2813" s="235" t="s">
        <v>194</v>
      </c>
      <c r="AU2813" s="235" t="s">
        <v>92</v>
      </c>
      <c r="AV2813" s="16" t="s">
        <v>111</v>
      </c>
      <c r="AW2813" s="16" t="s">
        <v>32</v>
      </c>
      <c r="AX2813" s="16" t="s">
        <v>76</v>
      </c>
      <c r="AY2813" s="235" t="s">
        <v>185</v>
      </c>
    </row>
    <row r="2814" s="14" customFormat="1">
      <c r="A2814" s="14"/>
      <c r="B2814" s="219"/>
      <c r="C2814" s="14"/>
      <c r="D2814" s="194" t="s">
        <v>194</v>
      </c>
      <c r="E2814" s="220" t="s">
        <v>1</v>
      </c>
      <c r="F2814" s="221" t="s">
        <v>967</v>
      </c>
      <c r="G2814" s="14"/>
      <c r="H2814" s="220" t="s">
        <v>1</v>
      </c>
      <c r="I2814" s="222"/>
      <c r="J2814" s="14"/>
      <c r="K2814" s="14"/>
      <c r="L2814" s="219"/>
      <c r="M2814" s="223"/>
      <c r="N2814" s="224"/>
      <c r="O2814" s="224"/>
      <c r="P2814" s="224"/>
      <c r="Q2814" s="224"/>
      <c r="R2814" s="224"/>
      <c r="S2814" s="224"/>
      <c r="T2814" s="225"/>
      <c r="U2814" s="14"/>
      <c r="V2814" s="14"/>
      <c r="W2814" s="14"/>
      <c r="X2814" s="14"/>
      <c r="Y2814" s="14"/>
      <c r="Z2814" s="14"/>
      <c r="AA2814" s="14"/>
      <c r="AB2814" s="14"/>
      <c r="AC2814" s="14"/>
      <c r="AD2814" s="14"/>
      <c r="AE2814" s="14"/>
      <c r="AT2814" s="220" t="s">
        <v>194</v>
      </c>
      <c r="AU2814" s="220" t="s">
        <v>92</v>
      </c>
      <c r="AV2814" s="14" t="s">
        <v>84</v>
      </c>
      <c r="AW2814" s="14" t="s">
        <v>32</v>
      </c>
      <c r="AX2814" s="14" t="s">
        <v>76</v>
      </c>
      <c r="AY2814" s="220" t="s">
        <v>185</v>
      </c>
    </row>
    <row r="2815" s="13" customFormat="1">
      <c r="A2815" s="13"/>
      <c r="B2815" s="199"/>
      <c r="C2815" s="13"/>
      <c r="D2815" s="194" t="s">
        <v>194</v>
      </c>
      <c r="E2815" s="200" t="s">
        <v>1</v>
      </c>
      <c r="F2815" s="201" t="s">
        <v>3441</v>
      </c>
      <c r="G2815" s="13"/>
      <c r="H2815" s="202">
        <v>12.118</v>
      </c>
      <c r="I2815" s="203"/>
      <c r="J2815" s="13"/>
      <c r="K2815" s="13"/>
      <c r="L2815" s="199"/>
      <c r="M2815" s="204"/>
      <c r="N2815" s="205"/>
      <c r="O2815" s="205"/>
      <c r="P2815" s="205"/>
      <c r="Q2815" s="205"/>
      <c r="R2815" s="205"/>
      <c r="S2815" s="205"/>
      <c r="T2815" s="206"/>
      <c r="U2815" s="13"/>
      <c r="V2815" s="13"/>
      <c r="W2815" s="13"/>
      <c r="X2815" s="13"/>
      <c r="Y2815" s="13"/>
      <c r="Z2815" s="13"/>
      <c r="AA2815" s="13"/>
      <c r="AB2815" s="13"/>
      <c r="AC2815" s="13"/>
      <c r="AD2815" s="13"/>
      <c r="AE2815" s="13"/>
      <c r="AT2815" s="200" t="s">
        <v>194</v>
      </c>
      <c r="AU2815" s="200" t="s">
        <v>92</v>
      </c>
      <c r="AV2815" s="13" t="s">
        <v>92</v>
      </c>
      <c r="AW2815" s="13" t="s">
        <v>32</v>
      </c>
      <c r="AX2815" s="13" t="s">
        <v>76</v>
      </c>
      <c r="AY2815" s="200" t="s">
        <v>185</v>
      </c>
    </row>
    <row r="2816" s="13" customFormat="1">
      <c r="A2816" s="13"/>
      <c r="B2816" s="199"/>
      <c r="C2816" s="13"/>
      <c r="D2816" s="194" t="s">
        <v>194</v>
      </c>
      <c r="E2816" s="200" t="s">
        <v>1</v>
      </c>
      <c r="F2816" s="201" t="s">
        <v>3442</v>
      </c>
      <c r="G2816" s="13"/>
      <c r="H2816" s="202">
        <v>21.899999999999999</v>
      </c>
      <c r="I2816" s="203"/>
      <c r="J2816" s="13"/>
      <c r="K2816" s="13"/>
      <c r="L2816" s="199"/>
      <c r="M2816" s="204"/>
      <c r="N2816" s="205"/>
      <c r="O2816" s="205"/>
      <c r="P2816" s="205"/>
      <c r="Q2816" s="205"/>
      <c r="R2816" s="205"/>
      <c r="S2816" s="205"/>
      <c r="T2816" s="206"/>
      <c r="U2816" s="13"/>
      <c r="V2816" s="13"/>
      <c r="W2816" s="13"/>
      <c r="X2816" s="13"/>
      <c r="Y2816" s="13"/>
      <c r="Z2816" s="13"/>
      <c r="AA2816" s="13"/>
      <c r="AB2816" s="13"/>
      <c r="AC2816" s="13"/>
      <c r="AD2816" s="13"/>
      <c r="AE2816" s="13"/>
      <c r="AT2816" s="200" t="s">
        <v>194</v>
      </c>
      <c r="AU2816" s="200" t="s">
        <v>92</v>
      </c>
      <c r="AV2816" s="13" t="s">
        <v>92</v>
      </c>
      <c r="AW2816" s="13" t="s">
        <v>32</v>
      </c>
      <c r="AX2816" s="13" t="s">
        <v>76</v>
      </c>
      <c r="AY2816" s="200" t="s">
        <v>185</v>
      </c>
    </row>
    <row r="2817" s="16" customFormat="1">
      <c r="A2817" s="16"/>
      <c r="B2817" s="234"/>
      <c r="C2817" s="16"/>
      <c r="D2817" s="194" t="s">
        <v>194</v>
      </c>
      <c r="E2817" s="235" t="s">
        <v>1</v>
      </c>
      <c r="F2817" s="236" t="s">
        <v>293</v>
      </c>
      <c r="G2817" s="16"/>
      <c r="H2817" s="237">
        <v>34.018000000000001</v>
      </c>
      <c r="I2817" s="238"/>
      <c r="J2817" s="16"/>
      <c r="K2817" s="16"/>
      <c r="L2817" s="234"/>
      <c r="M2817" s="239"/>
      <c r="N2817" s="240"/>
      <c r="O2817" s="240"/>
      <c r="P2817" s="240"/>
      <c r="Q2817" s="240"/>
      <c r="R2817" s="240"/>
      <c r="S2817" s="240"/>
      <c r="T2817" s="241"/>
      <c r="U2817" s="16"/>
      <c r="V2817" s="16"/>
      <c r="W2817" s="16"/>
      <c r="X2817" s="16"/>
      <c r="Y2817" s="16"/>
      <c r="Z2817" s="16"/>
      <c r="AA2817" s="16"/>
      <c r="AB2817" s="16"/>
      <c r="AC2817" s="16"/>
      <c r="AD2817" s="16"/>
      <c r="AE2817" s="16"/>
      <c r="AT2817" s="235" t="s">
        <v>194</v>
      </c>
      <c r="AU2817" s="235" t="s">
        <v>92</v>
      </c>
      <c r="AV2817" s="16" t="s">
        <v>111</v>
      </c>
      <c r="AW2817" s="16" t="s">
        <v>32</v>
      </c>
      <c r="AX2817" s="16" t="s">
        <v>76</v>
      </c>
      <c r="AY2817" s="235" t="s">
        <v>185</v>
      </c>
    </row>
    <row r="2818" s="14" customFormat="1">
      <c r="A2818" s="14"/>
      <c r="B2818" s="219"/>
      <c r="C2818" s="14"/>
      <c r="D2818" s="194" t="s">
        <v>194</v>
      </c>
      <c r="E2818" s="220" t="s">
        <v>1</v>
      </c>
      <c r="F2818" s="221" t="s">
        <v>969</v>
      </c>
      <c r="G2818" s="14"/>
      <c r="H2818" s="220" t="s">
        <v>1</v>
      </c>
      <c r="I2818" s="222"/>
      <c r="J2818" s="14"/>
      <c r="K2818" s="14"/>
      <c r="L2818" s="219"/>
      <c r="M2818" s="223"/>
      <c r="N2818" s="224"/>
      <c r="O2818" s="224"/>
      <c r="P2818" s="224"/>
      <c r="Q2818" s="224"/>
      <c r="R2818" s="224"/>
      <c r="S2818" s="224"/>
      <c r="T2818" s="225"/>
      <c r="U2818" s="14"/>
      <c r="V2818" s="14"/>
      <c r="W2818" s="14"/>
      <c r="X2818" s="14"/>
      <c r="Y2818" s="14"/>
      <c r="Z2818" s="14"/>
      <c r="AA2818" s="14"/>
      <c r="AB2818" s="14"/>
      <c r="AC2818" s="14"/>
      <c r="AD2818" s="14"/>
      <c r="AE2818" s="14"/>
      <c r="AT2818" s="220" t="s">
        <v>194</v>
      </c>
      <c r="AU2818" s="220" t="s">
        <v>92</v>
      </c>
      <c r="AV2818" s="14" t="s">
        <v>84</v>
      </c>
      <c r="AW2818" s="14" t="s">
        <v>32</v>
      </c>
      <c r="AX2818" s="14" t="s">
        <v>76</v>
      </c>
      <c r="AY2818" s="220" t="s">
        <v>185</v>
      </c>
    </row>
    <row r="2819" s="13" customFormat="1">
      <c r="A2819" s="13"/>
      <c r="B2819" s="199"/>
      <c r="C2819" s="13"/>
      <c r="D2819" s="194" t="s">
        <v>194</v>
      </c>
      <c r="E2819" s="200" t="s">
        <v>1</v>
      </c>
      <c r="F2819" s="201" t="s">
        <v>3443</v>
      </c>
      <c r="G2819" s="13"/>
      <c r="H2819" s="202">
        <v>43.399999999999999</v>
      </c>
      <c r="I2819" s="203"/>
      <c r="J2819" s="13"/>
      <c r="K2819" s="13"/>
      <c r="L2819" s="199"/>
      <c r="M2819" s="204"/>
      <c r="N2819" s="205"/>
      <c r="O2819" s="205"/>
      <c r="P2819" s="205"/>
      <c r="Q2819" s="205"/>
      <c r="R2819" s="205"/>
      <c r="S2819" s="205"/>
      <c r="T2819" s="206"/>
      <c r="U2819" s="13"/>
      <c r="V2819" s="13"/>
      <c r="W2819" s="13"/>
      <c r="X2819" s="13"/>
      <c r="Y2819" s="13"/>
      <c r="Z2819" s="13"/>
      <c r="AA2819" s="13"/>
      <c r="AB2819" s="13"/>
      <c r="AC2819" s="13"/>
      <c r="AD2819" s="13"/>
      <c r="AE2819" s="13"/>
      <c r="AT2819" s="200" t="s">
        <v>194</v>
      </c>
      <c r="AU2819" s="200" t="s">
        <v>92</v>
      </c>
      <c r="AV2819" s="13" t="s">
        <v>92</v>
      </c>
      <c r="AW2819" s="13" t="s">
        <v>32</v>
      </c>
      <c r="AX2819" s="13" t="s">
        <v>76</v>
      </c>
      <c r="AY2819" s="200" t="s">
        <v>185</v>
      </c>
    </row>
    <row r="2820" s="16" customFormat="1">
      <c r="A2820" s="16"/>
      <c r="B2820" s="234"/>
      <c r="C2820" s="16"/>
      <c r="D2820" s="194" t="s">
        <v>194</v>
      </c>
      <c r="E2820" s="235" t="s">
        <v>1</v>
      </c>
      <c r="F2820" s="236" t="s">
        <v>293</v>
      </c>
      <c r="G2820" s="16"/>
      <c r="H2820" s="237">
        <v>43.399999999999999</v>
      </c>
      <c r="I2820" s="238"/>
      <c r="J2820" s="16"/>
      <c r="K2820" s="16"/>
      <c r="L2820" s="234"/>
      <c r="M2820" s="239"/>
      <c r="N2820" s="240"/>
      <c r="O2820" s="240"/>
      <c r="P2820" s="240"/>
      <c r="Q2820" s="240"/>
      <c r="R2820" s="240"/>
      <c r="S2820" s="240"/>
      <c r="T2820" s="241"/>
      <c r="U2820" s="16"/>
      <c r="V2820" s="16"/>
      <c r="W2820" s="16"/>
      <c r="X2820" s="16"/>
      <c r="Y2820" s="16"/>
      <c r="Z2820" s="16"/>
      <c r="AA2820" s="16"/>
      <c r="AB2820" s="16"/>
      <c r="AC2820" s="16"/>
      <c r="AD2820" s="16"/>
      <c r="AE2820" s="16"/>
      <c r="AT2820" s="235" t="s">
        <v>194</v>
      </c>
      <c r="AU2820" s="235" t="s">
        <v>92</v>
      </c>
      <c r="AV2820" s="16" t="s">
        <v>111</v>
      </c>
      <c r="AW2820" s="16" t="s">
        <v>32</v>
      </c>
      <c r="AX2820" s="16" t="s">
        <v>76</v>
      </c>
      <c r="AY2820" s="235" t="s">
        <v>185</v>
      </c>
    </row>
    <row r="2821" s="14" customFormat="1">
      <c r="A2821" s="14"/>
      <c r="B2821" s="219"/>
      <c r="C2821" s="14"/>
      <c r="D2821" s="194" t="s">
        <v>194</v>
      </c>
      <c r="E2821" s="220" t="s">
        <v>1</v>
      </c>
      <c r="F2821" s="221" t="s">
        <v>855</v>
      </c>
      <c r="G2821" s="14"/>
      <c r="H2821" s="220" t="s">
        <v>1</v>
      </c>
      <c r="I2821" s="222"/>
      <c r="J2821" s="14"/>
      <c r="K2821" s="14"/>
      <c r="L2821" s="219"/>
      <c r="M2821" s="223"/>
      <c r="N2821" s="224"/>
      <c r="O2821" s="224"/>
      <c r="P2821" s="224"/>
      <c r="Q2821" s="224"/>
      <c r="R2821" s="224"/>
      <c r="S2821" s="224"/>
      <c r="T2821" s="225"/>
      <c r="U2821" s="14"/>
      <c r="V2821" s="14"/>
      <c r="W2821" s="14"/>
      <c r="X2821" s="14"/>
      <c r="Y2821" s="14"/>
      <c r="Z2821" s="14"/>
      <c r="AA2821" s="14"/>
      <c r="AB2821" s="14"/>
      <c r="AC2821" s="14"/>
      <c r="AD2821" s="14"/>
      <c r="AE2821" s="14"/>
      <c r="AT2821" s="220" t="s">
        <v>194</v>
      </c>
      <c r="AU2821" s="220" t="s">
        <v>92</v>
      </c>
      <c r="AV2821" s="14" t="s">
        <v>84</v>
      </c>
      <c r="AW2821" s="14" t="s">
        <v>32</v>
      </c>
      <c r="AX2821" s="14" t="s">
        <v>76</v>
      </c>
      <c r="AY2821" s="220" t="s">
        <v>185</v>
      </c>
    </row>
    <row r="2822" s="13" customFormat="1">
      <c r="A2822" s="13"/>
      <c r="B2822" s="199"/>
      <c r="C2822" s="13"/>
      <c r="D2822" s="194" t="s">
        <v>194</v>
      </c>
      <c r="E2822" s="200" t="s">
        <v>1</v>
      </c>
      <c r="F2822" s="201" t="s">
        <v>1839</v>
      </c>
      <c r="G2822" s="13"/>
      <c r="H2822" s="202">
        <v>8.6999999999999993</v>
      </c>
      <c r="I2822" s="203"/>
      <c r="J2822" s="13"/>
      <c r="K2822" s="13"/>
      <c r="L2822" s="199"/>
      <c r="M2822" s="204"/>
      <c r="N2822" s="205"/>
      <c r="O2822" s="205"/>
      <c r="P2822" s="205"/>
      <c r="Q2822" s="205"/>
      <c r="R2822" s="205"/>
      <c r="S2822" s="205"/>
      <c r="T2822" s="206"/>
      <c r="U2822" s="13"/>
      <c r="V2822" s="13"/>
      <c r="W2822" s="13"/>
      <c r="X2822" s="13"/>
      <c r="Y2822" s="13"/>
      <c r="Z2822" s="13"/>
      <c r="AA2822" s="13"/>
      <c r="AB2822" s="13"/>
      <c r="AC2822" s="13"/>
      <c r="AD2822" s="13"/>
      <c r="AE2822" s="13"/>
      <c r="AT2822" s="200" t="s">
        <v>194</v>
      </c>
      <c r="AU2822" s="200" t="s">
        <v>92</v>
      </c>
      <c r="AV2822" s="13" t="s">
        <v>92</v>
      </c>
      <c r="AW2822" s="13" t="s">
        <v>32</v>
      </c>
      <c r="AX2822" s="13" t="s">
        <v>76</v>
      </c>
      <c r="AY2822" s="200" t="s">
        <v>185</v>
      </c>
    </row>
    <row r="2823" s="16" customFormat="1">
      <c r="A2823" s="16"/>
      <c r="B2823" s="234"/>
      <c r="C2823" s="16"/>
      <c r="D2823" s="194" t="s">
        <v>194</v>
      </c>
      <c r="E2823" s="235" t="s">
        <v>1</v>
      </c>
      <c r="F2823" s="236" t="s">
        <v>293</v>
      </c>
      <c r="G2823" s="16"/>
      <c r="H2823" s="237">
        <v>8.6999999999999993</v>
      </c>
      <c r="I2823" s="238"/>
      <c r="J2823" s="16"/>
      <c r="K2823" s="16"/>
      <c r="L2823" s="234"/>
      <c r="M2823" s="239"/>
      <c r="N2823" s="240"/>
      <c r="O2823" s="240"/>
      <c r="P2823" s="240"/>
      <c r="Q2823" s="240"/>
      <c r="R2823" s="240"/>
      <c r="S2823" s="240"/>
      <c r="T2823" s="241"/>
      <c r="U2823" s="16"/>
      <c r="V2823" s="16"/>
      <c r="W2823" s="16"/>
      <c r="X2823" s="16"/>
      <c r="Y2823" s="16"/>
      <c r="Z2823" s="16"/>
      <c r="AA2823" s="16"/>
      <c r="AB2823" s="16"/>
      <c r="AC2823" s="16"/>
      <c r="AD2823" s="16"/>
      <c r="AE2823" s="16"/>
      <c r="AT2823" s="235" t="s">
        <v>194</v>
      </c>
      <c r="AU2823" s="235" t="s">
        <v>92</v>
      </c>
      <c r="AV2823" s="16" t="s">
        <v>111</v>
      </c>
      <c r="AW2823" s="16" t="s">
        <v>32</v>
      </c>
      <c r="AX2823" s="16" t="s">
        <v>76</v>
      </c>
      <c r="AY2823" s="235" t="s">
        <v>185</v>
      </c>
    </row>
    <row r="2824" s="15" customFormat="1">
      <c r="A2824" s="15"/>
      <c r="B2824" s="226"/>
      <c r="C2824" s="15"/>
      <c r="D2824" s="194" t="s">
        <v>194</v>
      </c>
      <c r="E2824" s="227" t="s">
        <v>1</v>
      </c>
      <c r="F2824" s="228" t="s">
        <v>276</v>
      </c>
      <c r="G2824" s="15"/>
      <c r="H2824" s="229">
        <v>257.77199999999999</v>
      </c>
      <c r="I2824" s="230"/>
      <c r="J2824" s="15"/>
      <c r="K2824" s="15"/>
      <c r="L2824" s="226"/>
      <c r="M2824" s="231"/>
      <c r="N2824" s="232"/>
      <c r="O2824" s="232"/>
      <c r="P2824" s="232"/>
      <c r="Q2824" s="232"/>
      <c r="R2824" s="232"/>
      <c r="S2824" s="232"/>
      <c r="T2824" s="233"/>
      <c r="U2824" s="15"/>
      <c r="V2824" s="15"/>
      <c r="W2824" s="15"/>
      <c r="X2824" s="15"/>
      <c r="Y2824" s="15"/>
      <c r="Z2824" s="15"/>
      <c r="AA2824" s="15"/>
      <c r="AB2824" s="15"/>
      <c r="AC2824" s="15"/>
      <c r="AD2824" s="15"/>
      <c r="AE2824" s="15"/>
      <c r="AT2824" s="227" t="s">
        <v>194</v>
      </c>
      <c r="AU2824" s="227" t="s">
        <v>92</v>
      </c>
      <c r="AV2824" s="15" t="s">
        <v>191</v>
      </c>
      <c r="AW2824" s="15" t="s">
        <v>32</v>
      </c>
      <c r="AX2824" s="15" t="s">
        <v>84</v>
      </c>
      <c r="AY2824" s="227" t="s">
        <v>185</v>
      </c>
    </row>
    <row r="2825" s="2" customFormat="1" ht="24.15" customHeight="1">
      <c r="A2825" s="38"/>
      <c r="B2825" s="180"/>
      <c r="C2825" s="209" t="s">
        <v>3444</v>
      </c>
      <c r="D2825" s="209" t="s">
        <v>240</v>
      </c>
      <c r="E2825" s="210" t="s">
        <v>3445</v>
      </c>
      <c r="F2825" s="211" t="s">
        <v>3446</v>
      </c>
      <c r="G2825" s="212" t="s">
        <v>190</v>
      </c>
      <c r="H2825" s="213">
        <v>296.43799999999999</v>
      </c>
      <c r="I2825" s="214"/>
      <c r="J2825" s="215">
        <f>ROUND(I2825*H2825,2)</f>
        <v>0</v>
      </c>
      <c r="K2825" s="211" t="s">
        <v>1</v>
      </c>
      <c r="L2825" s="216"/>
      <c r="M2825" s="217" t="s">
        <v>1</v>
      </c>
      <c r="N2825" s="218" t="s">
        <v>42</v>
      </c>
      <c r="O2825" s="77"/>
      <c r="P2825" s="190">
        <f>O2825*H2825</f>
        <v>0</v>
      </c>
      <c r="Q2825" s="190">
        <v>0.021999999999999999</v>
      </c>
      <c r="R2825" s="190">
        <f>Q2825*H2825</f>
        <v>6.5216359999999991</v>
      </c>
      <c r="S2825" s="190">
        <v>0</v>
      </c>
      <c r="T2825" s="191">
        <f>S2825*H2825</f>
        <v>0</v>
      </c>
      <c r="U2825" s="38"/>
      <c r="V2825" s="38"/>
      <c r="W2825" s="38"/>
      <c r="X2825" s="38"/>
      <c r="Y2825" s="38"/>
      <c r="Z2825" s="38"/>
      <c r="AA2825" s="38"/>
      <c r="AB2825" s="38"/>
      <c r="AC2825" s="38"/>
      <c r="AD2825" s="38"/>
      <c r="AE2825" s="38"/>
      <c r="AR2825" s="192" t="s">
        <v>414</v>
      </c>
      <c r="AT2825" s="192" t="s">
        <v>240</v>
      </c>
      <c r="AU2825" s="192" t="s">
        <v>92</v>
      </c>
      <c r="AY2825" s="19" t="s">
        <v>185</v>
      </c>
      <c r="BE2825" s="193">
        <f>IF(N2825="základní",J2825,0)</f>
        <v>0</v>
      </c>
      <c r="BF2825" s="193">
        <f>IF(N2825="snížená",J2825,0)</f>
        <v>0</v>
      </c>
      <c r="BG2825" s="193">
        <f>IF(N2825="zákl. přenesená",J2825,0)</f>
        <v>0</v>
      </c>
      <c r="BH2825" s="193">
        <f>IF(N2825="sníž. přenesená",J2825,0)</f>
        <v>0</v>
      </c>
      <c r="BI2825" s="193">
        <f>IF(N2825="nulová",J2825,0)</f>
        <v>0</v>
      </c>
      <c r="BJ2825" s="19" t="s">
        <v>92</v>
      </c>
      <c r="BK2825" s="193">
        <f>ROUND(I2825*H2825,2)</f>
        <v>0</v>
      </c>
      <c r="BL2825" s="19" t="s">
        <v>301</v>
      </c>
      <c r="BM2825" s="192" t="s">
        <v>3447</v>
      </c>
    </row>
    <row r="2826" s="2" customFormat="1">
      <c r="A2826" s="38"/>
      <c r="B2826" s="39"/>
      <c r="C2826" s="38"/>
      <c r="D2826" s="194" t="s">
        <v>193</v>
      </c>
      <c r="E2826" s="38"/>
      <c r="F2826" s="195" t="s">
        <v>3446</v>
      </c>
      <c r="G2826" s="38"/>
      <c r="H2826" s="38"/>
      <c r="I2826" s="196"/>
      <c r="J2826" s="38"/>
      <c r="K2826" s="38"/>
      <c r="L2826" s="39"/>
      <c r="M2826" s="197"/>
      <c r="N2826" s="198"/>
      <c r="O2826" s="77"/>
      <c r="P2826" s="77"/>
      <c r="Q2826" s="77"/>
      <c r="R2826" s="77"/>
      <c r="S2826" s="77"/>
      <c r="T2826" s="78"/>
      <c r="U2826" s="38"/>
      <c r="V2826" s="38"/>
      <c r="W2826" s="38"/>
      <c r="X2826" s="38"/>
      <c r="Y2826" s="38"/>
      <c r="Z2826" s="38"/>
      <c r="AA2826" s="38"/>
      <c r="AB2826" s="38"/>
      <c r="AC2826" s="38"/>
      <c r="AD2826" s="38"/>
      <c r="AE2826" s="38"/>
      <c r="AT2826" s="19" t="s">
        <v>193</v>
      </c>
      <c r="AU2826" s="19" t="s">
        <v>92</v>
      </c>
    </row>
    <row r="2827" s="13" customFormat="1">
      <c r="A2827" s="13"/>
      <c r="B2827" s="199"/>
      <c r="C2827" s="13"/>
      <c r="D2827" s="194" t="s">
        <v>194</v>
      </c>
      <c r="E2827" s="200" t="s">
        <v>1</v>
      </c>
      <c r="F2827" s="201" t="s">
        <v>3448</v>
      </c>
      <c r="G2827" s="13"/>
      <c r="H2827" s="202">
        <v>296.43799999999999</v>
      </c>
      <c r="I2827" s="203"/>
      <c r="J2827" s="13"/>
      <c r="K2827" s="13"/>
      <c r="L2827" s="199"/>
      <c r="M2827" s="204"/>
      <c r="N2827" s="205"/>
      <c r="O2827" s="205"/>
      <c r="P2827" s="205"/>
      <c r="Q2827" s="205"/>
      <c r="R2827" s="205"/>
      <c r="S2827" s="205"/>
      <c r="T2827" s="206"/>
      <c r="U2827" s="13"/>
      <c r="V2827" s="13"/>
      <c r="W2827" s="13"/>
      <c r="X2827" s="13"/>
      <c r="Y2827" s="13"/>
      <c r="Z2827" s="13"/>
      <c r="AA2827" s="13"/>
      <c r="AB2827" s="13"/>
      <c r="AC2827" s="13"/>
      <c r="AD2827" s="13"/>
      <c r="AE2827" s="13"/>
      <c r="AT2827" s="200" t="s">
        <v>194</v>
      </c>
      <c r="AU2827" s="200" t="s">
        <v>92</v>
      </c>
      <c r="AV2827" s="13" t="s">
        <v>92</v>
      </c>
      <c r="AW2827" s="13" t="s">
        <v>32</v>
      </c>
      <c r="AX2827" s="13" t="s">
        <v>84</v>
      </c>
      <c r="AY2827" s="200" t="s">
        <v>185</v>
      </c>
    </row>
    <row r="2828" s="2" customFormat="1" ht="24.15" customHeight="1">
      <c r="A2828" s="38"/>
      <c r="B2828" s="180"/>
      <c r="C2828" s="181" t="s">
        <v>3449</v>
      </c>
      <c r="D2828" s="181" t="s">
        <v>187</v>
      </c>
      <c r="E2828" s="182" t="s">
        <v>3450</v>
      </c>
      <c r="F2828" s="183" t="s">
        <v>3451</v>
      </c>
      <c r="G2828" s="184" t="s">
        <v>190</v>
      </c>
      <c r="H2828" s="185">
        <v>257.77199999999999</v>
      </c>
      <c r="I2828" s="186"/>
      <c r="J2828" s="187">
        <f>ROUND(I2828*H2828,2)</f>
        <v>0</v>
      </c>
      <c r="K2828" s="183" t="s">
        <v>199</v>
      </c>
      <c r="L2828" s="39"/>
      <c r="M2828" s="188" t="s">
        <v>1</v>
      </c>
      <c r="N2828" s="189" t="s">
        <v>42</v>
      </c>
      <c r="O2828" s="77"/>
      <c r="P2828" s="190">
        <f>O2828*H2828</f>
        <v>0</v>
      </c>
      <c r="Q2828" s="190">
        <v>5.0000000000000002E-05</v>
      </c>
      <c r="R2828" s="190">
        <f>Q2828*H2828</f>
        <v>0.0128886</v>
      </c>
      <c r="S2828" s="190">
        <v>0</v>
      </c>
      <c r="T2828" s="191">
        <f>S2828*H2828</f>
        <v>0</v>
      </c>
      <c r="U2828" s="38"/>
      <c r="V2828" s="38"/>
      <c r="W2828" s="38"/>
      <c r="X2828" s="38"/>
      <c r="Y2828" s="38"/>
      <c r="Z2828" s="38"/>
      <c r="AA2828" s="38"/>
      <c r="AB2828" s="38"/>
      <c r="AC2828" s="38"/>
      <c r="AD2828" s="38"/>
      <c r="AE2828" s="38"/>
      <c r="AR2828" s="192" t="s">
        <v>301</v>
      </c>
      <c r="AT2828" s="192" t="s">
        <v>187</v>
      </c>
      <c r="AU2828" s="192" t="s">
        <v>92</v>
      </c>
      <c r="AY2828" s="19" t="s">
        <v>185</v>
      </c>
      <c r="BE2828" s="193">
        <f>IF(N2828="základní",J2828,0)</f>
        <v>0</v>
      </c>
      <c r="BF2828" s="193">
        <f>IF(N2828="snížená",J2828,0)</f>
        <v>0</v>
      </c>
      <c r="BG2828" s="193">
        <f>IF(N2828="zákl. přenesená",J2828,0)</f>
        <v>0</v>
      </c>
      <c r="BH2828" s="193">
        <f>IF(N2828="sníž. přenesená",J2828,0)</f>
        <v>0</v>
      </c>
      <c r="BI2828" s="193">
        <f>IF(N2828="nulová",J2828,0)</f>
        <v>0</v>
      </c>
      <c r="BJ2828" s="19" t="s">
        <v>92</v>
      </c>
      <c r="BK2828" s="193">
        <f>ROUND(I2828*H2828,2)</f>
        <v>0</v>
      </c>
      <c r="BL2828" s="19" t="s">
        <v>301</v>
      </c>
      <c r="BM2828" s="192" t="s">
        <v>3452</v>
      </c>
    </row>
    <row r="2829" s="2" customFormat="1">
      <c r="A2829" s="38"/>
      <c r="B2829" s="39"/>
      <c r="C2829" s="38"/>
      <c r="D2829" s="194" t="s">
        <v>193</v>
      </c>
      <c r="E2829" s="38"/>
      <c r="F2829" s="195" t="s">
        <v>3451</v>
      </c>
      <c r="G2829" s="38"/>
      <c r="H2829" s="38"/>
      <c r="I2829" s="196"/>
      <c r="J2829" s="38"/>
      <c r="K2829" s="38"/>
      <c r="L2829" s="39"/>
      <c r="M2829" s="197"/>
      <c r="N2829" s="198"/>
      <c r="O2829" s="77"/>
      <c r="P2829" s="77"/>
      <c r="Q2829" s="77"/>
      <c r="R2829" s="77"/>
      <c r="S2829" s="77"/>
      <c r="T2829" s="78"/>
      <c r="U2829" s="38"/>
      <c r="V2829" s="38"/>
      <c r="W2829" s="38"/>
      <c r="X2829" s="38"/>
      <c r="Y2829" s="38"/>
      <c r="Z2829" s="38"/>
      <c r="AA2829" s="38"/>
      <c r="AB2829" s="38"/>
      <c r="AC2829" s="38"/>
      <c r="AD2829" s="38"/>
      <c r="AE2829" s="38"/>
      <c r="AT2829" s="19" t="s">
        <v>193</v>
      </c>
      <c r="AU2829" s="19" t="s">
        <v>92</v>
      </c>
    </row>
    <row r="2830" s="2" customFormat="1">
      <c r="A2830" s="38"/>
      <c r="B2830" s="39"/>
      <c r="C2830" s="38"/>
      <c r="D2830" s="207" t="s">
        <v>201</v>
      </c>
      <c r="E2830" s="38"/>
      <c r="F2830" s="208" t="s">
        <v>3453</v>
      </c>
      <c r="G2830" s="38"/>
      <c r="H2830" s="38"/>
      <c r="I2830" s="196"/>
      <c r="J2830" s="38"/>
      <c r="K2830" s="38"/>
      <c r="L2830" s="39"/>
      <c r="M2830" s="197"/>
      <c r="N2830" s="198"/>
      <c r="O2830" s="77"/>
      <c r="P2830" s="77"/>
      <c r="Q2830" s="77"/>
      <c r="R2830" s="77"/>
      <c r="S2830" s="77"/>
      <c r="T2830" s="78"/>
      <c r="U2830" s="38"/>
      <c r="V2830" s="38"/>
      <c r="W2830" s="38"/>
      <c r="X2830" s="38"/>
      <c r="Y2830" s="38"/>
      <c r="Z2830" s="38"/>
      <c r="AA2830" s="38"/>
      <c r="AB2830" s="38"/>
      <c r="AC2830" s="38"/>
      <c r="AD2830" s="38"/>
      <c r="AE2830" s="38"/>
      <c r="AT2830" s="19" t="s">
        <v>201</v>
      </c>
      <c r="AU2830" s="19" t="s">
        <v>92</v>
      </c>
    </row>
    <row r="2831" s="2" customFormat="1" ht="24.15" customHeight="1">
      <c r="A2831" s="38"/>
      <c r="B2831" s="180"/>
      <c r="C2831" s="181" t="s">
        <v>3454</v>
      </c>
      <c r="D2831" s="181" t="s">
        <v>187</v>
      </c>
      <c r="E2831" s="182" t="s">
        <v>3455</v>
      </c>
      <c r="F2831" s="183" t="s">
        <v>3456</v>
      </c>
      <c r="G2831" s="184" t="s">
        <v>1809</v>
      </c>
      <c r="H2831" s="242"/>
      <c r="I2831" s="186"/>
      <c r="J2831" s="187">
        <f>ROUND(I2831*H2831,2)</f>
        <v>0</v>
      </c>
      <c r="K2831" s="183" t="s">
        <v>199</v>
      </c>
      <c r="L2831" s="39"/>
      <c r="M2831" s="188" t="s">
        <v>1</v>
      </c>
      <c r="N2831" s="189" t="s">
        <v>42</v>
      </c>
      <c r="O2831" s="77"/>
      <c r="P2831" s="190">
        <f>O2831*H2831</f>
        <v>0</v>
      </c>
      <c r="Q2831" s="190">
        <v>0</v>
      </c>
      <c r="R2831" s="190">
        <f>Q2831*H2831</f>
        <v>0</v>
      </c>
      <c r="S2831" s="190">
        <v>0</v>
      </c>
      <c r="T2831" s="191">
        <f>S2831*H2831</f>
        <v>0</v>
      </c>
      <c r="U2831" s="38"/>
      <c r="V2831" s="38"/>
      <c r="W2831" s="38"/>
      <c r="X2831" s="38"/>
      <c r="Y2831" s="38"/>
      <c r="Z2831" s="38"/>
      <c r="AA2831" s="38"/>
      <c r="AB2831" s="38"/>
      <c r="AC2831" s="38"/>
      <c r="AD2831" s="38"/>
      <c r="AE2831" s="38"/>
      <c r="AR2831" s="192" t="s">
        <v>301</v>
      </c>
      <c r="AT2831" s="192" t="s">
        <v>187</v>
      </c>
      <c r="AU2831" s="192" t="s">
        <v>92</v>
      </c>
      <c r="AY2831" s="19" t="s">
        <v>185</v>
      </c>
      <c r="BE2831" s="193">
        <f>IF(N2831="základní",J2831,0)</f>
        <v>0</v>
      </c>
      <c r="BF2831" s="193">
        <f>IF(N2831="snížená",J2831,0)</f>
        <v>0</v>
      </c>
      <c r="BG2831" s="193">
        <f>IF(N2831="zákl. přenesená",J2831,0)</f>
        <v>0</v>
      </c>
      <c r="BH2831" s="193">
        <f>IF(N2831="sníž. přenesená",J2831,0)</f>
        <v>0</v>
      </c>
      <c r="BI2831" s="193">
        <f>IF(N2831="nulová",J2831,0)</f>
        <v>0</v>
      </c>
      <c r="BJ2831" s="19" t="s">
        <v>92</v>
      </c>
      <c r="BK2831" s="193">
        <f>ROUND(I2831*H2831,2)</f>
        <v>0</v>
      </c>
      <c r="BL2831" s="19" t="s">
        <v>301</v>
      </c>
      <c r="BM2831" s="192" t="s">
        <v>3457</v>
      </c>
    </row>
    <row r="2832" s="2" customFormat="1">
      <c r="A2832" s="38"/>
      <c r="B2832" s="39"/>
      <c r="C2832" s="38"/>
      <c r="D2832" s="194" t="s">
        <v>193</v>
      </c>
      <c r="E2832" s="38"/>
      <c r="F2832" s="195" t="s">
        <v>3456</v>
      </c>
      <c r="G2832" s="38"/>
      <c r="H2832" s="38"/>
      <c r="I2832" s="196"/>
      <c r="J2832" s="38"/>
      <c r="K2832" s="38"/>
      <c r="L2832" s="39"/>
      <c r="M2832" s="197"/>
      <c r="N2832" s="198"/>
      <c r="O2832" s="77"/>
      <c r="P2832" s="77"/>
      <c r="Q2832" s="77"/>
      <c r="R2832" s="77"/>
      <c r="S2832" s="77"/>
      <c r="T2832" s="78"/>
      <c r="U2832" s="38"/>
      <c r="V2832" s="38"/>
      <c r="W2832" s="38"/>
      <c r="X2832" s="38"/>
      <c r="Y2832" s="38"/>
      <c r="Z2832" s="38"/>
      <c r="AA2832" s="38"/>
      <c r="AB2832" s="38"/>
      <c r="AC2832" s="38"/>
      <c r="AD2832" s="38"/>
      <c r="AE2832" s="38"/>
      <c r="AT2832" s="19" t="s">
        <v>193</v>
      </c>
      <c r="AU2832" s="19" t="s">
        <v>92</v>
      </c>
    </row>
    <row r="2833" s="2" customFormat="1">
      <c r="A2833" s="38"/>
      <c r="B2833" s="39"/>
      <c r="C2833" s="38"/>
      <c r="D2833" s="207" t="s">
        <v>201</v>
      </c>
      <c r="E2833" s="38"/>
      <c r="F2833" s="208" t="s">
        <v>3458</v>
      </c>
      <c r="G2833" s="38"/>
      <c r="H2833" s="38"/>
      <c r="I2833" s="196"/>
      <c r="J2833" s="38"/>
      <c r="K2833" s="38"/>
      <c r="L2833" s="39"/>
      <c r="M2833" s="197"/>
      <c r="N2833" s="198"/>
      <c r="O2833" s="77"/>
      <c r="P2833" s="77"/>
      <c r="Q2833" s="77"/>
      <c r="R2833" s="77"/>
      <c r="S2833" s="77"/>
      <c r="T2833" s="78"/>
      <c r="U2833" s="38"/>
      <c r="V2833" s="38"/>
      <c r="W2833" s="38"/>
      <c r="X2833" s="38"/>
      <c r="Y2833" s="38"/>
      <c r="Z2833" s="38"/>
      <c r="AA2833" s="38"/>
      <c r="AB2833" s="38"/>
      <c r="AC2833" s="38"/>
      <c r="AD2833" s="38"/>
      <c r="AE2833" s="38"/>
      <c r="AT2833" s="19" t="s">
        <v>201</v>
      </c>
      <c r="AU2833" s="19" t="s">
        <v>92</v>
      </c>
    </row>
    <row r="2834" s="12" customFormat="1" ht="22.8" customHeight="1">
      <c r="A2834" s="12"/>
      <c r="B2834" s="167"/>
      <c r="C2834" s="12"/>
      <c r="D2834" s="168" t="s">
        <v>75</v>
      </c>
      <c r="E2834" s="178" t="s">
        <v>3459</v>
      </c>
      <c r="F2834" s="178" t="s">
        <v>3460</v>
      </c>
      <c r="G2834" s="12"/>
      <c r="H2834" s="12"/>
      <c r="I2834" s="170"/>
      <c r="J2834" s="179">
        <f>BK2834</f>
        <v>0</v>
      </c>
      <c r="K2834" s="12"/>
      <c r="L2834" s="167"/>
      <c r="M2834" s="172"/>
      <c r="N2834" s="173"/>
      <c r="O2834" s="173"/>
      <c r="P2834" s="174">
        <f>SUM(P2835:P2873)</f>
        <v>0</v>
      </c>
      <c r="Q2834" s="173"/>
      <c r="R2834" s="174">
        <f>SUM(R2835:R2873)</f>
        <v>4.8828360800000006</v>
      </c>
      <c r="S2834" s="173"/>
      <c r="T2834" s="175">
        <f>SUM(T2835:T2873)</f>
        <v>11.5925964</v>
      </c>
      <c r="U2834" s="12"/>
      <c r="V2834" s="12"/>
      <c r="W2834" s="12"/>
      <c r="X2834" s="12"/>
      <c r="Y2834" s="12"/>
      <c r="Z2834" s="12"/>
      <c r="AA2834" s="12"/>
      <c r="AB2834" s="12"/>
      <c r="AC2834" s="12"/>
      <c r="AD2834" s="12"/>
      <c r="AE2834" s="12"/>
      <c r="AR2834" s="168" t="s">
        <v>92</v>
      </c>
      <c r="AT2834" s="176" t="s">
        <v>75</v>
      </c>
      <c r="AU2834" s="176" t="s">
        <v>84</v>
      </c>
      <c r="AY2834" s="168" t="s">
        <v>185</v>
      </c>
      <c r="BK2834" s="177">
        <f>SUM(BK2835:BK2873)</f>
        <v>0</v>
      </c>
    </row>
    <row r="2835" s="2" customFormat="1" ht="24.15" customHeight="1">
      <c r="A2835" s="38"/>
      <c r="B2835" s="180"/>
      <c r="C2835" s="181" t="s">
        <v>3461</v>
      </c>
      <c r="D2835" s="181" t="s">
        <v>187</v>
      </c>
      <c r="E2835" s="182" t="s">
        <v>3462</v>
      </c>
      <c r="F2835" s="183" t="s">
        <v>3463</v>
      </c>
      <c r="G2835" s="184" t="s">
        <v>584</v>
      </c>
      <c r="H2835" s="185">
        <v>153</v>
      </c>
      <c r="I2835" s="186"/>
      <c r="J2835" s="187">
        <f>ROUND(I2835*H2835,2)</f>
        <v>0</v>
      </c>
      <c r="K2835" s="183" t="s">
        <v>199</v>
      </c>
      <c r="L2835" s="39"/>
      <c r="M2835" s="188" t="s">
        <v>1</v>
      </c>
      <c r="N2835" s="189" t="s">
        <v>42</v>
      </c>
      <c r="O2835" s="77"/>
      <c r="P2835" s="190">
        <f>O2835*H2835</f>
        <v>0</v>
      </c>
      <c r="Q2835" s="190">
        <v>0.0039199999999999999</v>
      </c>
      <c r="R2835" s="190">
        <f>Q2835*H2835</f>
        <v>0.59975999999999996</v>
      </c>
      <c r="S2835" s="190">
        <v>0</v>
      </c>
      <c r="T2835" s="191">
        <f>S2835*H2835</f>
        <v>0</v>
      </c>
      <c r="U2835" s="38"/>
      <c r="V2835" s="38"/>
      <c r="W2835" s="38"/>
      <c r="X2835" s="38"/>
      <c r="Y2835" s="38"/>
      <c r="Z2835" s="38"/>
      <c r="AA2835" s="38"/>
      <c r="AB2835" s="38"/>
      <c r="AC2835" s="38"/>
      <c r="AD2835" s="38"/>
      <c r="AE2835" s="38"/>
      <c r="AR2835" s="192" t="s">
        <v>301</v>
      </c>
      <c r="AT2835" s="192" t="s">
        <v>187</v>
      </c>
      <c r="AU2835" s="192" t="s">
        <v>92</v>
      </c>
      <c r="AY2835" s="19" t="s">
        <v>185</v>
      </c>
      <c r="BE2835" s="193">
        <f>IF(N2835="základní",J2835,0)</f>
        <v>0</v>
      </c>
      <c r="BF2835" s="193">
        <f>IF(N2835="snížená",J2835,0)</f>
        <v>0</v>
      </c>
      <c r="BG2835" s="193">
        <f>IF(N2835="zákl. přenesená",J2835,0)</f>
        <v>0</v>
      </c>
      <c r="BH2835" s="193">
        <f>IF(N2835="sníž. přenesená",J2835,0)</f>
        <v>0</v>
      </c>
      <c r="BI2835" s="193">
        <f>IF(N2835="nulová",J2835,0)</f>
        <v>0</v>
      </c>
      <c r="BJ2835" s="19" t="s">
        <v>92</v>
      </c>
      <c r="BK2835" s="193">
        <f>ROUND(I2835*H2835,2)</f>
        <v>0</v>
      </c>
      <c r="BL2835" s="19" t="s">
        <v>301</v>
      </c>
      <c r="BM2835" s="192" t="s">
        <v>3464</v>
      </c>
    </row>
    <row r="2836" s="2" customFormat="1">
      <c r="A2836" s="38"/>
      <c r="B2836" s="39"/>
      <c r="C2836" s="38"/>
      <c r="D2836" s="194" t="s">
        <v>193</v>
      </c>
      <c r="E2836" s="38"/>
      <c r="F2836" s="195" t="s">
        <v>3463</v>
      </c>
      <c r="G2836" s="38"/>
      <c r="H2836" s="38"/>
      <c r="I2836" s="196"/>
      <c r="J2836" s="38"/>
      <c r="K2836" s="38"/>
      <c r="L2836" s="39"/>
      <c r="M2836" s="197"/>
      <c r="N2836" s="198"/>
      <c r="O2836" s="77"/>
      <c r="P2836" s="77"/>
      <c r="Q2836" s="77"/>
      <c r="R2836" s="77"/>
      <c r="S2836" s="77"/>
      <c r="T2836" s="78"/>
      <c r="U2836" s="38"/>
      <c r="V2836" s="38"/>
      <c r="W2836" s="38"/>
      <c r="X2836" s="38"/>
      <c r="Y2836" s="38"/>
      <c r="Z2836" s="38"/>
      <c r="AA2836" s="38"/>
      <c r="AB2836" s="38"/>
      <c r="AC2836" s="38"/>
      <c r="AD2836" s="38"/>
      <c r="AE2836" s="38"/>
      <c r="AT2836" s="19" t="s">
        <v>193</v>
      </c>
      <c r="AU2836" s="19" t="s">
        <v>92</v>
      </c>
    </row>
    <row r="2837" s="2" customFormat="1">
      <c r="A2837" s="38"/>
      <c r="B2837" s="39"/>
      <c r="C2837" s="38"/>
      <c r="D2837" s="207" t="s">
        <v>201</v>
      </c>
      <c r="E2837" s="38"/>
      <c r="F2837" s="208" t="s">
        <v>3465</v>
      </c>
      <c r="G2837" s="38"/>
      <c r="H2837" s="38"/>
      <c r="I2837" s="196"/>
      <c r="J2837" s="38"/>
      <c r="K2837" s="38"/>
      <c r="L2837" s="39"/>
      <c r="M2837" s="197"/>
      <c r="N2837" s="198"/>
      <c r="O2837" s="77"/>
      <c r="P2837" s="77"/>
      <c r="Q2837" s="77"/>
      <c r="R2837" s="77"/>
      <c r="S2837" s="77"/>
      <c r="T2837" s="78"/>
      <c r="U2837" s="38"/>
      <c r="V2837" s="38"/>
      <c r="W2837" s="38"/>
      <c r="X2837" s="38"/>
      <c r="Y2837" s="38"/>
      <c r="Z2837" s="38"/>
      <c r="AA2837" s="38"/>
      <c r="AB2837" s="38"/>
      <c r="AC2837" s="38"/>
      <c r="AD2837" s="38"/>
      <c r="AE2837" s="38"/>
      <c r="AT2837" s="19" t="s">
        <v>201</v>
      </c>
      <c r="AU2837" s="19" t="s">
        <v>92</v>
      </c>
    </row>
    <row r="2838" s="13" customFormat="1">
      <c r="A2838" s="13"/>
      <c r="B2838" s="199"/>
      <c r="C2838" s="13"/>
      <c r="D2838" s="194" t="s">
        <v>194</v>
      </c>
      <c r="E2838" s="200" t="s">
        <v>1</v>
      </c>
      <c r="F2838" s="201" t="s">
        <v>1156</v>
      </c>
      <c r="G2838" s="13"/>
      <c r="H2838" s="202">
        <v>153</v>
      </c>
      <c r="I2838" s="203"/>
      <c r="J2838" s="13"/>
      <c r="K2838" s="13"/>
      <c r="L2838" s="199"/>
      <c r="M2838" s="204"/>
      <c r="N2838" s="205"/>
      <c r="O2838" s="205"/>
      <c r="P2838" s="205"/>
      <c r="Q2838" s="205"/>
      <c r="R2838" s="205"/>
      <c r="S2838" s="205"/>
      <c r="T2838" s="206"/>
      <c r="U2838" s="13"/>
      <c r="V2838" s="13"/>
      <c r="W2838" s="13"/>
      <c r="X2838" s="13"/>
      <c r="Y2838" s="13"/>
      <c r="Z2838" s="13"/>
      <c r="AA2838" s="13"/>
      <c r="AB2838" s="13"/>
      <c r="AC2838" s="13"/>
      <c r="AD2838" s="13"/>
      <c r="AE2838" s="13"/>
      <c r="AT2838" s="200" t="s">
        <v>194</v>
      </c>
      <c r="AU2838" s="200" t="s">
        <v>92</v>
      </c>
      <c r="AV2838" s="13" t="s">
        <v>92</v>
      </c>
      <c r="AW2838" s="13" t="s">
        <v>32</v>
      </c>
      <c r="AX2838" s="13" t="s">
        <v>84</v>
      </c>
      <c r="AY2838" s="200" t="s">
        <v>185</v>
      </c>
    </row>
    <row r="2839" s="2" customFormat="1" ht="24.15" customHeight="1">
      <c r="A2839" s="38"/>
      <c r="B2839" s="180"/>
      <c r="C2839" s="181" t="s">
        <v>3466</v>
      </c>
      <c r="D2839" s="181" t="s">
        <v>187</v>
      </c>
      <c r="E2839" s="182" t="s">
        <v>3467</v>
      </c>
      <c r="F2839" s="183" t="s">
        <v>3468</v>
      </c>
      <c r="G2839" s="184" t="s">
        <v>584</v>
      </c>
      <c r="H2839" s="185">
        <v>153</v>
      </c>
      <c r="I2839" s="186"/>
      <c r="J2839" s="187">
        <f>ROUND(I2839*H2839,2)</f>
        <v>0</v>
      </c>
      <c r="K2839" s="183" t="s">
        <v>199</v>
      </c>
      <c r="L2839" s="39"/>
      <c r="M2839" s="188" t="s">
        <v>1</v>
      </c>
      <c r="N2839" s="189" t="s">
        <v>42</v>
      </c>
      <c r="O2839" s="77"/>
      <c r="P2839" s="190">
        <f>O2839*H2839</f>
        <v>0</v>
      </c>
      <c r="Q2839" s="190">
        <v>0.0024499999999999999</v>
      </c>
      <c r="R2839" s="190">
        <f>Q2839*H2839</f>
        <v>0.37484999999999996</v>
      </c>
      <c r="S2839" s="190">
        <v>0</v>
      </c>
      <c r="T2839" s="191">
        <f>S2839*H2839</f>
        <v>0</v>
      </c>
      <c r="U2839" s="38"/>
      <c r="V2839" s="38"/>
      <c r="W2839" s="38"/>
      <c r="X2839" s="38"/>
      <c r="Y2839" s="38"/>
      <c r="Z2839" s="38"/>
      <c r="AA2839" s="38"/>
      <c r="AB2839" s="38"/>
      <c r="AC2839" s="38"/>
      <c r="AD2839" s="38"/>
      <c r="AE2839" s="38"/>
      <c r="AR2839" s="192" t="s">
        <v>301</v>
      </c>
      <c r="AT2839" s="192" t="s">
        <v>187</v>
      </c>
      <c r="AU2839" s="192" t="s">
        <v>92</v>
      </c>
      <c r="AY2839" s="19" t="s">
        <v>185</v>
      </c>
      <c r="BE2839" s="193">
        <f>IF(N2839="základní",J2839,0)</f>
        <v>0</v>
      </c>
      <c r="BF2839" s="193">
        <f>IF(N2839="snížená",J2839,0)</f>
        <v>0</v>
      </c>
      <c r="BG2839" s="193">
        <f>IF(N2839="zákl. přenesená",J2839,0)</f>
        <v>0</v>
      </c>
      <c r="BH2839" s="193">
        <f>IF(N2839="sníž. přenesená",J2839,0)</f>
        <v>0</v>
      </c>
      <c r="BI2839" s="193">
        <f>IF(N2839="nulová",J2839,0)</f>
        <v>0</v>
      </c>
      <c r="BJ2839" s="19" t="s">
        <v>92</v>
      </c>
      <c r="BK2839" s="193">
        <f>ROUND(I2839*H2839,2)</f>
        <v>0</v>
      </c>
      <c r="BL2839" s="19" t="s">
        <v>301</v>
      </c>
      <c r="BM2839" s="192" t="s">
        <v>3469</v>
      </c>
    </row>
    <row r="2840" s="2" customFormat="1">
      <c r="A2840" s="38"/>
      <c r="B2840" s="39"/>
      <c r="C2840" s="38"/>
      <c r="D2840" s="194" t="s">
        <v>193</v>
      </c>
      <c r="E2840" s="38"/>
      <c r="F2840" s="195" t="s">
        <v>3468</v>
      </c>
      <c r="G2840" s="38"/>
      <c r="H2840" s="38"/>
      <c r="I2840" s="196"/>
      <c r="J2840" s="38"/>
      <c r="K2840" s="38"/>
      <c r="L2840" s="39"/>
      <c r="M2840" s="197"/>
      <c r="N2840" s="198"/>
      <c r="O2840" s="77"/>
      <c r="P2840" s="77"/>
      <c r="Q2840" s="77"/>
      <c r="R2840" s="77"/>
      <c r="S2840" s="77"/>
      <c r="T2840" s="78"/>
      <c r="U2840" s="38"/>
      <c r="V2840" s="38"/>
      <c r="W2840" s="38"/>
      <c r="X2840" s="38"/>
      <c r="Y2840" s="38"/>
      <c r="Z2840" s="38"/>
      <c r="AA2840" s="38"/>
      <c r="AB2840" s="38"/>
      <c r="AC2840" s="38"/>
      <c r="AD2840" s="38"/>
      <c r="AE2840" s="38"/>
      <c r="AT2840" s="19" t="s">
        <v>193</v>
      </c>
      <c r="AU2840" s="19" t="s">
        <v>92</v>
      </c>
    </row>
    <row r="2841" s="2" customFormat="1">
      <c r="A2841" s="38"/>
      <c r="B2841" s="39"/>
      <c r="C2841" s="38"/>
      <c r="D2841" s="207" t="s">
        <v>201</v>
      </c>
      <c r="E2841" s="38"/>
      <c r="F2841" s="208" t="s">
        <v>3470</v>
      </c>
      <c r="G2841" s="38"/>
      <c r="H2841" s="38"/>
      <c r="I2841" s="196"/>
      <c r="J2841" s="38"/>
      <c r="K2841" s="38"/>
      <c r="L2841" s="39"/>
      <c r="M2841" s="197"/>
      <c r="N2841" s="198"/>
      <c r="O2841" s="77"/>
      <c r="P2841" s="77"/>
      <c r="Q2841" s="77"/>
      <c r="R2841" s="77"/>
      <c r="S2841" s="77"/>
      <c r="T2841" s="78"/>
      <c r="U2841" s="38"/>
      <c r="V2841" s="38"/>
      <c r="W2841" s="38"/>
      <c r="X2841" s="38"/>
      <c r="Y2841" s="38"/>
      <c r="Z2841" s="38"/>
      <c r="AA2841" s="38"/>
      <c r="AB2841" s="38"/>
      <c r="AC2841" s="38"/>
      <c r="AD2841" s="38"/>
      <c r="AE2841" s="38"/>
      <c r="AT2841" s="19" t="s">
        <v>201</v>
      </c>
      <c r="AU2841" s="19" t="s">
        <v>92</v>
      </c>
    </row>
    <row r="2842" s="2" customFormat="1" ht="24.15" customHeight="1">
      <c r="A2842" s="38"/>
      <c r="B2842" s="180"/>
      <c r="C2842" s="209" t="s">
        <v>3471</v>
      </c>
      <c r="D2842" s="209" t="s">
        <v>240</v>
      </c>
      <c r="E2842" s="210" t="s">
        <v>3472</v>
      </c>
      <c r="F2842" s="211" t="s">
        <v>3473</v>
      </c>
      <c r="G2842" s="212" t="s">
        <v>190</v>
      </c>
      <c r="H2842" s="213">
        <v>36.402999999999999</v>
      </c>
      <c r="I2842" s="214"/>
      <c r="J2842" s="215">
        <f>ROUND(I2842*H2842,2)</f>
        <v>0</v>
      </c>
      <c r="K2842" s="211" t="s">
        <v>1</v>
      </c>
      <c r="L2842" s="216"/>
      <c r="M2842" s="217" t="s">
        <v>1</v>
      </c>
      <c r="N2842" s="218" t="s">
        <v>42</v>
      </c>
      <c r="O2842" s="77"/>
      <c r="P2842" s="190">
        <f>O2842*H2842</f>
        <v>0</v>
      </c>
      <c r="Q2842" s="190">
        <v>0.053999999999999999</v>
      </c>
      <c r="R2842" s="190">
        <f>Q2842*H2842</f>
        <v>1.965762</v>
      </c>
      <c r="S2842" s="190">
        <v>0</v>
      </c>
      <c r="T2842" s="191">
        <f>S2842*H2842</f>
        <v>0</v>
      </c>
      <c r="U2842" s="38"/>
      <c r="V2842" s="38"/>
      <c r="W2842" s="38"/>
      <c r="X2842" s="38"/>
      <c r="Y2842" s="38"/>
      <c r="Z2842" s="38"/>
      <c r="AA2842" s="38"/>
      <c r="AB2842" s="38"/>
      <c r="AC2842" s="38"/>
      <c r="AD2842" s="38"/>
      <c r="AE2842" s="38"/>
      <c r="AR2842" s="192" t="s">
        <v>414</v>
      </c>
      <c r="AT2842" s="192" t="s">
        <v>240</v>
      </c>
      <c r="AU2842" s="192" t="s">
        <v>92</v>
      </c>
      <c r="AY2842" s="19" t="s">
        <v>185</v>
      </c>
      <c r="BE2842" s="193">
        <f>IF(N2842="základní",J2842,0)</f>
        <v>0</v>
      </c>
      <c r="BF2842" s="193">
        <f>IF(N2842="snížená",J2842,0)</f>
        <v>0</v>
      </c>
      <c r="BG2842" s="193">
        <f>IF(N2842="zákl. přenesená",J2842,0)</f>
        <v>0</v>
      </c>
      <c r="BH2842" s="193">
        <f>IF(N2842="sníž. přenesená",J2842,0)</f>
        <v>0</v>
      </c>
      <c r="BI2842" s="193">
        <f>IF(N2842="nulová",J2842,0)</f>
        <v>0</v>
      </c>
      <c r="BJ2842" s="19" t="s">
        <v>92</v>
      </c>
      <c r="BK2842" s="193">
        <f>ROUND(I2842*H2842,2)</f>
        <v>0</v>
      </c>
      <c r="BL2842" s="19" t="s">
        <v>301</v>
      </c>
      <c r="BM2842" s="192" t="s">
        <v>3474</v>
      </c>
    </row>
    <row r="2843" s="2" customFormat="1">
      <c r="A2843" s="38"/>
      <c r="B2843" s="39"/>
      <c r="C2843" s="38"/>
      <c r="D2843" s="194" t="s">
        <v>193</v>
      </c>
      <c r="E2843" s="38"/>
      <c r="F2843" s="195" t="s">
        <v>3473</v>
      </c>
      <c r="G2843" s="38"/>
      <c r="H2843" s="38"/>
      <c r="I2843" s="196"/>
      <c r="J2843" s="38"/>
      <c r="K2843" s="38"/>
      <c r="L2843" s="39"/>
      <c r="M2843" s="197"/>
      <c r="N2843" s="198"/>
      <c r="O2843" s="77"/>
      <c r="P2843" s="77"/>
      <c r="Q2843" s="77"/>
      <c r="R2843" s="77"/>
      <c r="S2843" s="77"/>
      <c r="T2843" s="78"/>
      <c r="U2843" s="38"/>
      <c r="V2843" s="38"/>
      <c r="W2843" s="38"/>
      <c r="X2843" s="38"/>
      <c r="Y2843" s="38"/>
      <c r="Z2843" s="38"/>
      <c r="AA2843" s="38"/>
      <c r="AB2843" s="38"/>
      <c r="AC2843" s="38"/>
      <c r="AD2843" s="38"/>
      <c r="AE2843" s="38"/>
      <c r="AT2843" s="19" t="s">
        <v>193</v>
      </c>
      <c r="AU2843" s="19" t="s">
        <v>92</v>
      </c>
    </row>
    <row r="2844" s="13" customFormat="1">
      <c r="A2844" s="13"/>
      <c r="B2844" s="199"/>
      <c r="C2844" s="13"/>
      <c r="D2844" s="194" t="s">
        <v>194</v>
      </c>
      <c r="E2844" s="200" t="s">
        <v>1</v>
      </c>
      <c r="F2844" s="201" t="s">
        <v>3475</v>
      </c>
      <c r="G2844" s="13"/>
      <c r="H2844" s="202">
        <v>36.402999999999999</v>
      </c>
      <c r="I2844" s="203"/>
      <c r="J2844" s="13"/>
      <c r="K2844" s="13"/>
      <c r="L2844" s="199"/>
      <c r="M2844" s="204"/>
      <c r="N2844" s="205"/>
      <c r="O2844" s="205"/>
      <c r="P2844" s="205"/>
      <c r="Q2844" s="205"/>
      <c r="R2844" s="205"/>
      <c r="S2844" s="205"/>
      <c r="T2844" s="206"/>
      <c r="U2844" s="13"/>
      <c r="V2844" s="13"/>
      <c r="W2844" s="13"/>
      <c r="X2844" s="13"/>
      <c r="Y2844" s="13"/>
      <c r="Z2844" s="13"/>
      <c r="AA2844" s="13"/>
      <c r="AB2844" s="13"/>
      <c r="AC2844" s="13"/>
      <c r="AD2844" s="13"/>
      <c r="AE2844" s="13"/>
      <c r="AT2844" s="200" t="s">
        <v>194</v>
      </c>
      <c r="AU2844" s="200" t="s">
        <v>92</v>
      </c>
      <c r="AV2844" s="13" t="s">
        <v>92</v>
      </c>
      <c r="AW2844" s="13" t="s">
        <v>32</v>
      </c>
      <c r="AX2844" s="13" t="s">
        <v>84</v>
      </c>
      <c r="AY2844" s="200" t="s">
        <v>185</v>
      </c>
    </row>
    <row r="2845" s="2" customFormat="1" ht="33" customHeight="1">
      <c r="A2845" s="38"/>
      <c r="B2845" s="180"/>
      <c r="C2845" s="181" t="s">
        <v>3476</v>
      </c>
      <c r="D2845" s="181" t="s">
        <v>187</v>
      </c>
      <c r="E2845" s="182" t="s">
        <v>3477</v>
      </c>
      <c r="F2845" s="183" t="s">
        <v>3478</v>
      </c>
      <c r="G2845" s="184" t="s">
        <v>190</v>
      </c>
      <c r="H2845" s="185">
        <v>48.960000000000001</v>
      </c>
      <c r="I2845" s="186"/>
      <c r="J2845" s="187">
        <f>ROUND(I2845*H2845,2)</f>
        <v>0</v>
      </c>
      <c r="K2845" s="183" t="s">
        <v>199</v>
      </c>
      <c r="L2845" s="39"/>
      <c r="M2845" s="188" t="s">
        <v>1</v>
      </c>
      <c r="N2845" s="189" t="s">
        <v>42</v>
      </c>
      <c r="O2845" s="77"/>
      <c r="P2845" s="190">
        <f>O2845*H2845</f>
        <v>0</v>
      </c>
      <c r="Q2845" s="190">
        <v>0</v>
      </c>
      <c r="R2845" s="190">
        <f>Q2845*H2845</f>
        <v>0</v>
      </c>
      <c r="S2845" s="190">
        <v>0.123</v>
      </c>
      <c r="T2845" s="191">
        <f>S2845*H2845</f>
        <v>6.0220799999999999</v>
      </c>
      <c r="U2845" s="38"/>
      <c r="V2845" s="38"/>
      <c r="W2845" s="38"/>
      <c r="X2845" s="38"/>
      <c r="Y2845" s="38"/>
      <c r="Z2845" s="38"/>
      <c r="AA2845" s="38"/>
      <c r="AB2845" s="38"/>
      <c r="AC2845" s="38"/>
      <c r="AD2845" s="38"/>
      <c r="AE2845" s="38"/>
      <c r="AR2845" s="192" t="s">
        <v>301</v>
      </c>
      <c r="AT2845" s="192" t="s">
        <v>187</v>
      </c>
      <c r="AU2845" s="192" t="s">
        <v>92</v>
      </c>
      <c r="AY2845" s="19" t="s">
        <v>185</v>
      </c>
      <c r="BE2845" s="193">
        <f>IF(N2845="základní",J2845,0)</f>
        <v>0</v>
      </c>
      <c r="BF2845" s="193">
        <f>IF(N2845="snížená",J2845,0)</f>
        <v>0</v>
      </c>
      <c r="BG2845" s="193">
        <f>IF(N2845="zákl. přenesená",J2845,0)</f>
        <v>0</v>
      </c>
      <c r="BH2845" s="193">
        <f>IF(N2845="sníž. přenesená",J2845,0)</f>
        <v>0</v>
      </c>
      <c r="BI2845" s="193">
        <f>IF(N2845="nulová",J2845,0)</f>
        <v>0</v>
      </c>
      <c r="BJ2845" s="19" t="s">
        <v>92</v>
      </c>
      <c r="BK2845" s="193">
        <f>ROUND(I2845*H2845,2)</f>
        <v>0</v>
      </c>
      <c r="BL2845" s="19" t="s">
        <v>301</v>
      </c>
      <c r="BM2845" s="192" t="s">
        <v>3479</v>
      </c>
    </row>
    <row r="2846" s="2" customFormat="1">
      <c r="A2846" s="38"/>
      <c r="B2846" s="39"/>
      <c r="C2846" s="38"/>
      <c r="D2846" s="194" t="s">
        <v>193</v>
      </c>
      <c r="E2846" s="38"/>
      <c r="F2846" s="195" t="s">
        <v>3478</v>
      </c>
      <c r="G2846" s="38"/>
      <c r="H2846" s="38"/>
      <c r="I2846" s="196"/>
      <c r="J2846" s="38"/>
      <c r="K2846" s="38"/>
      <c r="L2846" s="39"/>
      <c r="M2846" s="197"/>
      <c r="N2846" s="198"/>
      <c r="O2846" s="77"/>
      <c r="P2846" s="77"/>
      <c r="Q2846" s="77"/>
      <c r="R2846" s="77"/>
      <c r="S2846" s="77"/>
      <c r="T2846" s="78"/>
      <c r="U2846" s="38"/>
      <c r="V2846" s="38"/>
      <c r="W2846" s="38"/>
      <c r="X2846" s="38"/>
      <c r="Y2846" s="38"/>
      <c r="Z2846" s="38"/>
      <c r="AA2846" s="38"/>
      <c r="AB2846" s="38"/>
      <c r="AC2846" s="38"/>
      <c r="AD2846" s="38"/>
      <c r="AE2846" s="38"/>
      <c r="AT2846" s="19" t="s">
        <v>193</v>
      </c>
      <c r="AU2846" s="19" t="s">
        <v>92</v>
      </c>
    </row>
    <row r="2847" s="2" customFormat="1">
      <c r="A2847" s="38"/>
      <c r="B2847" s="39"/>
      <c r="C2847" s="38"/>
      <c r="D2847" s="207" t="s">
        <v>201</v>
      </c>
      <c r="E2847" s="38"/>
      <c r="F2847" s="208" t="s">
        <v>3480</v>
      </c>
      <c r="G2847" s="38"/>
      <c r="H2847" s="38"/>
      <c r="I2847" s="196"/>
      <c r="J2847" s="38"/>
      <c r="K2847" s="38"/>
      <c r="L2847" s="39"/>
      <c r="M2847" s="197"/>
      <c r="N2847" s="198"/>
      <c r="O2847" s="77"/>
      <c r="P2847" s="77"/>
      <c r="Q2847" s="77"/>
      <c r="R2847" s="77"/>
      <c r="S2847" s="77"/>
      <c r="T2847" s="78"/>
      <c r="U2847" s="38"/>
      <c r="V2847" s="38"/>
      <c r="W2847" s="38"/>
      <c r="X2847" s="38"/>
      <c r="Y2847" s="38"/>
      <c r="Z2847" s="38"/>
      <c r="AA2847" s="38"/>
      <c r="AB2847" s="38"/>
      <c r="AC2847" s="38"/>
      <c r="AD2847" s="38"/>
      <c r="AE2847" s="38"/>
      <c r="AT2847" s="19" t="s">
        <v>201</v>
      </c>
      <c r="AU2847" s="19" t="s">
        <v>92</v>
      </c>
    </row>
    <row r="2848" s="13" customFormat="1">
      <c r="A2848" s="13"/>
      <c r="B2848" s="199"/>
      <c r="C2848" s="13"/>
      <c r="D2848" s="194" t="s">
        <v>194</v>
      </c>
      <c r="E2848" s="200" t="s">
        <v>1</v>
      </c>
      <c r="F2848" s="201" t="s">
        <v>3481</v>
      </c>
      <c r="G2848" s="13"/>
      <c r="H2848" s="202">
        <v>8.6400000000000006</v>
      </c>
      <c r="I2848" s="203"/>
      <c r="J2848" s="13"/>
      <c r="K2848" s="13"/>
      <c r="L2848" s="199"/>
      <c r="M2848" s="204"/>
      <c r="N2848" s="205"/>
      <c r="O2848" s="205"/>
      <c r="P2848" s="205"/>
      <c r="Q2848" s="205"/>
      <c r="R2848" s="205"/>
      <c r="S2848" s="205"/>
      <c r="T2848" s="206"/>
      <c r="U2848" s="13"/>
      <c r="V2848" s="13"/>
      <c r="W2848" s="13"/>
      <c r="X2848" s="13"/>
      <c r="Y2848" s="13"/>
      <c r="Z2848" s="13"/>
      <c r="AA2848" s="13"/>
      <c r="AB2848" s="13"/>
      <c r="AC2848" s="13"/>
      <c r="AD2848" s="13"/>
      <c r="AE2848" s="13"/>
      <c r="AT2848" s="200" t="s">
        <v>194</v>
      </c>
      <c r="AU2848" s="200" t="s">
        <v>92</v>
      </c>
      <c r="AV2848" s="13" t="s">
        <v>92</v>
      </c>
      <c r="AW2848" s="13" t="s">
        <v>32</v>
      </c>
      <c r="AX2848" s="13" t="s">
        <v>76</v>
      </c>
      <c r="AY2848" s="200" t="s">
        <v>185</v>
      </c>
    </row>
    <row r="2849" s="13" customFormat="1">
      <c r="A2849" s="13"/>
      <c r="B2849" s="199"/>
      <c r="C2849" s="13"/>
      <c r="D2849" s="194" t="s">
        <v>194</v>
      </c>
      <c r="E2849" s="200" t="s">
        <v>1</v>
      </c>
      <c r="F2849" s="201" t="s">
        <v>3482</v>
      </c>
      <c r="G2849" s="13"/>
      <c r="H2849" s="202">
        <v>8.0640000000000001</v>
      </c>
      <c r="I2849" s="203"/>
      <c r="J2849" s="13"/>
      <c r="K2849" s="13"/>
      <c r="L2849" s="199"/>
      <c r="M2849" s="204"/>
      <c r="N2849" s="205"/>
      <c r="O2849" s="205"/>
      <c r="P2849" s="205"/>
      <c r="Q2849" s="205"/>
      <c r="R2849" s="205"/>
      <c r="S2849" s="205"/>
      <c r="T2849" s="206"/>
      <c r="U2849" s="13"/>
      <c r="V2849" s="13"/>
      <c r="W2849" s="13"/>
      <c r="X2849" s="13"/>
      <c r="Y2849" s="13"/>
      <c r="Z2849" s="13"/>
      <c r="AA2849" s="13"/>
      <c r="AB2849" s="13"/>
      <c r="AC2849" s="13"/>
      <c r="AD2849" s="13"/>
      <c r="AE2849" s="13"/>
      <c r="AT2849" s="200" t="s">
        <v>194</v>
      </c>
      <c r="AU2849" s="200" t="s">
        <v>92</v>
      </c>
      <c r="AV2849" s="13" t="s">
        <v>92</v>
      </c>
      <c r="AW2849" s="13" t="s">
        <v>32</v>
      </c>
      <c r="AX2849" s="13" t="s">
        <v>76</v>
      </c>
      <c r="AY2849" s="200" t="s">
        <v>185</v>
      </c>
    </row>
    <row r="2850" s="13" customFormat="1">
      <c r="A2850" s="13"/>
      <c r="B2850" s="199"/>
      <c r="C2850" s="13"/>
      <c r="D2850" s="194" t="s">
        <v>194</v>
      </c>
      <c r="E2850" s="200" t="s">
        <v>1</v>
      </c>
      <c r="F2850" s="201" t="s">
        <v>3481</v>
      </c>
      <c r="G2850" s="13"/>
      <c r="H2850" s="202">
        <v>8.6400000000000006</v>
      </c>
      <c r="I2850" s="203"/>
      <c r="J2850" s="13"/>
      <c r="K2850" s="13"/>
      <c r="L2850" s="199"/>
      <c r="M2850" s="204"/>
      <c r="N2850" s="205"/>
      <c r="O2850" s="205"/>
      <c r="P2850" s="205"/>
      <c r="Q2850" s="205"/>
      <c r="R2850" s="205"/>
      <c r="S2850" s="205"/>
      <c r="T2850" s="206"/>
      <c r="U2850" s="13"/>
      <c r="V2850" s="13"/>
      <c r="W2850" s="13"/>
      <c r="X2850" s="13"/>
      <c r="Y2850" s="13"/>
      <c r="Z2850" s="13"/>
      <c r="AA2850" s="13"/>
      <c r="AB2850" s="13"/>
      <c r="AC2850" s="13"/>
      <c r="AD2850" s="13"/>
      <c r="AE2850" s="13"/>
      <c r="AT2850" s="200" t="s">
        <v>194</v>
      </c>
      <c r="AU2850" s="200" t="s">
        <v>92</v>
      </c>
      <c r="AV2850" s="13" t="s">
        <v>92</v>
      </c>
      <c r="AW2850" s="13" t="s">
        <v>32</v>
      </c>
      <c r="AX2850" s="13" t="s">
        <v>76</v>
      </c>
      <c r="AY2850" s="200" t="s">
        <v>185</v>
      </c>
    </row>
    <row r="2851" s="13" customFormat="1">
      <c r="A2851" s="13"/>
      <c r="B2851" s="199"/>
      <c r="C2851" s="13"/>
      <c r="D2851" s="194" t="s">
        <v>194</v>
      </c>
      <c r="E2851" s="200" t="s">
        <v>1</v>
      </c>
      <c r="F2851" s="201" t="s">
        <v>3482</v>
      </c>
      <c r="G2851" s="13"/>
      <c r="H2851" s="202">
        <v>8.0640000000000001</v>
      </c>
      <c r="I2851" s="203"/>
      <c r="J2851" s="13"/>
      <c r="K2851" s="13"/>
      <c r="L2851" s="199"/>
      <c r="M2851" s="204"/>
      <c r="N2851" s="205"/>
      <c r="O2851" s="205"/>
      <c r="P2851" s="205"/>
      <c r="Q2851" s="205"/>
      <c r="R2851" s="205"/>
      <c r="S2851" s="205"/>
      <c r="T2851" s="206"/>
      <c r="U2851" s="13"/>
      <c r="V2851" s="13"/>
      <c r="W2851" s="13"/>
      <c r="X2851" s="13"/>
      <c r="Y2851" s="13"/>
      <c r="Z2851" s="13"/>
      <c r="AA2851" s="13"/>
      <c r="AB2851" s="13"/>
      <c r="AC2851" s="13"/>
      <c r="AD2851" s="13"/>
      <c r="AE2851" s="13"/>
      <c r="AT2851" s="200" t="s">
        <v>194</v>
      </c>
      <c r="AU2851" s="200" t="s">
        <v>92</v>
      </c>
      <c r="AV2851" s="13" t="s">
        <v>92</v>
      </c>
      <c r="AW2851" s="13" t="s">
        <v>32</v>
      </c>
      <c r="AX2851" s="13" t="s">
        <v>76</v>
      </c>
      <c r="AY2851" s="200" t="s">
        <v>185</v>
      </c>
    </row>
    <row r="2852" s="13" customFormat="1">
      <c r="A2852" s="13"/>
      <c r="B2852" s="199"/>
      <c r="C2852" s="13"/>
      <c r="D2852" s="194" t="s">
        <v>194</v>
      </c>
      <c r="E2852" s="200" t="s">
        <v>1</v>
      </c>
      <c r="F2852" s="201" t="s">
        <v>3481</v>
      </c>
      <c r="G2852" s="13"/>
      <c r="H2852" s="202">
        <v>8.6400000000000006</v>
      </c>
      <c r="I2852" s="203"/>
      <c r="J2852" s="13"/>
      <c r="K2852" s="13"/>
      <c r="L2852" s="199"/>
      <c r="M2852" s="204"/>
      <c r="N2852" s="205"/>
      <c r="O2852" s="205"/>
      <c r="P2852" s="205"/>
      <c r="Q2852" s="205"/>
      <c r="R2852" s="205"/>
      <c r="S2852" s="205"/>
      <c r="T2852" s="206"/>
      <c r="U2852" s="13"/>
      <c r="V2852" s="13"/>
      <c r="W2852" s="13"/>
      <c r="X2852" s="13"/>
      <c r="Y2852" s="13"/>
      <c r="Z2852" s="13"/>
      <c r="AA2852" s="13"/>
      <c r="AB2852" s="13"/>
      <c r="AC2852" s="13"/>
      <c r="AD2852" s="13"/>
      <c r="AE2852" s="13"/>
      <c r="AT2852" s="200" t="s">
        <v>194</v>
      </c>
      <c r="AU2852" s="200" t="s">
        <v>92</v>
      </c>
      <c r="AV2852" s="13" t="s">
        <v>92</v>
      </c>
      <c r="AW2852" s="13" t="s">
        <v>32</v>
      </c>
      <c r="AX2852" s="13" t="s">
        <v>76</v>
      </c>
      <c r="AY2852" s="200" t="s">
        <v>185</v>
      </c>
    </row>
    <row r="2853" s="13" customFormat="1">
      <c r="A2853" s="13"/>
      <c r="B2853" s="199"/>
      <c r="C2853" s="13"/>
      <c r="D2853" s="194" t="s">
        <v>194</v>
      </c>
      <c r="E2853" s="200" t="s">
        <v>1</v>
      </c>
      <c r="F2853" s="201" t="s">
        <v>3483</v>
      </c>
      <c r="G2853" s="13"/>
      <c r="H2853" s="202">
        <v>6.9119999999999999</v>
      </c>
      <c r="I2853" s="203"/>
      <c r="J2853" s="13"/>
      <c r="K2853" s="13"/>
      <c r="L2853" s="199"/>
      <c r="M2853" s="204"/>
      <c r="N2853" s="205"/>
      <c r="O2853" s="205"/>
      <c r="P2853" s="205"/>
      <c r="Q2853" s="205"/>
      <c r="R2853" s="205"/>
      <c r="S2853" s="205"/>
      <c r="T2853" s="206"/>
      <c r="U2853" s="13"/>
      <c r="V2853" s="13"/>
      <c r="W2853" s="13"/>
      <c r="X2853" s="13"/>
      <c r="Y2853" s="13"/>
      <c r="Z2853" s="13"/>
      <c r="AA2853" s="13"/>
      <c r="AB2853" s="13"/>
      <c r="AC2853" s="13"/>
      <c r="AD2853" s="13"/>
      <c r="AE2853" s="13"/>
      <c r="AT2853" s="200" t="s">
        <v>194</v>
      </c>
      <c r="AU2853" s="200" t="s">
        <v>92</v>
      </c>
      <c r="AV2853" s="13" t="s">
        <v>92</v>
      </c>
      <c r="AW2853" s="13" t="s">
        <v>32</v>
      </c>
      <c r="AX2853" s="13" t="s">
        <v>76</v>
      </c>
      <c r="AY2853" s="200" t="s">
        <v>185</v>
      </c>
    </row>
    <row r="2854" s="15" customFormat="1">
      <c r="A2854" s="15"/>
      <c r="B2854" s="226"/>
      <c r="C2854" s="15"/>
      <c r="D2854" s="194" t="s">
        <v>194</v>
      </c>
      <c r="E2854" s="227" t="s">
        <v>1</v>
      </c>
      <c r="F2854" s="228" t="s">
        <v>276</v>
      </c>
      <c r="G2854" s="15"/>
      <c r="H2854" s="229">
        <v>48.960000000000001</v>
      </c>
      <c r="I2854" s="230"/>
      <c r="J2854" s="15"/>
      <c r="K2854" s="15"/>
      <c r="L2854" s="226"/>
      <c r="M2854" s="231"/>
      <c r="N2854" s="232"/>
      <c r="O2854" s="232"/>
      <c r="P2854" s="232"/>
      <c r="Q2854" s="232"/>
      <c r="R2854" s="232"/>
      <c r="S2854" s="232"/>
      <c r="T2854" s="233"/>
      <c r="U2854" s="15"/>
      <c r="V2854" s="15"/>
      <c r="W2854" s="15"/>
      <c r="X2854" s="15"/>
      <c r="Y2854" s="15"/>
      <c r="Z2854" s="15"/>
      <c r="AA2854" s="15"/>
      <c r="AB2854" s="15"/>
      <c r="AC2854" s="15"/>
      <c r="AD2854" s="15"/>
      <c r="AE2854" s="15"/>
      <c r="AT2854" s="227" t="s">
        <v>194</v>
      </c>
      <c r="AU2854" s="227" t="s">
        <v>92</v>
      </c>
      <c r="AV2854" s="15" t="s">
        <v>191</v>
      </c>
      <c r="AW2854" s="15" t="s">
        <v>32</v>
      </c>
      <c r="AX2854" s="15" t="s">
        <v>84</v>
      </c>
      <c r="AY2854" s="227" t="s">
        <v>185</v>
      </c>
    </row>
    <row r="2855" s="2" customFormat="1" ht="37.8" customHeight="1">
      <c r="A2855" s="38"/>
      <c r="B2855" s="180"/>
      <c r="C2855" s="181" t="s">
        <v>3484</v>
      </c>
      <c r="D2855" s="181" t="s">
        <v>187</v>
      </c>
      <c r="E2855" s="182" t="s">
        <v>3485</v>
      </c>
      <c r="F2855" s="183" t="s">
        <v>3486</v>
      </c>
      <c r="G2855" s="184" t="s">
        <v>190</v>
      </c>
      <c r="H2855" s="185">
        <v>23.846</v>
      </c>
      <c r="I2855" s="186"/>
      <c r="J2855" s="187">
        <f>ROUND(I2855*H2855,2)</f>
        <v>0</v>
      </c>
      <c r="K2855" s="183" t="s">
        <v>199</v>
      </c>
      <c r="L2855" s="39"/>
      <c r="M2855" s="188" t="s">
        <v>1</v>
      </c>
      <c r="N2855" s="189" t="s">
        <v>42</v>
      </c>
      <c r="O2855" s="77"/>
      <c r="P2855" s="190">
        <f>O2855*H2855</f>
        <v>0</v>
      </c>
      <c r="Q2855" s="190">
        <v>0</v>
      </c>
      <c r="R2855" s="190">
        <f>Q2855*H2855</f>
        <v>0</v>
      </c>
      <c r="S2855" s="190">
        <v>0.153</v>
      </c>
      <c r="T2855" s="191">
        <f>S2855*H2855</f>
        <v>3.6484380000000001</v>
      </c>
      <c r="U2855" s="38"/>
      <c r="V2855" s="38"/>
      <c r="W2855" s="38"/>
      <c r="X2855" s="38"/>
      <c r="Y2855" s="38"/>
      <c r="Z2855" s="38"/>
      <c r="AA2855" s="38"/>
      <c r="AB2855" s="38"/>
      <c r="AC2855" s="38"/>
      <c r="AD2855" s="38"/>
      <c r="AE2855" s="38"/>
      <c r="AR2855" s="192" t="s">
        <v>301</v>
      </c>
      <c r="AT2855" s="192" t="s">
        <v>187</v>
      </c>
      <c r="AU2855" s="192" t="s">
        <v>92</v>
      </c>
      <c r="AY2855" s="19" t="s">
        <v>185</v>
      </c>
      <c r="BE2855" s="193">
        <f>IF(N2855="základní",J2855,0)</f>
        <v>0</v>
      </c>
      <c r="BF2855" s="193">
        <f>IF(N2855="snížená",J2855,0)</f>
        <v>0</v>
      </c>
      <c r="BG2855" s="193">
        <f>IF(N2855="zákl. přenesená",J2855,0)</f>
        <v>0</v>
      </c>
      <c r="BH2855" s="193">
        <f>IF(N2855="sníž. přenesená",J2855,0)</f>
        <v>0</v>
      </c>
      <c r="BI2855" s="193">
        <f>IF(N2855="nulová",J2855,0)</f>
        <v>0</v>
      </c>
      <c r="BJ2855" s="19" t="s">
        <v>92</v>
      </c>
      <c r="BK2855" s="193">
        <f>ROUND(I2855*H2855,2)</f>
        <v>0</v>
      </c>
      <c r="BL2855" s="19" t="s">
        <v>301</v>
      </c>
      <c r="BM2855" s="192" t="s">
        <v>3487</v>
      </c>
    </row>
    <row r="2856" s="2" customFormat="1">
      <c r="A2856" s="38"/>
      <c r="B2856" s="39"/>
      <c r="C2856" s="38"/>
      <c r="D2856" s="194" t="s">
        <v>193</v>
      </c>
      <c r="E2856" s="38"/>
      <c r="F2856" s="195" t="s">
        <v>3486</v>
      </c>
      <c r="G2856" s="38"/>
      <c r="H2856" s="38"/>
      <c r="I2856" s="196"/>
      <c r="J2856" s="38"/>
      <c r="K2856" s="38"/>
      <c r="L2856" s="39"/>
      <c r="M2856" s="197"/>
      <c r="N2856" s="198"/>
      <c r="O2856" s="77"/>
      <c r="P2856" s="77"/>
      <c r="Q2856" s="77"/>
      <c r="R2856" s="77"/>
      <c r="S2856" s="77"/>
      <c r="T2856" s="78"/>
      <c r="U2856" s="38"/>
      <c r="V2856" s="38"/>
      <c r="W2856" s="38"/>
      <c r="X2856" s="38"/>
      <c r="Y2856" s="38"/>
      <c r="Z2856" s="38"/>
      <c r="AA2856" s="38"/>
      <c r="AB2856" s="38"/>
      <c r="AC2856" s="38"/>
      <c r="AD2856" s="38"/>
      <c r="AE2856" s="38"/>
      <c r="AT2856" s="19" t="s">
        <v>193</v>
      </c>
      <c r="AU2856" s="19" t="s">
        <v>92</v>
      </c>
    </row>
    <row r="2857" s="2" customFormat="1">
      <c r="A2857" s="38"/>
      <c r="B2857" s="39"/>
      <c r="C2857" s="38"/>
      <c r="D2857" s="207" t="s">
        <v>201</v>
      </c>
      <c r="E2857" s="38"/>
      <c r="F2857" s="208" t="s">
        <v>3488</v>
      </c>
      <c r="G2857" s="38"/>
      <c r="H2857" s="38"/>
      <c r="I2857" s="196"/>
      <c r="J2857" s="38"/>
      <c r="K2857" s="38"/>
      <c r="L2857" s="39"/>
      <c r="M2857" s="197"/>
      <c r="N2857" s="198"/>
      <c r="O2857" s="77"/>
      <c r="P2857" s="77"/>
      <c r="Q2857" s="77"/>
      <c r="R2857" s="77"/>
      <c r="S2857" s="77"/>
      <c r="T2857" s="78"/>
      <c r="U2857" s="38"/>
      <c r="V2857" s="38"/>
      <c r="W2857" s="38"/>
      <c r="X2857" s="38"/>
      <c r="Y2857" s="38"/>
      <c r="Z2857" s="38"/>
      <c r="AA2857" s="38"/>
      <c r="AB2857" s="38"/>
      <c r="AC2857" s="38"/>
      <c r="AD2857" s="38"/>
      <c r="AE2857" s="38"/>
      <c r="AT2857" s="19" t="s">
        <v>201</v>
      </c>
      <c r="AU2857" s="19" t="s">
        <v>92</v>
      </c>
    </row>
    <row r="2858" s="13" customFormat="1">
      <c r="A2858" s="13"/>
      <c r="B2858" s="199"/>
      <c r="C2858" s="13"/>
      <c r="D2858" s="194" t="s">
        <v>194</v>
      </c>
      <c r="E2858" s="200" t="s">
        <v>1</v>
      </c>
      <c r="F2858" s="201" t="s">
        <v>3489</v>
      </c>
      <c r="G2858" s="13"/>
      <c r="H2858" s="202">
        <v>23.846</v>
      </c>
      <c r="I2858" s="203"/>
      <c r="J2858" s="13"/>
      <c r="K2858" s="13"/>
      <c r="L2858" s="199"/>
      <c r="M2858" s="204"/>
      <c r="N2858" s="205"/>
      <c r="O2858" s="205"/>
      <c r="P2858" s="205"/>
      <c r="Q2858" s="205"/>
      <c r="R2858" s="205"/>
      <c r="S2858" s="205"/>
      <c r="T2858" s="206"/>
      <c r="U2858" s="13"/>
      <c r="V2858" s="13"/>
      <c r="W2858" s="13"/>
      <c r="X2858" s="13"/>
      <c r="Y2858" s="13"/>
      <c r="Z2858" s="13"/>
      <c r="AA2858" s="13"/>
      <c r="AB2858" s="13"/>
      <c r="AC2858" s="13"/>
      <c r="AD2858" s="13"/>
      <c r="AE2858" s="13"/>
      <c r="AT2858" s="200" t="s">
        <v>194</v>
      </c>
      <c r="AU2858" s="200" t="s">
        <v>92</v>
      </c>
      <c r="AV2858" s="13" t="s">
        <v>92</v>
      </c>
      <c r="AW2858" s="13" t="s">
        <v>32</v>
      </c>
      <c r="AX2858" s="13" t="s">
        <v>84</v>
      </c>
      <c r="AY2858" s="200" t="s">
        <v>185</v>
      </c>
    </row>
    <row r="2859" s="2" customFormat="1" ht="37.8" customHeight="1">
      <c r="A2859" s="38"/>
      <c r="B2859" s="180"/>
      <c r="C2859" s="181" t="s">
        <v>3490</v>
      </c>
      <c r="D2859" s="181" t="s">
        <v>187</v>
      </c>
      <c r="E2859" s="182" t="s">
        <v>3491</v>
      </c>
      <c r="F2859" s="183" t="s">
        <v>3492</v>
      </c>
      <c r="G2859" s="184" t="s">
        <v>190</v>
      </c>
      <c r="H2859" s="185">
        <v>72.805999999999997</v>
      </c>
      <c r="I2859" s="186"/>
      <c r="J2859" s="187">
        <f>ROUND(I2859*H2859,2)</f>
        <v>0</v>
      </c>
      <c r="K2859" s="183" t="s">
        <v>1</v>
      </c>
      <c r="L2859" s="39"/>
      <c r="M2859" s="188" t="s">
        <v>1</v>
      </c>
      <c r="N2859" s="189" t="s">
        <v>42</v>
      </c>
      <c r="O2859" s="77"/>
      <c r="P2859" s="190">
        <f>O2859*H2859</f>
        <v>0</v>
      </c>
      <c r="Q2859" s="190">
        <v>0.0264</v>
      </c>
      <c r="R2859" s="190">
        <f>Q2859*H2859</f>
        <v>1.9220784</v>
      </c>
      <c r="S2859" s="190">
        <v>0.0264</v>
      </c>
      <c r="T2859" s="191">
        <f>S2859*H2859</f>
        <v>1.9220784</v>
      </c>
      <c r="U2859" s="38"/>
      <c r="V2859" s="38"/>
      <c r="W2859" s="38"/>
      <c r="X2859" s="38"/>
      <c r="Y2859" s="38"/>
      <c r="Z2859" s="38"/>
      <c r="AA2859" s="38"/>
      <c r="AB2859" s="38"/>
      <c r="AC2859" s="38"/>
      <c r="AD2859" s="38"/>
      <c r="AE2859" s="38"/>
      <c r="AR2859" s="192" t="s">
        <v>301</v>
      </c>
      <c r="AT2859" s="192" t="s">
        <v>187</v>
      </c>
      <c r="AU2859" s="192" t="s">
        <v>92</v>
      </c>
      <c r="AY2859" s="19" t="s">
        <v>185</v>
      </c>
      <c r="BE2859" s="193">
        <f>IF(N2859="základní",J2859,0)</f>
        <v>0</v>
      </c>
      <c r="BF2859" s="193">
        <f>IF(N2859="snížená",J2859,0)</f>
        <v>0</v>
      </c>
      <c r="BG2859" s="193">
        <f>IF(N2859="zákl. přenesená",J2859,0)</f>
        <v>0</v>
      </c>
      <c r="BH2859" s="193">
        <f>IF(N2859="sníž. přenesená",J2859,0)</f>
        <v>0</v>
      </c>
      <c r="BI2859" s="193">
        <f>IF(N2859="nulová",J2859,0)</f>
        <v>0</v>
      </c>
      <c r="BJ2859" s="19" t="s">
        <v>92</v>
      </c>
      <c r="BK2859" s="193">
        <f>ROUND(I2859*H2859,2)</f>
        <v>0</v>
      </c>
      <c r="BL2859" s="19" t="s">
        <v>301</v>
      </c>
      <c r="BM2859" s="192" t="s">
        <v>3493</v>
      </c>
    </row>
    <row r="2860" s="2" customFormat="1">
      <c r="A2860" s="38"/>
      <c r="B2860" s="39"/>
      <c r="C2860" s="38"/>
      <c r="D2860" s="194" t="s">
        <v>193</v>
      </c>
      <c r="E2860" s="38"/>
      <c r="F2860" s="195" t="s">
        <v>3492</v>
      </c>
      <c r="G2860" s="38"/>
      <c r="H2860" s="38"/>
      <c r="I2860" s="196"/>
      <c r="J2860" s="38"/>
      <c r="K2860" s="38"/>
      <c r="L2860" s="39"/>
      <c r="M2860" s="197"/>
      <c r="N2860" s="198"/>
      <c r="O2860" s="77"/>
      <c r="P2860" s="77"/>
      <c r="Q2860" s="77"/>
      <c r="R2860" s="77"/>
      <c r="S2860" s="77"/>
      <c r="T2860" s="78"/>
      <c r="U2860" s="38"/>
      <c r="V2860" s="38"/>
      <c r="W2860" s="38"/>
      <c r="X2860" s="38"/>
      <c r="Y2860" s="38"/>
      <c r="Z2860" s="38"/>
      <c r="AA2860" s="38"/>
      <c r="AB2860" s="38"/>
      <c r="AC2860" s="38"/>
      <c r="AD2860" s="38"/>
      <c r="AE2860" s="38"/>
      <c r="AT2860" s="19" t="s">
        <v>193</v>
      </c>
      <c r="AU2860" s="19" t="s">
        <v>92</v>
      </c>
    </row>
    <row r="2861" s="13" customFormat="1">
      <c r="A2861" s="13"/>
      <c r="B2861" s="199"/>
      <c r="C2861" s="13"/>
      <c r="D2861" s="194" t="s">
        <v>194</v>
      </c>
      <c r="E2861" s="200" t="s">
        <v>1</v>
      </c>
      <c r="F2861" s="201" t="s">
        <v>3494</v>
      </c>
      <c r="G2861" s="13"/>
      <c r="H2861" s="202">
        <v>12.771000000000001</v>
      </c>
      <c r="I2861" s="203"/>
      <c r="J2861" s="13"/>
      <c r="K2861" s="13"/>
      <c r="L2861" s="199"/>
      <c r="M2861" s="204"/>
      <c r="N2861" s="205"/>
      <c r="O2861" s="205"/>
      <c r="P2861" s="205"/>
      <c r="Q2861" s="205"/>
      <c r="R2861" s="205"/>
      <c r="S2861" s="205"/>
      <c r="T2861" s="206"/>
      <c r="U2861" s="13"/>
      <c r="V2861" s="13"/>
      <c r="W2861" s="13"/>
      <c r="X2861" s="13"/>
      <c r="Y2861" s="13"/>
      <c r="Z2861" s="13"/>
      <c r="AA2861" s="13"/>
      <c r="AB2861" s="13"/>
      <c r="AC2861" s="13"/>
      <c r="AD2861" s="13"/>
      <c r="AE2861" s="13"/>
      <c r="AT2861" s="200" t="s">
        <v>194</v>
      </c>
      <c r="AU2861" s="200" t="s">
        <v>92</v>
      </c>
      <c r="AV2861" s="13" t="s">
        <v>92</v>
      </c>
      <c r="AW2861" s="13" t="s">
        <v>32</v>
      </c>
      <c r="AX2861" s="13" t="s">
        <v>76</v>
      </c>
      <c r="AY2861" s="200" t="s">
        <v>185</v>
      </c>
    </row>
    <row r="2862" s="13" customFormat="1">
      <c r="A2862" s="13"/>
      <c r="B2862" s="199"/>
      <c r="C2862" s="13"/>
      <c r="D2862" s="194" t="s">
        <v>194</v>
      </c>
      <c r="E2862" s="200" t="s">
        <v>1</v>
      </c>
      <c r="F2862" s="201" t="s">
        <v>3495</v>
      </c>
      <c r="G2862" s="13"/>
      <c r="H2862" s="202">
        <v>11.894</v>
      </c>
      <c r="I2862" s="203"/>
      <c r="J2862" s="13"/>
      <c r="K2862" s="13"/>
      <c r="L2862" s="199"/>
      <c r="M2862" s="204"/>
      <c r="N2862" s="205"/>
      <c r="O2862" s="205"/>
      <c r="P2862" s="205"/>
      <c r="Q2862" s="205"/>
      <c r="R2862" s="205"/>
      <c r="S2862" s="205"/>
      <c r="T2862" s="206"/>
      <c r="U2862" s="13"/>
      <c r="V2862" s="13"/>
      <c r="W2862" s="13"/>
      <c r="X2862" s="13"/>
      <c r="Y2862" s="13"/>
      <c r="Z2862" s="13"/>
      <c r="AA2862" s="13"/>
      <c r="AB2862" s="13"/>
      <c r="AC2862" s="13"/>
      <c r="AD2862" s="13"/>
      <c r="AE2862" s="13"/>
      <c r="AT2862" s="200" t="s">
        <v>194</v>
      </c>
      <c r="AU2862" s="200" t="s">
        <v>92</v>
      </c>
      <c r="AV2862" s="13" t="s">
        <v>92</v>
      </c>
      <c r="AW2862" s="13" t="s">
        <v>32</v>
      </c>
      <c r="AX2862" s="13" t="s">
        <v>76</v>
      </c>
      <c r="AY2862" s="200" t="s">
        <v>185</v>
      </c>
    </row>
    <row r="2863" s="13" customFormat="1">
      <c r="A2863" s="13"/>
      <c r="B2863" s="199"/>
      <c r="C2863" s="13"/>
      <c r="D2863" s="194" t="s">
        <v>194</v>
      </c>
      <c r="E2863" s="200" t="s">
        <v>1</v>
      </c>
      <c r="F2863" s="201" t="s">
        <v>3496</v>
      </c>
      <c r="G2863" s="13"/>
      <c r="H2863" s="202">
        <v>12.906000000000001</v>
      </c>
      <c r="I2863" s="203"/>
      <c r="J2863" s="13"/>
      <c r="K2863" s="13"/>
      <c r="L2863" s="199"/>
      <c r="M2863" s="204"/>
      <c r="N2863" s="205"/>
      <c r="O2863" s="205"/>
      <c r="P2863" s="205"/>
      <c r="Q2863" s="205"/>
      <c r="R2863" s="205"/>
      <c r="S2863" s="205"/>
      <c r="T2863" s="206"/>
      <c r="U2863" s="13"/>
      <c r="V2863" s="13"/>
      <c r="W2863" s="13"/>
      <c r="X2863" s="13"/>
      <c r="Y2863" s="13"/>
      <c r="Z2863" s="13"/>
      <c r="AA2863" s="13"/>
      <c r="AB2863" s="13"/>
      <c r="AC2863" s="13"/>
      <c r="AD2863" s="13"/>
      <c r="AE2863" s="13"/>
      <c r="AT2863" s="200" t="s">
        <v>194</v>
      </c>
      <c r="AU2863" s="200" t="s">
        <v>92</v>
      </c>
      <c r="AV2863" s="13" t="s">
        <v>92</v>
      </c>
      <c r="AW2863" s="13" t="s">
        <v>32</v>
      </c>
      <c r="AX2863" s="13" t="s">
        <v>76</v>
      </c>
      <c r="AY2863" s="200" t="s">
        <v>185</v>
      </c>
    </row>
    <row r="2864" s="13" customFormat="1">
      <c r="A2864" s="13"/>
      <c r="B2864" s="199"/>
      <c r="C2864" s="13"/>
      <c r="D2864" s="194" t="s">
        <v>194</v>
      </c>
      <c r="E2864" s="200" t="s">
        <v>1</v>
      </c>
      <c r="F2864" s="201" t="s">
        <v>3497</v>
      </c>
      <c r="G2864" s="13"/>
      <c r="H2864" s="202">
        <v>11.945</v>
      </c>
      <c r="I2864" s="203"/>
      <c r="J2864" s="13"/>
      <c r="K2864" s="13"/>
      <c r="L2864" s="199"/>
      <c r="M2864" s="204"/>
      <c r="N2864" s="205"/>
      <c r="O2864" s="205"/>
      <c r="P2864" s="205"/>
      <c r="Q2864" s="205"/>
      <c r="R2864" s="205"/>
      <c r="S2864" s="205"/>
      <c r="T2864" s="206"/>
      <c r="U2864" s="13"/>
      <c r="V2864" s="13"/>
      <c r="W2864" s="13"/>
      <c r="X2864" s="13"/>
      <c r="Y2864" s="13"/>
      <c r="Z2864" s="13"/>
      <c r="AA2864" s="13"/>
      <c r="AB2864" s="13"/>
      <c r="AC2864" s="13"/>
      <c r="AD2864" s="13"/>
      <c r="AE2864" s="13"/>
      <c r="AT2864" s="200" t="s">
        <v>194</v>
      </c>
      <c r="AU2864" s="200" t="s">
        <v>92</v>
      </c>
      <c r="AV2864" s="13" t="s">
        <v>92</v>
      </c>
      <c r="AW2864" s="13" t="s">
        <v>32</v>
      </c>
      <c r="AX2864" s="13" t="s">
        <v>76</v>
      </c>
      <c r="AY2864" s="200" t="s">
        <v>185</v>
      </c>
    </row>
    <row r="2865" s="13" customFormat="1">
      <c r="A2865" s="13"/>
      <c r="B2865" s="199"/>
      <c r="C2865" s="13"/>
      <c r="D2865" s="194" t="s">
        <v>194</v>
      </c>
      <c r="E2865" s="200" t="s">
        <v>1</v>
      </c>
      <c r="F2865" s="201" t="s">
        <v>3498</v>
      </c>
      <c r="G2865" s="13"/>
      <c r="H2865" s="202">
        <v>12.879</v>
      </c>
      <c r="I2865" s="203"/>
      <c r="J2865" s="13"/>
      <c r="K2865" s="13"/>
      <c r="L2865" s="199"/>
      <c r="M2865" s="204"/>
      <c r="N2865" s="205"/>
      <c r="O2865" s="205"/>
      <c r="P2865" s="205"/>
      <c r="Q2865" s="205"/>
      <c r="R2865" s="205"/>
      <c r="S2865" s="205"/>
      <c r="T2865" s="206"/>
      <c r="U2865" s="13"/>
      <c r="V2865" s="13"/>
      <c r="W2865" s="13"/>
      <c r="X2865" s="13"/>
      <c r="Y2865" s="13"/>
      <c r="Z2865" s="13"/>
      <c r="AA2865" s="13"/>
      <c r="AB2865" s="13"/>
      <c r="AC2865" s="13"/>
      <c r="AD2865" s="13"/>
      <c r="AE2865" s="13"/>
      <c r="AT2865" s="200" t="s">
        <v>194</v>
      </c>
      <c r="AU2865" s="200" t="s">
        <v>92</v>
      </c>
      <c r="AV2865" s="13" t="s">
        <v>92</v>
      </c>
      <c r="AW2865" s="13" t="s">
        <v>32</v>
      </c>
      <c r="AX2865" s="13" t="s">
        <v>76</v>
      </c>
      <c r="AY2865" s="200" t="s">
        <v>185</v>
      </c>
    </row>
    <row r="2866" s="13" customFormat="1">
      <c r="A2866" s="13"/>
      <c r="B2866" s="199"/>
      <c r="C2866" s="13"/>
      <c r="D2866" s="194" t="s">
        <v>194</v>
      </c>
      <c r="E2866" s="200" t="s">
        <v>1</v>
      </c>
      <c r="F2866" s="201" t="s">
        <v>3499</v>
      </c>
      <c r="G2866" s="13"/>
      <c r="H2866" s="202">
        <v>10.411</v>
      </c>
      <c r="I2866" s="203"/>
      <c r="J2866" s="13"/>
      <c r="K2866" s="13"/>
      <c r="L2866" s="199"/>
      <c r="M2866" s="204"/>
      <c r="N2866" s="205"/>
      <c r="O2866" s="205"/>
      <c r="P2866" s="205"/>
      <c r="Q2866" s="205"/>
      <c r="R2866" s="205"/>
      <c r="S2866" s="205"/>
      <c r="T2866" s="206"/>
      <c r="U2866" s="13"/>
      <c r="V2866" s="13"/>
      <c r="W2866" s="13"/>
      <c r="X2866" s="13"/>
      <c r="Y2866" s="13"/>
      <c r="Z2866" s="13"/>
      <c r="AA2866" s="13"/>
      <c r="AB2866" s="13"/>
      <c r="AC2866" s="13"/>
      <c r="AD2866" s="13"/>
      <c r="AE2866" s="13"/>
      <c r="AT2866" s="200" t="s">
        <v>194</v>
      </c>
      <c r="AU2866" s="200" t="s">
        <v>92</v>
      </c>
      <c r="AV2866" s="13" t="s">
        <v>92</v>
      </c>
      <c r="AW2866" s="13" t="s">
        <v>32</v>
      </c>
      <c r="AX2866" s="13" t="s">
        <v>76</v>
      </c>
      <c r="AY2866" s="200" t="s">
        <v>185</v>
      </c>
    </row>
    <row r="2867" s="15" customFormat="1">
      <c r="A2867" s="15"/>
      <c r="B2867" s="226"/>
      <c r="C2867" s="15"/>
      <c r="D2867" s="194" t="s">
        <v>194</v>
      </c>
      <c r="E2867" s="227" t="s">
        <v>1</v>
      </c>
      <c r="F2867" s="228" t="s">
        <v>276</v>
      </c>
      <c r="G2867" s="15"/>
      <c r="H2867" s="229">
        <v>72.805999999999997</v>
      </c>
      <c r="I2867" s="230"/>
      <c r="J2867" s="15"/>
      <c r="K2867" s="15"/>
      <c r="L2867" s="226"/>
      <c r="M2867" s="231"/>
      <c r="N2867" s="232"/>
      <c r="O2867" s="232"/>
      <c r="P2867" s="232"/>
      <c r="Q2867" s="232"/>
      <c r="R2867" s="232"/>
      <c r="S2867" s="232"/>
      <c r="T2867" s="233"/>
      <c r="U2867" s="15"/>
      <c r="V2867" s="15"/>
      <c r="W2867" s="15"/>
      <c r="X2867" s="15"/>
      <c r="Y2867" s="15"/>
      <c r="Z2867" s="15"/>
      <c r="AA2867" s="15"/>
      <c r="AB2867" s="15"/>
      <c r="AC2867" s="15"/>
      <c r="AD2867" s="15"/>
      <c r="AE2867" s="15"/>
      <c r="AT2867" s="227" t="s">
        <v>194</v>
      </c>
      <c r="AU2867" s="227" t="s">
        <v>92</v>
      </c>
      <c r="AV2867" s="15" t="s">
        <v>191</v>
      </c>
      <c r="AW2867" s="15" t="s">
        <v>32</v>
      </c>
      <c r="AX2867" s="15" t="s">
        <v>84</v>
      </c>
      <c r="AY2867" s="227" t="s">
        <v>185</v>
      </c>
    </row>
    <row r="2868" s="2" customFormat="1" ht="24.15" customHeight="1">
      <c r="A2868" s="38"/>
      <c r="B2868" s="180"/>
      <c r="C2868" s="181" t="s">
        <v>3500</v>
      </c>
      <c r="D2868" s="181" t="s">
        <v>187</v>
      </c>
      <c r="E2868" s="182" t="s">
        <v>3501</v>
      </c>
      <c r="F2868" s="183" t="s">
        <v>3502</v>
      </c>
      <c r="G2868" s="184" t="s">
        <v>190</v>
      </c>
      <c r="H2868" s="185">
        <v>72.805999999999997</v>
      </c>
      <c r="I2868" s="186"/>
      <c r="J2868" s="187">
        <f>ROUND(I2868*H2868,2)</f>
        <v>0</v>
      </c>
      <c r="K2868" s="183" t="s">
        <v>199</v>
      </c>
      <c r="L2868" s="39"/>
      <c r="M2868" s="188" t="s">
        <v>1</v>
      </c>
      <c r="N2868" s="189" t="s">
        <v>42</v>
      </c>
      <c r="O2868" s="77"/>
      <c r="P2868" s="190">
        <f>O2868*H2868</f>
        <v>0</v>
      </c>
      <c r="Q2868" s="190">
        <v>0.00027999999999999998</v>
      </c>
      <c r="R2868" s="190">
        <f>Q2868*H2868</f>
        <v>0.020385679999999996</v>
      </c>
      <c r="S2868" s="190">
        <v>0</v>
      </c>
      <c r="T2868" s="191">
        <f>S2868*H2868</f>
        <v>0</v>
      </c>
      <c r="U2868" s="38"/>
      <c r="V2868" s="38"/>
      <c r="W2868" s="38"/>
      <c r="X2868" s="38"/>
      <c r="Y2868" s="38"/>
      <c r="Z2868" s="38"/>
      <c r="AA2868" s="38"/>
      <c r="AB2868" s="38"/>
      <c r="AC2868" s="38"/>
      <c r="AD2868" s="38"/>
      <c r="AE2868" s="38"/>
      <c r="AR2868" s="192" t="s">
        <v>301</v>
      </c>
      <c r="AT2868" s="192" t="s">
        <v>187</v>
      </c>
      <c r="AU2868" s="192" t="s">
        <v>92</v>
      </c>
      <c r="AY2868" s="19" t="s">
        <v>185</v>
      </c>
      <c r="BE2868" s="193">
        <f>IF(N2868="základní",J2868,0)</f>
        <v>0</v>
      </c>
      <c r="BF2868" s="193">
        <f>IF(N2868="snížená",J2868,0)</f>
        <v>0</v>
      </c>
      <c r="BG2868" s="193">
        <f>IF(N2868="zákl. přenesená",J2868,0)</f>
        <v>0</v>
      </c>
      <c r="BH2868" s="193">
        <f>IF(N2868="sníž. přenesená",J2868,0)</f>
        <v>0</v>
      </c>
      <c r="BI2868" s="193">
        <f>IF(N2868="nulová",J2868,0)</f>
        <v>0</v>
      </c>
      <c r="BJ2868" s="19" t="s">
        <v>92</v>
      </c>
      <c r="BK2868" s="193">
        <f>ROUND(I2868*H2868,2)</f>
        <v>0</v>
      </c>
      <c r="BL2868" s="19" t="s">
        <v>301</v>
      </c>
      <c r="BM2868" s="192" t="s">
        <v>3503</v>
      </c>
    </row>
    <row r="2869" s="2" customFormat="1">
      <c r="A2869" s="38"/>
      <c r="B2869" s="39"/>
      <c r="C2869" s="38"/>
      <c r="D2869" s="194" t="s">
        <v>193</v>
      </c>
      <c r="E2869" s="38"/>
      <c r="F2869" s="195" t="s">
        <v>3502</v>
      </c>
      <c r="G2869" s="38"/>
      <c r="H2869" s="38"/>
      <c r="I2869" s="196"/>
      <c r="J2869" s="38"/>
      <c r="K2869" s="38"/>
      <c r="L2869" s="39"/>
      <c r="M2869" s="197"/>
      <c r="N2869" s="198"/>
      <c r="O2869" s="77"/>
      <c r="P2869" s="77"/>
      <c r="Q2869" s="77"/>
      <c r="R2869" s="77"/>
      <c r="S2869" s="77"/>
      <c r="T2869" s="78"/>
      <c r="U2869" s="38"/>
      <c r="V2869" s="38"/>
      <c r="W2869" s="38"/>
      <c r="X2869" s="38"/>
      <c r="Y2869" s="38"/>
      <c r="Z2869" s="38"/>
      <c r="AA2869" s="38"/>
      <c r="AB2869" s="38"/>
      <c r="AC2869" s="38"/>
      <c r="AD2869" s="38"/>
      <c r="AE2869" s="38"/>
      <c r="AT2869" s="19" t="s">
        <v>193</v>
      </c>
      <c r="AU2869" s="19" t="s">
        <v>92</v>
      </c>
    </row>
    <row r="2870" s="2" customFormat="1">
      <c r="A2870" s="38"/>
      <c r="B2870" s="39"/>
      <c r="C2870" s="38"/>
      <c r="D2870" s="207" t="s">
        <v>201</v>
      </c>
      <c r="E2870" s="38"/>
      <c r="F2870" s="208" t="s">
        <v>3504</v>
      </c>
      <c r="G2870" s="38"/>
      <c r="H2870" s="38"/>
      <c r="I2870" s="196"/>
      <c r="J2870" s="38"/>
      <c r="K2870" s="38"/>
      <c r="L2870" s="39"/>
      <c r="M2870" s="197"/>
      <c r="N2870" s="198"/>
      <c r="O2870" s="77"/>
      <c r="P2870" s="77"/>
      <c r="Q2870" s="77"/>
      <c r="R2870" s="77"/>
      <c r="S2870" s="77"/>
      <c r="T2870" s="78"/>
      <c r="U2870" s="38"/>
      <c r="V2870" s="38"/>
      <c r="W2870" s="38"/>
      <c r="X2870" s="38"/>
      <c r="Y2870" s="38"/>
      <c r="Z2870" s="38"/>
      <c r="AA2870" s="38"/>
      <c r="AB2870" s="38"/>
      <c r="AC2870" s="38"/>
      <c r="AD2870" s="38"/>
      <c r="AE2870" s="38"/>
      <c r="AT2870" s="19" t="s">
        <v>201</v>
      </c>
      <c r="AU2870" s="19" t="s">
        <v>92</v>
      </c>
    </row>
    <row r="2871" s="2" customFormat="1" ht="24.15" customHeight="1">
      <c r="A2871" s="38"/>
      <c r="B2871" s="180"/>
      <c r="C2871" s="181" t="s">
        <v>3505</v>
      </c>
      <c r="D2871" s="181" t="s">
        <v>187</v>
      </c>
      <c r="E2871" s="182" t="s">
        <v>3506</v>
      </c>
      <c r="F2871" s="183" t="s">
        <v>3507</v>
      </c>
      <c r="G2871" s="184" t="s">
        <v>1809</v>
      </c>
      <c r="H2871" s="242"/>
      <c r="I2871" s="186"/>
      <c r="J2871" s="187">
        <f>ROUND(I2871*H2871,2)</f>
        <v>0</v>
      </c>
      <c r="K2871" s="183" t="s">
        <v>199</v>
      </c>
      <c r="L2871" s="39"/>
      <c r="M2871" s="188" t="s">
        <v>1</v>
      </c>
      <c r="N2871" s="189" t="s">
        <v>42</v>
      </c>
      <c r="O2871" s="77"/>
      <c r="P2871" s="190">
        <f>O2871*H2871</f>
        <v>0</v>
      </c>
      <c r="Q2871" s="190">
        <v>0</v>
      </c>
      <c r="R2871" s="190">
        <f>Q2871*H2871</f>
        <v>0</v>
      </c>
      <c r="S2871" s="190">
        <v>0</v>
      </c>
      <c r="T2871" s="191">
        <f>S2871*H2871</f>
        <v>0</v>
      </c>
      <c r="U2871" s="38"/>
      <c r="V2871" s="38"/>
      <c r="W2871" s="38"/>
      <c r="X2871" s="38"/>
      <c r="Y2871" s="38"/>
      <c r="Z2871" s="38"/>
      <c r="AA2871" s="38"/>
      <c r="AB2871" s="38"/>
      <c r="AC2871" s="38"/>
      <c r="AD2871" s="38"/>
      <c r="AE2871" s="38"/>
      <c r="AR2871" s="192" t="s">
        <v>301</v>
      </c>
      <c r="AT2871" s="192" t="s">
        <v>187</v>
      </c>
      <c r="AU2871" s="192" t="s">
        <v>92</v>
      </c>
      <c r="AY2871" s="19" t="s">
        <v>185</v>
      </c>
      <c r="BE2871" s="193">
        <f>IF(N2871="základní",J2871,0)</f>
        <v>0</v>
      </c>
      <c r="BF2871" s="193">
        <f>IF(N2871="snížená",J2871,0)</f>
        <v>0</v>
      </c>
      <c r="BG2871" s="193">
        <f>IF(N2871="zákl. přenesená",J2871,0)</f>
        <v>0</v>
      </c>
      <c r="BH2871" s="193">
        <f>IF(N2871="sníž. přenesená",J2871,0)</f>
        <v>0</v>
      </c>
      <c r="BI2871" s="193">
        <f>IF(N2871="nulová",J2871,0)</f>
        <v>0</v>
      </c>
      <c r="BJ2871" s="19" t="s">
        <v>92</v>
      </c>
      <c r="BK2871" s="193">
        <f>ROUND(I2871*H2871,2)</f>
        <v>0</v>
      </c>
      <c r="BL2871" s="19" t="s">
        <v>301</v>
      </c>
      <c r="BM2871" s="192" t="s">
        <v>3508</v>
      </c>
    </row>
    <row r="2872" s="2" customFormat="1">
      <c r="A2872" s="38"/>
      <c r="B2872" s="39"/>
      <c r="C2872" s="38"/>
      <c r="D2872" s="194" t="s">
        <v>193</v>
      </c>
      <c r="E2872" s="38"/>
      <c r="F2872" s="195" t="s">
        <v>3507</v>
      </c>
      <c r="G2872" s="38"/>
      <c r="H2872" s="38"/>
      <c r="I2872" s="196"/>
      <c r="J2872" s="38"/>
      <c r="K2872" s="38"/>
      <c r="L2872" s="39"/>
      <c r="M2872" s="197"/>
      <c r="N2872" s="198"/>
      <c r="O2872" s="77"/>
      <c r="P2872" s="77"/>
      <c r="Q2872" s="77"/>
      <c r="R2872" s="77"/>
      <c r="S2872" s="77"/>
      <c r="T2872" s="78"/>
      <c r="U2872" s="38"/>
      <c r="V2872" s="38"/>
      <c r="W2872" s="38"/>
      <c r="X2872" s="38"/>
      <c r="Y2872" s="38"/>
      <c r="Z2872" s="38"/>
      <c r="AA2872" s="38"/>
      <c r="AB2872" s="38"/>
      <c r="AC2872" s="38"/>
      <c r="AD2872" s="38"/>
      <c r="AE2872" s="38"/>
      <c r="AT2872" s="19" t="s">
        <v>193</v>
      </c>
      <c r="AU2872" s="19" t="s">
        <v>92</v>
      </c>
    </row>
    <row r="2873" s="2" customFormat="1">
      <c r="A2873" s="38"/>
      <c r="B2873" s="39"/>
      <c r="C2873" s="38"/>
      <c r="D2873" s="207" t="s">
        <v>201</v>
      </c>
      <c r="E2873" s="38"/>
      <c r="F2873" s="208" t="s">
        <v>3509</v>
      </c>
      <c r="G2873" s="38"/>
      <c r="H2873" s="38"/>
      <c r="I2873" s="196"/>
      <c r="J2873" s="38"/>
      <c r="K2873" s="38"/>
      <c r="L2873" s="39"/>
      <c r="M2873" s="197"/>
      <c r="N2873" s="198"/>
      <c r="O2873" s="77"/>
      <c r="P2873" s="77"/>
      <c r="Q2873" s="77"/>
      <c r="R2873" s="77"/>
      <c r="S2873" s="77"/>
      <c r="T2873" s="78"/>
      <c r="U2873" s="38"/>
      <c r="V2873" s="38"/>
      <c r="W2873" s="38"/>
      <c r="X2873" s="38"/>
      <c r="Y2873" s="38"/>
      <c r="Z2873" s="38"/>
      <c r="AA2873" s="38"/>
      <c r="AB2873" s="38"/>
      <c r="AC2873" s="38"/>
      <c r="AD2873" s="38"/>
      <c r="AE2873" s="38"/>
      <c r="AT2873" s="19" t="s">
        <v>201</v>
      </c>
      <c r="AU2873" s="19" t="s">
        <v>92</v>
      </c>
    </row>
    <row r="2874" s="12" customFormat="1" ht="22.8" customHeight="1">
      <c r="A2874" s="12"/>
      <c r="B2874" s="167"/>
      <c r="C2874" s="12"/>
      <c r="D2874" s="168" t="s">
        <v>75</v>
      </c>
      <c r="E2874" s="178" t="s">
        <v>3510</v>
      </c>
      <c r="F2874" s="178" t="s">
        <v>3511</v>
      </c>
      <c r="G2874" s="12"/>
      <c r="H2874" s="12"/>
      <c r="I2874" s="170"/>
      <c r="J2874" s="179">
        <f>BK2874</f>
        <v>0</v>
      </c>
      <c r="K2874" s="12"/>
      <c r="L2874" s="167"/>
      <c r="M2874" s="172"/>
      <c r="N2874" s="173"/>
      <c r="O2874" s="173"/>
      <c r="P2874" s="174">
        <f>SUM(P2875:P2903)</f>
        <v>0</v>
      </c>
      <c r="Q2874" s="173"/>
      <c r="R2874" s="174">
        <f>SUM(R2875:R2903)</f>
        <v>9.075431769999998</v>
      </c>
      <c r="S2874" s="173"/>
      <c r="T2874" s="175">
        <f>SUM(T2875:T2903)</f>
        <v>0</v>
      </c>
      <c r="U2874" s="12"/>
      <c r="V2874" s="12"/>
      <c r="W2874" s="12"/>
      <c r="X2874" s="12"/>
      <c r="Y2874" s="12"/>
      <c r="Z2874" s="12"/>
      <c r="AA2874" s="12"/>
      <c r="AB2874" s="12"/>
      <c r="AC2874" s="12"/>
      <c r="AD2874" s="12"/>
      <c r="AE2874" s="12"/>
      <c r="AR2874" s="168" t="s">
        <v>92</v>
      </c>
      <c r="AT2874" s="176" t="s">
        <v>75</v>
      </c>
      <c r="AU2874" s="176" t="s">
        <v>84</v>
      </c>
      <c r="AY2874" s="168" t="s">
        <v>185</v>
      </c>
      <c r="BK2874" s="177">
        <f>SUM(BK2875:BK2903)</f>
        <v>0</v>
      </c>
    </row>
    <row r="2875" s="2" customFormat="1" ht="24.15" customHeight="1">
      <c r="A2875" s="38"/>
      <c r="B2875" s="180"/>
      <c r="C2875" s="181" t="s">
        <v>3512</v>
      </c>
      <c r="D2875" s="181" t="s">
        <v>187</v>
      </c>
      <c r="E2875" s="182" t="s">
        <v>3513</v>
      </c>
      <c r="F2875" s="183" t="s">
        <v>3514</v>
      </c>
      <c r="G2875" s="184" t="s">
        <v>190</v>
      </c>
      <c r="H2875" s="185">
        <v>3.2400000000000002</v>
      </c>
      <c r="I2875" s="186"/>
      <c r="J2875" s="187">
        <f>ROUND(I2875*H2875,2)</f>
        <v>0</v>
      </c>
      <c r="K2875" s="183" t="s">
        <v>1</v>
      </c>
      <c r="L2875" s="39"/>
      <c r="M2875" s="188" t="s">
        <v>1</v>
      </c>
      <c r="N2875" s="189" t="s">
        <v>42</v>
      </c>
      <c r="O2875" s="77"/>
      <c r="P2875" s="190">
        <f>O2875*H2875</f>
        <v>0</v>
      </c>
      <c r="Q2875" s="190">
        <v>0.065799999999999997</v>
      </c>
      <c r="R2875" s="190">
        <f>Q2875*H2875</f>
        <v>0.21319199999999999</v>
      </c>
      <c r="S2875" s="190">
        <v>0</v>
      </c>
      <c r="T2875" s="191">
        <f>S2875*H2875</f>
        <v>0</v>
      </c>
      <c r="U2875" s="38"/>
      <c r="V2875" s="38"/>
      <c r="W2875" s="38"/>
      <c r="X2875" s="38"/>
      <c r="Y2875" s="38"/>
      <c r="Z2875" s="38"/>
      <c r="AA2875" s="38"/>
      <c r="AB2875" s="38"/>
      <c r="AC2875" s="38"/>
      <c r="AD2875" s="38"/>
      <c r="AE2875" s="38"/>
      <c r="AR2875" s="192" t="s">
        <v>301</v>
      </c>
      <c r="AT2875" s="192" t="s">
        <v>187</v>
      </c>
      <c r="AU2875" s="192" t="s">
        <v>92</v>
      </c>
      <c r="AY2875" s="19" t="s">
        <v>185</v>
      </c>
      <c r="BE2875" s="193">
        <f>IF(N2875="základní",J2875,0)</f>
        <v>0</v>
      </c>
      <c r="BF2875" s="193">
        <f>IF(N2875="snížená",J2875,0)</f>
        <v>0</v>
      </c>
      <c r="BG2875" s="193">
        <f>IF(N2875="zákl. přenesená",J2875,0)</f>
        <v>0</v>
      </c>
      <c r="BH2875" s="193">
        <f>IF(N2875="sníž. přenesená",J2875,0)</f>
        <v>0</v>
      </c>
      <c r="BI2875" s="193">
        <f>IF(N2875="nulová",J2875,0)</f>
        <v>0</v>
      </c>
      <c r="BJ2875" s="19" t="s">
        <v>92</v>
      </c>
      <c r="BK2875" s="193">
        <f>ROUND(I2875*H2875,2)</f>
        <v>0</v>
      </c>
      <c r="BL2875" s="19" t="s">
        <v>301</v>
      </c>
      <c r="BM2875" s="192" t="s">
        <v>3515</v>
      </c>
    </row>
    <row r="2876" s="2" customFormat="1">
      <c r="A2876" s="38"/>
      <c r="B2876" s="39"/>
      <c r="C2876" s="38"/>
      <c r="D2876" s="194" t="s">
        <v>193</v>
      </c>
      <c r="E2876" s="38"/>
      <c r="F2876" s="195" t="s">
        <v>3514</v>
      </c>
      <c r="G2876" s="38"/>
      <c r="H2876" s="38"/>
      <c r="I2876" s="196"/>
      <c r="J2876" s="38"/>
      <c r="K2876" s="38"/>
      <c r="L2876" s="39"/>
      <c r="M2876" s="197"/>
      <c r="N2876" s="198"/>
      <c r="O2876" s="77"/>
      <c r="P2876" s="77"/>
      <c r="Q2876" s="77"/>
      <c r="R2876" s="77"/>
      <c r="S2876" s="77"/>
      <c r="T2876" s="78"/>
      <c r="U2876" s="38"/>
      <c r="V2876" s="38"/>
      <c r="W2876" s="38"/>
      <c r="X2876" s="38"/>
      <c r="Y2876" s="38"/>
      <c r="Z2876" s="38"/>
      <c r="AA2876" s="38"/>
      <c r="AB2876" s="38"/>
      <c r="AC2876" s="38"/>
      <c r="AD2876" s="38"/>
      <c r="AE2876" s="38"/>
      <c r="AT2876" s="19" t="s">
        <v>193</v>
      </c>
      <c r="AU2876" s="19" t="s">
        <v>92</v>
      </c>
    </row>
    <row r="2877" s="14" customFormat="1">
      <c r="A2877" s="14"/>
      <c r="B2877" s="219"/>
      <c r="C2877" s="14"/>
      <c r="D2877" s="194" t="s">
        <v>194</v>
      </c>
      <c r="E2877" s="220" t="s">
        <v>1</v>
      </c>
      <c r="F2877" s="221" t="s">
        <v>291</v>
      </c>
      <c r="G2877" s="14"/>
      <c r="H2877" s="220" t="s">
        <v>1</v>
      </c>
      <c r="I2877" s="222"/>
      <c r="J2877" s="14"/>
      <c r="K2877" s="14"/>
      <c r="L2877" s="219"/>
      <c r="M2877" s="223"/>
      <c r="N2877" s="224"/>
      <c r="O2877" s="224"/>
      <c r="P2877" s="224"/>
      <c r="Q2877" s="224"/>
      <c r="R2877" s="224"/>
      <c r="S2877" s="224"/>
      <c r="T2877" s="225"/>
      <c r="U2877" s="14"/>
      <c r="V2877" s="14"/>
      <c r="W2877" s="14"/>
      <c r="X2877" s="14"/>
      <c r="Y2877" s="14"/>
      <c r="Z2877" s="14"/>
      <c r="AA2877" s="14"/>
      <c r="AB2877" s="14"/>
      <c r="AC2877" s="14"/>
      <c r="AD2877" s="14"/>
      <c r="AE2877" s="14"/>
      <c r="AT2877" s="220" t="s">
        <v>194</v>
      </c>
      <c r="AU2877" s="220" t="s">
        <v>92</v>
      </c>
      <c r="AV2877" s="14" t="s">
        <v>84</v>
      </c>
      <c r="AW2877" s="14" t="s">
        <v>32</v>
      </c>
      <c r="AX2877" s="14" t="s">
        <v>76</v>
      </c>
      <c r="AY2877" s="220" t="s">
        <v>185</v>
      </c>
    </row>
    <row r="2878" s="13" customFormat="1">
      <c r="A2878" s="13"/>
      <c r="B2878" s="199"/>
      <c r="C2878" s="13"/>
      <c r="D2878" s="194" t="s">
        <v>194</v>
      </c>
      <c r="E2878" s="200" t="s">
        <v>1</v>
      </c>
      <c r="F2878" s="201" t="s">
        <v>595</v>
      </c>
      <c r="G2878" s="13"/>
      <c r="H2878" s="202">
        <v>3.2400000000000002</v>
      </c>
      <c r="I2878" s="203"/>
      <c r="J2878" s="13"/>
      <c r="K2878" s="13"/>
      <c r="L2878" s="199"/>
      <c r="M2878" s="204"/>
      <c r="N2878" s="205"/>
      <c r="O2878" s="205"/>
      <c r="P2878" s="205"/>
      <c r="Q2878" s="205"/>
      <c r="R2878" s="205"/>
      <c r="S2878" s="205"/>
      <c r="T2878" s="206"/>
      <c r="U2878" s="13"/>
      <c r="V2878" s="13"/>
      <c r="W2878" s="13"/>
      <c r="X2878" s="13"/>
      <c r="Y2878" s="13"/>
      <c r="Z2878" s="13"/>
      <c r="AA2878" s="13"/>
      <c r="AB2878" s="13"/>
      <c r="AC2878" s="13"/>
      <c r="AD2878" s="13"/>
      <c r="AE2878" s="13"/>
      <c r="AT2878" s="200" t="s">
        <v>194</v>
      </c>
      <c r="AU2878" s="200" t="s">
        <v>92</v>
      </c>
      <c r="AV2878" s="13" t="s">
        <v>92</v>
      </c>
      <c r="AW2878" s="13" t="s">
        <v>32</v>
      </c>
      <c r="AX2878" s="13" t="s">
        <v>84</v>
      </c>
      <c r="AY2878" s="200" t="s">
        <v>185</v>
      </c>
    </row>
    <row r="2879" s="2" customFormat="1" ht="24.15" customHeight="1">
      <c r="A2879" s="38"/>
      <c r="B2879" s="180"/>
      <c r="C2879" s="181" t="s">
        <v>3516</v>
      </c>
      <c r="D2879" s="181" t="s">
        <v>187</v>
      </c>
      <c r="E2879" s="182" t="s">
        <v>3517</v>
      </c>
      <c r="F2879" s="183" t="s">
        <v>3518</v>
      </c>
      <c r="G2879" s="184" t="s">
        <v>190</v>
      </c>
      <c r="H2879" s="185">
        <v>3.2400000000000002</v>
      </c>
      <c r="I2879" s="186"/>
      <c r="J2879" s="187">
        <f>ROUND(I2879*H2879,2)</f>
        <v>0</v>
      </c>
      <c r="K2879" s="183" t="s">
        <v>1</v>
      </c>
      <c r="L2879" s="39"/>
      <c r="M2879" s="188" t="s">
        <v>1</v>
      </c>
      <c r="N2879" s="189" t="s">
        <v>42</v>
      </c>
      <c r="O2879" s="77"/>
      <c r="P2879" s="190">
        <f>O2879*H2879</f>
        <v>0</v>
      </c>
      <c r="Q2879" s="190">
        <v>0.065799999999999997</v>
      </c>
      <c r="R2879" s="190">
        <f>Q2879*H2879</f>
        <v>0.21319199999999999</v>
      </c>
      <c r="S2879" s="190">
        <v>0</v>
      </c>
      <c r="T2879" s="191">
        <f>S2879*H2879</f>
        <v>0</v>
      </c>
      <c r="U2879" s="38"/>
      <c r="V2879" s="38"/>
      <c r="W2879" s="38"/>
      <c r="X2879" s="38"/>
      <c r="Y2879" s="38"/>
      <c r="Z2879" s="38"/>
      <c r="AA2879" s="38"/>
      <c r="AB2879" s="38"/>
      <c r="AC2879" s="38"/>
      <c r="AD2879" s="38"/>
      <c r="AE2879" s="38"/>
      <c r="AR2879" s="192" t="s">
        <v>301</v>
      </c>
      <c r="AT2879" s="192" t="s">
        <v>187</v>
      </c>
      <c r="AU2879" s="192" t="s">
        <v>92</v>
      </c>
      <c r="AY2879" s="19" t="s">
        <v>185</v>
      </c>
      <c r="BE2879" s="193">
        <f>IF(N2879="základní",J2879,0)</f>
        <v>0</v>
      </c>
      <c r="BF2879" s="193">
        <f>IF(N2879="snížená",J2879,0)</f>
        <v>0</v>
      </c>
      <c r="BG2879" s="193">
        <f>IF(N2879="zákl. přenesená",J2879,0)</f>
        <v>0</v>
      </c>
      <c r="BH2879" s="193">
        <f>IF(N2879="sníž. přenesená",J2879,0)</f>
        <v>0</v>
      </c>
      <c r="BI2879" s="193">
        <f>IF(N2879="nulová",J2879,0)</f>
        <v>0</v>
      </c>
      <c r="BJ2879" s="19" t="s">
        <v>92</v>
      </c>
      <c r="BK2879" s="193">
        <f>ROUND(I2879*H2879,2)</f>
        <v>0</v>
      </c>
      <c r="BL2879" s="19" t="s">
        <v>301</v>
      </c>
      <c r="BM2879" s="192" t="s">
        <v>3519</v>
      </c>
    </row>
    <row r="2880" s="2" customFormat="1">
      <c r="A2880" s="38"/>
      <c r="B2880" s="39"/>
      <c r="C2880" s="38"/>
      <c r="D2880" s="194" t="s">
        <v>193</v>
      </c>
      <c r="E2880" s="38"/>
      <c r="F2880" s="195" t="s">
        <v>3518</v>
      </c>
      <c r="G2880" s="38"/>
      <c r="H2880" s="38"/>
      <c r="I2880" s="196"/>
      <c r="J2880" s="38"/>
      <c r="K2880" s="38"/>
      <c r="L2880" s="39"/>
      <c r="M2880" s="197"/>
      <c r="N2880" s="198"/>
      <c r="O2880" s="77"/>
      <c r="P2880" s="77"/>
      <c r="Q2880" s="77"/>
      <c r="R2880" s="77"/>
      <c r="S2880" s="77"/>
      <c r="T2880" s="78"/>
      <c r="U2880" s="38"/>
      <c r="V2880" s="38"/>
      <c r="W2880" s="38"/>
      <c r="X2880" s="38"/>
      <c r="Y2880" s="38"/>
      <c r="Z2880" s="38"/>
      <c r="AA2880" s="38"/>
      <c r="AB2880" s="38"/>
      <c r="AC2880" s="38"/>
      <c r="AD2880" s="38"/>
      <c r="AE2880" s="38"/>
      <c r="AT2880" s="19" t="s">
        <v>193</v>
      </c>
      <c r="AU2880" s="19" t="s">
        <v>92</v>
      </c>
    </row>
    <row r="2881" s="14" customFormat="1">
      <c r="A2881" s="14"/>
      <c r="B2881" s="219"/>
      <c r="C2881" s="14"/>
      <c r="D2881" s="194" t="s">
        <v>194</v>
      </c>
      <c r="E2881" s="220" t="s">
        <v>1</v>
      </c>
      <c r="F2881" s="221" t="s">
        <v>3520</v>
      </c>
      <c r="G2881" s="14"/>
      <c r="H2881" s="220" t="s">
        <v>1</v>
      </c>
      <c r="I2881" s="222"/>
      <c r="J2881" s="14"/>
      <c r="K2881" s="14"/>
      <c r="L2881" s="219"/>
      <c r="M2881" s="223"/>
      <c r="N2881" s="224"/>
      <c r="O2881" s="224"/>
      <c r="P2881" s="224"/>
      <c r="Q2881" s="224"/>
      <c r="R2881" s="224"/>
      <c r="S2881" s="224"/>
      <c r="T2881" s="225"/>
      <c r="U2881" s="14"/>
      <c r="V2881" s="14"/>
      <c r="W2881" s="14"/>
      <c r="X2881" s="14"/>
      <c r="Y2881" s="14"/>
      <c r="Z2881" s="14"/>
      <c r="AA2881" s="14"/>
      <c r="AB2881" s="14"/>
      <c r="AC2881" s="14"/>
      <c r="AD2881" s="14"/>
      <c r="AE2881" s="14"/>
      <c r="AT2881" s="220" t="s">
        <v>194</v>
      </c>
      <c r="AU2881" s="220" t="s">
        <v>92</v>
      </c>
      <c r="AV2881" s="14" t="s">
        <v>84</v>
      </c>
      <c r="AW2881" s="14" t="s">
        <v>32</v>
      </c>
      <c r="AX2881" s="14" t="s">
        <v>76</v>
      </c>
      <c r="AY2881" s="220" t="s">
        <v>185</v>
      </c>
    </row>
    <row r="2882" s="13" customFormat="1">
      <c r="A2882" s="13"/>
      <c r="B2882" s="199"/>
      <c r="C2882" s="13"/>
      <c r="D2882" s="194" t="s">
        <v>194</v>
      </c>
      <c r="E2882" s="200" t="s">
        <v>1</v>
      </c>
      <c r="F2882" s="201" t="s">
        <v>595</v>
      </c>
      <c r="G2882" s="13"/>
      <c r="H2882" s="202">
        <v>3.2400000000000002</v>
      </c>
      <c r="I2882" s="203"/>
      <c r="J2882" s="13"/>
      <c r="K2882" s="13"/>
      <c r="L2882" s="199"/>
      <c r="M2882" s="204"/>
      <c r="N2882" s="205"/>
      <c r="O2882" s="205"/>
      <c r="P2882" s="205"/>
      <c r="Q2882" s="205"/>
      <c r="R2882" s="205"/>
      <c r="S2882" s="205"/>
      <c r="T2882" s="206"/>
      <c r="U2882" s="13"/>
      <c r="V2882" s="13"/>
      <c r="W2882" s="13"/>
      <c r="X2882" s="13"/>
      <c r="Y2882" s="13"/>
      <c r="Z2882" s="13"/>
      <c r="AA2882" s="13"/>
      <c r="AB2882" s="13"/>
      <c r="AC2882" s="13"/>
      <c r="AD2882" s="13"/>
      <c r="AE2882" s="13"/>
      <c r="AT2882" s="200" t="s">
        <v>194</v>
      </c>
      <c r="AU2882" s="200" t="s">
        <v>92</v>
      </c>
      <c r="AV2882" s="13" t="s">
        <v>92</v>
      </c>
      <c r="AW2882" s="13" t="s">
        <v>32</v>
      </c>
      <c r="AX2882" s="13" t="s">
        <v>84</v>
      </c>
      <c r="AY2882" s="200" t="s">
        <v>185</v>
      </c>
    </row>
    <row r="2883" s="2" customFormat="1" ht="21.75" customHeight="1">
      <c r="A2883" s="38"/>
      <c r="B2883" s="180"/>
      <c r="C2883" s="181" t="s">
        <v>3521</v>
      </c>
      <c r="D2883" s="181" t="s">
        <v>187</v>
      </c>
      <c r="E2883" s="182" t="s">
        <v>3522</v>
      </c>
      <c r="F2883" s="183" t="s">
        <v>3523</v>
      </c>
      <c r="G2883" s="184" t="s">
        <v>584</v>
      </c>
      <c r="H2883" s="185">
        <v>131.017</v>
      </c>
      <c r="I2883" s="186"/>
      <c r="J2883" s="187">
        <f>ROUND(I2883*H2883,2)</f>
        <v>0</v>
      </c>
      <c r="K2883" s="183" t="s">
        <v>1</v>
      </c>
      <c r="L2883" s="39"/>
      <c r="M2883" s="188" t="s">
        <v>1</v>
      </c>
      <c r="N2883" s="189" t="s">
        <v>42</v>
      </c>
      <c r="O2883" s="77"/>
      <c r="P2883" s="190">
        <f>O2883*H2883</f>
        <v>0</v>
      </c>
      <c r="Q2883" s="190">
        <v>0.065820000000000004</v>
      </c>
      <c r="R2883" s="190">
        <f>Q2883*H2883</f>
        <v>8.6235389399999995</v>
      </c>
      <c r="S2883" s="190">
        <v>0</v>
      </c>
      <c r="T2883" s="191">
        <f>S2883*H2883</f>
        <v>0</v>
      </c>
      <c r="U2883" s="38"/>
      <c r="V2883" s="38"/>
      <c r="W2883" s="38"/>
      <c r="X2883" s="38"/>
      <c r="Y2883" s="38"/>
      <c r="Z2883" s="38"/>
      <c r="AA2883" s="38"/>
      <c r="AB2883" s="38"/>
      <c r="AC2883" s="38"/>
      <c r="AD2883" s="38"/>
      <c r="AE2883" s="38"/>
      <c r="AR2883" s="192" t="s">
        <v>301</v>
      </c>
      <c r="AT2883" s="192" t="s">
        <v>187</v>
      </c>
      <c r="AU2883" s="192" t="s">
        <v>92</v>
      </c>
      <c r="AY2883" s="19" t="s">
        <v>185</v>
      </c>
      <c r="BE2883" s="193">
        <f>IF(N2883="základní",J2883,0)</f>
        <v>0</v>
      </c>
      <c r="BF2883" s="193">
        <f>IF(N2883="snížená",J2883,0)</f>
        <v>0</v>
      </c>
      <c r="BG2883" s="193">
        <f>IF(N2883="zákl. přenesená",J2883,0)</f>
        <v>0</v>
      </c>
      <c r="BH2883" s="193">
        <f>IF(N2883="sníž. přenesená",J2883,0)</f>
        <v>0</v>
      </c>
      <c r="BI2883" s="193">
        <f>IF(N2883="nulová",J2883,0)</f>
        <v>0</v>
      </c>
      <c r="BJ2883" s="19" t="s">
        <v>92</v>
      </c>
      <c r="BK2883" s="193">
        <f>ROUND(I2883*H2883,2)</f>
        <v>0</v>
      </c>
      <c r="BL2883" s="19" t="s">
        <v>301</v>
      </c>
      <c r="BM2883" s="192" t="s">
        <v>3524</v>
      </c>
    </row>
    <row r="2884" s="2" customFormat="1">
      <c r="A2884" s="38"/>
      <c r="B2884" s="39"/>
      <c r="C2884" s="38"/>
      <c r="D2884" s="194" t="s">
        <v>193</v>
      </c>
      <c r="E2884" s="38"/>
      <c r="F2884" s="195" t="s">
        <v>3523</v>
      </c>
      <c r="G2884" s="38"/>
      <c r="H2884" s="38"/>
      <c r="I2884" s="196"/>
      <c r="J2884" s="38"/>
      <c r="K2884" s="38"/>
      <c r="L2884" s="39"/>
      <c r="M2884" s="197"/>
      <c r="N2884" s="198"/>
      <c r="O2884" s="77"/>
      <c r="P2884" s="77"/>
      <c r="Q2884" s="77"/>
      <c r="R2884" s="77"/>
      <c r="S2884" s="77"/>
      <c r="T2884" s="78"/>
      <c r="U2884" s="38"/>
      <c r="V2884" s="38"/>
      <c r="W2884" s="38"/>
      <c r="X2884" s="38"/>
      <c r="Y2884" s="38"/>
      <c r="Z2884" s="38"/>
      <c r="AA2884" s="38"/>
      <c r="AB2884" s="38"/>
      <c r="AC2884" s="38"/>
      <c r="AD2884" s="38"/>
      <c r="AE2884" s="38"/>
      <c r="AT2884" s="19" t="s">
        <v>193</v>
      </c>
      <c r="AU2884" s="19" t="s">
        <v>92</v>
      </c>
    </row>
    <row r="2885" s="14" customFormat="1">
      <c r="A2885" s="14"/>
      <c r="B2885" s="219"/>
      <c r="C2885" s="14"/>
      <c r="D2885" s="194" t="s">
        <v>194</v>
      </c>
      <c r="E2885" s="220" t="s">
        <v>1</v>
      </c>
      <c r="F2885" s="221" t="s">
        <v>272</v>
      </c>
      <c r="G2885" s="14"/>
      <c r="H2885" s="220" t="s">
        <v>1</v>
      </c>
      <c r="I2885" s="222"/>
      <c r="J2885" s="14"/>
      <c r="K2885" s="14"/>
      <c r="L2885" s="219"/>
      <c r="M2885" s="223"/>
      <c r="N2885" s="224"/>
      <c r="O2885" s="224"/>
      <c r="P2885" s="224"/>
      <c r="Q2885" s="224"/>
      <c r="R2885" s="224"/>
      <c r="S2885" s="224"/>
      <c r="T2885" s="225"/>
      <c r="U2885" s="14"/>
      <c r="V2885" s="14"/>
      <c r="W2885" s="14"/>
      <c r="X2885" s="14"/>
      <c r="Y2885" s="14"/>
      <c r="Z2885" s="14"/>
      <c r="AA2885" s="14"/>
      <c r="AB2885" s="14"/>
      <c r="AC2885" s="14"/>
      <c r="AD2885" s="14"/>
      <c r="AE2885" s="14"/>
      <c r="AT2885" s="220" t="s">
        <v>194</v>
      </c>
      <c r="AU2885" s="220" t="s">
        <v>92</v>
      </c>
      <c r="AV2885" s="14" t="s">
        <v>84</v>
      </c>
      <c r="AW2885" s="14" t="s">
        <v>32</v>
      </c>
      <c r="AX2885" s="14" t="s">
        <v>76</v>
      </c>
      <c r="AY2885" s="220" t="s">
        <v>185</v>
      </c>
    </row>
    <row r="2886" s="13" customFormat="1">
      <c r="A2886" s="13"/>
      <c r="B2886" s="199"/>
      <c r="C2886" s="13"/>
      <c r="D2886" s="194" t="s">
        <v>194</v>
      </c>
      <c r="E2886" s="200" t="s">
        <v>1</v>
      </c>
      <c r="F2886" s="201" t="s">
        <v>3525</v>
      </c>
      <c r="G2886" s="13"/>
      <c r="H2886" s="202">
        <v>19.016999999999999</v>
      </c>
      <c r="I2886" s="203"/>
      <c r="J2886" s="13"/>
      <c r="K2886" s="13"/>
      <c r="L2886" s="199"/>
      <c r="M2886" s="204"/>
      <c r="N2886" s="205"/>
      <c r="O2886" s="205"/>
      <c r="P2886" s="205"/>
      <c r="Q2886" s="205"/>
      <c r="R2886" s="205"/>
      <c r="S2886" s="205"/>
      <c r="T2886" s="206"/>
      <c r="U2886" s="13"/>
      <c r="V2886" s="13"/>
      <c r="W2886" s="13"/>
      <c r="X2886" s="13"/>
      <c r="Y2886" s="13"/>
      <c r="Z2886" s="13"/>
      <c r="AA2886" s="13"/>
      <c r="AB2886" s="13"/>
      <c r="AC2886" s="13"/>
      <c r="AD2886" s="13"/>
      <c r="AE2886" s="13"/>
      <c r="AT2886" s="200" t="s">
        <v>194</v>
      </c>
      <c r="AU2886" s="200" t="s">
        <v>92</v>
      </c>
      <c r="AV2886" s="13" t="s">
        <v>92</v>
      </c>
      <c r="AW2886" s="13" t="s">
        <v>32</v>
      </c>
      <c r="AX2886" s="13" t="s">
        <v>76</v>
      </c>
      <c r="AY2886" s="200" t="s">
        <v>185</v>
      </c>
    </row>
    <row r="2887" s="14" customFormat="1">
      <c r="A2887" s="14"/>
      <c r="B2887" s="219"/>
      <c r="C2887" s="14"/>
      <c r="D2887" s="194" t="s">
        <v>194</v>
      </c>
      <c r="E2887" s="220" t="s">
        <v>1</v>
      </c>
      <c r="F2887" s="221" t="s">
        <v>864</v>
      </c>
      <c r="G2887" s="14"/>
      <c r="H2887" s="220" t="s">
        <v>1</v>
      </c>
      <c r="I2887" s="222"/>
      <c r="J2887" s="14"/>
      <c r="K2887" s="14"/>
      <c r="L2887" s="219"/>
      <c r="M2887" s="223"/>
      <c r="N2887" s="224"/>
      <c r="O2887" s="224"/>
      <c r="P2887" s="224"/>
      <c r="Q2887" s="224"/>
      <c r="R2887" s="224"/>
      <c r="S2887" s="224"/>
      <c r="T2887" s="225"/>
      <c r="U2887" s="14"/>
      <c r="V2887" s="14"/>
      <c r="W2887" s="14"/>
      <c r="X2887" s="14"/>
      <c r="Y2887" s="14"/>
      <c r="Z2887" s="14"/>
      <c r="AA2887" s="14"/>
      <c r="AB2887" s="14"/>
      <c r="AC2887" s="14"/>
      <c r="AD2887" s="14"/>
      <c r="AE2887" s="14"/>
      <c r="AT2887" s="220" t="s">
        <v>194</v>
      </c>
      <c r="AU2887" s="220" t="s">
        <v>92</v>
      </c>
      <c r="AV2887" s="14" t="s">
        <v>84</v>
      </c>
      <c r="AW2887" s="14" t="s">
        <v>32</v>
      </c>
      <c r="AX2887" s="14" t="s">
        <v>76</v>
      </c>
      <c r="AY2887" s="220" t="s">
        <v>185</v>
      </c>
    </row>
    <row r="2888" s="13" customFormat="1">
      <c r="A2888" s="13"/>
      <c r="B2888" s="199"/>
      <c r="C2888" s="13"/>
      <c r="D2888" s="194" t="s">
        <v>194</v>
      </c>
      <c r="E2888" s="200" t="s">
        <v>1</v>
      </c>
      <c r="F2888" s="201" t="s">
        <v>3526</v>
      </c>
      <c r="G2888" s="13"/>
      <c r="H2888" s="202">
        <v>92.400000000000006</v>
      </c>
      <c r="I2888" s="203"/>
      <c r="J2888" s="13"/>
      <c r="K2888" s="13"/>
      <c r="L2888" s="199"/>
      <c r="M2888" s="204"/>
      <c r="N2888" s="205"/>
      <c r="O2888" s="205"/>
      <c r="P2888" s="205"/>
      <c r="Q2888" s="205"/>
      <c r="R2888" s="205"/>
      <c r="S2888" s="205"/>
      <c r="T2888" s="206"/>
      <c r="U2888" s="13"/>
      <c r="V2888" s="13"/>
      <c r="W2888" s="13"/>
      <c r="X2888" s="13"/>
      <c r="Y2888" s="13"/>
      <c r="Z2888" s="13"/>
      <c r="AA2888" s="13"/>
      <c r="AB2888" s="13"/>
      <c r="AC2888" s="13"/>
      <c r="AD2888" s="13"/>
      <c r="AE2888" s="13"/>
      <c r="AT2888" s="200" t="s">
        <v>194</v>
      </c>
      <c r="AU2888" s="200" t="s">
        <v>92</v>
      </c>
      <c r="AV2888" s="13" t="s">
        <v>92</v>
      </c>
      <c r="AW2888" s="13" t="s">
        <v>32</v>
      </c>
      <c r="AX2888" s="13" t="s">
        <v>76</v>
      </c>
      <c r="AY2888" s="200" t="s">
        <v>185</v>
      </c>
    </row>
    <row r="2889" s="14" customFormat="1">
      <c r="A2889" s="14"/>
      <c r="B2889" s="219"/>
      <c r="C2889" s="14"/>
      <c r="D2889" s="194" t="s">
        <v>194</v>
      </c>
      <c r="E2889" s="220" t="s">
        <v>1</v>
      </c>
      <c r="F2889" s="221" t="s">
        <v>866</v>
      </c>
      <c r="G2889" s="14"/>
      <c r="H2889" s="220" t="s">
        <v>1</v>
      </c>
      <c r="I2889" s="222"/>
      <c r="J2889" s="14"/>
      <c r="K2889" s="14"/>
      <c r="L2889" s="219"/>
      <c r="M2889" s="223"/>
      <c r="N2889" s="224"/>
      <c r="O2889" s="224"/>
      <c r="P2889" s="224"/>
      <c r="Q2889" s="224"/>
      <c r="R2889" s="224"/>
      <c r="S2889" s="224"/>
      <c r="T2889" s="225"/>
      <c r="U2889" s="14"/>
      <c r="V2889" s="14"/>
      <c r="W2889" s="14"/>
      <c r="X2889" s="14"/>
      <c r="Y2889" s="14"/>
      <c r="Z2889" s="14"/>
      <c r="AA2889" s="14"/>
      <c r="AB2889" s="14"/>
      <c r="AC2889" s="14"/>
      <c r="AD2889" s="14"/>
      <c r="AE2889" s="14"/>
      <c r="AT2889" s="220" t="s">
        <v>194</v>
      </c>
      <c r="AU2889" s="220" t="s">
        <v>92</v>
      </c>
      <c r="AV2889" s="14" t="s">
        <v>84</v>
      </c>
      <c r="AW2889" s="14" t="s">
        <v>32</v>
      </c>
      <c r="AX2889" s="14" t="s">
        <v>76</v>
      </c>
      <c r="AY2889" s="220" t="s">
        <v>185</v>
      </c>
    </row>
    <row r="2890" s="13" customFormat="1">
      <c r="A2890" s="13"/>
      <c r="B2890" s="199"/>
      <c r="C2890" s="13"/>
      <c r="D2890" s="194" t="s">
        <v>194</v>
      </c>
      <c r="E2890" s="200" t="s">
        <v>1</v>
      </c>
      <c r="F2890" s="201" t="s">
        <v>1508</v>
      </c>
      <c r="G2890" s="13"/>
      <c r="H2890" s="202">
        <v>19.600000000000001</v>
      </c>
      <c r="I2890" s="203"/>
      <c r="J2890" s="13"/>
      <c r="K2890" s="13"/>
      <c r="L2890" s="199"/>
      <c r="M2890" s="204"/>
      <c r="N2890" s="205"/>
      <c r="O2890" s="205"/>
      <c r="P2890" s="205"/>
      <c r="Q2890" s="205"/>
      <c r="R2890" s="205"/>
      <c r="S2890" s="205"/>
      <c r="T2890" s="206"/>
      <c r="U2890" s="13"/>
      <c r="V2890" s="13"/>
      <c r="W2890" s="13"/>
      <c r="X2890" s="13"/>
      <c r="Y2890" s="13"/>
      <c r="Z2890" s="13"/>
      <c r="AA2890" s="13"/>
      <c r="AB2890" s="13"/>
      <c r="AC2890" s="13"/>
      <c r="AD2890" s="13"/>
      <c r="AE2890" s="13"/>
      <c r="AT2890" s="200" t="s">
        <v>194</v>
      </c>
      <c r="AU2890" s="200" t="s">
        <v>92</v>
      </c>
      <c r="AV2890" s="13" t="s">
        <v>92</v>
      </c>
      <c r="AW2890" s="13" t="s">
        <v>32</v>
      </c>
      <c r="AX2890" s="13" t="s">
        <v>76</v>
      </c>
      <c r="AY2890" s="200" t="s">
        <v>185</v>
      </c>
    </row>
    <row r="2891" s="15" customFormat="1">
      <c r="A2891" s="15"/>
      <c r="B2891" s="226"/>
      <c r="C2891" s="15"/>
      <c r="D2891" s="194" t="s">
        <v>194</v>
      </c>
      <c r="E2891" s="227" t="s">
        <v>1</v>
      </c>
      <c r="F2891" s="228" t="s">
        <v>276</v>
      </c>
      <c r="G2891" s="15"/>
      <c r="H2891" s="229">
        <v>131.017</v>
      </c>
      <c r="I2891" s="230"/>
      <c r="J2891" s="15"/>
      <c r="K2891" s="15"/>
      <c r="L2891" s="226"/>
      <c r="M2891" s="231"/>
      <c r="N2891" s="232"/>
      <c r="O2891" s="232"/>
      <c r="P2891" s="232"/>
      <c r="Q2891" s="232"/>
      <c r="R2891" s="232"/>
      <c r="S2891" s="232"/>
      <c r="T2891" s="233"/>
      <c r="U2891" s="15"/>
      <c r="V2891" s="15"/>
      <c r="W2891" s="15"/>
      <c r="X2891" s="15"/>
      <c r="Y2891" s="15"/>
      <c r="Z2891" s="15"/>
      <c r="AA2891" s="15"/>
      <c r="AB2891" s="15"/>
      <c r="AC2891" s="15"/>
      <c r="AD2891" s="15"/>
      <c r="AE2891" s="15"/>
      <c r="AT2891" s="227" t="s">
        <v>194</v>
      </c>
      <c r="AU2891" s="227" t="s">
        <v>92</v>
      </c>
      <c r="AV2891" s="15" t="s">
        <v>191</v>
      </c>
      <c r="AW2891" s="15" t="s">
        <v>32</v>
      </c>
      <c r="AX2891" s="15" t="s">
        <v>84</v>
      </c>
      <c r="AY2891" s="227" t="s">
        <v>185</v>
      </c>
    </row>
    <row r="2892" s="2" customFormat="1" ht="16.5" customHeight="1">
      <c r="A2892" s="38"/>
      <c r="B2892" s="180"/>
      <c r="C2892" s="181" t="s">
        <v>3527</v>
      </c>
      <c r="D2892" s="181" t="s">
        <v>187</v>
      </c>
      <c r="E2892" s="182" t="s">
        <v>3528</v>
      </c>
      <c r="F2892" s="183" t="s">
        <v>3529</v>
      </c>
      <c r="G2892" s="184" t="s">
        <v>190</v>
      </c>
      <c r="H2892" s="185">
        <v>134.25700000000001</v>
      </c>
      <c r="I2892" s="186"/>
      <c r="J2892" s="187">
        <f>ROUND(I2892*H2892,2)</f>
        <v>0</v>
      </c>
      <c r="K2892" s="183" t="s">
        <v>199</v>
      </c>
      <c r="L2892" s="39"/>
      <c r="M2892" s="188" t="s">
        <v>1</v>
      </c>
      <c r="N2892" s="189" t="s">
        <v>42</v>
      </c>
      <c r="O2892" s="77"/>
      <c r="P2892" s="190">
        <f>O2892*H2892</f>
        <v>0</v>
      </c>
      <c r="Q2892" s="190">
        <v>0</v>
      </c>
      <c r="R2892" s="190">
        <f>Q2892*H2892</f>
        <v>0</v>
      </c>
      <c r="S2892" s="190">
        <v>0</v>
      </c>
      <c r="T2892" s="191">
        <f>S2892*H2892</f>
        <v>0</v>
      </c>
      <c r="U2892" s="38"/>
      <c r="V2892" s="38"/>
      <c r="W2892" s="38"/>
      <c r="X2892" s="38"/>
      <c r="Y2892" s="38"/>
      <c r="Z2892" s="38"/>
      <c r="AA2892" s="38"/>
      <c r="AB2892" s="38"/>
      <c r="AC2892" s="38"/>
      <c r="AD2892" s="38"/>
      <c r="AE2892" s="38"/>
      <c r="AR2892" s="192" t="s">
        <v>301</v>
      </c>
      <c r="AT2892" s="192" t="s">
        <v>187</v>
      </c>
      <c r="AU2892" s="192" t="s">
        <v>92</v>
      </c>
      <c r="AY2892" s="19" t="s">
        <v>185</v>
      </c>
      <c r="BE2892" s="193">
        <f>IF(N2892="základní",J2892,0)</f>
        <v>0</v>
      </c>
      <c r="BF2892" s="193">
        <f>IF(N2892="snížená",J2892,0)</f>
        <v>0</v>
      </c>
      <c r="BG2892" s="193">
        <f>IF(N2892="zákl. přenesená",J2892,0)</f>
        <v>0</v>
      </c>
      <c r="BH2892" s="193">
        <f>IF(N2892="sníž. přenesená",J2892,0)</f>
        <v>0</v>
      </c>
      <c r="BI2892" s="193">
        <f>IF(N2892="nulová",J2892,0)</f>
        <v>0</v>
      </c>
      <c r="BJ2892" s="19" t="s">
        <v>92</v>
      </c>
      <c r="BK2892" s="193">
        <f>ROUND(I2892*H2892,2)</f>
        <v>0</v>
      </c>
      <c r="BL2892" s="19" t="s">
        <v>301</v>
      </c>
      <c r="BM2892" s="192" t="s">
        <v>3530</v>
      </c>
    </row>
    <row r="2893" s="2" customFormat="1">
      <c r="A2893" s="38"/>
      <c r="B2893" s="39"/>
      <c r="C2893" s="38"/>
      <c r="D2893" s="194" t="s">
        <v>193</v>
      </c>
      <c r="E2893" s="38"/>
      <c r="F2893" s="195" t="s">
        <v>3529</v>
      </c>
      <c r="G2893" s="38"/>
      <c r="H2893" s="38"/>
      <c r="I2893" s="196"/>
      <c r="J2893" s="38"/>
      <c r="K2893" s="38"/>
      <c r="L2893" s="39"/>
      <c r="M2893" s="197"/>
      <c r="N2893" s="198"/>
      <c r="O2893" s="77"/>
      <c r="P2893" s="77"/>
      <c r="Q2893" s="77"/>
      <c r="R2893" s="77"/>
      <c r="S2893" s="77"/>
      <c r="T2893" s="78"/>
      <c r="U2893" s="38"/>
      <c r="V2893" s="38"/>
      <c r="W2893" s="38"/>
      <c r="X2893" s="38"/>
      <c r="Y2893" s="38"/>
      <c r="Z2893" s="38"/>
      <c r="AA2893" s="38"/>
      <c r="AB2893" s="38"/>
      <c r="AC2893" s="38"/>
      <c r="AD2893" s="38"/>
      <c r="AE2893" s="38"/>
      <c r="AT2893" s="19" t="s">
        <v>193</v>
      </c>
      <c r="AU2893" s="19" t="s">
        <v>92</v>
      </c>
    </row>
    <row r="2894" s="2" customFormat="1">
      <c r="A2894" s="38"/>
      <c r="B2894" s="39"/>
      <c r="C2894" s="38"/>
      <c r="D2894" s="207" t="s">
        <v>201</v>
      </c>
      <c r="E2894" s="38"/>
      <c r="F2894" s="208" t="s">
        <v>3531</v>
      </c>
      <c r="G2894" s="38"/>
      <c r="H2894" s="38"/>
      <c r="I2894" s="196"/>
      <c r="J2894" s="38"/>
      <c r="K2894" s="38"/>
      <c r="L2894" s="39"/>
      <c r="M2894" s="197"/>
      <c r="N2894" s="198"/>
      <c r="O2894" s="77"/>
      <c r="P2894" s="77"/>
      <c r="Q2894" s="77"/>
      <c r="R2894" s="77"/>
      <c r="S2894" s="77"/>
      <c r="T2894" s="78"/>
      <c r="U2894" s="38"/>
      <c r="V2894" s="38"/>
      <c r="W2894" s="38"/>
      <c r="X2894" s="38"/>
      <c r="Y2894" s="38"/>
      <c r="Z2894" s="38"/>
      <c r="AA2894" s="38"/>
      <c r="AB2894" s="38"/>
      <c r="AC2894" s="38"/>
      <c r="AD2894" s="38"/>
      <c r="AE2894" s="38"/>
      <c r="AT2894" s="19" t="s">
        <v>201</v>
      </c>
      <c r="AU2894" s="19" t="s">
        <v>92</v>
      </c>
    </row>
    <row r="2895" s="13" customFormat="1">
      <c r="A2895" s="13"/>
      <c r="B2895" s="199"/>
      <c r="C2895" s="13"/>
      <c r="D2895" s="194" t="s">
        <v>194</v>
      </c>
      <c r="E2895" s="200" t="s">
        <v>1</v>
      </c>
      <c r="F2895" s="201" t="s">
        <v>3532</v>
      </c>
      <c r="G2895" s="13"/>
      <c r="H2895" s="202">
        <v>131.017</v>
      </c>
      <c r="I2895" s="203"/>
      <c r="J2895" s="13"/>
      <c r="K2895" s="13"/>
      <c r="L2895" s="199"/>
      <c r="M2895" s="204"/>
      <c r="N2895" s="205"/>
      <c r="O2895" s="205"/>
      <c r="P2895" s="205"/>
      <c r="Q2895" s="205"/>
      <c r="R2895" s="205"/>
      <c r="S2895" s="205"/>
      <c r="T2895" s="206"/>
      <c r="U2895" s="13"/>
      <c r="V2895" s="13"/>
      <c r="W2895" s="13"/>
      <c r="X2895" s="13"/>
      <c r="Y2895" s="13"/>
      <c r="Z2895" s="13"/>
      <c r="AA2895" s="13"/>
      <c r="AB2895" s="13"/>
      <c r="AC2895" s="13"/>
      <c r="AD2895" s="13"/>
      <c r="AE2895" s="13"/>
      <c r="AT2895" s="200" t="s">
        <v>194</v>
      </c>
      <c r="AU2895" s="200" t="s">
        <v>92</v>
      </c>
      <c r="AV2895" s="13" t="s">
        <v>92</v>
      </c>
      <c r="AW2895" s="13" t="s">
        <v>32</v>
      </c>
      <c r="AX2895" s="13" t="s">
        <v>76</v>
      </c>
      <c r="AY2895" s="200" t="s">
        <v>185</v>
      </c>
    </row>
    <row r="2896" s="13" customFormat="1">
      <c r="A2896" s="13"/>
      <c r="B2896" s="199"/>
      <c r="C2896" s="13"/>
      <c r="D2896" s="194" t="s">
        <v>194</v>
      </c>
      <c r="E2896" s="200" t="s">
        <v>1</v>
      </c>
      <c r="F2896" s="201" t="s">
        <v>3533</v>
      </c>
      <c r="G2896" s="13"/>
      <c r="H2896" s="202">
        <v>3.2400000000000002</v>
      </c>
      <c r="I2896" s="203"/>
      <c r="J2896" s="13"/>
      <c r="K2896" s="13"/>
      <c r="L2896" s="199"/>
      <c r="M2896" s="204"/>
      <c r="N2896" s="205"/>
      <c r="O2896" s="205"/>
      <c r="P2896" s="205"/>
      <c r="Q2896" s="205"/>
      <c r="R2896" s="205"/>
      <c r="S2896" s="205"/>
      <c r="T2896" s="206"/>
      <c r="U2896" s="13"/>
      <c r="V2896" s="13"/>
      <c r="W2896" s="13"/>
      <c r="X2896" s="13"/>
      <c r="Y2896" s="13"/>
      <c r="Z2896" s="13"/>
      <c r="AA2896" s="13"/>
      <c r="AB2896" s="13"/>
      <c r="AC2896" s="13"/>
      <c r="AD2896" s="13"/>
      <c r="AE2896" s="13"/>
      <c r="AT2896" s="200" t="s">
        <v>194</v>
      </c>
      <c r="AU2896" s="200" t="s">
        <v>92</v>
      </c>
      <c r="AV2896" s="13" t="s">
        <v>92</v>
      </c>
      <c r="AW2896" s="13" t="s">
        <v>32</v>
      </c>
      <c r="AX2896" s="13" t="s">
        <v>76</v>
      </c>
      <c r="AY2896" s="200" t="s">
        <v>185</v>
      </c>
    </row>
    <row r="2897" s="15" customFormat="1">
      <c r="A2897" s="15"/>
      <c r="B2897" s="226"/>
      <c r="C2897" s="15"/>
      <c r="D2897" s="194" t="s">
        <v>194</v>
      </c>
      <c r="E2897" s="227" t="s">
        <v>1</v>
      </c>
      <c r="F2897" s="228" t="s">
        <v>276</v>
      </c>
      <c r="G2897" s="15"/>
      <c r="H2897" s="229">
        <v>134.25700000000001</v>
      </c>
      <c r="I2897" s="230"/>
      <c r="J2897" s="15"/>
      <c r="K2897" s="15"/>
      <c r="L2897" s="226"/>
      <c r="M2897" s="231"/>
      <c r="N2897" s="232"/>
      <c r="O2897" s="232"/>
      <c r="P2897" s="232"/>
      <c r="Q2897" s="232"/>
      <c r="R2897" s="232"/>
      <c r="S2897" s="232"/>
      <c r="T2897" s="233"/>
      <c r="U2897" s="15"/>
      <c r="V2897" s="15"/>
      <c r="W2897" s="15"/>
      <c r="X2897" s="15"/>
      <c r="Y2897" s="15"/>
      <c r="Z2897" s="15"/>
      <c r="AA2897" s="15"/>
      <c r="AB2897" s="15"/>
      <c r="AC2897" s="15"/>
      <c r="AD2897" s="15"/>
      <c r="AE2897" s="15"/>
      <c r="AT2897" s="227" t="s">
        <v>194</v>
      </c>
      <c r="AU2897" s="227" t="s">
        <v>92</v>
      </c>
      <c r="AV2897" s="15" t="s">
        <v>191</v>
      </c>
      <c r="AW2897" s="15" t="s">
        <v>32</v>
      </c>
      <c r="AX2897" s="15" t="s">
        <v>84</v>
      </c>
      <c r="AY2897" s="227" t="s">
        <v>185</v>
      </c>
    </row>
    <row r="2898" s="2" customFormat="1" ht="24.15" customHeight="1">
      <c r="A2898" s="38"/>
      <c r="B2898" s="180"/>
      <c r="C2898" s="181" t="s">
        <v>3534</v>
      </c>
      <c r="D2898" s="181" t="s">
        <v>187</v>
      </c>
      <c r="E2898" s="182" t="s">
        <v>3535</v>
      </c>
      <c r="F2898" s="183" t="s">
        <v>3536</v>
      </c>
      <c r="G2898" s="184" t="s">
        <v>190</v>
      </c>
      <c r="H2898" s="185">
        <v>134.25700000000001</v>
      </c>
      <c r="I2898" s="186"/>
      <c r="J2898" s="187">
        <f>ROUND(I2898*H2898,2)</f>
        <v>0</v>
      </c>
      <c r="K2898" s="183" t="s">
        <v>199</v>
      </c>
      <c r="L2898" s="39"/>
      <c r="M2898" s="188" t="s">
        <v>1</v>
      </c>
      <c r="N2898" s="189" t="s">
        <v>42</v>
      </c>
      <c r="O2898" s="77"/>
      <c r="P2898" s="190">
        <f>O2898*H2898</f>
        <v>0</v>
      </c>
      <c r="Q2898" s="190">
        <v>0.00019000000000000001</v>
      </c>
      <c r="R2898" s="190">
        <f>Q2898*H2898</f>
        <v>0.025508830000000003</v>
      </c>
      <c r="S2898" s="190">
        <v>0</v>
      </c>
      <c r="T2898" s="191">
        <f>S2898*H2898</f>
        <v>0</v>
      </c>
      <c r="U2898" s="38"/>
      <c r="V2898" s="38"/>
      <c r="W2898" s="38"/>
      <c r="X2898" s="38"/>
      <c r="Y2898" s="38"/>
      <c r="Z2898" s="38"/>
      <c r="AA2898" s="38"/>
      <c r="AB2898" s="38"/>
      <c r="AC2898" s="38"/>
      <c r="AD2898" s="38"/>
      <c r="AE2898" s="38"/>
      <c r="AR2898" s="192" t="s">
        <v>301</v>
      </c>
      <c r="AT2898" s="192" t="s">
        <v>187</v>
      </c>
      <c r="AU2898" s="192" t="s">
        <v>92</v>
      </c>
      <c r="AY2898" s="19" t="s">
        <v>185</v>
      </c>
      <c r="BE2898" s="193">
        <f>IF(N2898="základní",J2898,0)</f>
        <v>0</v>
      </c>
      <c r="BF2898" s="193">
        <f>IF(N2898="snížená",J2898,0)</f>
        <v>0</v>
      </c>
      <c r="BG2898" s="193">
        <f>IF(N2898="zákl. přenesená",J2898,0)</f>
        <v>0</v>
      </c>
      <c r="BH2898" s="193">
        <f>IF(N2898="sníž. přenesená",J2898,0)</f>
        <v>0</v>
      </c>
      <c r="BI2898" s="193">
        <f>IF(N2898="nulová",J2898,0)</f>
        <v>0</v>
      </c>
      <c r="BJ2898" s="19" t="s">
        <v>92</v>
      </c>
      <c r="BK2898" s="193">
        <f>ROUND(I2898*H2898,2)</f>
        <v>0</v>
      </c>
      <c r="BL2898" s="19" t="s">
        <v>301</v>
      </c>
      <c r="BM2898" s="192" t="s">
        <v>3537</v>
      </c>
    </row>
    <row r="2899" s="2" customFormat="1">
      <c r="A2899" s="38"/>
      <c r="B2899" s="39"/>
      <c r="C2899" s="38"/>
      <c r="D2899" s="194" t="s">
        <v>193</v>
      </c>
      <c r="E2899" s="38"/>
      <c r="F2899" s="195" t="s">
        <v>3536</v>
      </c>
      <c r="G2899" s="38"/>
      <c r="H2899" s="38"/>
      <c r="I2899" s="196"/>
      <c r="J2899" s="38"/>
      <c r="K2899" s="38"/>
      <c r="L2899" s="39"/>
      <c r="M2899" s="197"/>
      <c r="N2899" s="198"/>
      <c r="O2899" s="77"/>
      <c r="P2899" s="77"/>
      <c r="Q2899" s="77"/>
      <c r="R2899" s="77"/>
      <c r="S2899" s="77"/>
      <c r="T2899" s="78"/>
      <c r="U2899" s="38"/>
      <c r="V2899" s="38"/>
      <c r="W2899" s="38"/>
      <c r="X2899" s="38"/>
      <c r="Y2899" s="38"/>
      <c r="Z2899" s="38"/>
      <c r="AA2899" s="38"/>
      <c r="AB2899" s="38"/>
      <c r="AC2899" s="38"/>
      <c r="AD2899" s="38"/>
      <c r="AE2899" s="38"/>
      <c r="AT2899" s="19" t="s">
        <v>193</v>
      </c>
      <c r="AU2899" s="19" t="s">
        <v>92</v>
      </c>
    </row>
    <row r="2900" s="2" customFormat="1">
      <c r="A2900" s="38"/>
      <c r="B2900" s="39"/>
      <c r="C2900" s="38"/>
      <c r="D2900" s="207" t="s">
        <v>201</v>
      </c>
      <c r="E2900" s="38"/>
      <c r="F2900" s="208" t="s">
        <v>3538</v>
      </c>
      <c r="G2900" s="38"/>
      <c r="H2900" s="38"/>
      <c r="I2900" s="196"/>
      <c r="J2900" s="38"/>
      <c r="K2900" s="38"/>
      <c r="L2900" s="39"/>
      <c r="M2900" s="197"/>
      <c r="N2900" s="198"/>
      <c r="O2900" s="77"/>
      <c r="P2900" s="77"/>
      <c r="Q2900" s="77"/>
      <c r="R2900" s="77"/>
      <c r="S2900" s="77"/>
      <c r="T2900" s="78"/>
      <c r="U2900" s="38"/>
      <c r="V2900" s="38"/>
      <c r="W2900" s="38"/>
      <c r="X2900" s="38"/>
      <c r="Y2900" s="38"/>
      <c r="Z2900" s="38"/>
      <c r="AA2900" s="38"/>
      <c r="AB2900" s="38"/>
      <c r="AC2900" s="38"/>
      <c r="AD2900" s="38"/>
      <c r="AE2900" s="38"/>
      <c r="AT2900" s="19" t="s">
        <v>201</v>
      </c>
      <c r="AU2900" s="19" t="s">
        <v>92</v>
      </c>
    </row>
    <row r="2901" s="2" customFormat="1" ht="24.15" customHeight="1">
      <c r="A2901" s="38"/>
      <c r="B2901" s="180"/>
      <c r="C2901" s="181" t="s">
        <v>3539</v>
      </c>
      <c r="D2901" s="181" t="s">
        <v>187</v>
      </c>
      <c r="E2901" s="182" t="s">
        <v>3540</v>
      </c>
      <c r="F2901" s="183" t="s">
        <v>3541</v>
      </c>
      <c r="G2901" s="184" t="s">
        <v>1809</v>
      </c>
      <c r="H2901" s="242"/>
      <c r="I2901" s="186"/>
      <c r="J2901" s="187">
        <f>ROUND(I2901*H2901,2)</f>
        <v>0</v>
      </c>
      <c r="K2901" s="183" t="s">
        <v>199</v>
      </c>
      <c r="L2901" s="39"/>
      <c r="M2901" s="188" t="s">
        <v>1</v>
      </c>
      <c r="N2901" s="189" t="s">
        <v>42</v>
      </c>
      <c r="O2901" s="77"/>
      <c r="P2901" s="190">
        <f>O2901*H2901</f>
        <v>0</v>
      </c>
      <c r="Q2901" s="190">
        <v>0</v>
      </c>
      <c r="R2901" s="190">
        <f>Q2901*H2901</f>
        <v>0</v>
      </c>
      <c r="S2901" s="190">
        <v>0</v>
      </c>
      <c r="T2901" s="191">
        <f>S2901*H2901</f>
        <v>0</v>
      </c>
      <c r="U2901" s="38"/>
      <c r="V2901" s="38"/>
      <c r="W2901" s="38"/>
      <c r="X2901" s="38"/>
      <c r="Y2901" s="38"/>
      <c r="Z2901" s="38"/>
      <c r="AA2901" s="38"/>
      <c r="AB2901" s="38"/>
      <c r="AC2901" s="38"/>
      <c r="AD2901" s="38"/>
      <c r="AE2901" s="38"/>
      <c r="AR2901" s="192" t="s">
        <v>301</v>
      </c>
      <c r="AT2901" s="192" t="s">
        <v>187</v>
      </c>
      <c r="AU2901" s="192" t="s">
        <v>92</v>
      </c>
      <c r="AY2901" s="19" t="s">
        <v>185</v>
      </c>
      <c r="BE2901" s="193">
        <f>IF(N2901="základní",J2901,0)</f>
        <v>0</v>
      </c>
      <c r="BF2901" s="193">
        <f>IF(N2901="snížená",J2901,0)</f>
        <v>0</v>
      </c>
      <c r="BG2901" s="193">
        <f>IF(N2901="zákl. přenesená",J2901,0)</f>
        <v>0</v>
      </c>
      <c r="BH2901" s="193">
        <f>IF(N2901="sníž. přenesená",J2901,0)</f>
        <v>0</v>
      </c>
      <c r="BI2901" s="193">
        <f>IF(N2901="nulová",J2901,0)</f>
        <v>0</v>
      </c>
      <c r="BJ2901" s="19" t="s">
        <v>92</v>
      </c>
      <c r="BK2901" s="193">
        <f>ROUND(I2901*H2901,2)</f>
        <v>0</v>
      </c>
      <c r="BL2901" s="19" t="s">
        <v>301</v>
      </c>
      <c r="BM2901" s="192" t="s">
        <v>3542</v>
      </c>
    </row>
    <row r="2902" s="2" customFormat="1">
      <c r="A2902" s="38"/>
      <c r="B2902" s="39"/>
      <c r="C2902" s="38"/>
      <c r="D2902" s="194" t="s">
        <v>193</v>
      </c>
      <c r="E2902" s="38"/>
      <c r="F2902" s="195" t="s">
        <v>3541</v>
      </c>
      <c r="G2902" s="38"/>
      <c r="H2902" s="38"/>
      <c r="I2902" s="196"/>
      <c r="J2902" s="38"/>
      <c r="K2902" s="38"/>
      <c r="L2902" s="39"/>
      <c r="M2902" s="197"/>
      <c r="N2902" s="198"/>
      <c r="O2902" s="77"/>
      <c r="P2902" s="77"/>
      <c r="Q2902" s="77"/>
      <c r="R2902" s="77"/>
      <c r="S2902" s="77"/>
      <c r="T2902" s="78"/>
      <c r="U2902" s="38"/>
      <c r="V2902" s="38"/>
      <c r="W2902" s="38"/>
      <c r="X2902" s="38"/>
      <c r="Y2902" s="38"/>
      <c r="Z2902" s="38"/>
      <c r="AA2902" s="38"/>
      <c r="AB2902" s="38"/>
      <c r="AC2902" s="38"/>
      <c r="AD2902" s="38"/>
      <c r="AE2902" s="38"/>
      <c r="AT2902" s="19" t="s">
        <v>193</v>
      </c>
      <c r="AU2902" s="19" t="s">
        <v>92</v>
      </c>
    </row>
    <row r="2903" s="2" customFormat="1">
      <c r="A2903" s="38"/>
      <c r="B2903" s="39"/>
      <c r="C2903" s="38"/>
      <c r="D2903" s="207" t="s">
        <v>201</v>
      </c>
      <c r="E2903" s="38"/>
      <c r="F2903" s="208" t="s">
        <v>3543</v>
      </c>
      <c r="G2903" s="38"/>
      <c r="H2903" s="38"/>
      <c r="I2903" s="196"/>
      <c r="J2903" s="38"/>
      <c r="K2903" s="38"/>
      <c r="L2903" s="39"/>
      <c r="M2903" s="197"/>
      <c r="N2903" s="198"/>
      <c r="O2903" s="77"/>
      <c r="P2903" s="77"/>
      <c r="Q2903" s="77"/>
      <c r="R2903" s="77"/>
      <c r="S2903" s="77"/>
      <c r="T2903" s="78"/>
      <c r="U2903" s="38"/>
      <c r="V2903" s="38"/>
      <c r="W2903" s="38"/>
      <c r="X2903" s="38"/>
      <c r="Y2903" s="38"/>
      <c r="Z2903" s="38"/>
      <c r="AA2903" s="38"/>
      <c r="AB2903" s="38"/>
      <c r="AC2903" s="38"/>
      <c r="AD2903" s="38"/>
      <c r="AE2903" s="38"/>
      <c r="AT2903" s="19" t="s">
        <v>201</v>
      </c>
      <c r="AU2903" s="19" t="s">
        <v>92</v>
      </c>
    </row>
    <row r="2904" s="12" customFormat="1" ht="22.8" customHeight="1">
      <c r="A2904" s="12"/>
      <c r="B2904" s="167"/>
      <c r="C2904" s="12"/>
      <c r="D2904" s="168" t="s">
        <v>75</v>
      </c>
      <c r="E2904" s="178" t="s">
        <v>3544</v>
      </c>
      <c r="F2904" s="178" t="s">
        <v>3545</v>
      </c>
      <c r="G2904" s="12"/>
      <c r="H2904" s="12"/>
      <c r="I2904" s="170"/>
      <c r="J2904" s="179">
        <f>BK2904</f>
        <v>0</v>
      </c>
      <c r="K2904" s="12"/>
      <c r="L2904" s="167"/>
      <c r="M2904" s="172"/>
      <c r="N2904" s="173"/>
      <c r="O2904" s="173"/>
      <c r="P2904" s="174">
        <f>SUM(P2905:P2987)</f>
        <v>0</v>
      </c>
      <c r="Q2904" s="173"/>
      <c r="R2904" s="174">
        <f>SUM(R2905:R2987)</f>
        <v>8.8846484199999978</v>
      </c>
      <c r="S2904" s="173"/>
      <c r="T2904" s="175">
        <f>SUM(T2905:T2987)</f>
        <v>7.9585400000000002</v>
      </c>
      <c r="U2904" s="12"/>
      <c r="V2904" s="12"/>
      <c r="W2904" s="12"/>
      <c r="X2904" s="12"/>
      <c r="Y2904" s="12"/>
      <c r="Z2904" s="12"/>
      <c r="AA2904" s="12"/>
      <c r="AB2904" s="12"/>
      <c r="AC2904" s="12"/>
      <c r="AD2904" s="12"/>
      <c r="AE2904" s="12"/>
      <c r="AR2904" s="168" t="s">
        <v>92</v>
      </c>
      <c r="AT2904" s="176" t="s">
        <v>75</v>
      </c>
      <c r="AU2904" s="176" t="s">
        <v>84</v>
      </c>
      <c r="AY2904" s="168" t="s">
        <v>185</v>
      </c>
      <c r="BK2904" s="177">
        <f>SUM(BK2905:BK2987)</f>
        <v>0</v>
      </c>
    </row>
    <row r="2905" s="2" customFormat="1" ht="24.15" customHeight="1">
      <c r="A2905" s="38"/>
      <c r="B2905" s="180"/>
      <c r="C2905" s="181" t="s">
        <v>3546</v>
      </c>
      <c r="D2905" s="181" t="s">
        <v>187</v>
      </c>
      <c r="E2905" s="182" t="s">
        <v>3547</v>
      </c>
      <c r="F2905" s="183" t="s">
        <v>3548</v>
      </c>
      <c r="G2905" s="184" t="s">
        <v>190</v>
      </c>
      <c r="H2905" s="185">
        <v>396.54599999999999</v>
      </c>
      <c r="I2905" s="186"/>
      <c r="J2905" s="187">
        <f>ROUND(I2905*H2905,2)</f>
        <v>0</v>
      </c>
      <c r="K2905" s="183" t="s">
        <v>199</v>
      </c>
      <c r="L2905" s="39"/>
      <c r="M2905" s="188" t="s">
        <v>1</v>
      </c>
      <c r="N2905" s="189" t="s">
        <v>42</v>
      </c>
      <c r="O2905" s="77"/>
      <c r="P2905" s="190">
        <f>O2905*H2905</f>
        <v>0</v>
      </c>
      <c r="Q2905" s="190">
        <v>0.00020000000000000001</v>
      </c>
      <c r="R2905" s="190">
        <f>Q2905*H2905</f>
        <v>0.079309199999999996</v>
      </c>
      <c r="S2905" s="190">
        <v>0</v>
      </c>
      <c r="T2905" s="191">
        <f>S2905*H2905</f>
        <v>0</v>
      </c>
      <c r="U2905" s="38"/>
      <c r="V2905" s="38"/>
      <c r="W2905" s="38"/>
      <c r="X2905" s="38"/>
      <c r="Y2905" s="38"/>
      <c r="Z2905" s="38"/>
      <c r="AA2905" s="38"/>
      <c r="AB2905" s="38"/>
      <c r="AC2905" s="38"/>
      <c r="AD2905" s="38"/>
      <c r="AE2905" s="38"/>
      <c r="AR2905" s="192" t="s">
        <v>301</v>
      </c>
      <c r="AT2905" s="192" t="s">
        <v>187</v>
      </c>
      <c r="AU2905" s="192" t="s">
        <v>92</v>
      </c>
      <c r="AY2905" s="19" t="s">
        <v>185</v>
      </c>
      <c r="BE2905" s="193">
        <f>IF(N2905="základní",J2905,0)</f>
        <v>0</v>
      </c>
      <c r="BF2905" s="193">
        <f>IF(N2905="snížená",J2905,0)</f>
        <v>0</v>
      </c>
      <c r="BG2905" s="193">
        <f>IF(N2905="zákl. přenesená",J2905,0)</f>
        <v>0</v>
      </c>
      <c r="BH2905" s="193">
        <f>IF(N2905="sníž. přenesená",J2905,0)</f>
        <v>0</v>
      </c>
      <c r="BI2905" s="193">
        <f>IF(N2905="nulová",J2905,0)</f>
        <v>0</v>
      </c>
      <c r="BJ2905" s="19" t="s">
        <v>92</v>
      </c>
      <c r="BK2905" s="193">
        <f>ROUND(I2905*H2905,2)</f>
        <v>0</v>
      </c>
      <c r="BL2905" s="19" t="s">
        <v>301</v>
      </c>
      <c r="BM2905" s="192" t="s">
        <v>3549</v>
      </c>
    </row>
    <row r="2906" s="2" customFormat="1">
      <c r="A2906" s="38"/>
      <c r="B2906" s="39"/>
      <c r="C2906" s="38"/>
      <c r="D2906" s="194" t="s">
        <v>193</v>
      </c>
      <c r="E2906" s="38"/>
      <c r="F2906" s="195" t="s">
        <v>3548</v>
      </c>
      <c r="G2906" s="38"/>
      <c r="H2906" s="38"/>
      <c r="I2906" s="196"/>
      <c r="J2906" s="38"/>
      <c r="K2906" s="38"/>
      <c r="L2906" s="39"/>
      <c r="M2906" s="197"/>
      <c r="N2906" s="198"/>
      <c r="O2906" s="77"/>
      <c r="P2906" s="77"/>
      <c r="Q2906" s="77"/>
      <c r="R2906" s="77"/>
      <c r="S2906" s="77"/>
      <c r="T2906" s="78"/>
      <c r="U2906" s="38"/>
      <c r="V2906" s="38"/>
      <c r="W2906" s="38"/>
      <c r="X2906" s="38"/>
      <c r="Y2906" s="38"/>
      <c r="Z2906" s="38"/>
      <c r="AA2906" s="38"/>
      <c r="AB2906" s="38"/>
      <c r="AC2906" s="38"/>
      <c r="AD2906" s="38"/>
      <c r="AE2906" s="38"/>
      <c r="AT2906" s="19" t="s">
        <v>193</v>
      </c>
      <c r="AU2906" s="19" t="s">
        <v>92</v>
      </c>
    </row>
    <row r="2907" s="2" customFormat="1">
      <c r="A2907" s="38"/>
      <c r="B2907" s="39"/>
      <c r="C2907" s="38"/>
      <c r="D2907" s="207" t="s">
        <v>201</v>
      </c>
      <c r="E2907" s="38"/>
      <c r="F2907" s="208" t="s">
        <v>3550</v>
      </c>
      <c r="G2907" s="38"/>
      <c r="H2907" s="38"/>
      <c r="I2907" s="196"/>
      <c r="J2907" s="38"/>
      <c r="K2907" s="38"/>
      <c r="L2907" s="39"/>
      <c r="M2907" s="197"/>
      <c r="N2907" s="198"/>
      <c r="O2907" s="77"/>
      <c r="P2907" s="77"/>
      <c r="Q2907" s="77"/>
      <c r="R2907" s="77"/>
      <c r="S2907" s="77"/>
      <c r="T2907" s="78"/>
      <c r="U2907" s="38"/>
      <c r="V2907" s="38"/>
      <c r="W2907" s="38"/>
      <c r="X2907" s="38"/>
      <c r="Y2907" s="38"/>
      <c r="Z2907" s="38"/>
      <c r="AA2907" s="38"/>
      <c r="AB2907" s="38"/>
      <c r="AC2907" s="38"/>
      <c r="AD2907" s="38"/>
      <c r="AE2907" s="38"/>
      <c r="AT2907" s="19" t="s">
        <v>201</v>
      </c>
      <c r="AU2907" s="19" t="s">
        <v>92</v>
      </c>
    </row>
    <row r="2908" s="14" customFormat="1">
      <c r="A2908" s="14"/>
      <c r="B2908" s="219"/>
      <c r="C2908" s="14"/>
      <c r="D2908" s="194" t="s">
        <v>194</v>
      </c>
      <c r="E2908" s="220" t="s">
        <v>1</v>
      </c>
      <c r="F2908" s="221" t="s">
        <v>971</v>
      </c>
      <c r="G2908" s="14"/>
      <c r="H2908" s="220" t="s">
        <v>1</v>
      </c>
      <c r="I2908" s="222"/>
      <c r="J2908" s="14"/>
      <c r="K2908" s="14"/>
      <c r="L2908" s="219"/>
      <c r="M2908" s="223"/>
      <c r="N2908" s="224"/>
      <c r="O2908" s="224"/>
      <c r="P2908" s="224"/>
      <c r="Q2908" s="224"/>
      <c r="R2908" s="224"/>
      <c r="S2908" s="224"/>
      <c r="T2908" s="225"/>
      <c r="U2908" s="14"/>
      <c r="V2908" s="14"/>
      <c r="W2908" s="14"/>
      <c r="X2908" s="14"/>
      <c r="Y2908" s="14"/>
      <c r="Z2908" s="14"/>
      <c r="AA2908" s="14"/>
      <c r="AB2908" s="14"/>
      <c r="AC2908" s="14"/>
      <c r="AD2908" s="14"/>
      <c r="AE2908" s="14"/>
      <c r="AT2908" s="220" t="s">
        <v>194</v>
      </c>
      <c r="AU2908" s="220" t="s">
        <v>92</v>
      </c>
      <c r="AV2908" s="14" t="s">
        <v>84</v>
      </c>
      <c r="AW2908" s="14" t="s">
        <v>32</v>
      </c>
      <c r="AX2908" s="14" t="s">
        <v>76</v>
      </c>
      <c r="AY2908" s="220" t="s">
        <v>185</v>
      </c>
    </row>
    <row r="2909" s="13" customFormat="1">
      <c r="A2909" s="13"/>
      <c r="B2909" s="199"/>
      <c r="C2909" s="13"/>
      <c r="D2909" s="194" t="s">
        <v>194</v>
      </c>
      <c r="E2909" s="200" t="s">
        <v>1</v>
      </c>
      <c r="F2909" s="201" t="s">
        <v>972</v>
      </c>
      <c r="G2909" s="13"/>
      <c r="H2909" s="202">
        <v>396.54599999999999</v>
      </c>
      <c r="I2909" s="203"/>
      <c r="J2909" s="13"/>
      <c r="K2909" s="13"/>
      <c r="L2909" s="199"/>
      <c r="M2909" s="204"/>
      <c r="N2909" s="205"/>
      <c r="O2909" s="205"/>
      <c r="P2909" s="205"/>
      <c r="Q2909" s="205"/>
      <c r="R2909" s="205"/>
      <c r="S2909" s="205"/>
      <c r="T2909" s="206"/>
      <c r="U2909" s="13"/>
      <c r="V2909" s="13"/>
      <c r="W2909" s="13"/>
      <c r="X2909" s="13"/>
      <c r="Y2909" s="13"/>
      <c r="Z2909" s="13"/>
      <c r="AA2909" s="13"/>
      <c r="AB2909" s="13"/>
      <c r="AC2909" s="13"/>
      <c r="AD2909" s="13"/>
      <c r="AE2909" s="13"/>
      <c r="AT2909" s="200" t="s">
        <v>194</v>
      </c>
      <c r="AU2909" s="200" t="s">
        <v>92</v>
      </c>
      <c r="AV2909" s="13" t="s">
        <v>92</v>
      </c>
      <c r="AW2909" s="13" t="s">
        <v>32</v>
      </c>
      <c r="AX2909" s="13" t="s">
        <v>84</v>
      </c>
      <c r="AY2909" s="200" t="s">
        <v>185</v>
      </c>
    </row>
    <row r="2910" s="2" customFormat="1" ht="33" customHeight="1">
      <c r="A2910" s="38"/>
      <c r="B2910" s="180"/>
      <c r="C2910" s="181" t="s">
        <v>3551</v>
      </c>
      <c r="D2910" s="181" t="s">
        <v>187</v>
      </c>
      <c r="E2910" s="182" t="s">
        <v>3552</v>
      </c>
      <c r="F2910" s="183" t="s">
        <v>3553</v>
      </c>
      <c r="G2910" s="184" t="s">
        <v>584</v>
      </c>
      <c r="H2910" s="185">
        <v>861.91999999999996</v>
      </c>
      <c r="I2910" s="186"/>
      <c r="J2910" s="187">
        <f>ROUND(I2910*H2910,2)</f>
        <v>0</v>
      </c>
      <c r="K2910" s="183" t="s">
        <v>1</v>
      </c>
      <c r="L2910" s="39"/>
      <c r="M2910" s="188" t="s">
        <v>1</v>
      </c>
      <c r="N2910" s="189" t="s">
        <v>42</v>
      </c>
      <c r="O2910" s="77"/>
      <c r="P2910" s="190">
        <f>O2910*H2910</f>
        <v>0</v>
      </c>
      <c r="Q2910" s="190">
        <v>1.0000000000000001E-05</v>
      </c>
      <c r="R2910" s="190">
        <f>Q2910*H2910</f>
        <v>0.0086192000000000005</v>
      </c>
      <c r="S2910" s="190">
        <v>0</v>
      </c>
      <c r="T2910" s="191">
        <f>S2910*H2910</f>
        <v>0</v>
      </c>
      <c r="U2910" s="38"/>
      <c r="V2910" s="38"/>
      <c r="W2910" s="38"/>
      <c r="X2910" s="38"/>
      <c r="Y2910" s="38"/>
      <c r="Z2910" s="38"/>
      <c r="AA2910" s="38"/>
      <c r="AB2910" s="38"/>
      <c r="AC2910" s="38"/>
      <c r="AD2910" s="38"/>
      <c r="AE2910" s="38"/>
      <c r="AR2910" s="192" t="s">
        <v>301</v>
      </c>
      <c r="AT2910" s="192" t="s">
        <v>187</v>
      </c>
      <c r="AU2910" s="192" t="s">
        <v>92</v>
      </c>
      <c r="AY2910" s="19" t="s">
        <v>185</v>
      </c>
      <c r="BE2910" s="193">
        <f>IF(N2910="základní",J2910,0)</f>
        <v>0</v>
      </c>
      <c r="BF2910" s="193">
        <f>IF(N2910="snížená",J2910,0)</f>
        <v>0</v>
      </c>
      <c r="BG2910" s="193">
        <f>IF(N2910="zákl. přenesená",J2910,0)</f>
        <v>0</v>
      </c>
      <c r="BH2910" s="193">
        <f>IF(N2910="sníž. přenesená",J2910,0)</f>
        <v>0</v>
      </c>
      <c r="BI2910" s="193">
        <f>IF(N2910="nulová",J2910,0)</f>
        <v>0</v>
      </c>
      <c r="BJ2910" s="19" t="s">
        <v>92</v>
      </c>
      <c r="BK2910" s="193">
        <f>ROUND(I2910*H2910,2)</f>
        <v>0</v>
      </c>
      <c r="BL2910" s="19" t="s">
        <v>301</v>
      </c>
      <c r="BM2910" s="192" t="s">
        <v>3554</v>
      </c>
    </row>
    <row r="2911" s="2" customFormat="1">
      <c r="A2911" s="38"/>
      <c r="B2911" s="39"/>
      <c r="C2911" s="38"/>
      <c r="D2911" s="194" t="s">
        <v>193</v>
      </c>
      <c r="E2911" s="38"/>
      <c r="F2911" s="195" t="s">
        <v>3553</v>
      </c>
      <c r="G2911" s="38"/>
      <c r="H2911" s="38"/>
      <c r="I2911" s="196"/>
      <c r="J2911" s="38"/>
      <c r="K2911" s="38"/>
      <c r="L2911" s="39"/>
      <c r="M2911" s="197"/>
      <c r="N2911" s="198"/>
      <c r="O2911" s="77"/>
      <c r="P2911" s="77"/>
      <c r="Q2911" s="77"/>
      <c r="R2911" s="77"/>
      <c r="S2911" s="77"/>
      <c r="T2911" s="78"/>
      <c r="U2911" s="38"/>
      <c r="V2911" s="38"/>
      <c r="W2911" s="38"/>
      <c r="X2911" s="38"/>
      <c r="Y2911" s="38"/>
      <c r="Z2911" s="38"/>
      <c r="AA2911" s="38"/>
      <c r="AB2911" s="38"/>
      <c r="AC2911" s="38"/>
      <c r="AD2911" s="38"/>
      <c r="AE2911" s="38"/>
      <c r="AT2911" s="19" t="s">
        <v>193</v>
      </c>
      <c r="AU2911" s="19" t="s">
        <v>92</v>
      </c>
    </row>
    <row r="2912" s="14" customFormat="1">
      <c r="A2912" s="14"/>
      <c r="B2912" s="219"/>
      <c r="C2912" s="14"/>
      <c r="D2912" s="194" t="s">
        <v>194</v>
      </c>
      <c r="E2912" s="220" t="s">
        <v>1</v>
      </c>
      <c r="F2912" s="221" t="s">
        <v>3555</v>
      </c>
      <c r="G2912" s="14"/>
      <c r="H2912" s="220" t="s">
        <v>1</v>
      </c>
      <c r="I2912" s="222"/>
      <c r="J2912" s="14"/>
      <c r="K2912" s="14"/>
      <c r="L2912" s="219"/>
      <c r="M2912" s="223"/>
      <c r="N2912" s="224"/>
      <c r="O2912" s="224"/>
      <c r="P2912" s="224"/>
      <c r="Q2912" s="224"/>
      <c r="R2912" s="224"/>
      <c r="S2912" s="224"/>
      <c r="T2912" s="225"/>
      <c r="U2912" s="14"/>
      <c r="V2912" s="14"/>
      <c r="W2912" s="14"/>
      <c r="X2912" s="14"/>
      <c r="Y2912" s="14"/>
      <c r="Z2912" s="14"/>
      <c r="AA2912" s="14"/>
      <c r="AB2912" s="14"/>
      <c r="AC2912" s="14"/>
      <c r="AD2912" s="14"/>
      <c r="AE2912" s="14"/>
      <c r="AT2912" s="220" t="s">
        <v>194</v>
      </c>
      <c r="AU2912" s="220" t="s">
        <v>92</v>
      </c>
      <c r="AV2912" s="14" t="s">
        <v>84</v>
      </c>
      <c r="AW2912" s="14" t="s">
        <v>32</v>
      </c>
      <c r="AX2912" s="14" t="s">
        <v>76</v>
      </c>
      <c r="AY2912" s="220" t="s">
        <v>185</v>
      </c>
    </row>
    <row r="2913" s="13" customFormat="1">
      <c r="A2913" s="13"/>
      <c r="B2913" s="199"/>
      <c r="C2913" s="13"/>
      <c r="D2913" s="194" t="s">
        <v>194</v>
      </c>
      <c r="E2913" s="200" t="s">
        <v>1</v>
      </c>
      <c r="F2913" s="201" t="s">
        <v>3556</v>
      </c>
      <c r="G2913" s="13"/>
      <c r="H2913" s="202">
        <v>173.96000000000001</v>
      </c>
      <c r="I2913" s="203"/>
      <c r="J2913" s="13"/>
      <c r="K2913" s="13"/>
      <c r="L2913" s="199"/>
      <c r="M2913" s="204"/>
      <c r="N2913" s="205"/>
      <c r="O2913" s="205"/>
      <c r="P2913" s="205"/>
      <c r="Q2913" s="205"/>
      <c r="R2913" s="205"/>
      <c r="S2913" s="205"/>
      <c r="T2913" s="206"/>
      <c r="U2913" s="13"/>
      <c r="V2913" s="13"/>
      <c r="W2913" s="13"/>
      <c r="X2913" s="13"/>
      <c r="Y2913" s="13"/>
      <c r="Z2913" s="13"/>
      <c r="AA2913" s="13"/>
      <c r="AB2913" s="13"/>
      <c r="AC2913" s="13"/>
      <c r="AD2913" s="13"/>
      <c r="AE2913" s="13"/>
      <c r="AT2913" s="200" t="s">
        <v>194</v>
      </c>
      <c r="AU2913" s="200" t="s">
        <v>92</v>
      </c>
      <c r="AV2913" s="13" t="s">
        <v>92</v>
      </c>
      <c r="AW2913" s="13" t="s">
        <v>32</v>
      </c>
      <c r="AX2913" s="13" t="s">
        <v>76</v>
      </c>
      <c r="AY2913" s="200" t="s">
        <v>185</v>
      </c>
    </row>
    <row r="2914" s="13" customFormat="1">
      <c r="A2914" s="13"/>
      <c r="B2914" s="199"/>
      <c r="C2914" s="13"/>
      <c r="D2914" s="194" t="s">
        <v>194</v>
      </c>
      <c r="E2914" s="200" t="s">
        <v>1</v>
      </c>
      <c r="F2914" s="201" t="s">
        <v>3557</v>
      </c>
      <c r="G2914" s="13"/>
      <c r="H2914" s="202">
        <v>18.719999999999999</v>
      </c>
      <c r="I2914" s="203"/>
      <c r="J2914" s="13"/>
      <c r="K2914" s="13"/>
      <c r="L2914" s="199"/>
      <c r="M2914" s="204"/>
      <c r="N2914" s="205"/>
      <c r="O2914" s="205"/>
      <c r="P2914" s="205"/>
      <c r="Q2914" s="205"/>
      <c r="R2914" s="205"/>
      <c r="S2914" s="205"/>
      <c r="T2914" s="206"/>
      <c r="U2914" s="13"/>
      <c r="V2914" s="13"/>
      <c r="W2914" s="13"/>
      <c r="X2914" s="13"/>
      <c r="Y2914" s="13"/>
      <c r="Z2914" s="13"/>
      <c r="AA2914" s="13"/>
      <c r="AB2914" s="13"/>
      <c r="AC2914" s="13"/>
      <c r="AD2914" s="13"/>
      <c r="AE2914" s="13"/>
      <c r="AT2914" s="200" t="s">
        <v>194</v>
      </c>
      <c r="AU2914" s="200" t="s">
        <v>92</v>
      </c>
      <c r="AV2914" s="13" t="s">
        <v>92</v>
      </c>
      <c r="AW2914" s="13" t="s">
        <v>32</v>
      </c>
      <c r="AX2914" s="13" t="s">
        <v>76</v>
      </c>
      <c r="AY2914" s="200" t="s">
        <v>185</v>
      </c>
    </row>
    <row r="2915" s="13" customFormat="1">
      <c r="A2915" s="13"/>
      <c r="B2915" s="199"/>
      <c r="C2915" s="13"/>
      <c r="D2915" s="194" t="s">
        <v>194</v>
      </c>
      <c r="E2915" s="200" t="s">
        <v>1</v>
      </c>
      <c r="F2915" s="201" t="s">
        <v>3558</v>
      </c>
      <c r="G2915" s="13"/>
      <c r="H2915" s="202">
        <v>31.940000000000001</v>
      </c>
      <c r="I2915" s="203"/>
      <c r="J2915" s="13"/>
      <c r="K2915" s="13"/>
      <c r="L2915" s="199"/>
      <c r="M2915" s="204"/>
      <c r="N2915" s="205"/>
      <c r="O2915" s="205"/>
      <c r="P2915" s="205"/>
      <c r="Q2915" s="205"/>
      <c r="R2915" s="205"/>
      <c r="S2915" s="205"/>
      <c r="T2915" s="206"/>
      <c r="U2915" s="13"/>
      <c r="V2915" s="13"/>
      <c r="W2915" s="13"/>
      <c r="X2915" s="13"/>
      <c r="Y2915" s="13"/>
      <c r="Z2915" s="13"/>
      <c r="AA2915" s="13"/>
      <c r="AB2915" s="13"/>
      <c r="AC2915" s="13"/>
      <c r="AD2915" s="13"/>
      <c r="AE2915" s="13"/>
      <c r="AT2915" s="200" t="s">
        <v>194</v>
      </c>
      <c r="AU2915" s="200" t="s">
        <v>92</v>
      </c>
      <c r="AV2915" s="13" t="s">
        <v>92</v>
      </c>
      <c r="AW2915" s="13" t="s">
        <v>32</v>
      </c>
      <c r="AX2915" s="13" t="s">
        <v>76</v>
      </c>
      <c r="AY2915" s="200" t="s">
        <v>185</v>
      </c>
    </row>
    <row r="2916" s="13" customFormat="1">
      <c r="A2916" s="13"/>
      <c r="B2916" s="199"/>
      <c r="C2916" s="13"/>
      <c r="D2916" s="194" t="s">
        <v>194</v>
      </c>
      <c r="E2916" s="200" t="s">
        <v>1</v>
      </c>
      <c r="F2916" s="201" t="s">
        <v>3559</v>
      </c>
      <c r="G2916" s="13"/>
      <c r="H2916" s="202">
        <v>416.39999999999998</v>
      </c>
      <c r="I2916" s="203"/>
      <c r="J2916" s="13"/>
      <c r="K2916" s="13"/>
      <c r="L2916" s="199"/>
      <c r="M2916" s="204"/>
      <c r="N2916" s="205"/>
      <c r="O2916" s="205"/>
      <c r="P2916" s="205"/>
      <c r="Q2916" s="205"/>
      <c r="R2916" s="205"/>
      <c r="S2916" s="205"/>
      <c r="T2916" s="206"/>
      <c r="U2916" s="13"/>
      <c r="V2916" s="13"/>
      <c r="W2916" s="13"/>
      <c r="X2916" s="13"/>
      <c r="Y2916" s="13"/>
      <c r="Z2916" s="13"/>
      <c r="AA2916" s="13"/>
      <c r="AB2916" s="13"/>
      <c r="AC2916" s="13"/>
      <c r="AD2916" s="13"/>
      <c r="AE2916" s="13"/>
      <c r="AT2916" s="200" t="s">
        <v>194</v>
      </c>
      <c r="AU2916" s="200" t="s">
        <v>92</v>
      </c>
      <c r="AV2916" s="13" t="s">
        <v>92</v>
      </c>
      <c r="AW2916" s="13" t="s">
        <v>32</v>
      </c>
      <c r="AX2916" s="13" t="s">
        <v>76</v>
      </c>
      <c r="AY2916" s="200" t="s">
        <v>185</v>
      </c>
    </row>
    <row r="2917" s="13" customFormat="1">
      <c r="A2917" s="13"/>
      <c r="B2917" s="199"/>
      <c r="C2917" s="13"/>
      <c r="D2917" s="194" t="s">
        <v>194</v>
      </c>
      <c r="E2917" s="200" t="s">
        <v>1</v>
      </c>
      <c r="F2917" s="201" t="s">
        <v>1687</v>
      </c>
      <c r="G2917" s="13"/>
      <c r="H2917" s="202">
        <v>207</v>
      </c>
      <c r="I2917" s="203"/>
      <c r="J2917" s="13"/>
      <c r="K2917" s="13"/>
      <c r="L2917" s="199"/>
      <c r="M2917" s="204"/>
      <c r="N2917" s="205"/>
      <c r="O2917" s="205"/>
      <c r="P2917" s="205"/>
      <c r="Q2917" s="205"/>
      <c r="R2917" s="205"/>
      <c r="S2917" s="205"/>
      <c r="T2917" s="206"/>
      <c r="U2917" s="13"/>
      <c r="V2917" s="13"/>
      <c r="W2917" s="13"/>
      <c r="X2917" s="13"/>
      <c r="Y2917" s="13"/>
      <c r="Z2917" s="13"/>
      <c r="AA2917" s="13"/>
      <c r="AB2917" s="13"/>
      <c r="AC2917" s="13"/>
      <c r="AD2917" s="13"/>
      <c r="AE2917" s="13"/>
      <c r="AT2917" s="200" t="s">
        <v>194</v>
      </c>
      <c r="AU2917" s="200" t="s">
        <v>92</v>
      </c>
      <c r="AV2917" s="13" t="s">
        <v>92</v>
      </c>
      <c r="AW2917" s="13" t="s">
        <v>32</v>
      </c>
      <c r="AX2917" s="13" t="s">
        <v>76</v>
      </c>
      <c r="AY2917" s="200" t="s">
        <v>185</v>
      </c>
    </row>
    <row r="2918" s="13" customFormat="1">
      <c r="A2918" s="13"/>
      <c r="B2918" s="199"/>
      <c r="C2918" s="13"/>
      <c r="D2918" s="194" t="s">
        <v>194</v>
      </c>
      <c r="E2918" s="200" t="s">
        <v>1</v>
      </c>
      <c r="F2918" s="201" t="s">
        <v>3560</v>
      </c>
      <c r="G2918" s="13"/>
      <c r="H2918" s="202">
        <v>13.9</v>
      </c>
      <c r="I2918" s="203"/>
      <c r="J2918" s="13"/>
      <c r="K2918" s="13"/>
      <c r="L2918" s="199"/>
      <c r="M2918" s="204"/>
      <c r="N2918" s="205"/>
      <c r="O2918" s="205"/>
      <c r="P2918" s="205"/>
      <c r="Q2918" s="205"/>
      <c r="R2918" s="205"/>
      <c r="S2918" s="205"/>
      <c r="T2918" s="206"/>
      <c r="U2918" s="13"/>
      <c r="V2918" s="13"/>
      <c r="W2918" s="13"/>
      <c r="X2918" s="13"/>
      <c r="Y2918" s="13"/>
      <c r="Z2918" s="13"/>
      <c r="AA2918" s="13"/>
      <c r="AB2918" s="13"/>
      <c r="AC2918" s="13"/>
      <c r="AD2918" s="13"/>
      <c r="AE2918" s="13"/>
      <c r="AT2918" s="200" t="s">
        <v>194</v>
      </c>
      <c r="AU2918" s="200" t="s">
        <v>92</v>
      </c>
      <c r="AV2918" s="13" t="s">
        <v>92</v>
      </c>
      <c r="AW2918" s="13" t="s">
        <v>32</v>
      </c>
      <c r="AX2918" s="13" t="s">
        <v>76</v>
      </c>
      <c r="AY2918" s="200" t="s">
        <v>185</v>
      </c>
    </row>
    <row r="2919" s="15" customFormat="1">
      <c r="A2919" s="15"/>
      <c r="B2919" s="226"/>
      <c r="C2919" s="15"/>
      <c r="D2919" s="194" t="s">
        <v>194</v>
      </c>
      <c r="E2919" s="227" t="s">
        <v>1</v>
      </c>
      <c r="F2919" s="228" t="s">
        <v>276</v>
      </c>
      <c r="G2919" s="15"/>
      <c r="H2919" s="229">
        <v>861.91999999999996</v>
      </c>
      <c r="I2919" s="230"/>
      <c r="J2919" s="15"/>
      <c r="K2919" s="15"/>
      <c r="L2919" s="226"/>
      <c r="M2919" s="231"/>
      <c r="N2919" s="232"/>
      <c r="O2919" s="232"/>
      <c r="P2919" s="232"/>
      <c r="Q2919" s="232"/>
      <c r="R2919" s="232"/>
      <c r="S2919" s="232"/>
      <c r="T2919" s="233"/>
      <c r="U2919" s="15"/>
      <c r="V2919" s="15"/>
      <c r="W2919" s="15"/>
      <c r="X2919" s="15"/>
      <c r="Y2919" s="15"/>
      <c r="Z2919" s="15"/>
      <c r="AA2919" s="15"/>
      <c r="AB2919" s="15"/>
      <c r="AC2919" s="15"/>
      <c r="AD2919" s="15"/>
      <c r="AE2919" s="15"/>
      <c r="AT2919" s="227" t="s">
        <v>194</v>
      </c>
      <c r="AU2919" s="227" t="s">
        <v>92</v>
      </c>
      <c r="AV2919" s="15" t="s">
        <v>191</v>
      </c>
      <c r="AW2919" s="15" t="s">
        <v>32</v>
      </c>
      <c r="AX2919" s="15" t="s">
        <v>84</v>
      </c>
      <c r="AY2919" s="227" t="s">
        <v>185</v>
      </c>
    </row>
    <row r="2920" s="2" customFormat="1" ht="33" customHeight="1">
      <c r="A2920" s="38"/>
      <c r="B2920" s="180"/>
      <c r="C2920" s="181" t="s">
        <v>3561</v>
      </c>
      <c r="D2920" s="181" t="s">
        <v>187</v>
      </c>
      <c r="E2920" s="182" t="s">
        <v>3562</v>
      </c>
      <c r="F2920" s="183" t="s">
        <v>3563</v>
      </c>
      <c r="G2920" s="184" t="s">
        <v>584</v>
      </c>
      <c r="H2920" s="185">
        <v>235.22999999999999</v>
      </c>
      <c r="I2920" s="186"/>
      <c r="J2920" s="187">
        <f>ROUND(I2920*H2920,2)</f>
        <v>0</v>
      </c>
      <c r="K2920" s="183" t="s">
        <v>1</v>
      </c>
      <c r="L2920" s="39"/>
      <c r="M2920" s="188" t="s">
        <v>1</v>
      </c>
      <c r="N2920" s="189" t="s">
        <v>42</v>
      </c>
      <c r="O2920" s="77"/>
      <c r="P2920" s="190">
        <f>O2920*H2920</f>
        <v>0</v>
      </c>
      <c r="Q2920" s="190">
        <v>1.0000000000000001E-05</v>
      </c>
      <c r="R2920" s="190">
        <f>Q2920*H2920</f>
        <v>0.0023522999999999999</v>
      </c>
      <c r="S2920" s="190">
        <v>0</v>
      </c>
      <c r="T2920" s="191">
        <f>S2920*H2920</f>
        <v>0</v>
      </c>
      <c r="U2920" s="38"/>
      <c r="V2920" s="38"/>
      <c r="W2920" s="38"/>
      <c r="X2920" s="38"/>
      <c r="Y2920" s="38"/>
      <c r="Z2920" s="38"/>
      <c r="AA2920" s="38"/>
      <c r="AB2920" s="38"/>
      <c r="AC2920" s="38"/>
      <c r="AD2920" s="38"/>
      <c r="AE2920" s="38"/>
      <c r="AR2920" s="192" t="s">
        <v>301</v>
      </c>
      <c r="AT2920" s="192" t="s">
        <v>187</v>
      </c>
      <c r="AU2920" s="192" t="s">
        <v>92</v>
      </c>
      <c r="AY2920" s="19" t="s">
        <v>185</v>
      </c>
      <c r="BE2920" s="193">
        <f>IF(N2920="základní",J2920,0)</f>
        <v>0</v>
      </c>
      <c r="BF2920" s="193">
        <f>IF(N2920="snížená",J2920,0)</f>
        <v>0</v>
      </c>
      <c r="BG2920" s="193">
        <f>IF(N2920="zákl. přenesená",J2920,0)</f>
        <v>0</v>
      </c>
      <c r="BH2920" s="193">
        <f>IF(N2920="sníž. přenesená",J2920,0)</f>
        <v>0</v>
      </c>
      <c r="BI2920" s="193">
        <f>IF(N2920="nulová",J2920,0)</f>
        <v>0</v>
      </c>
      <c r="BJ2920" s="19" t="s">
        <v>92</v>
      </c>
      <c r="BK2920" s="193">
        <f>ROUND(I2920*H2920,2)</f>
        <v>0</v>
      </c>
      <c r="BL2920" s="19" t="s">
        <v>301</v>
      </c>
      <c r="BM2920" s="192" t="s">
        <v>3564</v>
      </c>
    </row>
    <row r="2921" s="2" customFormat="1">
      <c r="A2921" s="38"/>
      <c r="B2921" s="39"/>
      <c r="C2921" s="38"/>
      <c r="D2921" s="194" t="s">
        <v>193</v>
      </c>
      <c r="E2921" s="38"/>
      <c r="F2921" s="195" t="s">
        <v>3563</v>
      </c>
      <c r="G2921" s="38"/>
      <c r="H2921" s="38"/>
      <c r="I2921" s="196"/>
      <c r="J2921" s="38"/>
      <c r="K2921" s="38"/>
      <c r="L2921" s="39"/>
      <c r="M2921" s="197"/>
      <c r="N2921" s="198"/>
      <c r="O2921" s="77"/>
      <c r="P2921" s="77"/>
      <c r="Q2921" s="77"/>
      <c r="R2921" s="77"/>
      <c r="S2921" s="77"/>
      <c r="T2921" s="78"/>
      <c r="U2921" s="38"/>
      <c r="V2921" s="38"/>
      <c r="W2921" s="38"/>
      <c r="X2921" s="38"/>
      <c r="Y2921" s="38"/>
      <c r="Z2921" s="38"/>
      <c r="AA2921" s="38"/>
      <c r="AB2921" s="38"/>
      <c r="AC2921" s="38"/>
      <c r="AD2921" s="38"/>
      <c r="AE2921" s="38"/>
      <c r="AT2921" s="19" t="s">
        <v>193</v>
      </c>
      <c r="AU2921" s="19" t="s">
        <v>92</v>
      </c>
    </row>
    <row r="2922" s="14" customFormat="1">
      <c r="A2922" s="14"/>
      <c r="B2922" s="219"/>
      <c r="C2922" s="14"/>
      <c r="D2922" s="194" t="s">
        <v>194</v>
      </c>
      <c r="E2922" s="220" t="s">
        <v>1</v>
      </c>
      <c r="F2922" s="221" t="s">
        <v>3565</v>
      </c>
      <c r="G2922" s="14"/>
      <c r="H2922" s="220" t="s">
        <v>1</v>
      </c>
      <c r="I2922" s="222"/>
      <c r="J2922" s="14"/>
      <c r="K2922" s="14"/>
      <c r="L2922" s="219"/>
      <c r="M2922" s="223"/>
      <c r="N2922" s="224"/>
      <c r="O2922" s="224"/>
      <c r="P2922" s="224"/>
      <c r="Q2922" s="224"/>
      <c r="R2922" s="224"/>
      <c r="S2922" s="224"/>
      <c r="T2922" s="225"/>
      <c r="U2922" s="14"/>
      <c r="V2922" s="14"/>
      <c r="W2922" s="14"/>
      <c r="X2922" s="14"/>
      <c r="Y2922" s="14"/>
      <c r="Z2922" s="14"/>
      <c r="AA2922" s="14"/>
      <c r="AB2922" s="14"/>
      <c r="AC2922" s="14"/>
      <c r="AD2922" s="14"/>
      <c r="AE2922" s="14"/>
      <c r="AT2922" s="220" t="s">
        <v>194</v>
      </c>
      <c r="AU2922" s="220" t="s">
        <v>92</v>
      </c>
      <c r="AV2922" s="14" t="s">
        <v>84</v>
      </c>
      <c r="AW2922" s="14" t="s">
        <v>32</v>
      </c>
      <c r="AX2922" s="14" t="s">
        <v>76</v>
      </c>
      <c r="AY2922" s="220" t="s">
        <v>185</v>
      </c>
    </row>
    <row r="2923" s="13" customFormat="1">
      <c r="A2923" s="13"/>
      <c r="B2923" s="199"/>
      <c r="C2923" s="13"/>
      <c r="D2923" s="194" t="s">
        <v>194</v>
      </c>
      <c r="E2923" s="200" t="s">
        <v>1</v>
      </c>
      <c r="F2923" s="201" t="s">
        <v>1474</v>
      </c>
      <c r="G2923" s="13"/>
      <c r="H2923" s="202">
        <v>176</v>
      </c>
      <c r="I2923" s="203"/>
      <c r="J2923" s="13"/>
      <c r="K2923" s="13"/>
      <c r="L2923" s="199"/>
      <c r="M2923" s="204"/>
      <c r="N2923" s="205"/>
      <c r="O2923" s="205"/>
      <c r="P2923" s="205"/>
      <c r="Q2923" s="205"/>
      <c r="R2923" s="205"/>
      <c r="S2923" s="205"/>
      <c r="T2923" s="206"/>
      <c r="U2923" s="13"/>
      <c r="V2923" s="13"/>
      <c r="W2923" s="13"/>
      <c r="X2923" s="13"/>
      <c r="Y2923" s="13"/>
      <c r="Z2923" s="13"/>
      <c r="AA2923" s="13"/>
      <c r="AB2923" s="13"/>
      <c r="AC2923" s="13"/>
      <c r="AD2923" s="13"/>
      <c r="AE2923" s="13"/>
      <c r="AT2923" s="200" t="s">
        <v>194</v>
      </c>
      <c r="AU2923" s="200" t="s">
        <v>92</v>
      </c>
      <c r="AV2923" s="13" t="s">
        <v>92</v>
      </c>
      <c r="AW2923" s="13" t="s">
        <v>32</v>
      </c>
      <c r="AX2923" s="13" t="s">
        <v>76</v>
      </c>
      <c r="AY2923" s="200" t="s">
        <v>185</v>
      </c>
    </row>
    <row r="2924" s="13" customFormat="1">
      <c r="A2924" s="13"/>
      <c r="B2924" s="199"/>
      <c r="C2924" s="13"/>
      <c r="D2924" s="194" t="s">
        <v>194</v>
      </c>
      <c r="E2924" s="200" t="s">
        <v>1</v>
      </c>
      <c r="F2924" s="201" t="s">
        <v>540</v>
      </c>
      <c r="G2924" s="13"/>
      <c r="H2924" s="202">
        <v>47</v>
      </c>
      <c r="I2924" s="203"/>
      <c r="J2924" s="13"/>
      <c r="K2924" s="13"/>
      <c r="L2924" s="199"/>
      <c r="M2924" s="204"/>
      <c r="N2924" s="205"/>
      <c r="O2924" s="205"/>
      <c r="P2924" s="205"/>
      <c r="Q2924" s="205"/>
      <c r="R2924" s="205"/>
      <c r="S2924" s="205"/>
      <c r="T2924" s="206"/>
      <c r="U2924" s="13"/>
      <c r="V2924" s="13"/>
      <c r="W2924" s="13"/>
      <c r="X2924" s="13"/>
      <c r="Y2924" s="13"/>
      <c r="Z2924" s="13"/>
      <c r="AA2924" s="13"/>
      <c r="AB2924" s="13"/>
      <c r="AC2924" s="13"/>
      <c r="AD2924" s="13"/>
      <c r="AE2924" s="13"/>
      <c r="AT2924" s="200" t="s">
        <v>194</v>
      </c>
      <c r="AU2924" s="200" t="s">
        <v>92</v>
      </c>
      <c r="AV2924" s="13" t="s">
        <v>92</v>
      </c>
      <c r="AW2924" s="13" t="s">
        <v>32</v>
      </c>
      <c r="AX2924" s="13" t="s">
        <v>76</v>
      </c>
      <c r="AY2924" s="200" t="s">
        <v>185</v>
      </c>
    </row>
    <row r="2925" s="13" customFormat="1">
      <c r="A2925" s="13"/>
      <c r="B2925" s="199"/>
      <c r="C2925" s="13"/>
      <c r="D2925" s="194" t="s">
        <v>194</v>
      </c>
      <c r="E2925" s="200" t="s">
        <v>1</v>
      </c>
      <c r="F2925" s="201" t="s">
        <v>3566</v>
      </c>
      <c r="G2925" s="13"/>
      <c r="H2925" s="202">
        <v>12.23</v>
      </c>
      <c r="I2925" s="203"/>
      <c r="J2925" s="13"/>
      <c r="K2925" s="13"/>
      <c r="L2925" s="199"/>
      <c r="M2925" s="204"/>
      <c r="N2925" s="205"/>
      <c r="O2925" s="205"/>
      <c r="P2925" s="205"/>
      <c r="Q2925" s="205"/>
      <c r="R2925" s="205"/>
      <c r="S2925" s="205"/>
      <c r="T2925" s="206"/>
      <c r="U2925" s="13"/>
      <c r="V2925" s="13"/>
      <c r="W2925" s="13"/>
      <c r="X2925" s="13"/>
      <c r="Y2925" s="13"/>
      <c r="Z2925" s="13"/>
      <c r="AA2925" s="13"/>
      <c r="AB2925" s="13"/>
      <c r="AC2925" s="13"/>
      <c r="AD2925" s="13"/>
      <c r="AE2925" s="13"/>
      <c r="AT2925" s="200" t="s">
        <v>194</v>
      </c>
      <c r="AU2925" s="200" t="s">
        <v>92</v>
      </c>
      <c r="AV2925" s="13" t="s">
        <v>92</v>
      </c>
      <c r="AW2925" s="13" t="s">
        <v>32</v>
      </c>
      <c r="AX2925" s="13" t="s">
        <v>76</v>
      </c>
      <c r="AY2925" s="200" t="s">
        <v>185</v>
      </c>
    </row>
    <row r="2926" s="15" customFormat="1">
      <c r="A2926" s="15"/>
      <c r="B2926" s="226"/>
      <c r="C2926" s="15"/>
      <c r="D2926" s="194" t="s">
        <v>194</v>
      </c>
      <c r="E2926" s="227" t="s">
        <v>1</v>
      </c>
      <c r="F2926" s="228" t="s">
        <v>276</v>
      </c>
      <c r="G2926" s="15"/>
      <c r="H2926" s="229">
        <v>235.22999999999999</v>
      </c>
      <c r="I2926" s="230"/>
      <c r="J2926" s="15"/>
      <c r="K2926" s="15"/>
      <c r="L2926" s="226"/>
      <c r="M2926" s="231"/>
      <c r="N2926" s="232"/>
      <c r="O2926" s="232"/>
      <c r="P2926" s="232"/>
      <c r="Q2926" s="232"/>
      <c r="R2926" s="232"/>
      <c r="S2926" s="232"/>
      <c r="T2926" s="233"/>
      <c r="U2926" s="15"/>
      <c r="V2926" s="15"/>
      <c r="W2926" s="15"/>
      <c r="X2926" s="15"/>
      <c r="Y2926" s="15"/>
      <c r="Z2926" s="15"/>
      <c r="AA2926" s="15"/>
      <c r="AB2926" s="15"/>
      <c r="AC2926" s="15"/>
      <c r="AD2926" s="15"/>
      <c r="AE2926" s="15"/>
      <c r="AT2926" s="227" t="s">
        <v>194</v>
      </c>
      <c r="AU2926" s="227" t="s">
        <v>92</v>
      </c>
      <c r="AV2926" s="15" t="s">
        <v>191</v>
      </c>
      <c r="AW2926" s="15" t="s">
        <v>32</v>
      </c>
      <c r="AX2926" s="15" t="s">
        <v>84</v>
      </c>
      <c r="AY2926" s="227" t="s">
        <v>185</v>
      </c>
    </row>
    <row r="2927" s="2" customFormat="1" ht="24.15" customHeight="1">
      <c r="A2927" s="38"/>
      <c r="B2927" s="180"/>
      <c r="C2927" s="181" t="s">
        <v>3567</v>
      </c>
      <c r="D2927" s="181" t="s">
        <v>187</v>
      </c>
      <c r="E2927" s="182" t="s">
        <v>3568</v>
      </c>
      <c r="F2927" s="183" t="s">
        <v>3569</v>
      </c>
      <c r="G2927" s="184" t="s">
        <v>190</v>
      </c>
      <c r="H2927" s="185">
        <v>511.92000000000002</v>
      </c>
      <c r="I2927" s="186"/>
      <c r="J2927" s="187">
        <f>ROUND(I2927*H2927,2)</f>
        <v>0</v>
      </c>
      <c r="K2927" s="183" t="s">
        <v>199</v>
      </c>
      <c r="L2927" s="39"/>
      <c r="M2927" s="188" t="s">
        <v>1</v>
      </c>
      <c r="N2927" s="189" t="s">
        <v>42</v>
      </c>
      <c r="O2927" s="77"/>
      <c r="P2927" s="190">
        <f>O2927*H2927</f>
        <v>0</v>
      </c>
      <c r="Q2927" s="190">
        <v>0</v>
      </c>
      <c r="R2927" s="190">
        <f>Q2927*H2927</f>
        <v>0</v>
      </c>
      <c r="S2927" s="190">
        <v>0.014999999999999999</v>
      </c>
      <c r="T2927" s="191">
        <f>S2927*H2927</f>
        <v>7.6787999999999998</v>
      </c>
      <c r="U2927" s="38"/>
      <c r="V2927" s="38"/>
      <c r="W2927" s="38"/>
      <c r="X2927" s="38"/>
      <c r="Y2927" s="38"/>
      <c r="Z2927" s="38"/>
      <c r="AA2927" s="38"/>
      <c r="AB2927" s="38"/>
      <c r="AC2927" s="38"/>
      <c r="AD2927" s="38"/>
      <c r="AE2927" s="38"/>
      <c r="AR2927" s="192" t="s">
        <v>301</v>
      </c>
      <c r="AT2927" s="192" t="s">
        <v>187</v>
      </c>
      <c r="AU2927" s="192" t="s">
        <v>92</v>
      </c>
      <c r="AY2927" s="19" t="s">
        <v>185</v>
      </c>
      <c r="BE2927" s="193">
        <f>IF(N2927="základní",J2927,0)</f>
        <v>0</v>
      </c>
      <c r="BF2927" s="193">
        <f>IF(N2927="snížená",J2927,0)</f>
        <v>0</v>
      </c>
      <c r="BG2927" s="193">
        <f>IF(N2927="zákl. přenesená",J2927,0)</f>
        <v>0</v>
      </c>
      <c r="BH2927" s="193">
        <f>IF(N2927="sníž. přenesená",J2927,0)</f>
        <v>0</v>
      </c>
      <c r="BI2927" s="193">
        <f>IF(N2927="nulová",J2927,0)</f>
        <v>0</v>
      </c>
      <c r="BJ2927" s="19" t="s">
        <v>92</v>
      </c>
      <c r="BK2927" s="193">
        <f>ROUND(I2927*H2927,2)</f>
        <v>0</v>
      </c>
      <c r="BL2927" s="19" t="s">
        <v>301</v>
      </c>
      <c r="BM2927" s="192" t="s">
        <v>3570</v>
      </c>
    </row>
    <row r="2928" s="2" customFormat="1">
      <c r="A2928" s="38"/>
      <c r="B2928" s="39"/>
      <c r="C2928" s="38"/>
      <c r="D2928" s="194" t="s">
        <v>193</v>
      </c>
      <c r="E2928" s="38"/>
      <c r="F2928" s="195" t="s">
        <v>3569</v>
      </c>
      <c r="G2928" s="38"/>
      <c r="H2928" s="38"/>
      <c r="I2928" s="196"/>
      <c r="J2928" s="38"/>
      <c r="K2928" s="38"/>
      <c r="L2928" s="39"/>
      <c r="M2928" s="197"/>
      <c r="N2928" s="198"/>
      <c r="O2928" s="77"/>
      <c r="P2928" s="77"/>
      <c r="Q2928" s="77"/>
      <c r="R2928" s="77"/>
      <c r="S2928" s="77"/>
      <c r="T2928" s="78"/>
      <c r="U2928" s="38"/>
      <c r="V2928" s="38"/>
      <c r="W2928" s="38"/>
      <c r="X2928" s="38"/>
      <c r="Y2928" s="38"/>
      <c r="Z2928" s="38"/>
      <c r="AA2928" s="38"/>
      <c r="AB2928" s="38"/>
      <c r="AC2928" s="38"/>
      <c r="AD2928" s="38"/>
      <c r="AE2928" s="38"/>
      <c r="AT2928" s="19" t="s">
        <v>193</v>
      </c>
      <c r="AU2928" s="19" t="s">
        <v>92</v>
      </c>
    </row>
    <row r="2929" s="2" customFormat="1">
      <c r="A2929" s="38"/>
      <c r="B2929" s="39"/>
      <c r="C2929" s="38"/>
      <c r="D2929" s="207" t="s">
        <v>201</v>
      </c>
      <c r="E2929" s="38"/>
      <c r="F2929" s="208" t="s">
        <v>3571</v>
      </c>
      <c r="G2929" s="38"/>
      <c r="H2929" s="38"/>
      <c r="I2929" s="196"/>
      <c r="J2929" s="38"/>
      <c r="K2929" s="38"/>
      <c r="L2929" s="39"/>
      <c r="M2929" s="197"/>
      <c r="N2929" s="198"/>
      <c r="O2929" s="77"/>
      <c r="P2929" s="77"/>
      <c r="Q2929" s="77"/>
      <c r="R2929" s="77"/>
      <c r="S2929" s="77"/>
      <c r="T2929" s="78"/>
      <c r="U2929" s="38"/>
      <c r="V2929" s="38"/>
      <c r="W2929" s="38"/>
      <c r="X2929" s="38"/>
      <c r="Y2929" s="38"/>
      <c r="Z2929" s="38"/>
      <c r="AA2929" s="38"/>
      <c r="AB2929" s="38"/>
      <c r="AC2929" s="38"/>
      <c r="AD2929" s="38"/>
      <c r="AE2929" s="38"/>
      <c r="AT2929" s="19" t="s">
        <v>201</v>
      </c>
      <c r="AU2929" s="19" t="s">
        <v>92</v>
      </c>
    </row>
    <row r="2930" s="14" customFormat="1">
      <c r="A2930" s="14"/>
      <c r="B2930" s="219"/>
      <c r="C2930" s="14"/>
      <c r="D2930" s="194" t="s">
        <v>194</v>
      </c>
      <c r="E2930" s="220" t="s">
        <v>1</v>
      </c>
      <c r="F2930" s="221" t="s">
        <v>1226</v>
      </c>
      <c r="G2930" s="14"/>
      <c r="H2930" s="220" t="s">
        <v>1</v>
      </c>
      <c r="I2930" s="222"/>
      <c r="J2930" s="14"/>
      <c r="K2930" s="14"/>
      <c r="L2930" s="219"/>
      <c r="M2930" s="223"/>
      <c r="N2930" s="224"/>
      <c r="O2930" s="224"/>
      <c r="P2930" s="224"/>
      <c r="Q2930" s="224"/>
      <c r="R2930" s="224"/>
      <c r="S2930" s="224"/>
      <c r="T2930" s="225"/>
      <c r="U2930" s="14"/>
      <c r="V2930" s="14"/>
      <c r="W2930" s="14"/>
      <c r="X2930" s="14"/>
      <c r="Y2930" s="14"/>
      <c r="Z2930" s="14"/>
      <c r="AA2930" s="14"/>
      <c r="AB2930" s="14"/>
      <c r="AC2930" s="14"/>
      <c r="AD2930" s="14"/>
      <c r="AE2930" s="14"/>
      <c r="AT2930" s="220" t="s">
        <v>194</v>
      </c>
      <c r="AU2930" s="220" t="s">
        <v>92</v>
      </c>
      <c r="AV2930" s="14" t="s">
        <v>84</v>
      </c>
      <c r="AW2930" s="14" t="s">
        <v>32</v>
      </c>
      <c r="AX2930" s="14" t="s">
        <v>76</v>
      </c>
      <c r="AY2930" s="220" t="s">
        <v>185</v>
      </c>
    </row>
    <row r="2931" s="14" customFormat="1">
      <c r="A2931" s="14"/>
      <c r="B2931" s="219"/>
      <c r="C2931" s="14"/>
      <c r="D2931" s="194" t="s">
        <v>194</v>
      </c>
      <c r="E2931" s="220" t="s">
        <v>1</v>
      </c>
      <c r="F2931" s="221" t="s">
        <v>403</v>
      </c>
      <c r="G2931" s="14"/>
      <c r="H2931" s="220" t="s">
        <v>1</v>
      </c>
      <c r="I2931" s="222"/>
      <c r="J2931" s="14"/>
      <c r="K2931" s="14"/>
      <c r="L2931" s="219"/>
      <c r="M2931" s="223"/>
      <c r="N2931" s="224"/>
      <c r="O2931" s="224"/>
      <c r="P2931" s="224"/>
      <c r="Q2931" s="224"/>
      <c r="R2931" s="224"/>
      <c r="S2931" s="224"/>
      <c r="T2931" s="225"/>
      <c r="U2931" s="14"/>
      <c r="V2931" s="14"/>
      <c r="W2931" s="14"/>
      <c r="X2931" s="14"/>
      <c r="Y2931" s="14"/>
      <c r="Z2931" s="14"/>
      <c r="AA2931" s="14"/>
      <c r="AB2931" s="14"/>
      <c r="AC2931" s="14"/>
      <c r="AD2931" s="14"/>
      <c r="AE2931" s="14"/>
      <c r="AT2931" s="220" t="s">
        <v>194</v>
      </c>
      <c r="AU2931" s="220" t="s">
        <v>92</v>
      </c>
      <c r="AV2931" s="14" t="s">
        <v>84</v>
      </c>
      <c r="AW2931" s="14" t="s">
        <v>32</v>
      </c>
      <c r="AX2931" s="14" t="s">
        <v>76</v>
      </c>
      <c r="AY2931" s="220" t="s">
        <v>185</v>
      </c>
    </row>
    <row r="2932" s="13" customFormat="1">
      <c r="A2932" s="13"/>
      <c r="B2932" s="199"/>
      <c r="C2932" s="13"/>
      <c r="D2932" s="194" t="s">
        <v>194</v>
      </c>
      <c r="E2932" s="200" t="s">
        <v>1</v>
      </c>
      <c r="F2932" s="201" t="s">
        <v>3572</v>
      </c>
      <c r="G2932" s="13"/>
      <c r="H2932" s="202">
        <v>254.5</v>
      </c>
      <c r="I2932" s="203"/>
      <c r="J2932" s="13"/>
      <c r="K2932" s="13"/>
      <c r="L2932" s="199"/>
      <c r="M2932" s="204"/>
      <c r="N2932" s="205"/>
      <c r="O2932" s="205"/>
      <c r="P2932" s="205"/>
      <c r="Q2932" s="205"/>
      <c r="R2932" s="205"/>
      <c r="S2932" s="205"/>
      <c r="T2932" s="206"/>
      <c r="U2932" s="13"/>
      <c r="V2932" s="13"/>
      <c r="W2932" s="13"/>
      <c r="X2932" s="13"/>
      <c r="Y2932" s="13"/>
      <c r="Z2932" s="13"/>
      <c r="AA2932" s="13"/>
      <c r="AB2932" s="13"/>
      <c r="AC2932" s="13"/>
      <c r="AD2932" s="13"/>
      <c r="AE2932" s="13"/>
      <c r="AT2932" s="200" t="s">
        <v>194</v>
      </c>
      <c r="AU2932" s="200" t="s">
        <v>92</v>
      </c>
      <c r="AV2932" s="13" t="s">
        <v>92</v>
      </c>
      <c r="AW2932" s="13" t="s">
        <v>32</v>
      </c>
      <c r="AX2932" s="13" t="s">
        <v>76</v>
      </c>
      <c r="AY2932" s="200" t="s">
        <v>185</v>
      </c>
    </row>
    <row r="2933" s="14" customFormat="1">
      <c r="A2933" s="14"/>
      <c r="B2933" s="219"/>
      <c r="C2933" s="14"/>
      <c r="D2933" s="194" t="s">
        <v>194</v>
      </c>
      <c r="E2933" s="220" t="s">
        <v>1</v>
      </c>
      <c r="F2933" s="221" t="s">
        <v>405</v>
      </c>
      <c r="G2933" s="14"/>
      <c r="H2933" s="220" t="s">
        <v>1</v>
      </c>
      <c r="I2933" s="222"/>
      <c r="J2933" s="14"/>
      <c r="K2933" s="14"/>
      <c r="L2933" s="219"/>
      <c r="M2933" s="223"/>
      <c r="N2933" s="224"/>
      <c r="O2933" s="224"/>
      <c r="P2933" s="224"/>
      <c r="Q2933" s="224"/>
      <c r="R2933" s="224"/>
      <c r="S2933" s="224"/>
      <c r="T2933" s="225"/>
      <c r="U2933" s="14"/>
      <c r="V2933" s="14"/>
      <c r="W2933" s="14"/>
      <c r="X2933" s="14"/>
      <c r="Y2933" s="14"/>
      <c r="Z2933" s="14"/>
      <c r="AA2933" s="14"/>
      <c r="AB2933" s="14"/>
      <c r="AC2933" s="14"/>
      <c r="AD2933" s="14"/>
      <c r="AE2933" s="14"/>
      <c r="AT2933" s="220" t="s">
        <v>194</v>
      </c>
      <c r="AU2933" s="220" t="s">
        <v>92</v>
      </c>
      <c r="AV2933" s="14" t="s">
        <v>84</v>
      </c>
      <c r="AW2933" s="14" t="s">
        <v>32</v>
      </c>
      <c r="AX2933" s="14" t="s">
        <v>76</v>
      </c>
      <c r="AY2933" s="220" t="s">
        <v>185</v>
      </c>
    </row>
    <row r="2934" s="13" customFormat="1">
      <c r="A2934" s="13"/>
      <c r="B2934" s="199"/>
      <c r="C2934" s="13"/>
      <c r="D2934" s="194" t="s">
        <v>194</v>
      </c>
      <c r="E2934" s="200" t="s">
        <v>1</v>
      </c>
      <c r="F2934" s="201" t="s">
        <v>3573</v>
      </c>
      <c r="G2934" s="13"/>
      <c r="H2934" s="202">
        <v>257.42000000000002</v>
      </c>
      <c r="I2934" s="203"/>
      <c r="J2934" s="13"/>
      <c r="K2934" s="13"/>
      <c r="L2934" s="199"/>
      <c r="M2934" s="204"/>
      <c r="N2934" s="205"/>
      <c r="O2934" s="205"/>
      <c r="P2934" s="205"/>
      <c r="Q2934" s="205"/>
      <c r="R2934" s="205"/>
      <c r="S2934" s="205"/>
      <c r="T2934" s="206"/>
      <c r="U2934" s="13"/>
      <c r="V2934" s="13"/>
      <c r="W2934" s="13"/>
      <c r="X2934" s="13"/>
      <c r="Y2934" s="13"/>
      <c r="Z2934" s="13"/>
      <c r="AA2934" s="13"/>
      <c r="AB2934" s="13"/>
      <c r="AC2934" s="13"/>
      <c r="AD2934" s="13"/>
      <c r="AE2934" s="13"/>
      <c r="AT2934" s="200" t="s">
        <v>194</v>
      </c>
      <c r="AU2934" s="200" t="s">
        <v>92</v>
      </c>
      <c r="AV2934" s="13" t="s">
        <v>92</v>
      </c>
      <c r="AW2934" s="13" t="s">
        <v>32</v>
      </c>
      <c r="AX2934" s="13" t="s">
        <v>76</v>
      </c>
      <c r="AY2934" s="200" t="s">
        <v>185</v>
      </c>
    </row>
    <row r="2935" s="15" customFormat="1">
      <c r="A2935" s="15"/>
      <c r="B2935" s="226"/>
      <c r="C2935" s="15"/>
      <c r="D2935" s="194" t="s">
        <v>194</v>
      </c>
      <c r="E2935" s="227" t="s">
        <v>1</v>
      </c>
      <c r="F2935" s="228" t="s">
        <v>276</v>
      </c>
      <c r="G2935" s="15"/>
      <c r="H2935" s="229">
        <v>511.92000000000002</v>
      </c>
      <c r="I2935" s="230"/>
      <c r="J2935" s="15"/>
      <c r="K2935" s="15"/>
      <c r="L2935" s="226"/>
      <c r="M2935" s="231"/>
      <c r="N2935" s="232"/>
      <c r="O2935" s="232"/>
      <c r="P2935" s="232"/>
      <c r="Q2935" s="232"/>
      <c r="R2935" s="232"/>
      <c r="S2935" s="232"/>
      <c r="T2935" s="233"/>
      <c r="U2935" s="15"/>
      <c r="V2935" s="15"/>
      <c r="W2935" s="15"/>
      <c r="X2935" s="15"/>
      <c r="Y2935" s="15"/>
      <c r="Z2935" s="15"/>
      <c r="AA2935" s="15"/>
      <c r="AB2935" s="15"/>
      <c r="AC2935" s="15"/>
      <c r="AD2935" s="15"/>
      <c r="AE2935" s="15"/>
      <c r="AT2935" s="227" t="s">
        <v>194</v>
      </c>
      <c r="AU2935" s="227" t="s">
        <v>92</v>
      </c>
      <c r="AV2935" s="15" t="s">
        <v>191</v>
      </c>
      <c r="AW2935" s="15" t="s">
        <v>32</v>
      </c>
      <c r="AX2935" s="15" t="s">
        <v>84</v>
      </c>
      <c r="AY2935" s="227" t="s">
        <v>185</v>
      </c>
    </row>
    <row r="2936" s="2" customFormat="1" ht="24.15" customHeight="1">
      <c r="A2936" s="38"/>
      <c r="B2936" s="180"/>
      <c r="C2936" s="181" t="s">
        <v>3574</v>
      </c>
      <c r="D2936" s="181" t="s">
        <v>187</v>
      </c>
      <c r="E2936" s="182" t="s">
        <v>3575</v>
      </c>
      <c r="F2936" s="183" t="s">
        <v>3576</v>
      </c>
      <c r="G2936" s="184" t="s">
        <v>190</v>
      </c>
      <c r="H2936" s="185">
        <v>224.09999999999999</v>
      </c>
      <c r="I2936" s="186"/>
      <c r="J2936" s="187">
        <f>ROUND(I2936*H2936,2)</f>
        <v>0</v>
      </c>
      <c r="K2936" s="183" t="s">
        <v>1</v>
      </c>
      <c r="L2936" s="39"/>
      <c r="M2936" s="188" t="s">
        <v>1</v>
      </c>
      <c r="N2936" s="189" t="s">
        <v>42</v>
      </c>
      <c r="O2936" s="77"/>
      <c r="P2936" s="190">
        <f>O2936*H2936</f>
        <v>0</v>
      </c>
      <c r="Q2936" s="190">
        <v>0.01098</v>
      </c>
      <c r="R2936" s="190">
        <f>Q2936*H2936</f>
        <v>2.4606180000000002</v>
      </c>
      <c r="S2936" s="190">
        <v>0</v>
      </c>
      <c r="T2936" s="191">
        <f>S2936*H2936</f>
        <v>0</v>
      </c>
      <c r="U2936" s="38"/>
      <c r="V2936" s="38"/>
      <c r="W2936" s="38"/>
      <c r="X2936" s="38"/>
      <c r="Y2936" s="38"/>
      <c r="Z2936" s="38"/>
      <c r="AA2936" s="38"/>
      <c r="AB2936" s="38"/>
      <c r="AC2936" s="38"/>
      <c r="AD2936" s="38"/>
      <c r="AE2936" s="38"/>
      <c r="AR2936" s="192" t="s">
        <v>301</v>
      </c>
      <c r="AT2936" s="192" t="s">
        <v>187</v>
      </c>
      <c r="AU2936" s="192" t="s">
        <v>92</v>
      </c>
      <c r="AY2936" s="19" t="s">
        <v>185</v>
      </c>
      <c r="BE2936" s="193">
        <f>IF(N2936="základní",J2936,0)</f>
        <v>0</v>
      </c>
      <c r="BF2936" s="193">
        <f>IF(N2936="snížená",J2936,0)</f>
        <v>0</v>
      </c>
      <c r="BG2936" s="193">
        <f>IF(N2936="zákl. přenesená",J2936,0)</f>
        <v>0</v>
      </c>
      <c r="BH2936" s="193">
        <f>IF(N2936="sníž. přenesená",J2936,0)</f>
        <v>0</v>
      </c>
      <c r="BI2936" s="193">
        <f>IF(N2936="nulová",J2936,0)</f>
        <v>0</v>
      </c>
      <c r="BJ2936" s="19" t="s">
        <v>92</v>
      </c>
      <c r="BK2936" s="193">
        <f>ROUND(I2936*H2936,2)</f>
        <v>0</v>
      </c>
      <c r="BL2936" s="19" t="s">
        <v>301</v>
      </c>
      <c r="BM2936" s="192" t="s">
        <v>3577</v>
      </c>
    </row>
    <row r="2937" s="2" customFormat="1">
      <c r="A2937" s="38"/>
      <c r="B2937" s="39"/>
      <c r="C2937" s="38"/>
      <c r="D2937" s="194" t="s">
        <v>193</v>
      </c>
      <c r="E2937" s="38"/>
      <c r="F2937" s="195" t="s">
        <v>3576</v>
      </c>
      <c r="G2937" s="38"/>
      <c r="H2937" s="38"/>
      <c r="I2937" s="196"/>
      <c r="J2937" s="38"/>
      <c r="K2937" s="38"/>
      <c r="L2937" s="39"/>
      <c r="M2937" s="197"/>
      <c r="N2937" s="198"/>
      <c r="O2937" s="77"/>
      <c r="P2937" s="77"/>
      <c r="Q2937" s="77"/>
      <c r="R2937" s="77"/>
      <c r="S2937" s="77"/>
      <c r="T2937" s="78"/>
      <c r="U2937" s="38"/>
      <c r="V2937" s="38"/>
      <c r="W2937" s="38"/>
      <c r="X2937" s="38"/>
      <c r="Y2937" s="38"/>
      <c r="Z2937" s="38"/>
      <c r="AA2937" s="38"/>
      <c r="AB2937" s="38"/>
      <c r="AC2937" s="38"/>
      <c r="AD2937" s="38"/>
      <c r="AE2937" s="38"/>
      <c r="AT2937" s="19" t="s">
        <v>193</v>
      </c>
      <c r="AU2937" s="19" t="s">
        <v>92</v>
      </c>
    </row>
    <row r="2938" s="14" customFormat="1">
      <c r="A2938" s="14"/>
      <c r="B2938" s="219"/>
      <c r="C2938" s="14"/>
      <c r="D2938" s="194" t="s">
        <v>194</v>
      </c>
      <c r="E2938" s="220" t="s">
        <v>1</v>
      </c>
      <c r="F2938" s="221" t="s">
        <v>266</v>
      </c>
      <c r="G2938" s="14"/>
      <c r="H2938" s="220" t="s">
        <v>1</v>
      </c>
      <c r="I2938" s="222"/>
      <c r="J2938" s="14"/>
      <c r="K2938" s="14"/>
      <c r="L2938" s="219"/>
      <c r="M2938" s="223"/>
      <c r="N2938" s="224"/>
      <c r="O2938" s="224"/>
      <c r="P2938" s="224"/>
      <c r="Q2938" s="224"/>
      <c r="R2938" s="224"/>
      <c r="S2938" s="224"/>
      <c r="T2938" s="225"/>
      <c r="U2938" s="14"/>
      <c r="V2938" s="14"/>
      <c r="W2938" s="14"/>
      <c r="X2938" s="14"/>
      <c r="Y2938" s="14"/>
      <c r="Z2938" s="14"/>
      <c r="AA2938" s="14"/>
      <c r="AB2938" s="14"/>
      <c r="AC2938" s="14"/>
      <c r="AD2938" s="14"/>
      <c r="AE2938" s="14"/>
      <c r="AT2938" s="220" t="s">
        <v>194</v>
      </c>
      <c r="AU2938" s="220" t="s">
        <v>92</v>
      </c>
      <c r="AV2938" s="14" t="s">
        <v>84</v>
      </c>
      <c r="AW2938" s="14" t="s">
        <v>32</v>
      </c>
      <c r="AX2938" s="14" t="s">
        <v>76</v>
      </c>
      <c r="AY2938" s="220" t="s">
        <v>185</v>
      </c>
    </row>
    <row r="2939" s="13" customFormat="1">
      <c r="A2939" s="13"/>
      <c r="B2939" s="199"/>
      <c r="C2939" s="13"/>
      <c r="D2939" s="194" t="s">
        <v>194</v>
      </c>
      <c r="E2939" s="200" t="s">
        <v>1</v>
      </c>
      <c r="F2939" s="201" t="s">
        <v>3578</v>
      </c>
      <c r="G2939" s="13"/>
      <c r="H2939" s="202">
        <v>156.59999999999999</v>
      </c>
      <c r="I2939" s="203"/>
      <c r="J2939" s="13"/>
      <c r="K2939" s="13"/>
      <c r="L2939" s="199"/>
      <c r="M2939" s="204"/>
      <c r="N2939" s="205"/>
      <c r="O2939" s="205"/>
      <c r="P2939" s="205"/>
      <c r="Q2939" s="205"/>
      <c r="R2939" s="205"/>
      <c r="S2939" s="205"/>
      <c r="T2939" s="206"/>
      <c r="U2939" s="13"/>
      <c r="V2939" s="13"/>
      <c r="W2939" s="13"/>
      <c r="X2939" s="13"/>
      <c r="Y2939" s="13"/>
      <c r="Z2939" s="13"/>
      <c r="AA2939" s="13"/>
      <c r="AB2939" s="13"/>
      <c r="AC2939" s="13"/>
      <c r="AD2939" s="13"/>
      <c r="AE2939" s="13"/>
      <c r="AT2939" s="200" t="s">
        <v>194</v>
      </c>
      <c r="AU2939" s="200" t="s">
        <v>92</v>
      </c>
      <c r="AV2939" s="13" t="s">
        <v>92</v>
      </c>
      <c r="AW2939" s="13" t="s">
        <v>32</v>
      </c>
      <c r="AX2939" s="13" t="s">
        <v>76</v>
      </c>
      <c r="AY2939" s="200" t="s">
        <v>185</v>
      </c>
    </row>
    <row r="2940" s="14" customFormat="1">
      <c r="A2940" s="14"/>
      <c r="B2940" s="219"/>
      <c r="C2940" s="14"/>
      <c r="D2940" s="194" t="s">
        <v>194</v>
      </c>
      <c r="E2940" s="220" t="s">
        <v>1</v>
      </c>
      <c r="F2940" s="221" t="s">
        <v>859</v>
      </c>
      <c r="G2940" s="14"/>
      <c r="H2940" s="220" t="s">
        <v>1</v>
      </c>
      <c r="I2940" s="222"/>
      <c r="J2940" s="14"/>
      <c r="K2940" s="14"/>
      <c r="L2940" s="219"/>
      <c r="M2940" s="223"/>
      <c r="N2940" s="224"/>
      <c r="O2940" s="224"/>
      <c r="P2940" s="224"/>
      <c r="Q2940" s="224"/>
      <c r="R2940" s="224"/>
      <c r="S2940" s="224"/>
      <c r="T2940" s="225"/>
      <c r="U2940" s="14"/>
      <c r="V2940" s="14"/>
      <c r="W2940" s="14"/>
      <c r="X2940" s="14"/>
      <c r="Y2940" s="14"/>
      <c r="Z2940" s="14"/>
      <c r="AA2940" s="14"/>
      <c r="AB2940" s="14"/>
      <c r="AC2940" s="14"/>
      <c r="AD2940" s="14"/>
      <c r="AE2940" s="14"/>
      <c r="AT2940" s="220" t="s">
        <v>194</v>
      </c>
      <c r="AU2940" s="220" t="s">
        <v>92</v>
      </c>
      <c r="AV2940" s="14" t="s">
        <v>84</v>
      </c>
      <c r="AW2940" s="14" t="s">
        <v>32</v>
      </c>
      <c r="AX2940" s="14" t="s">
        <v>76</v>
      </c>
      <c r="AY2940" s="220" t="s">
        <v>185</v>
      </c>
    </row>
    <row r="2941" s="13" customFormat="1">
      <c r="A2941" s="13"/>
      <c r="B2941" s="199"/>
      <c r="C2941" s="13"/>
      <c r="D2941" s="194" t="s">
        <v>194</v>
      </c>
      <c r="E2941" s="200" t="s">
        <v>1</v>
      </c>
      <c r="F2941" s="201" t="s">
        <v>1841</v>
      </c>
      <c r="G2941" s="13"/>
      <c r="H2941" s="202">
        <v>67.5</v>
      </c>
      <c r="I2941" s="203"/>
      <c r="J2941" s="13"/>
      <c r="K2941" s="13"/>
      <c r="L2941" s="199"/>
      <c r="M2941" s="204"/>
      <c r="N2941" s="205"/>
      <c r="O2941" s="205"/>
      <c r="P2941" s="205"/>
      <c r="Q2941" s="205"/>
      <c r="R2941" s="205"/>
      <c r="S2941" s="205"/>
      <c r="T2941" s="206"/>
      <c r="U2941" s="13"/>
      <c r="V2941" s="13"/>
      <c r="W2941" s="13"/>
      <c r="X2941" s="13"/>
      <c r="Y2941" s="13"/>
      <c r="Z2941" s="13"/>
      <c r="AA2941" s="13"/>
      <c r="AB2941" s="13"/>
      <c r="AC2941" s="13"/>
      <c r="AD2941" s="13"/>
      <c r="AE2941" s="13"/>
      <c r="AT2941" s="200" t="s">
        <v>194</v>
      </c>
      <c r="AU2941" s="200" t="s">
        <v>92</v>
      </c>
      <c r="AV2941" s="13" t="s">
        <v>92</v>
      </c>
      <c r="AW2941" s="13" t="s">
        <v>32</v>
      </c>
      <c r="AX2941" s="13" t="s">
        <v>76</v>
      </c>
      <c r="AY2941" s="200" t="s">
        <v>185</v>
      </c>
    </row>
    <row r="2942" s="15" customFormat="1">
      <c r="A2942" s="15"/>
      <c r="B2942" s="226"/>
      <c r="C2942" s="15"/>
      <c r="D2942" s="194" t="s">
        <v>194</v>
      </c>
      <c r="E2942" s="227" t="s">
        <v>1</v>
      </c>
      <c r="F2942" s="228" t="s">
        <v>276</v>
      </c>
      <c r="G2942" s="15"/>
      <c r="H2942" s="229">
        <v>224.09999999999999</v>
      </c>
      <c r="I2942" s="230"/>
      <c r="J2942" s="15"/>
      <c r="K2942" s="15"/>
      <c r="L2942" s="226"/>
      <c r="M2942" s="231"/>
      <c r="N2942" s="232"/>
      <c r="O2942" s="232"/>
      <c r="P2942" s="232"/>
      <c r="Q2942" s="232"/>
      <c r="R2942" s="232"/>
      <c r="S2942" s="232"/>
      <c r="T2942" s="233"/>
      <c r="U2942" s="15"/>
      <c r="V2942" s="15"/>
      <c r="W2942" s="15"/>
      <c r="X2942" s="15"/>
      <c r="Y2942" s="15"/>
      <c r="Z2942" s="15"/>
      <c r="AA2942" s="15"/>
      <c r="AB2942" s="15"/>
      <c r="AC2942" s="15"/>
      <c r="AD2942" s="15"/>
      <c r="AE2942" s="15"/>
      <c r="AT2942" s="227" t="s">
        <v>194</v>
      </c>
      <c r="AU2942" s="227" t="s">
        <v>92</v>
      </c>
      <c r="AV2942" s="15" t="s">
        <v>191</v>
      </c>
      <c r="AW2942" s="15" t="s">
        <v>32</v>
      </c>
      <c r="AX2942" s="15" t="s">
        <v>84</v>
      </c>
      <c r="AY2942" s="227" t="s">
        <v>185</v>
      </c>
    </row>
    <row r="2943" s="2" customFormat="1" ht="33" customHeight="1">
      <c r="A2943" s="38"/>
      <c r="B2943" s="180"/>
      <c r="C2943" s="181" t="s">
        <v>3579</v>
      </c>
      <c r="D2943" s="181" t="s">
        <v>187</v>
      </c>
      <c r="E2943" s="182" t="s">
        <v>3580</v>
      </c>
      <c r="F2943" s="183" t="s">
        <v>3581</v>
      </c>
      <c r="G2943" s="184" t="s">
        <v>190</v>
      </c>
      <c r="H2943" s="185">
        <v>615.72799999999995</v>
      </c>
      <c r="I2943" s="186"/>
      <c r="J2943" s="187">
        <f>ROUND(I2943*H2943,2)</f>
        <v>0</v>
      </c>
      <c r="K2943" s="183" t="s">
        <v>1</v>
      </c>
      <c r="L2943" s="39"/>
      <c r="M2943" s="188" t="s">
        <v>1</v>
      </c>
      <c r="N2943" s="189" t="s">
        <v>42</v>
      </c>
      <c r="O2943" s="77"/>
      <c r="P2943" s="190">
        <f>O2943*H2943</f>
        <v>0</v>
      </c>
      <c r="Q2943" s="190">
        <v>0.01014</v>
      </c>
      <c r="R2943" s="190">
        <f>Q2943*H2943</f>
        <v>6.2434819199999989</v>
      </c>
      <c r="S2943" s="190">
        <v>0</v>
      </c>
      <c r="T2943" s="191">
        <f>S2943*H2943</f>
        <v>0</v>
      </c>
      <c r="U2943" s="38"/>
      <c r="V2943" s="38"/>
      <c r="W2943" s="38"/>
      <c r="X2943" s="38"/>
      <c r="Y2943" s="38"/>
      <c r="Z2943" s="38"/>
      <c r="AA2943" s="38"/>
      <c r="AB2943" s="38"/>
      <c r="AC2943" s="38"/>
      <c r="AD2943" s="38"/>
      <c r="AE2943" s="38"/>
      <c r="AR2943" s="192" t="s">
        <v>301</v>
      </c>
      <c r="AT2943" s="192" t="s">
        <v>187</v>
      </c>
      <c r="AU2943" s="192" t="s">
        <v>92</v>
      </c>
      <c r="AY2943" s="19" t="s">
        <v>185</v>
      </c>
      <c r="BE2943" s="193">
        <f>IF(N2943="základní",J2943,0)</f>
        <v>0</v>
      </c>
      <c r="BF2943" s="193">
        <f>IF(N2943="snížená",J2943,0)</f>
        <v>0</v>
      </c>
      <c r="BG2943" s="193">
        <f>IF(N2943="zákl. přenesená",J2943,0)</f>
        <v>0</v>
      </c>
      <c r="BH2943" s="193">
        <f>IF(N2943="sníž. přenesená",J2943,0)</f>
        <v>0</v>
      </c>
      <c r="BI2943" s="193">
        <f>IF(N2943="nulová",J2943,0)</f>
        <v>0</v>
      </c>
      <c r="BJ2943" s="19" t="s">
        <v>92</v>
      </c>
      <c r="BK2943" s="193">
        <f>ROUND(I2943*H2943,2)</f>
        <v>0</v>
      </c>
      <c r="BL2943" s="19" t="s">
        <v>301</v>
      </c>
      <c r="BM2943" s="192" t="s">
        <v>3582</v>
      </c>
    </row>
    <row r="2944" s="2" customFormat="1">
      <c r="A2944" s="38"/>
      <c r="B2944" s="39"/>
      <c r="C2944" s="38"/>
      <c r="D2944" s="194" t="s">
        <v>193</v>
      </c>
      <c r="E2944" s="38"/>
      <c r="F2944" s="195" t="s">
        <v>3581</v>
      </c>
      <c r="G2944" s="38"/>
      <c r="H2944" s="38"/>
      <c r="I2944" s="196"/>
      <c r="J2944" s="38"/>
      <c r="K2944" s="38"/>
      <c r="L2944" s="39"/>
      <c r="M2944" s="197"/>
      <c r="N2944" s="198"/>
      <c r="O2944" s="77"/>
      <c r="P2944" s="77"/>
      <c r="Q2944" s="77"/>
      <c r="R2944" s="77"/>
      <c r="S2944" s="77"/>
      <c r="T2944" s="78"/>
      <c r="U2944" s="38"/>
      <c r="V2944" s="38"/>
      <c r="W2944" s="38"/>
      <c r="X2944" s="38"/>
      <c r="Y2944" s="38"/>
      <c r="Z2944" s="38"/>
      <c r="AA2944" s="38"/>
      <c r="AB2944" s="38"/>
      <c r="AC2944" s="38"/>
      <c r="AD2944" s="38"/>
      <c r="AE2944" s="38"/>
      <c r="AT2944" s="19" t="s">
        <v>193</v>
      </c>
      <c r="AU2944" s="19" t="s">
        <v>92</v>
      </c>
    </row>
    <row r="2945" s="14" customFormat="1">
      <c r="A2945" s="14"/>
      <c r="B2945" s="219"/>
      <c r="C2945" s="14"/>
      <c r="D2945" s="194" t="s">
        <v>194</v>
      </c>
      <c r="E2945" s="220" t="s">
        <v>1</v>
      </c>
      <c r="F2945" s="221" t="s">
        <v>268</v>
      </c>
      <c r="G2945" s="14"/>
      <c r="H2945" s="220" t="s">
        <v>1</v>
      </c>
      <c r="I2945" s="222"/>
      <c r="J2945" s="14"/>
      <c r="K2945" s="14"/>
      <c r="L2945" s="219"/>
      <c r="M2945" s="223"/>
      <c r="N2945" s="224"/>
      <c r="O2945" s="224"/>
      <c r="P2945" s="224"/>
      <c r="Q2945" s="224"/>
      <c r="R2945" s="224"/>
      <c r="S2945" s="224"/>
      <c r="T2945" s="225"/>
      <c r="U2945" s="14"/>
      <c r="V2945" s="14"/>
      <c r="W2945" s="14"/>
      <c r="X2945" s="14"/>
      <c r="Y2945" s="14"/>
      <c r="Z2945" s="14"/>
      <c r="AA2945" s="14"/>
      <c r="AB2945" s="14"/>
      <c r="AC2945" s="14"/>
      <c r="AD2945" s="14"/>
      <c r="AE2945" s="14"/>
      <c r="AT2945" s="220" t="s">
        <v>194</v>
      </c>
      <c r="AU2945" s="220" t="s">
        <v>92</v>
      </c>
      <c r="AV2945" s="14" t="s">
        <v>84</v>
      </c>
      <c r="AW2945" s="14" t="s">
        <v>32</v>
      </c>
      <c r="AX2945" s="14" t="s">
        <v>76</v>
      </c>
      <c r="AY2945" s="220" t="s">
        <v>185</v>
      </c>
    </row>
    <row r="2946" s="13" customFormat="1">
      <c r="A2946" s="13"/>
      <c r="B2946" s="199"/>
      <c r="C2946" s="13"/>
      <c r="D2946" s="194" t="s">
        <v>194</v>
      </c>
      <c r="E2946" s="200" t="s">
        <v>1</v>
      </c>
      <c r="F2946" s="201" t="s">
        <v>269</v>
      </c>
      <c r="G2946" s="13"/>
      <c r="H2946" s="202">
        <v>21.800000000000001</v>
      </c>
      <c r="I2946" s="203"/>
      <c r="J2946" s="13"/>
      <c r="K2946" s="13"/>
      <c r="L2946" s="199"/>
      <c r="M2946" s="204"/>
      <c r="N2946" s="205"/>
      <c r="O2946" s="205"/>
      <c r="P2946" s="205"/>
      <c r="Q2946" s="205"/>
      <c r="R2946" s="205"/>
      <c r="S2946" s="205"/>
      <c r="T2946" s="206"/>
      <c r="U2946" s="13"/>
      <c r="V2946" s="13"/>
      <c r="W2946" s="13"/>
      <c r="X2946" s="13"/>
      <c r="Y2946" s="13"/>
      <c r="Z2946" s="13"/>
      <c r="AA2946" s="13"/>
      <c r="AB2946" s="13"/>
      <c r="AC2946" s="13"/>
      <c r="AD2946" s="13"/>
      <c r="AE2946" s="13"/>
      <c r="AT2946" s="200" t="s">
        <v>194</v>
      </c>
      <c r="AU2946" s="200" t="s">
        <v>92</v>
      </c>
      <c r="AV2946" s="13" t="s">
        <v>92</v>
      </c>
      <c r="AW2946" s="13" t="s">
        <v>32</v>
      </c>
      <c r="AX2946" s="13" t="s">
        <v>76</v>
      </c>
      <c r="AY2946" s="200" t="s">
        <v>185</v>
      </c>
    </row>
    <row r="2947" s="16" customFormat="1">
      <c r="A2947" s="16"/>
      <c r="B2947" s="234"/>
      <c r="C2947" s="16"/>
      <c r="D2947" s="194" t="s">
        <v>194</v>
      </c>
      <c r="E2947" s="235" t="s">
        <v>1</v>
      </c>
      <c r="F2947" s="236" t="s">
        <v>293</v>
      </c>
      <c r="G2947" s="16"/>
      <c r="H2947" s="237">
        <v>21.800000000000001</v>
      </c>
      <c r="I2947" s="238"/>
      <c r="J2947" s="16"/>
      <c r="K2947" s="16"/>
      <c r="L2947" s="234"/>
      <c r="M2947" s="239"/>
      <c r="N2947" s="240"/>
      <c r="O2947" s="240"/>
      <c r="P2947" s="240"/>
      <c r="Q2947" s="240"/>
      <c r="R2947" s="240"/>
      <c r="S2947" s="240"/>
      <c r="T2947" s="241"/>
      <c r="U2947" s="16"/>
      <c r="V2947" s="16"/>
      <c r="W2947" s="16"/>
      <c r="X2947" s="16"/>
      <c r="Y2947" s="16"/>
      <c r="Z2947" s="16"/>
      <c r="AA2947" s="16"/>
      <c r="AB2947" s="16"/>
      <c r="AC2947" s="16"/>
      <c r="AD2947" s="16"/>
      <c r="AE2947" s="16"/>
      <c r="AT2947" s="235" t="s">
        <v>194</v>
      </c>
      <c r="AU2947" s="235" t="s">
        <v>92</v>
      </c>
      <c r="AV2947" s="16" t="s">
        <v>111</v>
      </c>
      <c r="AW2947" s="16" t="s">
        <v>32</v>
      </c>
      <c r="AX2947" s="16" t="s">
        <v>76</v>
      </c>
      <c r="AY2947" s="235" t="s">
        <v>185</v>
      </c>
    </row>
    <row r="2948" s="14" customFormat="1">
      <c r="A2948" s="14"/>
      <c r="B2948" s="219"/>
      <c r="C2948" s="14"/>
      <c r="D2948" s="194" t="s">
        <v>194</v>
      </c>
      <c r="E2948" s="220" t="s">
        <v>1</v>
      </c>
      <c r="F2948" s="221" t="s">
        <v>971</v>
      </c>
      <c r="G2948" s="14"/>
      <c r="H2948" s="220" t="s">
        <v>1</v>
      </c>
      <c r="I2948" s="222"/>
      <c r="J2948" s="14"/>
      <c r="K2948" s="14"/>
      <c r="L2948" s="219"/>
      <c r="M2948" s="223"/>
      <c r="N2948" s="224"/>
      <c r="O2948" s="224"/>
      <c r="P2948" s="224"/>
      <c r="Q2948" s="224"/>
      <c r="R2948" s="224"/>
      <c r="S2948" s="224"/>
      <c r="T2948" s="225"/>
      <c r="U2948" s="14"/>
      <c r="V2948" s="14"/>
      <c r="W2948" s="14"/>
      <c r="X2948" s="14"/>
      <c r="Y2948" s="14"/>
      <c r="Z2948" s="14"/>
      <c r="AA2948" s="14"/>
      <c r="AB2948" s="14"/>
      <c r="AC2948" s="14"/>
      <c r="AD2948" s="14"/>
      <c r="AE2948" s="14"/>
      <c r="AT2948" s="220" t="s">
        <v>194</v>
      </c>
      <c r="AU2948" s="220" t="s">
        <v>92</v>
      </c>
      <c r="AV2948" s="14" t="s">
        <v>84</v>
      </c>
      <c r="AW2948" s="14" t="s">
        <v>32</v>
      </c>
      <c r="AX2948" s="14" t="s">
        <v>76</v>
      </c>
      <c r="AY2948" s="220" t="s">
        <v>185</v>
      </c>
    </row>
    <row r="2949" s="13" customFormat="1">
      <c r="A2949" s="13"/>
      <c r="B2949" s="199"/>
      <c r="C2949" s="13"/>
      <c r="D2949" s="194" t="s">
        <v>194</v>
      </c>
      <c r="E2949" s="200" t="s">
        <v>1</v>
      </c>
      <c r="F2949" s="201" t="s">
        <v>3583</v>
      </c>
      <c r="G2949" s="13"/>
      <c r="H2949" s="202">
        <v>177.69999999999999</v>
      </c>
      <c r="I2949" s="203"/>
      <c r="J2949" s="13"/>
      <c r="K2949" s="13"/>
      <c r="L2949" s="199"/>
      <c r="M2949" s="204"/>
      <c r="N2949" s="205"/>
      <c r="O2949" s="205"/>
      <c r="P2949" s="205"/>
      <c r="Q2949" s="205"/>
      <c r="R2949" s="205"/>
      <c r="S2949" s="205"/>
      <c r="T2949" s="206"/>
      <c r="U2949" s="13"/>
      <c r="V2949" s="13"/>
      <c r="W2949" s="13"/>
      <c r="X2949" s="13"/>
      <c r="Y2949" s="13"/>
      <c r="Z2949" s="13"/>
      <c r="AA2949" s="13"/>
      <c r="AB2949" s="13"/>
      <c r="AC2949" s="13"/>
      <c r="AD2949" s="13"/>
      <c r="AE2949" s="13"/>
      <c r="AT2949" s="200" t="s">
        <v>194</v>
      </c>
      <c r="AU2949" s="200" t="s">
        <v>92</v>
      </c>
      <c r="AV2949" s="13" t="s">
        <v>92</v>
      </c>
      <c r="AW2949" s="13" t="s">
        <v>32</v>
      </c>
      <c r="AX2949" s="13" t="s">
        <v>76</v>
      </c>
      <c r="AY2949" s="200" t="s">
        <v>185</v>
      </c>
    </row>
    <row r="2950" s="13" customFormat="1">
      <c r="A2950" s="13"/>
      <c r="B2950" s="199"/>
      <c r="C2950" s="13"/>
      <c r="D2950" s="194" t="s">
        <v>194</v>
      </c>
      <c r="E2950" s="200" t="s">
        <v>1</v>
      </c>
      <c r="F2950" s="201" t="s">
        <v>3584</v>
      </c>
      <c r="G2950" s="13"/>
      <c r="H2950" s="202">
        <v>27.062000000000001</v>
      </c>
      <c r="I2950" s="203"/>
      <c r="J2950" s="13"/>
      <c r="K2950" s="13"/>
      <c r="L2950" s="199"/>
      <c r="M2950" s="204"/>
      <c r="N2950" s="205"/>
      <c r="O2950" s="205"/>
      <c r="P2950" s="205"/>
      <c r="Q2950" s="205"/>
      <c r="R2950" s="205"/>
      <c r="S2950" s="205"/>
      <c r="T2950" s="206"/>
      <c r="U2950" s="13"/>
      <c r="V2950" s="13"/>
      <c r="W2950" s="13"/>
      <c r="X2950" s="13"/>
      <c r="Y2950" s="13"/>
      <c r="Z2950" s="13"/>
      <c r="AA2950" s="13"/>
      <c r="AB2950" s="13"/>
      <c r="AC2950" s="13"/>
      <c r="AD2950" s="13"/>
      <c r="AE2950" s="13"/>
      <c r="AT2950" s="200" t="s">
        <v>194</v>
      </c>
      <c r="AU2950" s="200" t="s">
        <v>92</v>
      </c>
      <c r="AV2950" s="13" t="s">
        <v>92</v>
      </c>
      <c r="AW2950" s="13" t="s">
        <v>32</v>
      </c>
      <c r="AX2950" s="13" t="s">
        <v>76</v>
      </c>
      <c r="AY2950" s="200" t="s">
        <v>185</v>
      </c>
    </row>
    <row r="2951" s="13" customFormat="1">
      <c r="A2951" s="13"/>
      <c r="B2951" s="199"/>
      <c r="C2951" s="13"/>
      <c r="D2951" s="194" t="s">
        <v>194</v>
      </c>
      <c r="E2951" s="200" t="s">
        <v>1</v>
      </c>
      <c r="F2951" s="201" t="s">
        <v>3585</v>
      </c>
      <c r="G2951" s="13"/>
      <c r="H2951" s="202">
        <v>82.599999999999994</v>
      </c>
      <c r="I2951" s="203"/>
      <c r="J2951" s="13"/>
      <c r="K2951" s="13"/>
      <c r="L2951" s="199"/>
      <c r="M2951" s="204"/>
      <c r="N2951" s="205"/>
      <c r="O2951" s="205"/>
      <c r="P2951" s="205"/>
      <c r="Q2951" s="205"/>
      <c r="R2951" s="205"/>
      <c r="S2951" s="205"/>
      <c r="T2951" s="206"/>
      <c r="U2951" s="13"/>
      <c r="V2951" s="13"/>
      <c r="W2951" s="13"/>
      <c r="X2951" s="13"/>
      <c r="Y2951" s="13"/>
      <c r="Z2951" s="13"/>
      <c r="AA2951" s="13"/>
      <c r="AB2951" s="13"/>
      <c r="AC2951" s="13"/>
      <c r="AD2951" s="13"/>
      <c r="AE2951" s="13"/>
      <c r="AT2951" s="200" t="s">
        <v>194</v>
      </c>
      <c r="AU2951" s="200" t="s">
        <v>92</v>
      </c>
      <c r="AV2951" s="13" t="s">
        <v>92</v>
      </c>
      <c r="AW2951" s="13" t="s">
        <v>32</v>
      </c>
      <c r="AX2951" s="13" t="s">
        <v>76</v>
      </c>
      <c r="AY2951" s="200" t="s">
        <v>185</v>
      </c>
    </row>
    <row r="2952" s="13" customFormat="1">
      <c r="A2952" s="13"/>
      <c r="B2952" s="199"/>
      <c r="C2952" s="13"/>
      <c r="D2952" s="194" t="s">
        <v>194</v>
      </c>
      <c r="E2952" s="200" t="s">
        <v>1</v>
      </c>
      <c r="F2952" s="201" t="s">
        <v>3586</v>
      </c>
      <c r="G2952" s="13"/>
      <c r="H2952" s="202">
        <v>109.184</v>
      </c>
      <c r="I2952" s="203"/>
      <c r="J2952" s="13"/>
      <c r="K2952" s="13"/>
      <c r="L2952" s="199"/>
      <c r="M2952" s="204"/>
      <c r="N2952" s="205"/>
      <c r="O2952" s="205"/>
      <c r="P2952" s="205"/>
      <c r="Q2952" s="205"/>
      <c r="R2952" s="205"/>
      <c r="S2952" s="205"/>
      <c r="T2952" s="206"/>
      <c r="U2952" s="13"/>
      <c r="V2952" s="13"/>
      <c r="W2952" s="13"/>
      <c r="X2952" s="13"/>
      <c r="Y2952" s="13"/>
      <c r="Z2952" s="13"/>
      <c r="AA2952" s="13"/>
      <c r="AB2952" s="13"/>
      <c r="AC2952" s="13"/>
      <c r="AD2952" s="13"/>
      <c r="AE2952" s="13"/>
      <c r="AT2952" s="200" t="s">
        <v>194</v>
      </c>
      <c r="AU2952" s="200" t="s">
        <v>92</v>
      </c>
      <c r="AV2952" s="13" t="s">
        <v>92</v>
      </c>
      <c r="AW2952" s="13" t="s">
        <v>32</v>
      </c>
      <c r="AX2952" s="13" t="s">
        <v>76</v>
      </c>
      <c r="AY2952" s="200" t="s">
        <v>185</v>
      </c>
    </row>
    <row r="2953" s="16" customFormat="1">
      <c r="A2953" s="16"/>
      <c r="B2953" s="234"/>
      <c r="C2953" s="16"/>
      <c r="D2953" s="194" t="s">
        <v>194</v>
      </c>
      <c r="E2953" s="235" t="s">
        <v>1</v>
      </c>
      <c r="F2953" s="236" t="s">
        <v>293</v>
      </c>
      <c r="G2953" s="16"/>
      <c r="H2953" s="237">
        <v>396.54599999999994</v>
      </c>
      <c r="I2953" s="238"/>
      <c r="J2953" s="16"/>
      <c r="K2953" s="16"/>
      <c r="L2953" s="234"/>
      <c r="M2953" s="239"/>
      <c r="N2953" s="240"/>
      <c r="O2953" s="240"/>
      <c r="P2953" s="240"/>
      <c r="Q2953" s="240"/>
      <c r="R2953" s="240"/>
      <c r="S2953" s="240"/>
      <c r="T2953" s="241"/>
      <c r="U2953" s="16"/>
      <c r="V2953" s="16"/>
      <c r="W2953" s="16"/>
      <c r="X2953" s="16"/>
      <c r="Y2953" s="16"/>
      <c r="Z2953" s="16"/>
      <c r="AA2953" s="16"/>
      <c r="AB2953" s="16"/>
      <c r="AC2953" s="16"/>
      <c r="AD2953" s="16"/>
      <c r="AE2953" s="16"/>
      <c r="AT2953" s="235" t="s">
        <v>194</v>
      </c>
      <c r="AU2953" s="235" t="s">
        <v>92</v>
      </c>
      <c r="AV2953" s="16" t="s">
        <v>111</v>
      </c>
      <c r="AW2953" s="16" t="s">
        <v>32</v>
      </c>
      <c r="AX2953" s="16" t="s">
        <v>76</v>
      </c>
      <c r="AY2953" s="235" t="s">
        <v>185</v>
      </c>
    </row>
    <row r="2954" s="14" customFormat="1">
      <c r="A2954" s="14"/>
      <c r="B2954" s="219"/>
      <c r="C2954" s="14"/>
      <c r="D2954" s="194" t="s">
        <v>194</v>
      </c>
      <c r="E2954" s="220" t="s">
        <v>1</v>
      </c>
      <c r="F2954" s="221" t="s">
        <v>973</v>
      </c>
      <c r="G2954" s="14"/>
      <c r="H2954" s="220" t="s">
        <v>1</v>
      </c>
      <c r="I2954" s="222"/>
      <c r="J2954" s="14"/>
      <c r="K2954" s="14"/>
      <c r="L2954" s="219"/>
      <c r="M2954" s="223"/>
      <c r="N2954" s="224"/>
      <c r="O2954" s="224"/>
      <c r="P2954" s="224"/>
      <c r="Q2954" s="224"/>
      <c r="R2954" s="224"/>
      <c r="S2954" s="224"/>
      <c r="T2954" s="225"/>
      <c r="U2954" s="14"/>
      <c r="V2954" s="14"/>
      <c r="W2954" s="14"/>
      <c r="X2954" s="14"/>
      <c r="Y2954" s="14"/>
      <c r="Z2954" s="14"/>
      <c r="AA2954" s="14"/>
      <c r="AB2954" s="14"/>
      <c r="AC2954" s="14"/>
      <c r="AD2954" s="14"/>
      <c r="AE2954" s="14"/>
      <c r="AT2954" s="220" t="s">
        <v>194</v>
      </c>
      <c r="AU2954" s="220" t="s">
        <v>92</v>
      </c>
      <c r="AV2954" s="14" t="s">
        <v>84</v>
      </c>
      <c r="AW2954" s="14" t="s">
        <v>32</v>
      </c>
      <c r="AX2954" s="14" t="s">
        <v>76</v>
      </c>
      <c r="AY2954" s="220" t="s">
        <v>185</v>
      </c>
    </row>
    <row r="2955" s="13" customFormat="1">
      <c r="A2955" s="13"/>
      <c r="B2955" s="199"/>
      <c r="C2955" s="13"/>
      <c r="D2955" s="194" t="s">
        <v>194</v>
      </c>
      <c r="E2955" s="200" t="s">
        <v>1</v>
      </c>
      <c r="F2955" s="201" t="s">
        <v>3587</v>
      </c>
      <c r="G2955" s="13"/>
      <c r="H2955" s="202">
        <v>155.30000000000001</v>
      </c>
      <c r="I2955" s="203"/>
      <c r="J2955" s="13"/>
      <c r="K2955" s="13"/>
      <c r="L2955" s="199"/>
      <c r="M2955" s="204"/>
      <c r="N2955" s="205"/>
      <c r="O2955" s="205"/>
      <c r="P2955" s="205"/>
      <c r="Q2955" s="205"/>
      <c r="R2955" s="205"/>
      <c r="S2955" s="205"/>
      <c r="T2955" s="206"/>
      <c r="U2955" s="13"/>
      <c r="V2955" s="13"/>
      <c r="W2955" s="13"/>
      <c r="X2955" s="13"/>
      <c r="Y2955" s="13"/>
      <c r="Z2955" s="13"/>
      <c r="AA2955" s="13"/>
      <c r="AB2955" s="13"/>
      <c r="AC2955" s="13"/>
      <c r="AD2955" s="13"/>
      <c r="AE2955" s="13"/>
      <c r="AT2955" s="200" t="s">
        <v>194</v>
      </c>
      <c r="AU2955" s="200" t="s">
        <v>92</v>
      </c>
      <c r="AV2955" s="13" t="s">
        <v>92</v>
      </c>
      <c r="AW2955" s="13" t="s">
        <v>32</v>
      </c>
      <c r="AX2955" s="13" t="s">
        <v>76</v>
      </c>
      <c r="AY2955" s="200" t="s">
        <v>185</v>
      </c>
    </row>
    <row r="2956" s="13" customFormat="1">
      <c r="A2956" s="13"/>
      <c r="B2956" s="199"/>
      <c r="C2956" s="13"/>
      <c r="D2956" s="194" t="s">
        <v>194</v>
      </c>
      <c r="E2956" s="200" t="s">
        <v>1</v>
      </c>
      <c r="F2956" s="201" t="s">
        <v>3588</v>
      </c>
      <c r="G2956" s="13"/>
      <c r="H2956" s="202">
        <v>42.082000000000001</v>
      </c>
      <c r="I2956" s="203"/>
      <c r="J2956" s="13"/>
      <c r="K2956" s="13"/>
      <c r="L2956" s="199"/>
      <c r="M2956" s="204"/>
      <c r="N2956" s="205"/>
      <c r="O2956" s="205"/>
      <c r="P2956" s="205"/>
      <c r="Q2956" s="205"/>
      <c r="R2956" s="205"/>
      <c r="S2956" s="205"/>
      <c r="T2956" s="206"/>
      <c r="U2956" s="13"/>
      <c r="V2956" s="13"/>
      <c r="W2956" s="13"/>
      <c r="X2956" s="13"/>
      <c r="Y2956" s="13"/>
      <c r="Z2956" s="13"/>
      <c r="AA2956" s="13"/>
      <c r="AB2956" s="13"/>
      <c r="AC2956" s="13"/>
      <c r="AD2956" s="13"/>
      <c r="AE2956" s="13"/>
      <c r="AT2956" s="200" t="s">
        <v>194</v>
      </c>
      <c r="AU2956" s="200" t="s">
        <v>92</v>
      </c>
      <c r="AV2956" s="13" t="s">
        <v>92</v>
      </c>
      <c r="AW2956" s="13" t="s">
        <v>32</v>
      </c>
      <c r="AX2956" s="13" t="s">
        <v>76</v>
      </c>
      <c r="AY2956" s="200" t="s">
        <v>185</v>
      </c>
    </row>
    <row r="2957" s="16" customFormat="1">
      <c r="A2957" s="16"/>
      <c r="B2957" s="234"/>
      <c r="C2957" s="16"/>
      <c r="D2957" s="194" t="s">
        <v>194</v>
      </c>
      <c r="E2957" s="235" t="s">
        <v>1</v>
      </c>
      <c r="F2957" s="236" t="s">
        <v>293</v>
      </c>
      <c r="G2957" s="16"/>
      <c r="H2957" s="237">
        <v>197.38200000000001</v>
      </c>
      <c r="I2957" s="238"/>
      <c r="J2957" s="16"/>
      <c r="K2957" s="16"/>
      <c r="L2957" s="234"/>
      <c r="M2957" s="239"/>
      <c r="N2957" s="240"/>
      <c r="O2957" s="240"/>
      <c r="P2957" s="240"/>
      <c r="Q2957" s="240"/>
      <c r="R2957" s="240"/>
      <c r="S2957" s="240"/>
      <c r="T2957" s="241"/>
      <c r="U2957" s="16"/>
      <c r="V2957" s="16"/>
      <c r="W2957" s="16"/>
      <c r="X2957" s="16"/>
      <c r="Y2957" s="16"/>
      <c r="Z2957" s="16"/>
      <c r="AA2957" s="16"/>
      <c r="AB2957" s="16"/>
      <c r="AC2957" s="16"/>
      <c r="AD2957" s="16"/>
      <c r="AE2957" s="16"/>
      <c r="AT2957" s="235" t="s">
        <v>194</v>
      </c>
      <c r="AU2957" s="235" t="s">
        <v>92</v>
      </c>
      <c r="AV2957" s="16" t="s">
        <v>111</v>
      </c>
      <c r="AW2957" s="16" t="s">
        <v>32</v>
      </c>
      <c r="AX2957" s="16" t="s">
        <v>76</v>
      </c>
      <c r="AY2957" s="235" t="s">
        <v>185</v>
      </c>
    </row>
    <row r="2958" s="15" customFormat="1">
      <c r="A2958" s="15"/>
      <c r="B2958" s="226"/>
      <c r="C2958" s="15"/>
      <c r="D2958" s="194" t="s">
        <v>194</v>
      </c>
      <c r="E2958" s="227" t="s">
        <v>1</v>
      </c>
      <c r="F2958" s="228" t="s">
        <v>276</v>
      </c>
      <c r="G2958" s="15"/>
      <c r="H2958" s="229">
        <v>615.72799999999995</v>
      </c>
      <c r="I2958" s="230"/>
      <c r="J2958" s="15"/>
      <c r="K2958" s="15"/>
      <c r="L2958" s="226"/>
      <c r="M2958" s="231"/>
      <c r="N2958" s="232"/>
      <c r="O2958" s="232"/>
      <c r="P2958" s="232"/>
      <c r="Q2958" s="232"/>
      <c r="R2958" s="232"/>
      <c r="S2958" s="232"/>
      <c r="T2958" s="233"/>
      <c r="U2958" s="15"/>
      <c r="V2958" s="15"/>
      <c r="W2958" s="15"/>
      <c r="X2958" s="15"/>
      <c r="Y2958" s="15"/>
      <c r="Z2958" s="15"/>
      <c r="AA2958" s="15"/>
      <c r="AB2958" s="15"/>
      <c r="AC2958" s="15"/>
      <c r="AD2958" s="15"/>
      <c r="AE2958" s="15"/>
      <c r="AT2958" s="227" t="s">
        <v>194</v>
      </c>
      <c r="AU2958" s="227" t="s">
        <v>92</v>
      </c>
      <c r="AV2958" s="15" t="s">
        <v>191</v>
      </c>
      <c r="AW2958" s="15" t="s">
        <v>32</v>
      </c>
      <c r="AX2958" s="15" t="s">
        <v>84</v>
      </c>
      <c r="AY2958" s="227" t="s">
        <v>185</v>
      </c>
    </row>
    <row r="2959" s="2" customFormat="1" ht="16.5" customHeight="1">
      <c r="A2959" s="38"/>
      <c r="B2959" s="180"/>
      <c r="C2959" s="181" t="s">
        <v>3589</v>
      </c>
      <c r="D2959" s="181" t="s">
        <v>187</v>
      </c>
      <c r="E2959" s="182" t="s">
        <v>3590</v>
      </c>
      <c r="F2959" s="183" t="s">
        <v>3591</v>
      </c>
      <c r="G2959" s="184" t="s">
        <v>190</v>
      </c>
      <c r="H2959" s="185">
        <v>39.399999999999999</v>
      </c>
      <c r="I2959" s="186"/>
      <c r="J2959" s="187">
        <f>ROUND(I2959*H2959,2)</f>
        <v>0</v>
      </c>
      <c r="K2959" s="183" t="s">
        <v>199</v>
      </c>
      <c r="L2959" s="39"/>
      <c r="M2959" s="188" t="s">
        <v>1</v>
      </c>
      <c r="N2959" s="189" t="s">
        <v>42</v>
      </c>
      <c r="O2959" s="77"/>
      <c r="P2959" s="190">
        <f>O2959*H2959</f>
        <v>0</v>
      </c>
      <c r="Q2959" s="190">
        <v>0</v>
      </c>
      <c r="R2959" s="190">
        <f>Q2959*H2959</f>
        <v>0</v>
      </c>
      <c r="S2959" s="190">
        <v>0.0071000000000000004</v>
      </c>
      <c r="T2959" s="191">
        <f>S2959*H2959</f>
        <v>0.27973999999999999</v>
      </c>
      <c r="U2959" s="38"/>
      <c r="V2959" s="38"/>
      <c r="W2959" s="38"/>
      <c r="X2959" s="38"/>
      <c r="Y2959" s="38"/>
      <c r="Z2959" s="38"/>
      <c r="AA2959" s="38"/>
      <c r="AB2959" s="38"/>
      <c r="AC2959" s="38"/>
      <c r="AD2959" s="38"/>
      <c r="AE2959" s="38"/>
      <c r="AR2959" s="192" t="s">
        <v>301</v>
      </c>
      <c r="AT2959" s="192" t="s">
        <v>187</v>
      </c>
      <c r="AU2959" s="192" t="s">
        <v>92</v>
      </c>
      <c r="AY2959" s="19" t="s">
        <v>185</v>
      </c>
      <c r="BE2959" s="193">
        <f>IF(N2959="základní",J2959,0)</f>
        <v>0</v>
      </c>
      <c r="BF2959" s="193">
        <f>IF(N2959="snížená",J2959,0)</f>
        <v>0</v>
      </c>
      <c r="BG2959" s="193">
        <f>IF(N2959="zákl. přenesená",J2959,0)</f>
        <v>0</v>
      </c>
      <c r="BH2959" s="193">
        <f>IF(N2959="sníž. přenesená",J2959,0)</f>
        <v>0</v>
      </c>
      <c r="BI2959" s="193">
        <f>IF(N2959="nulová",J2959,0)</f>
        <v>0</v>
      </c>
      <c r="BJ2959" s="19" t="s">
        <v>92</v>
      </c>
      <c r="BK2959" s="193">
        <f>ROUND(I2959*H2959,2)</f>
        <v>0</v>
      </c>
      <c r="BL2959" s="19" t="s">
        <v>301</v>
      </c>
      <c r="BM2959" s="192" t="s">
        <v>3592</v>
      </c>
    </row>
    <row r="2960" s="2" customFormat="1">
      <c r="A2960" s="38"/>
      <c r="B2960" s="39"/>
      <c r="C2960" s="38"/>
      <c r="D2960" s="194" t="s">
        <v>193</v>
      </c>
      <c r="E2960" s="38"/>
      <c r="F2960" s="195" t="s">
        <v>3591</v>
      </c>
      <c r="G2960" s="38"/>
      <c r="H2960" s="38"/>
      <c r="I2960" s="196"/>
      <c r="J2960" s="38"/>
      <c r="K2960" s="38"/>
      <c r="L2960" s="39"/>
      <c r="M2960" s="197"/>
      <c r="N2960" s="198"/>
      <c r="O2960" s="77"/>
      <c r="P2960" s="77"/>
      <c r="Q2960" s="77"/>
      <c r="R2960" s="77"/>
      <c r="S2960" s="77"/>
      <c r="T2960" s="78"/>
      <c r="U2960" s="38"/>
      <c r="V2960" s="38"/>
      <c r="W2960" s="38"/>
      <c r="X2960" s="38"/>
      <c r="Y2960" s="38"/>
      <c r="Z2960" s="38"/>
      <c r="AA2960" s="38"/>
      <c r="AB2960" s="38"/>
      <c r="AC2960" s="38"/>
      <c r="AD2960" s="38"/>
      <c r="AE2960" s="38"/>
      <c r="AT2960" s="19" t="s">
        <v>193</v>
      </c>
      <c r="AU2960" s="19" t="s">
        <v>92</v>
      </c>
    </row>
    <row r="2961" s="2" customFormat="1">
      <c r="A2961" s="38"/>
      <c r="B2961" s="39"/>
      <c r="C2961" s="38"/>
      <c r="D2961" s="207" t="s">
        <v>201</v>
      </c>
      <c r="E2961" s="38"/>
      <c r="F2961" s="208" t="s">
        <v>3593</v>
      </c>
      <c r="G2961" s="38"/>
      <c r="H2961" s="38"/>
      <c r="I2961" s="196"/>
      <c r="J2961" s="38"/>
      <c r="K2961" s="38"/>
      <c r="L2961" s="39"/>
      <c r="M2961" s="197"/>
      <c r="N2961" s="198"/>
      <c r="O2961" s="77"/>
      <c r="P2961" s="77"/>
      <c r="Q2961" s="77"/>
      <c r="R2961" s="77"/>
      <c r="S2961" s="77"/>
      <c r="T2961" s="78"/>
      <c r="U2961" s="38"/>
      <c r="V2961" s="38"/>
      <c r="W2961" s="38"/>
      <c r="X2961" s="38"/>
      <c r="Y2961" s="38"/>
      <c r="Z2961" s="38"/>
      <c r="AA2961" s="38"/>
      <c r="AB2961" s="38"/>
      <c r="AC2961" s="38"/>
      <c r="AD2961" s="38"/>
      <c r="AE2961" s="38"/>
      <c r="AT2961" s="19" t="s">
        <v>201</v>
      </c>
      <c r="AU2961" s="19" t="s">
        <v>92</v>
      </c>
    </row>
    <row r="2962" s="14" customFormat="1">
      <c r="A2962" s="14"/>
      <c r="B2962" s="219"/>
      <c r="C2962" s="14"/>
      <c r="D2962" s="194" t="s">
        <v>194</v>
      </c>
      <c r="E2962" s="220" t="s">
        <v>1</v>
      </c>
      <c r="F2962" s="221" t="s">
        <v>2046</v>
      </c>
      <c r="G2962" s="14"/>
      <c r="H2962" s="220" t="s">
        <v>1</v>
      </c>
      <c r="I2962" s="222"/>
      <c r="J2962" s="14"/>
      <c r="K2962" s="14"/>
      <c r="L2962" s="219"/>
      <c r="M2962" s="223"/>
      <c r="N2962" s="224"/>
      <c r="O2962" s="224"/>
      <c r="P2962" s="224"/>
      <c r="Q2962" s="224"/>
      <c r="R2962" s="224"/>
      <c r="S2962" s="224"/>
      <c r="T2962" s="225"/>
      <c r="U2962" s="14"/>
      <c r="V2962" s="14"/>
      <c r="W2962" s="14"/>
      <c r="X2962" s="14"/>
      <c r="Y2962" s="14"/>
      <c r="Z2962" s="14"/>
      <c r="AA2962" s="14"/>
      <c r="AB2962" s="14"/>
      <c r="AC2962" s="14"/>
      <c r="AD2962" s="14"/>
      <c r="AE2962" s="14"/>
      <c r="AT2962" s="220" t="s">
        <v>194</v>
      </c>
      <c r="AU2962" s="220" t="s">
        <v>92</v>
      </c>
      <c r="AV2962" s="14" t="s">
        <v>84</v>
      </c>
      <c r="AW2962" s="14" t="s">
        <v>32</v>
      </c>
      <c r="AX2962" s="14" t="s">
        <v>76</v>
      </c>
      <c r="AY2962" s="220" t="s">
        <v>185</v>
      </c>
    </row>
    <row r="2963" s="13" customFormat="1">
      <c r="A2963" s="13"/>
      <c r="B2963" s="199"/>
      <c r="C2963" s="13"/>
      <c r="D2963" s="194" t="s">
        <v>194</v>
      </c>
      <c r="E2963" s="200" t="s">
        <v>1</v>
      </c>
      <c r="F2963" s="201" t="s">
        <v>2047</v>
      </c>
      <c r="G2963" s="13"/>
      <c r="H2963" s="202">
        <v>39.399999999999999</v>
      </c>
      <c r="I2963" s="203"/>
      <c r="J2963" s="13"/>
      <c r="K2963" s="13"/>
      <c r="L2963" s="199"/>
      <c r="M2963" s="204"/>
      <c r="N2963" s="205"/>
      <c r="O2963" s="205"/>
      <c r="P2963" s="205"/>
      <c r="Q2963" s="205"/>
      <c r="R2963" s="205"/>
      <c r="S2963" s="205"/>
      <c r="T2963" s="206"/>
      <c r="U2963" s="13"/>
      <c r="V2963" s="13"/>
      <c r="W2963" s="13"/>
      <c r="X2963" s="13"/>
      <c r="Y2963" s="13"/>
      <c r="Z2963" s="13"/>
      <c r="AA2963" s="13"/>
      <c r="AB2963" s="13"/>
      <c r="AC2963" s="13"/>
      <c r="AD2963" s="13"/>
      <c r="AE2963" s="13"/>
      <c r="AT2963" s="200" t="s">
        <v>194</v>
      </c>
      <c r="AU2963" s="200" t="s">
        <v>92</v>
      </c>
      <c r="AV2963" s="13" t="s">
        <v>92</v>
      </c>
      <c r="AW2963" s="13" t="s">
        <v>32</v>
      </c>
      <c r="AX2963" s="13" t="s">
        <v>84</v>
      </c>
      <c r="AY2963" s="200" t="s">
        <v>185</v>
      </c>
    </row>
    <row r="2964" s="2" customFormat="1" ht="24.15" customHeight="1">
      <c r="A2964" s="38"/>
      <c r="B2964" s="180"/>
      <c r="C2964" s="181" t="s">
        <v>3594</v>
      </c>
      <c r="D2964" s="181" t="s">
        <v>187</v>
      </c>
      <c r="E2964" s="182" t="s">
        <v>3595</v>
      </c>
      <c r="F2964" s="183" t="s">
        <v>3596</v>
      </c>
      <c r="G2964" s="184" t="s">
        <v>190</v>
      </c>
      <c r="H2964" s="185">
        <v>34.5</v>
      </c>
      <c r="I2964" s="186"/>
      <c r="J2964" s="187">
        <f>ROUND(I2964*H2964,2)</f>
        <v>0</v>
      </c>
      <c r="K2964" s="183" t="s">
        <v>199</v>
      </c>
      <c r="L2964" s="39"/>
      <c r="M2964" s="188" t="s">
        <v>1</v>
      </c>
      <c r="N2964" s="189" t="s">
        <v>42</v>
      </c>
      <c r="O2964" s="77"/>
      <c r="P2964" s="190">
        <f>O2964*H2964</f>
        <v>0</v>
      </c>
      <c r="Q2964" s="190">
        <v>0.00014999999999999999</v>
      </c>
      <c r="R2964" s="190">
        <f>Q2964*H2964</f>
        <v>0.0051749999999999999</v>
      </c>
      <c r="S2964" s="190">
        <v>0</v>
      </c>
      <c r="T2964" s="191">
        <f>S2964*H2964</f>
        <v>0</v>
      </c>
      <c r="U2964" s="38"/>
      <c r="V2964" s="38"/>
      <c r="W2964" s="38"/>
      <c r="X2964" s="38"/>
      <c r="Y2964" s="38"/>
      <c r="Z2964" s="38"/>
      <c r="AA2964" s="38"/>
      <c r="AB2964" s="38"/>
      <c r="AC2964" s="38"/>
      <c r="AD2964" s="38"/>
      <c r="AE2964" s="38"/>
      <c r="AR2964" s="192" t="s">
        <v>301</v>
      </c>
      <c r="AT2964" s="192" t="s">
        <v>187</v>
      </c>
      <c r="AU2964" s="192" t="s">
        <v>92</v>
      </c>
      <c r="AY2964" s="19" t="s">
        <v>185</v>
      </c>
      <c r="BE2964" s="193">
        <f>IF(N2964="základní",J2964,0)</f>
        <v>0</v>
      </c>
      <c r="BF2964" s="193">
        <f>IF(N2964="snížená",J2964,0)</f>
        <v>0</v>
      </c>
      <c r="BG2964" s="193">
        <f>IF(N2964="zákl. přenesená",J2964,0)</f>
        <v>0</v>
      </c>
      <c r="BH2964" s="193">
        <f>IF(N2964="sníž. přenesená",J2964,0)</f>
        <v>0</v>
      </c>
      <c r="BI2964" s="193">
        <f>IF(N2964="nulová",J2964,0)</f>
        <v>0</v>
      </c>
      <c r="BJ2964" s="19" t="s">
        <v>92</v>
      </c>
      <c r="BK2964" s="193">
        <f>ROUND(I2964*H2964,2)</f>
        <v>0</v>
      </c>
      <c r="BL2964" s="19" t="s">
        <v>301</v>
      </c>
      <c r="BM2964" s="192" t="s">
        <v>3597</v>
      </c>
    </row>
    <row r="2965" s="2" customFormat="1">
      <c r="A2965" s="38"/>
      <c r="B2965" s="39"/>
      <c r="C2965" s="38"/>
      <c r="D2965" s="194" t="s">
        <v>193</v>
      </c>
      <c r="E2965" s="38"/>
      <c r="F2965" s="195" t="s">
        <v>3596</v>
      </c>
      <c r="G2965" s="38"/>
      <c r="H2965" s="38"/>
      <c r="I2965" s="196"/>
      <c r="J2965" s="38"/>
      <c r="K2965" s="38"/>
      <c r="L2965" s="39"/>
      <c r="M2965" s="197"/>
      <c r="N2965" s="198"/>
      <c r="O2965" s="77"/>
      <c r="P2965" s="77"/>
      <c r="Q2965" s="77"/>
      <c r="R2965" s="77"/>
      <c r="S2965" s="77"/>
      <c r="T2965" s="78"/>
      <c r="U2965" s="38"/>
      <c r="V2965" s="38"/>
      <c r="W2965" s="38"/>
      <c r="X2965" s="38"/>
      <c r="Y2965" s="38"/>
      <c r="Z2965" s="38"/>
      <c r="AA2965" s="38"/>
      <c r="AB2965" s="38"/>
      <c r="AC2965" s="38"/>
      <c r="AD2965" s="38"/>
      <c r="AE2965" s="38"/>
      <c r="AT2965" s="19" t="s">
        <v>193</v>
      </c>
      <c r="AU2965" s="19" t="s">
        <v>92</v>
      </c>
    </row>
    <row r="2966" s="2" customFormat="1">
      <c r="A2966" s="38"/>
      <c r="B2966" s="39"/>
      <c r="C2966" s="38"/>
      <c r="D2966" s="207" t="s">
        <v>201</v>
      </c>
      <c r="E2966" s="38"/>
      <c r="F2966" s="208" t="s">
        <v>3598</v>
      </c>
      <c r="G2966" s="38"/>
      <c r="H2966" s="38"/>
      <c r="I2966" s="196"/>
      <c r="J2966" s="38"/>
      <c r="K2966" s="38"/>
      <c r="L2966" s="39"/>
      <c r="M2966" s="197"/>
      <c r="N2966" s="198"/>
      <c r="O2966" s="77"/>
      <c r="P2966" s="77"/>
      <c r="Q2966" s="77"/>
      <c r="R2966" s="77"/>
      <c r="S2966" s="77"/>
      <c r="T2966" s="78"/>
      <c r="U2966" s="38"/>
      <c r="V2966" s="38"/>
      <c r="W2966" s="38"/>
      <c r="X2966" s="38"/>
      <c r="Y2966" s="38"/>
      <c r="Z2966" s="38"/>
      <c r="AA2966" s="38"/>
      <c r="AB2966" s="38"/>
      <c r="AC2966" s="38"/>
      <c r="AD2966" s="38"/>
      <c r="AE2966" s="38"/>
      <c r="AT2966" s="19" t="s">
        <v>201</v>
      </c>
      <c r="AU2966" s="19" t="s">
        <v>92</v>
      </c>
    </row>
    <row r="2967" s="14" customFormat="1">
      <c r="A2967" s="14"/>
      <c r="B2967" s="219"/>
      <c r="C2967" s="14"/>
      <c r="D2967" s="194" t="s">
        <v>194</v>
      </c>
      <c r="E2967" s="220" t="s">
        <v>1</v>
      </c>
      <c r="F2967" s="221" t="s">
        <v>2128</v>
      </c>
      <c r="G2967" s="14"/>
      <c r="H2967" s="220" t="s">
        <v>1</v>
      </c>
      <c r="I2967" s="222"/>
      <c r="J2967" s="14"/>
      <c r="K2967" s="14"/>
      <c r="L2967" s="219"/>
      <c r="M2967" s="223"/>
      <c r="N2967" s="224"/>
      <c r="O2967" s="224"/>
      <c r="P2967" s="224"/>
      <c r="Q2967" s="224"/>
      <c r="R2967" s="224"/>
      <c r="S2967" s="224"/>
      <c r="T2967" s="225"/>
      <c r="U2967" s="14"/>
      <c r="V2967" s="14"/>
      <c r="W2967" s="14"/>
      <c r="X2967" s="14"/>
      <c r="Y2967" s="14"/>
      <c r="Z2967" s="14"/>
      <c r="AA2967" s="14"/>
      <c r="AB2967" s="14"/>
      <c r="AC2967" s="14"/>
      <c r="AD2967" s="14"/>
      <c r="AE2967" s="14"/>
      <c r="AT2967" s="220" t="s">
        <v>194</v>
      </c>
      <c r="AU2967" s="220" t="s">
        <v>92</v>
      </c>
      <c r="AV2967" s="14" t="s">
        <v>84</v>
      </c>
      <c r="AW2967" s="14" t="s">
        <v>32</v>
      </c>
      <c r="AX2967" s="14" t="s">
        <v>76</v>
      </c>
      <c r="AY2967" s="220" t="s">
        <v>185</v>
      </c>
    </row>
    <row r="2968" s="13" customFormat="1">
      <c r="A2968" s="13"/>
      <c r="B2968" s="199"/>
      <c r="C2968" s="13"/>
      <c r="D2968" s="194" t="s">
        <v>194</v>
      </c>
      <c r="E2968" s="200" t="s">
        <v>1</v>
      </c>
      <c r="F2968" s="201" t="s">
        <v>3599</v>
      </c>
      <c r="G2968" s="13"/>
      <c r="H2968" s="202">
        <v>34.5</v>
      </c>
      <c r="I2968" s="203"/>
      <c r="J2968" s="13"/>
      <c r="K2968" s="13"/>
      <c r="L2968" s="199"/>
      <c r="M2968" s="204"/>
      <c r="N2968" s="205"/>
      <c r="O2968" s="205"/>
      <c r="P2968" s="205"/>
      <c r="Q2968" s="205"/>
      <c r="R2968" s="205"/>
      <c r="S2968" s="205"/>
      <c r="T2968" s="206"/>
      <c r="U2968" s="13"/>
      <c r="V2968" s="13"/>
      <c r="W2968" s="13"/>
      <c r="X2968" s="13"/>
      <c r="Y2968" s="13"/>
      <c r="Z2968" s="13"/>
      <c r="AA2968" s="13"/>
      <c r="AB2968" s="13"/>
      <c r="AC2968" s="13"/>
      <c r="AD2968" s="13"/>
      <c r="AE2968" s="13"/>
      <c r="AT2968" s="200" t="s">
        <v>194</v>
      </c>
      <c r="AU2968" s="200" t="s">
        <v>92</v>
      </c>
      <c r="AV2968" s="13" t="s">
        <v>92</v>
      </c>
      <c r="AW2968" s="13" t="s">
        <v>32</v>
      </c>
      <c r="AX2968" s="13" t="s">
        <v>84</v>
      </c>
      <c r="AY2968" s="200" t="s">
        <v>185</v>
      </c>
    </row>
    <row r="2969" s="2" customFormat="1" ht="24.15" customHeight="1">
      <c r="A2969" s="38"/>
      <c r="B2969" s="180"/>
      <c r="C2969" s="181" t="s">
        <v>3600</v>
      </c>
      <c r="D2969" s="181" t="s">
        <v>187</v>
      </c>
      <c r="E2969" s="182" t="s">
        <v>3601</v>
      </c>
      <c r="F2969" s="183" t="s">
        <v>3602</v>
      </c>
      <c r="G2969" s="184" t="s">
        <v>190</v>
      </c>
      <c r="H2969" s="185">
        <v>850.928</v>
      </c>
      <c r="I2969" s="186"/>
      <c r="J2969" s="187">
        <f>ROUND(I2969*H2969,2)</f>
        <v>0</v>
      </c>
      <c r="K2969" s="183" t="s">
        <v>199</v>
      </c>
      <c r="L2969" s="39"/>
      <c r="M2969" s="188" t="s">
        <v>1</v>
      </c>
      <c r="N2969" s="189" t="s">
        <v>42</v>
      </c>
      <c r="O2969" s="77"/>
      <c r="P2969" s="190">
        <f>O2969*H2969</f>
        <v>0</v>
      </c>
      <c r="Q2969" s="190">
        <v>0.00010000000000000001</v>
      </c>
      <c r="R2969" s="190">
        <f>Q2969*H2969</f>
        <v>0.08509280000000001</v>
      </c>
      <c r="S2969" s="190">
        <v>0</v>
      </c>
      <c r="T2969" s="191">
        <f>S2969*H2969</f>
        <v>0</v>
      </c>
      <c r="U2969" s="38"/>
      <c r="V2969" s="38"/>
      <c r="W2969" s="38"/>
      <c r="X2969" s="38"/>
      <c r="Y2969" s="38"/>
      <c r="Z2969" s="38"/>
      <c r="AA2969" s="38"/>
      <c r="AB2969" s="38"/>
      <c r="AC2969" s="38"/>
      <c r="AD2969" s="38"/>
      <c r="AE2969" s="38"/>
      <c r="AR2969" s="192" t="s">
        <v>301</v>
      </c>
      <c r="AT2969" s="192" t="s">
        <v>187</v>
      </c>
      <c r="AU2969" s="192" t="s">
        <v>92</v>
      </c>
      <c r="AY2969" s="19" t="s">
        <v>185</v>
      </c>
      <c r="BE2969" s="193">
        <f>IF(N2969="základní",J2969,0)</f>
        <v>0</v>
      </c>
      <c r="BF2969" s="193">
        <f>IF(N2969="snížená",J2969,0)</f>
        <v>0</v>
      </c>
      <c r="BG2969" s="193">
        <f>IF(N2969="zákl. přenesená",J2969,0)</f>
        <v>0</v>
      </c>
      <c r="BH2969" s="193">
        <f>IF(N2969="sníž. přenesená",J2969,0)</f>
        <v>0</v>
      </c>
      <c r="BI2969" s="193">
        <f>IF(N2969="nulová",J2969,0)</f>
        <v>0</v>
      </c>
      <c r="BJ2969" s="19" t="s">
        <v>92</v>
      </c>
      <c r="BK2969" s="193">
        <f>ROUND(I2969*H2969,2)</f>
        <v>0</v>
      </c>
      <c r="BL2969" s="19" t="s">
        <v>301</v>
      </c>
      <c r="BM2969" s="192" t="s">
        <v>3603</v>
      </c>
    </row>
    <row r="2970" s="2" customFormat="1">
      <c r="A2970" s="38"/>
      <c r="B2970" s="39"/>
      <c r="C2970" s="38"/>
      <c r="D2970" s="194" t="s">
        <v>193</v>
      </c>
      <c r="E2970" s="38"/>
      <c r="F2970" s="195" t="s">
        <v>3602</v>
      </c>
      <c r="G2970" s="38"/>
      <c r="H2970" s="38"/>
      <c r="I2970" s="196"/>
      <c r="J2970" s="38"/>
      <c r="K2970" s="38"/>
      <c r="L2970" s="39"/>
      <c r="M2970" s="197"/>
      <c r="N2970" s="198"/>
      <c r="O2970" s="77"/>
      <c r="P2970" s="77"/>
      <c r="Q2970" s="77"/>
      <c r="R2970" s="77"/>
      <c r="S2970" s="77"/>
      <c r="T2970" s="78"/>
      <c r="U2970" s="38"/>
      <c r="V2970" s="38"/>
      <c r="W2970" s="38"/>
      <c r="X2970" s="38"/>
      <c r="Y2970" s="38"/>
      <c r="Z2970" s="38"/>
      <c r="AA2970" s="38"/>
      <c r="AB2970" s="38"/>
      <c r="AC2970" s="38"/>
      <c r="AD2970" s="38"/>
      <c r="AE2970" s="38"/>
      <c r="AT2970" s="19" t="s">
        <v>193</v>
      </c>
      <c r="AU2970" s="19" t="s">
        <v>92</v>
      </c>
    </row>
    <row r="2971" s="2" customFormat="1">
      <c r="A2971" s="38"/>
      <c r="B2971" s="39"/>
      <c r="C2971" s="38"/>
      <c r="D2971" s="207" t="s">
        <v>201</v>
      </c>
      <c r="E2971" s="38"/>
      <c r="F2971" s="208" t="s">
        <v>3604</v>
      </c>
      <c r="G2971" s="38"/>
      <c r="H2971" s="38"/>
      <c r="I2971" s="196"/>
      <c r="J2971" s="38"/>
      <c r="K2971" s="38"/>
      <c r="L2971" s="39"/>
      <c r="M2971" s="197"/>
      <c r="N2971" s="198"/>
      <c r="O2971" s="77"/>
      <c r="P2971" s="77"/>
      <c r="Q2971" s="77"/>
      <c r="R2971" s="77"/>
      <c r="S2971" s="77"/>
      <c r="T2971" s="78"/>
      <c r="U2971" s="38"/>
      <c r="V2971" s="38"/>
      <c r="W2971" s="38"/>
      <c r="X2971" s="38"/>
      <c r="Y2971" s="38"/>
      <c r="Z2971" s="38"/>
      <c r="AA2971" s="38"/>
      <c r="AB2971" s="38"/>
      <c r="AC2971" s="38"/>
      <c r="AD2971" s="38"/>
      <c r="AE2971" s="38"/>
      <c r="AT2971" s="19" t="s">
        <v>201</v>
      </c>
      <c r="AU2971" s="19" t="s">
        <v>92</v>
      </c>
    </row>
    <row r="2972" s="14" customFormat="1">
      <c r="A2972" s="14"/>
      <c r="B2972" s="219"/>
      <c r="C2972" s="14"/>
      <c r="D2972" s="194" t="s">
        <v>194</v>
      </c>
      <c r="E2972" s="220" t="s">
        <v>1</v>
      </c>
      <c r="F2972" s="221" t="s">
        <v>266</v>
      </c>
      <c r="G2972" s="14"/>
      <c r="H2972" s="220" t="s">
        <v>1</v>
      </c>
      <c r="I2972" s="222"/>
      <c r="J2972" s="14"/>
      <c r="K2972" s="14"/>
      <c r="L2972" s="219"/>
      <c r="M2972" s="223"/>
      <c r="N2972" s="224"/>
      <c r="O2972" s="224"/>
      <c r="P2972" s="224"/>
      <c r="Q2972" s="224"/>
      <c r="R2972" s="224"/>
      <c r="S2972" s="224"/>
      <c r="T2972" s="225"/>
      <c r="U2972" s="14"/>
      <c r="V2972" s="14"/>
      <c r="W2972" s="14"/>
      <c r="X2972" s="14"/>
      <c r="Y2972" s="14"/>
      <c r="Z2972" s="14"/>
      <c r="AA2972" s="14"/>
      <c r="AB2972" s="14"/>
      <c r="AC2972" s="14"/>
      <c r="AD2972" s="14"/>
      <c r="AE2972" s="14"/>
      <c r="AT2972" s="220" t="s">
        <v>194</v>
      </c>
      <c r="AU2972" s="220" t="s">
        <v>92</v>
      </c>
      <c r="AV2972" s="14" t="s">
        <v>84</v>
      </c>
      <c r="AW2972" s="14" t="s">
        <v>32</v>
      </c>
      <c r="AX2972" s="14" t="s">
        <v>76</v>
      </c>
      <c r="AY2972" s="220" t="s">
        <v>185</v>
      </c>
    </row>
    <row r="2973" s="13" customFormat="1">
      <c r="A2973" s="13"/>
      <c r="B2973" s="199"/>
      <c r="C2973" s="13"/>
      <c r="D2973" s="194" t="s">
        <v>194</v>
      </c>
      <c r="E2973" s="200" t="s">
        <v>1</v>
      </c>
      <c r="F2973" s="201" t="s">
        <v>267</v>
      </c>
      <c r="G2973" s="13"/>
      <c r="H2973" s="202">
        <v>156.59999999999999</v>
      </c>
      <c r="I2973" s="203"/>
      <c r="J2973" s="13"/>
      <c r="K2973" s="13"/>
      <c r="L2973" s="199"/>
      <c r="M2973" s="204"/>
      <c r="N2973" s="205"/>
      <c r="O2973" s="205"/>
      <c r="P2973" s="205"/>
      <c r="Q2973" s="205"/>
      <c r="R2973" s="205"/>
      <c r="S2973" s="205"/>
      <c r="T2973" s="206"/>
      <c r="U2973" s="13"/>
      <c r="V2973" s="13"/>
      <c r="W2973" s="13"/>
      <c r="X2973" s="13"/>
      <c r="Y2973" s="13"/>
      <c r="Z2973" s="13"/>
      <c r="AA2973" s="13"/>
      <c r="AB2973" s="13"/>
      <c r="AC2973" s="13"/>
      <c r="AD2973" s="13"/>
      <c r="AE2973" s="13"/>
      <c r="AT2973" s="200" t="s">
        <v>194</v>
      </c>
      <c r="AU2973" s="200" t="s">
        <v>92</v>
      </c>
      <c r="AV2973" s="13" t="s">
        <v>92</v>
      </c>
      <c r="AW2973" s="13" t="s">
        <v>32</v>
      </c>
      <c r="AX2973" s="13" t="s">
        <v>76</v>
      </c>
      <c r="AY2973" s="200" t="s">
        <v>185</v>
      </c>
    </row>
    <row r="2974" s="14" customFormat="1">
      <c r="A2974" s="14"/>
      <c r="B2974" s="219"/>
      <c r="C2974" s="14"/>
      <c r="D2974" s="194" t="s">
        <v>194</v>
      </c>
      <c r="E2974" s="220" t="s">
        <v>1</v>
      </c>
      <c r="F2974" s="221" t="s">
        <v>268</v>
      </c>
      <c r="G2974" s="14"/>
      <c r="H2974" s="220" t="s">
        <v>1</v>
      </c>
      <c r="I2974" s="222"/>
      <c r="J2974" s="14"/>
      <c r="K2974" s="14"/>
      <c r="L2974" s="219"/>
      <c r="M2974" s="223"/>
      <c r="N2974" s="224"/>
      <c r="O2974" s="224"/>
      <c r="P2974" s="224"/>
      <c r="Q2974" s="224"/>
      <c r="R2974" s="224"/>
      <c r="S2974" s="224"/>
      <c r="T2974" s="225"/>
      <c r="U2974" s="14"/>
      <c r="V2974" s="14"/>
      <c r="W2974" s="14"/>
      <c r="X2974" s="14"/>
      <c r="Y2974" s="14"/>
      <c r="Z2974" s="14"/>
      <c r="AA2974" s="14"/>
      <c r="AB2974" s="14"/>
      <c r="AC2974" s="14"/>
      <c r="AD2974" s="14"/>
      <c r="AE2974" s="14"/>
      <c r="AT2974" s="220" t="s">
        <v>194</v>
      </c>
      <c r="AU2974" s="220" t="s">
        <v>92</v>
      </c>
      <c r="AV2974" s="14" t="s">
        <v>84</v>
      </c>
      <c r="AW2974" s="14" t="s">
        <v>32</v>
      </c>
      <c r="AX2974" s="14" t="s">
        <v>76</v>
      </c>
      <c r="AY2974" s="220" t="s">
        <v>185</v>
      </c>
    </row>
    <row r="2975" s="13" customFormat="1">
      <c r="A2975" s="13"/>
      <c r="B2975" s="199"/>
      <c r="C2975" s="13"/>
      <c r="D2975" s="194" t="s">
        <v>194</v>
      </c>
      <c r="E2975" s="200" t="s">
        <v>1</v>
      </c>
      <c r="F2975" s="201" t="s">
        <v>269</v>
      </c>
      <c r="G2975" s="13"/>
      <c r="H2975" s="202">
        <v>21.800000000000001</v>
      </c>
      <c r="I2975" s="203"/>
      <c r="J2975" s="13"/>
      <c r="K2975" s="13"/>
      <c r="L2975" s="199"/>
      <c r="M2975" s="204"/>
      <c r="N2975" s="205"/>
      <c r="O2975" s="205"/>
      <c r="P2975" s="205"/>
      <c r="Q2975" s="205"/>
      <c r="R2975" s="205"/>
      <c r="S2975" s="205"/>
      <c r="T2975" s="206"/>
      <c r="U2975" s="13"/>
      <c r="V2975" s="13"/>
      <c r="W2975" s="13"/>
      <c r="X2975" s="13"/>
      <c r="Y2975" s="13"/>
      <c r="Z2975" s="13"/>
      <c r="AA2975" s="13"/>
      <c r="AB2975" s="13"/>
      <c r="AC2975" s="13"/>
      <c r="AD2975" s="13"/>
      <c r="AE2975" s="13"/>
      <c r="AT2975" s="200" t="s">
        <v>194</v>
      </c>
      <c r="AU2975" s="200" t="s">
        <v>92</v>
      </c>
      <c r="AV2975" s="13" t="s">
        <v>92</v>
      </c>
      <c r="AW2975" s="13" t="s">
        <v>32</v>
      </c>
      <c r="AX2975" s="13" t="s">
        <v>76</v>
      </c>
      <c r="AY2975" s="200" t="s">
        <v>185</v>
      </c>
    </row>
    <row r="2976" s="14" customFormat="1">
      <c r="A2976" s="14"/>
      <c r="B2976" s="219"/>
      <c r="C2976" s="14"/>
      <c r="D2976" s="194" t="s">
        <v>194</v>
      </c>
      <c r="E2976" s="220" t="s">
        <v>1</v>
      </c>
      <c r="F2976" s="221" t="s">
        <v>859</v>
      </c>
      <c r="G2976" s="14"/>
      <c r="H2976" s="220" t="s">
        <v>1</v>
      </c>
      <c r="I2976" s="222"/>
      <c r="J2976" s="14"/>
      <c r="K2976" s="14"/>
      <c r="L2976" s="219"/>
      <c r="M2976" s="223"/>
      <c r="N2976" s="224"/>
      <c r="O2976" s="224"/>
      <c r="P2976" s="224"/>
      <c r="Q2976" s="224"/>
      <c r="R2976" s="224"/>
      <c r="S2976" s="224"/>
      <c r="T2976" s="225"/>
      <c r="U2976" s="14"/>
      <c r="V2976" s="14"/>
      <c r="W2976" s="14"/>
      <c r="X2976" s="14"/>
      <c r="Y2976" s="14"/>
      <c r="Z2976" s="14"/>
      <c r="AA2976" s="14"/>
      <c r="AB2976" s="14"/>
      <c r="AC2976" s="14"/>
      <c r="AD2976" s="14"/>
      <c r="AE2976" s="14"/>
      <c r="AT2976" s="220" t="s">
        <v>194</v>
      </c>
      <c r="AU2976" s="220" t="s">
        <v>92</v>
      </c>
      <c r="AV2976" s="14" t="s">
        <v>84</v>
      </c>
      <c r="AW2976" s="14" t="s">
        <v>32</v>
      </c>
      <c r="AX2976" s="14" t="s">
        <v>76</v>
      </c>
      <c r="AY2976" s="220" t="s">
        <v>185</v>
      </c>
    </row>
    <row r="2977" s="13" customFormat="1">
      <c r="A2977" s="13"/>
      <c r="B2977" s="199"/>
      <c r="C2977" s="13"/>
      <c r="D2977" s="194" t="s">
        <v>194</v>
      </c>
      <c r="E2977" s="200" t="s">
        <v>1</v>
      </c>
      <c r="F2977" s="201" t="s">
        <v>1841</v>
      </c>
      <c r="G2977" s="13"/>
      <c r="H2977" s="202">
        <v>67.5</v>
      </c>
      <c r="I2977" s="203"/>
      <c r="J2977" s="13"/>
      <c r="K2977" s="13"/>
      <c r="L2977" s="199"/>
      <c r="M2977" s="204"/>
      <c r="N2977" s="205"/>
      <c r="O2977" s="205"/>
      <c r="P2977" s="205"/>
      <c r="Q2977" s="205"/>
      <c r="R2977" s="205"/>
      <c r="S2977" s="205"/>
      <c r="T2977" s="206"/>
      <c r="U2977" s="13"/>
      <c r="V2977" s="13"/>
      <c r="W2977" s="13"/>
      <c r="X2977" s="13"/>
      <c r="Y2977" s="13"/>
      <c r="Z2977" s="13"/>
      <c r="AA2977" s="13"/>
      <c r="AB2977" s="13"/>
      <c r="AC2977" s="13"/>
      <c r="AD2977" s="13"/>
      <c r="AE2977" s="13"/>
      <c r="AT2977" s="200" t="s">
        <v>194</v>
      </c>
      <c r="AU2977" s="200" t="s">
        <v>92</v>
      </c>
      <c r="AV2977" s="13" t="s">
        <v>92</v>
      </c>
      <c r="AW2977" s="13" t="s">
        <v>32</v>
      </c>
      <c r="AX2977" s="13" t="s">
        <v>76</v>
      </c>
      <c r="AY2977" s="200" t="s">
        <v>185</v>
      </c>
    </row>
    <row r="2978" s="14" customFormat="1">
      <c r="A2978" s="14"/>
      <c r="B2978" s="219"/>
      <c r="C2978" s="14"/>
      <c r="D2978" s="194" t="s">
        <v>194</v>
      </c>
      <c r="E2978" s="220" t="s">
        <v>1</v>
      </c>
      <c r="F2978" s="221" t="s">
        <v>971</v>
      </c>
      <c r="G2978" s="14"/>
      <c r="H2978" s="220" t="s">
        <v>1</v>
      </c>
      <c r="I2978" s="222"/>
      <c r="J2978" s="14"/>
      <c r="K2978" s="14"/>
      <c r="L2978" s="219"/>
      <c r="M2978" s="223"/>
      <c r="N2978" s="224"/>
      <c r="O2978" s="224"/>
      <c r="P2978" s="224"/>
      <c r="Q2978" s="224"/>
      <c r="R2978" s="224"/>
      <c r="S2978" s="224"/>
      <c r="T2978" s="225"/>
      <c r="U2978" s="14"/>
      <c r="V2978" s="14"/>
      <c r="W2978" s="14"/>
      <c r="X2978" s="14"/>
      <c r="Y2978" s="14"/>
      <c r="Z2978" s="14"/>
      <c r="AA2978" s="14"/>
      <c r="AB2978" s="14"/>
      <c r="AC2978" s="14"/>
      <c r="AD2978" s="14"/>
      <c r="AE2978" s="14"/>
      <c r="AT2978" s="220" t="s">
        <v>194</v>
      </c>
      <c r="AU2978" s="220" t="s">
        <v>92</v>
      </c>
      <c r="AV2978" s="14" t="s">
        <v>84</v>
      </c>
      <c r="AW2978" s="14" t="s">
        <v>32</v>
      </c>
      <c r="AX2978" s="14" t="s">
        <v>76</v>
      </c>
      <c r="AY2978" s="220" t="s">
        <v>185</v>
      </c>
    </row>
    <row r="2979" s="13" customFormat="1">
      <c r="A2979" s="13"/>
      <c r="B2979" s="199"/>
      <c r="C2979" s="13"/>
      <c r="D2979" s="194" t="s">
        <v>194</v>
      </c>
      <c r="E2979" s="200" t="s">
        <v>1</v>
      </c>
      <c r="F2979" s="201" t="s">
        <v>972</v>
      </c>
      <c r="G2979" s="13"/>
      <c r="H2979" s="202">
        <v>396.54599999999999</v>
      </c>
      <c r="I2979" s="203"/>
      <c r="J2979" s="13"/>
      <c r="K2979" s="13"/>
      <c r="L2979" s="199"/>
      <c r="M2979" s="204"/>
      <c r="N2979" s="205"/>
      <c r="O2979" s="205"/>
      <c r="P2979" s="205"/>
      <c r="Q2979" s="205"/>
      <c r="R2979" s="205"/>
      <c r="S2979" s="205"/>
      <c r="T2979" s="206"/>
      <c r="U2979" s="13"/>
      <c r="V2979" s="13"/>
      <c r="W2979" s="13"/>
      <c r="X2979" s="13"/>
      <c r="Y2979" s="13"/>
      <c r="Z2979" s="13"/>
      <c r="AA2979" s="13"/>
      <c r="AB2979" s="13"/>
      <c r="AC2979" s="13"/>
      <c r="AD2979" s="13"/>
      <c r="AE2979" s="13"/>
      <c r="AT2979" s="200" t="s">
        <v>194</v>
      </c>
      <c r="AU2979" s="200" t="s">
        <v>92</v>
      </c>
      <c r="AV2979" s="13" t="s">
        <v>92</v>
      </c>
      <c r="AW2979" s="13" t="s">
        <v>32</v>
      </c>
      <c r="AX2979" s="13" t="s">
        <v>76</v>
      </c>
      <c r="AY2979" s="200" t="s">
        <v>185</v>
      </c>
    </row>
    <row r="2980" s="14" customFormat="1">
      <c r="A2980" s="14"/>
      <c r="B2980" s="219"/>
      <c r="C2980" s="14"/>
      <c r="D2980" s="194" t="s">
        <v>194</v>
      </c>
      <c r="E2980" s="220" t="s">
        <v>1</v>
      </c>
      <c r="F2980" s="221" t="s">
        <v>973</v>
      </c>
      <c r="G2980" s="14"/>
      <c r="H2980" s="220" t="s">
        <v>1</v>
      </c>
      <c r="I2980" s="222"/>
      <c r="J2980" s="14"/>
      <c r="K2980" s="14"/>
      <c r="L2980" s="219"/>
      <c r="M2980" s="223"/>
      <c r="N2980" s="224"/>
      <c r="O2980" s="224"/>
      <c r="P2980" s="224"/>
      <c r="Q2980" s="224"/>
      <c r="R2980" s="224"/>
      <c r="S2980" s="224"/>
      <c r="T2980" s="225"/>
      <c r="U2980" s="14"/>
      <c r="V2980" s="14"/>
      <c r="W2980" s="14"/>
      <c r="X2980" s="14"/>
      <c r="Y2980" s="14"/>
      <c r="Z2980" s="14"/>
      <c r="AA2980" s="14"/>
      <c r="AB2980" s="14"/>
      <c r="AC2980" s="14"/>
      <c r="AD2980" s="14"/>
      <c r="AE2980" s="14"/>
      <c r="AT2980" s="220" t="s">
        <v>194</v>
      </c>
      <c r="AU2980" s="220" t="s">
        <v>92</v>
      </c>
      <c r="AV2980" s="14" t="s">
        <v>84</v>
      </c>
      <c r="AW2980" s="14" t="s">
        <v>32</v>
      </c>
      <c r="AX2980" s="14" t="s">
        <v>76</v>
      </c>
      <c r="AY2980" s="220" t="s">
        <v>185</v>
      </c>
    </row>
    <row r="2981" s="13" customFormat="1">
      <c r="A2981" s="13"/>
      <c r="B2981" s="199"/>
      <c r="C2981" s="13"/>
      <c r="D2981" s="194" t="s">
        <v>194</v>
      </c>
      <c r="E2981" s="200" t="s">
        <v>1</v>
      </c>
      <c r="F2981" s="201" t="s">
        <v>974</v>
      </c>
      <c r="G2981" s="13"/>
      <c r="H2981" s="202">
        <v>197.38200000000001</v>
      </c>
      <c r="I2981" s="203"/>
      <c r="J2981" s="13"/>
      <c r="K2981" s="13"/>
      <c r="L2981" s="199"/>
      <c r="M2981" s="204"/>
      <c r="N2981" s="205"/>
      <c r="O2981" s="205"/>
      <c r="P2981" s="205"/>
      <c r="Q2981" s="205"/>
      <c r="R2981" s="205"/>
      <c r="S2981" s="205"/>
      <c r="T2981" s="206"/>
      <c r="U2981" s="13"/>
      <c r="V2981" s="13"/>
      <c r="W2981" s="13"/>
      <c r="X2981" s="13"/>
      <c r="Y2981" s="13"/>
      <c r="Z2981" s="13"/>
      <c r="AA2981" s="13"/>
      <c r="AB2981" s="13"/>
      <c r="AC2981" s="13"/>
      <c r="AD2981" s="13"/>
      <c r="AE2981" s="13"/>
      <c r="AT2981" s="200" t="s">
        <v>194</v>
      </c>
      <c r="AU2981" s="200" t="s">
        <v>92</v>
      </c>
      <c r="AV2981" s="13" t="s">
        <v>92</v>
      </c>
      <c r="AW2981" s="13" t="s">
        <v>32</v>
      </c>
      <c r="AX2981" s="13" t="s">
        <v>76</v>
      </c>
      <c r="AY2981" s="200" t="s">
        <v>185</v>
      </c>
    </row>
    <row r="2982" s="14" customFormat="1">
      <c r="A2982" s="14"/>
      <c r="B2982" s="219"/>
      <c r="C2982" s="14"/>
      <c r="D2982" s="194" t="s">
        <v>194</v>
      </c>
      <c r="E2982" s="220" t="s">
        <v>1</v>
      </c>
      <c r="F2982" s="221" t="s">
        <v>2059</v>
      </c>
      <c r="G2982" s="14"/>
      <c r="H2982" s="220" t="s">
        <v>1</v>
      </c>
      <c r="I2982" s="222"/>
      <c r="J2982" s="14"/>
      <c r="K2982" s="14"/>
      <c r="L2982" s="219"/>
      <c r="M2982" s="223"/>
      <c r="N2982" s="224"/>
      <c r="O2982" s="224"/>
      <c r="P2982" s="224"/>
      <c r="Q2982" s="224"/>
      <c r="R2982" s="224"/>
      <c r="S2982" s="224"/>
      <c r="T2982" s="225"/>
      <c r="U2982" s="14"/>
      <c r="V2982" s="14"/>
      <c r="W2982" s="14"/>
      <c r="X2982" s="14"/>
      <c r="Y2982" s="14"/>
      <c r="Z2982" s="14"/>
      <c r="AA2982" s="14"/>
      <c r="AB2982" s="14"/>
      <c r="AC2982" s="14"/>
      <c r="AD2982" s="14"/>
      <c r="AE2982" s="14"/>
      <c r="AT2982" s="220" t="s">
        <v>194</v>
      </c>
      <c r="AU2982" s="220" t="s">
        <v>92</v>
      </c>
      <c r="AV2982" s="14" t="s">
        <v>84</v>
      </c>
      <c r="AW2982" s="14" t="s">
        <v>32</v>
      </c>
      <c r="AX2982" s="14" t="s">
        <v>76</v>
      </c>
      <c r="AY2982" s="220" t="s">
        <v>185</v>
      </c>
    </row>
    <row r="2983" s="13" customFormat="1">
      <c r="A2983" s="13"/>
      <c r="B2983" s="199"/>
      <c r="C2983" s="13"/>
      <c r="D2983" s="194" t="s">
        <v>194</v>
      </c>
      <c r="E2983" s="200" t="s">
        <v>1</v>
      </c>
      <c r="F2983" s="201" t="s">
        <v>2060</v>
      </c>
      <c r="G2983" s="13"/>
      <c r="H2983" s="202">
        <v>11.1</v>
      </c>
      <c r="I2983" s="203"/>
      <c r="J2983" s="13"/>
      <c r="K2983" s="13"/>
      <c r="L2983" s="199"/>
      <c r="M2983" s="204"/>
      <c r="N2983" s="205"/>
      <c r="O2983" s="205"/>
      <c r="P2983" s="205"/>
      <c r="Q2983" s="205"/>
      <c r="R2983" s="205"/>
      <c r="S2983" s="205"/>
      <c r="T2983" s="206"/>
      <c r="U2983" s="13"/>
      <c r="V2983" s="13"/>
      <c r="W2983" s="13"/>
      <c r="X2983" s="13"/>
      <c r="Y2983" s="13"/>
      <c r="Z2983" s="13"/>
      <c r="AA2983" s="13"/>
      <c r="AB2983" s="13"/>
      <c r="AC2983" s="13"/>
      <c r="AD2983" s="13"/>
      <c r="AE2983" s="13"/>
      <c r="AT2983" s="200" t="s">
        <v>194</v>
      </c>
      <c r="AU2983" s="200" t="s">
        <v>92</v>
      </c>
      <c r="AV2983" s="13" t="s">
        <v>92</v>
      </c>
      <c r="AW2983" s="13" t="s">
        <v>32</v>
      </c>
      <c r="AX2983" s="13" t="s">
        <v>76</v>
      </c>
      <c r="AY2983" s="200" t="s">
        <v>185</v>
      </c>
    </row>
    <row r="2984" s="15" customFormat="1">
      <c r="A2984" s="15"/>
      <c r="B2984" s="226"/>
      <c r="C2984" s="15"/>
      <c r="D2984" s="194" t="s">
        <v>194</v>
      </c>
      <c r="E2984" s="227" t="s">
        <v>1</v>
      </c>
      <c r="F2984" s="228" t="s">
        <v>276</v>
      </c>
      <c r="G2984" s="15"/>
      <c r="H2984" s="229">
        <v>850.928</v>
      </c>
      <c r="I2984" s="230"/>
      <c r="J2984" s="15"/>
      <c r="K2984" s="15"/>
      <c r="L2984" s="226"/>
      <c r="M2984" s="231"/>
      <c r="N2984" s="232"/>
      <c r="O2984" s="232"/>
      <c r="P2984" s="232"/>
      <c r="Q2984" s="232"/>
      <c r="R2984" s="232"/>
      <c r="S2984" s="232"/>
      <c r="T2984" s="233"/>
      <c r="U2984" s="15"/>
      <c r="V2984" s="15"/>
      <c r="W2984" s="15"/>
      <c r="X2984" s="15"/>
      <c r="Y2984" s="15"/>
      <c r="Z2984" s="15"/>
      <c r="AA2984" s="15"/>
      <c r="AB2984" s="15"/>
      <c r="AC2984" s="15"/>
      <c r="AD2984" s="15"/>
      <c r="AE2984" s="15"/>
      <c r="AT2984" s="227" t="s">
        <v>194</v>
      </c>
      <c r="AU2984" s="227" t="s">
        <v>92</v>
      </c>
      <c r="AV2984" s="15" t="s">
        <v>191</v>
      </c>
      <c r="AW2984" s="15" t="s">
        <v>32</v>
      </c>
      <c r="AX2984" s="15" t="s">
        <v>84</v>
      </c>
      <c r="AY2984" s="227" t="s">
        <v>185</v>
      </c>
    </row>
    <row r="2985" s="2" customFormat="1" ht="24.15" customHeight="1">
      <c r="A2985" s="38"/>
      <c r="B2985" s="180"/>
      <c r="C2985" s="181" t="s">
        <v>3605</v>
      </c>
      <c r="D2985" s="181" t="s">
        <v>187</v>
      </c>
      <c r="E2985" s="182" t="s">
        <v>3606</v>
      </c>
      <c r="F2985" s="183" t="s">
        <v>3607</v>
      </c>
      <c r="G2985" s="184" t="s">
        <v>1809</v>
      </c>
      <c r="H2985" s="242"/>
      <c r="I2985" s="186"/>
      <c r="J2985" s="187">
        <f>ROUND(I2985*H2985,2)</f>
        <v>0</v>
      </c>
      <c r="K2985" s="183" t="s">
        <v>199</v>
      </c>
      <c r="L2985" s="39"/>
      <c r="M2985" s="188" t="s">
        <v>1</v>
      </c>
      <c r="N2985" s="189" t="s">
        <v>42</v>
      </c>
      <c r="O2985" s="77"/>
      <c r="P2985" s="190">
        <f>O2985*H2985</f>
        <v>0</v>
      </c>
      <c r="Q2985" s="190">
        <v>0</v>
      </c>
      <c r="R2985" s="190">
        <f>Q2985*H2985</f>
        <v>0</v>
      </c>
      <c r="S2985" s="190">
        <v>0</v>
      </c>
      <c r="T2985" s="191">
        <f>S2985*H2985</f>
        <v>0</v>
      </c>
      <c r="U2985" s="38"/>
      <c r="V2985" s="38"/>
      <c r="W2985" s="38"/>
      <c r="X2985" s="38"/>
      <c r="Y2985" s="38"/>
      <c r="Z2985" s="38"/>
      <c r="AA2985" s="38"/>
      <c r="AB2985" s="38"/>
      <c r="AC2985" s="38"/>
      <c r="AD2985" s="38"/>
      <c r="AE2985" s="38"/>
      <c r="AR2985" s="192" t="s">
        <v>301</v>
      </c>
      <c r="AT2985" s="192" t="s">
        <v>187</v>
      </c>
      <c r="AU2985" s="192" t="s">
        <v>92</v>
      </c>
      <c r="AY2985" s="19" t="s">
        <v>185</v>
      </c>
      <c r="BE2985" s="193">
        <f>IF(N2985="základní",J2985,0)</f>
        <v>0</v>
      </c>
      <c r="BF2985" s="193">
        <f>IF(N2985="snížená",J2985,0)</f>
        <v>0</v>
      </c>
      <c r="BG2985" s="193">
        <f>IF(N2985="zákl. přenesená",J2985,0)</f>
        <v>0</v>
      </c>
      <c r="BH2985" s="193">
        <f>IF(N2985="sníž. přenesená",J2985,0)</f>
        <v>0</v>
      </c>
      <c r="BI2985" s="193">
        <f>IF(N2985="nulová",J2985,0)</f>
        <v>0</v>
      </c>
      <c r="BJ2985" s="19" t="s">
        <v>92</v>
      </c>
      <c r="BK2985" s="193">
        <f>ROUND(I2985*H2985,2)</f>
        <v>0</v>
      </c>
      <c r="BL2985" s="19" t="s">
        <v>301</v>
      </c>
      <c r="BM2985" s="192" t="s">
        <v>3608</v>
      </c>
    </row>
    <row r="2986" s="2" customFormat="1">
      <c r="A2986" s="38"/>
      <c r="B2986" s="39"/>
      <c r="C2986" s="38"/>
      <c r="D2986" s="194" t="s">
        <v>193</v>
      </c>
      <c r="E2986" s="38"/>
      <c r="F2986" s="195" t="s">
        <v>3607</v>
      </c>
      <c r="G2986" s="38"/>
      <c r="H2986" s="38"/>
      <c r="I2986" s="196"/>
      <c r="J2986" s="38"/>
      <c r="K2986" s="38"/>
      <c r="L2986" s="39"/>
      <c r="M2986" s="197"/>
      <c r="N2986" s="198"/>
      <c r="O2986" s="77"/>
      <c r="P2986" s="77"/>
      <c r="Q2986" s="77"/>
      <c r="R2986" s="77"/>
      <c r="S2986" s="77"/>
      <c r="T2986" s="78"/>
      <c r="U2986" s="38"/>
      <c r="V2986" s="38"/>
      <c r="W2986" s="38"/>
      <c r="X2986" s="38"/>
      <c r="Y2986" s="38"/>
      <c r="Z2986" s="38"/>
      <c r="AA2986" s="38"/>
      <c r="AB2986" s="38"/>
      <c r="AC2986" s="38"/>
      <c r="AD2986" s="38"/>
      <c r="AE2986" s="38"/>
      <c r="AT2986" s="19" t="s">
        <v>193</v>
      </c>
      <c r="AU2986" s="19" t="s">
        <v>92</v>
      </c>
    </row>
    <row r="2987" s="2" customFormat="1">
      <c r="A2987" s="38"/>
      <c r="B2987" s="39"/>
      <c r="C2987" s="38"/>
      <c r="D2987" s="207" t="s">
        <v>201</v>
      </c>
      <c r="E2987" s="38"/>
      <c r="F2987" s="208" t="s">
        <v>3609</v>
      </c>
      <c r="G2987" s="38"/>
      <c r="H2987" s="38"/>
      <c r="I2987" s="196"/>
      <c r="J2987" s="38"/>
      <c r="K2987" s="38"/>
      <c r="L2987" s="39"/>
      <c r="M2987" s="197"/>
      <c r="N2987" s="198"/>
      <c r="O2987" s="77"/>
      <c r="P2987" s="77"/>
      <c r="Q2987" s="77"/>
      <c r="R2987" s="77"/>
      <c r="S2987" s="77"/>
      <c r="T2987" s="78"/>
      <c r="U2987" s="38"/>
      <c r="V2987" s="38"/>
      <c r="W2987" s="38"/>
      <c r="X2987" s="38"/>
      <c r="Y2987" s="38"/>
      <c r="Z2987" s="38"/>
      <c r="AA2987" s="38"/>
      <c r="AB2987" s="38"/>
      <c r="AC2987" s="38"/>
      <c r="AD2987" s="38"/>
      <c r="AE2987" s="38"/>
      <c r="AT2987" s="19" t="s">
        <v>201</v>
      </c>
      <c r="AU2987" s="19" t="s">
        <v>92</v>
      </c>
    </row>
    <row r="2988" s="12" customFormat="1" ht="22.8" customHeight="1">
      <c r="A2988" s="12"/>
      <c r="B2988" s="167"/>
      <c r="C2988" s="12"/>
      <c r="D2988" s="168" t="s">
        <v>75</v>
      </c>
      <c r="E2988" s="178" t="s">
        <v>3610</v>
      </c>
      <c r="F2988" s="178" t="s">
        <v>3611</v>
      </c>
      <c r="G2988" s="12"/>
      <c r="H2988" s="12"/>
      <c r="I2988" s="170"/>
      <c r="J2988" s="179">
        <f>BK2988</f>
        <v>0</v>
      </c>
      <c r="K2988" s="12"/>
      <c r="L2988" s="167"/>
      <c r="M2988" s="172"/>
      <c r="N2988" s="173"/>
      <c r="O2988" s="173"/>
      <c r="P2988" s="174">
        <f>SUM(P2989:P2996)</f>
        <v>0</v>
      </c>
      <c r="Q2988" s="173"/>
      <c r="R2988" s="174">
        <f>SUM(R2989:R2996)</f>
        <v>0</v>
      </c>
      <c r="S2988" s="173"/>
      <c r="T2988" s="175">
        <f>SUM(T2989:T2996)</f>
        <v>0.42030000000000001</v>
      </c>
      <c r="U2988" s="12"/>
      <c r="V2988" s="12"/>
      <c r="W2988" s="12"/>
      <c r="X2988" s="12"/>
      <c r="Y2988" s="12"/>
      <c r="Z2988" s="12"/>
      <c r="AA2988" s="12"/>
      <c r="AB2988" s="12"/>
      <c r="AC2988" s="12"/>
      <c r="AD2988" s="12"/>
      <c r="AE2988" s="12"/>
      <c r="AR2988" s="168" t="s">
        <v>92</v>
      </c>
      <c r="AT2988" s="176" t="s">
        <v>75</v>
      </c>
      <c r="AU2988" s="176" t="s">
        <v>84</v>
      </c>
      <c r="AY2988" s="168" t="s">
        <v>185</v>
      </c>
      <c r="BK2988" s="177">
        <f>SUM(BK2989:BK2996)</f>
        <v>0</v>
      </c>
    </row>
    <row r="2989" s="2" customFormat="1" ht="24.15" customHeight="1">
      <c r="A2989" s="38"/>
      <c r="B2989" s="180"/>
      <c r="C2989" s="181" t="s">
        <v>3612</v>
      </c>
      <c r="D2989" s="181" t="s">
        <v>187</v>
      </c>
      <c r="E2989" s="182" t="s">
        <v>3613</v>
      </c>
      <c r="F2989" s="183" t="s">
        <v>3614</v>
      </c>
      <c r="G2989" s="184" t="s">
        <v>190</v>
      </c>
      <c r="H2989" s="185">
        <v>140.09999999999999</v>
      </c>
      <c r="I2989" s="186"/>
      <c r="J2989" s="187">
        <f>ROUND(I2989*H2989,2)</f>
        <v>0</v>
      </c>
      <c r="K2989" s="183" t="s">
        <v>199</v>
      </c>
      <c r="L2989" s="39"/>
      <c r="M2989" s="188" t="s">
        <v>1</v>
      </c>
      <c r="N2989" s="189" t="s">
        <v>42</v>
      </c>
      <c r="O2989" s="77"/>
      <c r="P2989" s="190">
        <f>O2989*H2989</f>
        <v>0</v>
      </c>
      <c r="Q2989" s="190">
        <v>0</v>
      </c>
      <c r="R2989" s="190">
        <f>Q2989*H2989</f>
        <v>0</v>
      </c>
      <c r="S2989" s="190">
        <v>0.0030000000000000001</v>
      </c>
      <c r="T2989" s="191">
        <f>S2989*H2989</f>
        <v>0.42030000000000001</v>
      </c>
      <c r="U2989" s="38"/>
      <c r="V2989" s="38"/>
      <c r="W2989" s="38"/>
      <c r="X2989" s="38"/>
      <c r="Y2989" s="38"/>
      <c r="Z2989" s="38"/>
      <c r="AA2989" s="38"/>
      <c r="AB2989" s="38"/>
      <c r="AC2989" s="38"/>
      <c r="AD2989" s="38"/>
      <c r="AE2989" s="38"/>
      <c r="AR2989" s="192" t="s">
        <v>301</v>
      </c>
      <c r="AT2989" s="192" t="s">
        <v>187</v>
      </c>
      <c r="AU2989" s="192" t="s">
        <v>92</v>
      </c>
      <c r="AY2989" s="19" t="s">
        <v>185</v>
      </c>
      <c r="BE2989" s="193">
        <f>IF(N2989="základní",J2989,0)</f>
        <v>0</v>
      </c>
      <c r="BF2989" s="193">
        <f>IF(N2989="snížená",J2989,0)</f>
        <v>0</v>
      </c>
      <c r="BG2989" s="193">
        <f>IF(N2989="zákl. přenesená",J2989,0)</f>
        <v>0</v>
      </c>
      <c r="BH2989" s="193">
        <f>IF(N2989="sníž. přenesená",J2989,0)</f>
        <v>0</v>
      </c>
      <c r="BI2989" s="193">
        <f>IF(N2989="nulová",J2989,0)</f>
        <v>0</v>
      </c>
      <c r="BJ2989" s="19" t="s">
        <v>92</v>
      </c>
      <c r="BK2989" s="193">
        <f>ROUND(I2989*H2989,2)</f>
        <v>0</v>
      </c>
      <c r="BL2989" s="19" t="s">
        <v>301</v>
      </c>
      <c r="BM2989" s="192" t="s">
        <v>3615</v>
      </c>
    </row>
    <row r="2990" s="2" customFormat="1">
      <c r="A2990" s="38"/>
      <c r="B2990" s="39"/>
      <c r="C2990" s="38"/>
      <c r="D2990" s="194" t="s">
        <v>193</v>
      </c>
      <c r="E2990" s="38"/>
      <c r="F2990" s="195" t="s">
        <v>3614</v>
      </c>
      <c r="G2990" s="38"/>
      <c r="H2990" s="38"/>
      <c r="I2990" s="196"/>
      <c r="J2990" s="38"/>
      <c r="K2990" s="38"/>
      <c r="L2990" s="39"/>
      <c r="M2990" s="197"/>
      <c r="N2990" s="198"/>
      <c r="O2990" s="77"/>
      <c r="P2990" s="77"/>
      <c r="Q2990" s="77"/>
      <c r="R2990" s="77"/>
      <c r="S2990" s="77"/>
      <c r="T2990" s="78"/>
      <c r="U2990" s="38"/>
      <c r="V2990" s="38"/>
      <c r="W2990" s="38"/>
      <c r="X2990" s="38"/>
      <c r="Y2990" s="38"/>
      <c r="Z2990" s="38"/>
      <c r="AA2990" s="38"/>
      <c r="AB2990" s="38"/>
      <c r="AC2990" s="38"/>
      <c r="AD2990" s="38"/>
      <c r="AE2990" s="38"/>
      <c r="AT2990" s="19" t="s">
        <v>193</v>
      </c>
      <c r="AU2990" s="19" t="s">
        <v>92</v>
      </c>
    </row>
    <row r="2991" s="2" customFormat="1">
      <c r="A2991" s="38"/>
      <c r="B2991" s="39"/>
      <c r="C2991" s="38"/>
      <c r="D2991" s="207" t="s">
        <v>201</v>
      </c>
      <c r="E2991" s="38"/>
      <c r="F2991" s="208" t="s">
        <v>3616</v>
      </c>
      <c r="G2991" s="38"/>
      <c r="H2991" s="38"/>
      <c r="I2991" s="196"/>
      <c r="J2991" s="38"/>
      <c r="K2991" s="38"/>
      <c r="L2991" s="39"/>
      <c r="M2991" s="197"/>
      <c r="N2991" s="198"/>
      <c r="O2991" s="77"/>
      <c r="P2991" s="77"/>
      <c r="Q2991" s="77"/>
      <c r="R2991" s="77"/>
      <c r="S2991" s="77"/>
      <c r="T2991" s="78"/>
      <c r="U2991" s="38"/>
      <c r="V2991" s="38"/>
      <c r="W2991" s="38"/>
      <c r="X2991" s="38"/>
      <c r="Y2991" s="38"/>
      <c r="Z2991" s="38"/>
      <c r="AA2991" s="38"/>
      <c r="AB2991" s="38"/>
      <c r="AC2991" s="38"/>
      <c r="AD2991" s="38"/>
      <c r="AE2991" s="38"/>
      <c r="AT2991" s="19" t="s">
        <v>201</v>
      </c>
      <c r="AU2991" s="19" t="s">
        <v>92</v>
      </c>
    </row>
    <row r="2992" s="14" customFormat="1">
      <c r="A2992" s="14"/>
      <c r="B2992" s="219"/>
      <c r="C2992" s="14"/>
      <c r="D2992" s="194" t="s">
        <v>194</v>
      </c>
      <c r="E2992" s="220" t="s">
        <v>1</v>
      </c>
      <c r="F2992" s="221" t="s">
        <v>3617</v>
      </c>
      <c r="G2992" s="14"/>
      <c r="H2992" s="220" t="s">
        <v>1</v>
      </c>
      <c r="I2992" s="222"/>
      <c r="J2992" s="14"/>
      <c r="K2992" s="14"/>
      <c r="L2992" s="219"/>
      <c r="M2992" s="223"/>
      <c r="N2992" s="224"/>
      <c r="O2992" s="224"/>
      <c r="P2992" s="224"/>
      <c r="Q2992" s="224"/>
      <c r="R2992" s="224"/>
      <c r="S2992" s="224"/>
      <c r="T2992" s="225"/>
      <c r="U2992" s="14"/>
      <c r="V2992" s="14"/>
      <c r="W2992" s="14"/>
      <c r="X2992" s="14"/>
      <c r="Y2992" s="14"/>
      <c r="Z2992" s="14"/>
      <c r="AA2992" s="14"/>
      <c r="AB2992" s="14"/>
      <c r="AC2992" s="14"/>
      <c r="AD2992" s="14"/>
      <c r="AE2992" s="14"/>
      <c r="AT2992" s="220" t="s">
        <v>194</v>
      </c>
      <c r="AU2992" s="220" t="s">
        <v>92</v>
      </c>
      <c r="AV2992" s="14" t="s">
        <v>84</v>
      </c>
      <c r="AW2992" s="14" t="s">
        <v>32</v>
      </c>
      <c r="AX2992" s="14" t="s">
        <v>76</v>
      </c>
      <c r="AY2992" s="220" t="s">
        <v>185</v>
      </c>
    </row>
    <row r="2993" s="13" customFormat="1">
      <c r="A2993" s="13"/>
      <c r="B2993" s="199"/>
      <c r="C2993" s="13"/>
      <c r="D2993" s="194" t="s">
        <v>194</v>
      </c>
      <c r="E2993" s="200" t="s">
        <v>1</v>
      </c>
      <c r="F2993" s="201" t="s">
        <v>211</v>
      </c>
      <c r="G2993" s="13"/>
      <c r="H2993" s="202">
        <v>5</v>
      </c>
      <c r="I2993" s="203"/>
      <c r="J2993" s="13"/>
      <c r="K2993" s="13"/>
      <c r="L2993" s="199"/>
      <c r="M2993" s="204"/>
      <c r="N2993" s="205"/>
      <c r="O2993" s="205"/>
      <c r="P2993" s="205"/>
      <c r="Q2993" s="205"/>
      <c r="R2993" s="205"/>
      <c r="S2993" s="205"/>
      <c r="T2993" s="206"/>
      <c r="U2993" s="13"/>
      <c r="V2993" s="13"/>
      <c r="W2993" s="13"/>
      <c r="X2993" s="13"/>
      <c r="Y2993" s="13"/>
      <c r="Z2993" s="13"/>
      <c r="AA2993" s="13"/>
      <c r="AB2993" s="13"/>
      <c r="AC2993" s="13"/>
      <c r="AD2993" s="13"/>
      <c r="AE2993" s="13"/>
      <c r="AT2993" s="200" t="s">
        <v>194</v>
      </c>
      <c r="AU2993" s="200" t="s">
        <v>92</v>
      </c>
      <c r="AV2993" s="13" t="s">
        <v>92</v>
      </c>
      <c r="AW2993" s="13" t="s">
        <v>32</v>
      </c>
      <c r="AX2993" s="13" t="s">
        <v>76</v>
      </c>
      <c r="AY2993" s="200" t="s">
        <v>185</v>
      </c>
    </row>
    <row r="2994" s="14" customFormat="1">
      <c r="A2994" s="14"/>
      <c r="B2994" s="219"/>
      <c r="C2994" s="14"/>
      <c r="D2994" s="194" t="s">
        <v>194</v>
      </c>
      <c r="E2994" s="220" t="s">
        <v>1</v>
      </c>
      <c r="F2994" s="221" t="s">
        <v>3618</v>
      </c>
      <c r="G2994" s="14"/>
      <c r="H2994" s="220" t="s">
        <v>1</v>
      </c>
      <c r="I2994" s="222"/>
      <c r="J2994" s="14"/>
      <c r="K2994" s="14"/>
      <c r="L2994" s="219"/>
      <c r="M2994" s="223"/>
      <c r="N2994" s="224"/>
      <c r="O2994" s="224"/>
      <c r="P2994" s="224"/>
      <c r="Q2994" s="224"/>
      <c r="R2994" s="224"/>
      <c r="S2994" s="224"/>
      <c r="T2994" s="225"/>
      <c r="U2994" s="14"/>
      <c r="V2994" s="14"/>
      <c r="W2994" s="14"/>
      <c r="X2994" s="14"/>
      <c r="Y2994" s="14"/>
      <c r="Z2994" s="14"/>
      <c r="AA2994" s="14"/>
      <c r="AB2994" s="14"/>
      <c r="AC2994" s="14"/>
      <c r="AD2994" s="14"/>
      <c r="AE2994" s="14"/>
      <c r="AT2994" s="220" t="s">
        <v>194</v>
      </c>
      <c r="AU2994" s="220" t="s">
        <v>92</v>
      </c>
      <c r="AV2994" s="14" t="s">
        <v>84</v>
      </c>
      <c r="AW2994" s="14" t="s">
        <v>32</v>
      </c>
      <c r="AX2994" s="14" t="s">
        <v>76</v>
      </c>
      <c r="AY2994" s="220" t="s">
        <v>185</v>
      </c>
    </row>
    <row r="2995" s="13" customFormat="1">
      <c r="A2995" s="13"/>
      <c r="B2995" s="199"/>
      <c r="C2995" s="13"/>
      <c r="D2995" s="194" t="s">
        <v>194</v>
      </c>
      <c r="E2995" s="200" t="s">
        <v>1</v>
      </c>
      <c r="F2995" s="201" t="s">
        <v>3619</v>
      </c>
      <c r="G2995" s="13"/>
      <c r="H2995" s="202">
        <v>135.09999999999999</v>
      </c>
      <c r="I2995" s="203"/>
      <c r="J2995" s="13"/>
      <c r="K2995" s="13"/>
      <c r="L2995" s="199"/>
      <c r="M2995" s="204"/>
      <c r="N2995" s="205"/>
      <c r="O2995" s="205"/>
      <c r="P2995" s="205"/>
      <c r="Q2995" s="205"/>
      <c r="R2995" s="205"/>
      <c r="S2995" s="205"/>
      <c r="T2995" s="206"/>
      <c r="U2995" s="13"/>
      <c r="V2995" s="13"/>
      <c r="W2995" s="13"/>
      <c r="X2995" s="13"/>
      <c r="Y2995" s="13"/>
      <c r="Z2995" s="13"/>
      <c r="AA2995" s="13"/>
      <c r="AB2995" s="13"/>
      <c r="AC2995" s="13"/>
      <c r="AD2995" s="13"/>
      <c r="AE2995" s="13"/>
      <c r="AT2995" s="200" t="s">
        <v>194</v>
      </c>
      <c r="AU2995" s="200" t="s">
        <v>92</v>
      </c>
      <c r="AV2995" s="13" t="s">
        <v>92</v>
      </c>
      <c r="AW2995" s="13" t="s">
        <v>32</v>
      </c>
      <c r="AX2995" s="13" t="s">
        <v>76</v>
      </c>
      <c r="AY2995" s="200" t="s">
        <v>185</v>
      </c>
    </row>
    <row r="2996" s="15" customFormat="1">
      <c r="A2996" s="15"/>
      <c r="B2996" s="226"/>
      <c r="C2996" s="15"/>
      <c r="D2996" s="194" t="s">
        <v>194</v>
      </c>
      <c r="E2996" s="227" t="s">
        <v>1</v>
      </c>
      <c r="F2996" s="228" t="s">
        <v>276</v>
      </c>
      <c r="G2996" s="15"/>
      <c r="H2996" s="229">
        <v>140.09999999999999</v>
      </c>
      <c r="I2996" s="230"/>
      <c r="J2996" s="15"/>
      <c r="K2996" s="15"/>
      <c r="L2996" s="226"/>
      <c r="M2996" s="231"/>
      <c r="N2996" s="232"/>
      <c r="O2996" s="232"/>
      <c r="P2996" s="232"/>
      <c r="Q2996" s="232"/>
      <c r="R2996" s="232"/>
      <c r="S2996" s="232"/>
      <c r="T2996" s="233"/>
      <c r="U2996" s="15"/>
      <c r="V2996" s="15"/>
      <c r="W2996" s="15"/>
      <c r="X2996" s="15"/>
      <c r="Y2996" s="15"/>
      <c r="Z2996" s="15"/>
      <c r="AA2996" s="15"/>
      <c r="AB2996" s="15"/>
      <c r="AC2996" s="15"/>
      <c r="AD2996" s="15"/>
      <c r="AE2996" s="15"/>
      <c r="AT2996" s="227" t="s">
        <v>194</v>
      </c>
      <c r="AU2996" s="227" t="s">
        <v>92</v>
      </c>
      <c r="AV2996" s="15" t="s">
        <v>191</v>
      </c>
      <c r="AW2996" s="15" t="s">
        <v>32</v>
      </c>
      <c r="AX2996" s="15" t="s">
        <v>84</v>
      </c>
      <c r="AY2996" s="227" t="s">
        <v>185</v>
      </c>
    </row>
    <row r="2997" s="12" customFormat="1" ht="22.8" customHeight="1">
      <c r="A2997" s="12"/>
      <c r="B2997" s="167"/>
      <c r="C2997" s="12"/>
      <c r="D2997" s="168" t="s">
        <v>75</v>
      </c>
      <c r="E2997" s="178" t="s">
        <v>3620</v>
      </c>
      <c r="F2997" s="178" t="s">
        <v>3621</v>
      </c>
      <c r="G2997" s="12"/>
      <c r="H2997" s="12"/>
      <c r="I2997" s="170"/>
      <c r="J2997" s="179">
        <f>BK2997</f>
        <v>0</v>
      </c>
      <c r="K2997" s="12"/>
      <c r="L2997" s="167"/>
      <c r="M2997" s="172"/>
      <c r="N2997" s="173"/>
      <c r="O2997" s="173"/>
      <c r="P2997" s="174">
        <f>SUM(P2998:P3032)</f>
        <v>0</v>
      </c>
      <c r="Q2997" s="173"/>
      <c r="R2997" s="174">
        <f>SUM(R2998:R3032)</f>
        <v>0.73265629999999993</v>
      </c>
      <c r="S2997" s="173"/>
      <c r="T2997" s="175">
        <f>SUM(T2998:T3032)</f>
        <v>0</v>
      </c>
      <c r="U2997" s="12"/>
      <c r="V2997" s="12"/>
      <c r="W2997" s="12"/>
      <c r="X2997" s="12"/>
      <c r="Y2997" s="12"/>
      <c r="Z2997" s="12"/>
      <c r="AA2997" s="12"/>
      <c r="AB2997" s="12"/>
      <c r="AC2997" s="12"/>
      <c r="AD2997" s="12"/>
      <c r="AE2997" s="12"/>
      <c r="AR2997" s="168" t="s">
        <v>92</v>
      </c>
      <c r="AT2997" s="176" t="s">
        <v>75</v>
      </c>
      <c r="AU2997" s="176" t="s">
        <v>84</v>
      </c>
      <c r="AY2997" s="168" t="s">
        <v>185</v>
      </c>
      <c r="BK2997" s="177">
        <f>SUM(BK2998:BK3032)</f>
        <v>0</v>
      </c>
    </row>
    <row r="2998" s="2" customFormat="1" ht="24.15" customHeight="1">
      <c r="A2998" s="38"/>
      <c r="B2998" s="180"/>
      <c r="C2998" s="181" t="s">
        <v>3622</v>
      </c>
      <c r="D2998" s="181" t="s">
        <v>187</v>
      </c>
      <c r="E2998" s="182" t="s">
        <v>3623</v>
      </c>
      <c r="F2998" s="183" t="s">
        <v>3624</v>
      </c>
      <c r="G2998" s="184" t="s">
        <v>190</v>
      </c>
      <c r="H2998" s="185">
        <v>76.959999999999994</v>
      </c>
      <c r="I2998" s="186"/>
      <c r="J2998" s="187">
        <f>ROUND(I2998*H2998,2)</f>
        <v>0</v>
      </c>
      <c r="K2998" s="183" t="s">
        <v>1</v>
      </c>
      <c r="L2998" s="39"/>
      <c r="M2998" s="188" t="s">
        <v>1</v>
      </c>
      <c r="N2998" s="189" t="s">
        <v>42</v>
      </c>
      <c r="O2998" s="77"/>
      <c r="P2998" s="190">
        <f>O2998*H2998</f>
        <v>0</v>
      </c>
      <c r="Q2998" s="190">
        <v>0.0089999999999999993</v>
      </c>
      <c r="R2998" s="190">
        <f>Q2998*H2998</f>
        <v>0.69263999999999992</v>
      </c>
      <c r="S2998" s="190">
        <v>0</v>
      </c>
      <c r="T2998" s="191">
        <f>S2998*H2998</f>
        <v>0</v>
      </c>
      <c r="U2998" s="38"/>
      <c r="V2998" s="38"/>
      <c r="W2998" s="38"/>
      <c r="X2998" s="38"/>
      <c r="Y2998" s="38"/>
      <c r="Z2998" s="38"/>
      <c r="AA2998" s="38"/>
      <c r="AB2998" s="38"/>
      <c r="AC2998" s="38"/>
      <c r="AD2998" s="38"/>
      <c r="AE2998" s="38"/>
      <c r="AR2998" s="192" t="s">
        <v>301</v>
      </c>
      <c r="AT2998" s="192" t="s">
        <v>187</v>
      </c>
      <c r="AU2998" s="192" t="s">
        <v>92</v>
      </c>
      <c r="AY2998" s="19" t="s">
        <v>185</v>
      </c>
      <c r="BE2998" s="193">
        <f>IF(N2998="základní",J2998,0)</f>
        <v>0</v>
      </c>
      <c r="BF2998" s="193">
        <f>IF(N2998="snížená",J2998,0)</f>
        <v>0</v>
      </c>
      <c r="BG2998" s="193">
        <f>IF(N2998="zákl. přenesená",J2998,0)</f>
        <v>0</v>
      </c>
      <c r="BH2998" s="193">
        <f>IF(N2998="sníž. přenesená",J2998,0)</f>
        <v>0</v>
      </c>
      <c r="BI2998" s="193">
        <f>IF(N2998="nulová",J2998,0)</f>
        <v>0</v>
      </c>
      <c r="BJ2998" s="19" t="s">
        <v>92</v>
      </c>
      <c r="BK2998" s="193">
        <f>ROUND(I2998*H2998,2)</f>
        <v>0</v>
      </c>
      <c r="BL2998" s="19" t="s">
        <v>301</v>
      </c>
      <c r="BM2998" s="192" t="s">
        <v>3625</v>
      </c>
    </row>
    <row r="2999" s="2" customFormat="1">
      <c r="A2999" s="38"/>
      <c r="B2999" s="39"/>
      <c r="C2999" s="38"/>
      <c r="D2999" s="194" t="s">
        <v>193</v>
      </c>
      <c r="E2999" s="38"/>
      <c r="F2999" s="195" t="s">
        <v>3624</v>
      </c>
      <c r="G2999" s="38"/>
      <c r="H2999" s="38"/>
      <c r="I2999" s="196"/>
      <c r="J2999" s="38"/>
      <c r="K2999" s="38"/>
      <c r="L2999" s="39"/>
      <c r="M2999" s="197"/>
      <c r="N2999" s="198"/>
      <c r="O2999" s="77"/>
      <c r="P2999" s="77"/>
      <c r="Q2999" s="77"/>
      <c r="R2999" s="77"/>
      <c r="S2999" s="77"/>
      <c r="T2999" s="78"/>
      <c r="U2999" s="38"/>
      <c r="V2999" s="38"/>
      <c r="W2999" s="38"/>
      <c r="X2999" s="38"/>
      <c r="Y2999" s="38"/>
      <c r="Z2999" s="38"/>
      <c r="AA2999" s="38"/>
      <c r="AB2999" s="38"/>
      <c r="AC2999" s="38"/>
      <c r="AD2999" s="38"/>
      <c r="AE2999" s="38"/>
      <c r="AT2999" s="19" t="s">
        <v>193</v>
      </c>
      <c r="AU2999" s="19" t="s">
        <v>92</v>
      </c>
    </row>
    <row r="3000" s="14" customFormat="1">
      <c r="A3000" s="14"/>
      <c r="B3000" s="219"/>
      <c r="C3000" s="14"/>
      <c r="D3000" s="194" t="s">
        <v>194</v>
      </c>
      <c r="E3000" s="220" t="s">
        <v>1</v>
      </c>
      <c r="F3000" s="221" t="s">
        <v>274</v>
      </c>
      <c r="G3000" s="14"/>
      <c r="H3000" s="220" t="s">
        <v>1</v>
      </c>
      <c r="I3000" s="222"/>
      <c r="J3000" s="14"/>
      <c r="K3000" s="14"/>
      <c r="L3000" s="219"/>
      <c r="M3000" s="223"/>
      <c r="N3000" s="224"/>
      <c r="O3000" s="224"/>
      <c r="P3000" s="224"/>
      <c r="Q3000" s="224"/>
      <c r="R3000" s="224"/>
      <c r="S3000" s="224"/>
      <c r="T3000" s="225"/>
      <c r="U3000" s="14"/>
      <c r="V3000" s="14"/>
      <c r="W3000" s="14"/>
      <c r="X3000" s="14"/>
      <c r="Y3000" s="14"/>
      <c r="Z3000" s="14"/>
      <c r="AA3000" s="14"/>
      <c r="AB3000" s="14"/>
      <c r="AC3000" s="14"/>
      <c r="AD3000" s="14"/>
      <c r="AE3000" s="14"/>
      <c r="AT3000" s="220" t="s">
        <v>194</v>
      </c>
      <c r="AU3000" s="220" t="s">
        <v>92</v>
      </c>
      <c r="AV3000" s="14" t="s">
        <v>84</v>
      </c>
      <c r="AW3000" s="14" t="s">
        <v>32</v>
      </c>
      <c r="AX3000" s="14" t="s">
        <v>76</v>
      </c>
      <c r="AY3000" s="220" t="s">
        <v>185</v>
      </c>
    </row>
    <row r="3001" s="13" customFormat="1">
      <c r="A3001" s="13"/>
      <c r="B3001" s="199"/>
      <c r="C3001" s="13"/>
      <c r="D3001" s="194" t="s">
        <v>194</v>
      </c>
      <c r="E3001" s="200" t="s">
        <v>1</v>
      </c>
      <c r="F3001" s="201" t="s">
        <v>275</v>
      </c>
      <c r="G3001" s="13"/>
      <c r="H3001" s="202">
        <v>70.5</v>
      </c>
      <c r="I3001" s="203"/>
      <c r="J3001" s="13"/>
      <c r="K3001" s="13"/>
      <c r="L3001" s="199"/>
      <c r="M3001" s="204"/>
      <c r="N3001" s="205"/>
      <c r="O3001" s="205"/>
      <c r="P3001" s="205"/>
      <c r="Q3001" s="205"/>
      <c r="R3001" s="205"/>
      <c r="S3001" s="205"/>
      <c r="T3001" s="206"/>
      <c r="U3001" s="13"/>
      <c r="V3001" s="13"/>
      <c r="W3001" s="13"/>
      <c r="X3001" s="13"/>
      <c r="Y3001" s="13"/>
      <c r="Z3001" s="13"/>
      <c r="AA3001" s="13"/>
      <c r="AB3001" s="13"/>
      <c r="AC3001" s="13"/>
      <c r="AD3001" s="13"/>
      <c r="AE3001" s="13"/>
      <c r="AT3001" s="200" t="s">
        <v>194</v>
      </c>
      <c r="AU3001" s="200" t="s">
        <v>92</v>
      </c>
      <c r="AV3001" s="13" t="s">
        <v>92</v>
      </c>
      <c r="AW3001" s="13" t="s">
        <v>32</v>
      </c>
      <c r="AX3001" s="13" t="s">
        <v>76</v>
      </c>
      <c r="AY3001" s="200" t="s">
        <v>185</v>
      </c>
    </row>
    <row r="3002" s="14" customFormat="1">
      <c r="A3002" s="14"/>
      <c r="B3002" s="219"/>
      <c r="C3002" s="14"/>
      <c r="D3002" s="194" t="s">
        <v>194</v>
      </c>
      <c r="E3002" s="220" t="s">
        <v>1</v>
      </c>
      <c r="F3002" s="221" t="s">
        <v>3626</v>
      </c>
      <c r="G3002" s="14"/>
      <c r="H3002" s="220" t="s">
        <v>1</v>
      </c>
      <c r="I3002" s="222"/>
      <c r="J3002" s="14"/>
      <c r="K3002" s="14"/>
      <c r="L3002" s="219"/>
      <c r="M3002" s="223"/>
      <c r="N3002" s="224"/>
      <c r="O3002" s="224"/>
      <c r="P3002" s="224"/>
      <c r="Q3002" s="224"/>
      <c r="R3002" s="224"/>
      <c r="S3002" s="224"/>
      <c r="T3002" s="225"/>
      <c r="U3002" s="14"/>
      <c r="V3002" s="14"/>
      <c r="W3002" s="14"/>
      <c r="X3002" s="14"/>
      <c r="Y3002" s="14"/>
      <c r="Z3002" s="14"/>
      <c r="AA3002" s="14"/>
      <c r="AB3002" s="14"/>
      <c r="AC3002" s="14"/>
      <c r="AD3002" s="14"/>
      <c r="AE3002" s="14"/>
      <c r="AT3002" s="220" t="s">
        <v>194</v>
      </c>
      <c r="AU3002" s="220" t="s">
        <v>92</v>
      </c>
      <c r="AV3002" s="14" t="s">
        <v>84</v>
      </c>
      <c r="AW3002" s="14" t="s">
        <v>32</v>
      </c>
      <c r="AX3002" s="14" t="s">
        <v>76</v>
      </c>
      <c r="AY3002" s="220" t="s">
        <v>185</v>
      </c>
    </row>
    <row r="3003" s="13" customFormat="1">
      <c r="A3003" s="13"/>
      <c r="B3003" s="199"/>
      <c r="C3003" s="13"/>
      <c r="D3003" s="194" t="s">
        <v>194</v>
      </c>
      <c r="E3003" s="200" t="s">
        <v>1</v>
      </c>
      <c r="F3003" s="201" t="s">
        <v>3627</v>
      </c>
      <c r="G3003" s="13"/>
      <c r="H3003" s="202">
        <v>6.46</v>
      </c>
      <c r="I3003" s="203"/>
      <c r="J3003" s="13"/>
      <c r="K3003" s="13"/>
      <c r="L3003" s="199"/>
      <c r="M3003" s="204"/>
      <c r="N3003" s="205"/>
      <c r="O3003" s="205"/>
      <c r="P3003" s="205"/>
      <c r="Q3003" s="205"/>
      <c r="R3003" s="205"/>
      <c r="S3003" s="205"/>
      <c r="T3003" s="206"/>
      <c r="U3003" s="13"/>
      <c r="V3003" s="13"/>
      <c r="W3003" s="13"/>
      <c r="X3003" s="13"/>
      <c r="Y3003" s="13"/>
      <c r="Z3003" s="13"/>
      <c r="AA3003" s="13"/>
      <c r="AB3003" s="13"/>
      <c r="AC3003" s="13"/>
      <c r="AD3003" s="13"/>
      <c r="AE3003" s="13"/>
      <c r="AT3003" s="200" t="s">
        <v>194</v>
      </c>
      <c r="AU3003" s="200" t="s">
        <v>92</v>
      </c>
      <c r="AV3003" s="13" t="s">
        <v>92</v>
      </c>
      <c r="AW3003" s="13" t="s">
        <v>32</v>
      </c>
      <c r="AX3003" s="13" t="s">
        <v>76</v>
      </c>
      <c r="AY3003" s="200" t="s">
        <v>185</v>
      </c>
    </row>
    <row r="3004" s="15" customFormat="1">
      <c r="A3004" s="15"/>
      <c r="B3004" s="226"/>
      <c r="C3004" s="15"/>
      <c r="D3004" s="194" t="s">
        <v>194</v>
      </c>
      <c r="E3004" s="227" t="s">
        <v>1</v>
      </c>
      <c r="F3004" s="228" t="s">
        <v>276</v>
      </c>
      <c r="G3004" s="15"/>
      <c r="H3004" s="229">
        <v>76.959999999999994</v>
      </c>
      <c r="I3004" s="230"/>
      <c r="J3004" s="15"/>
      <c r="K3004" s="15"/>
      <c r="L3004" s="226"/>
      <c r="M3004" s="231"/>
      <c r="N3004" s="232"/>
      <c r="O3004" s="232"/>
      <c r="P3004" s="232"/>
      <c r="Q3004" s="232"/>
      <c r="R3004" s="232"/>
      <c r="S3004" s="232"/>
      <c r="T3004" s="233"/>
      <c r="U3004" s="15"/>
      <c r="V3004" s="15"/>
      <c r="W3004" s="15"/>
      <c r="X3004" s="15"/>
      <c r="Y3004" s="15"/>
      <c r="Z3004" s="15"/>
      <c r="AA3004" s="15"/>
      <c r="AB3004" s="15"/>
      <c r="AC3004" s="15"/>
      <c r="AD3004" s="15"/>
      <c r="AE3004" s="15"/>
      <c r="AT3004" s="227" t="s">
        <v>194</v>
      </c>
      <c r="AU3004" s="227" t="s">
        <v>92</v>
      </c>
      <c r="AV3004" s="15" t="s">
        <v>191</v>
      </c>
      <c r="AW3004" s="15" t="s">
        <v>32</v>
      </c>
      <c r="AX3004" s="15" t="s">
        <v>84</v>
      </c>
      <c r="AY3004" s="227" t="s">
        <v>185</v>
      </c>
    </row>
    <row r="3005" s="2" customFormat="1" ht="24.15" customHeight="1">
      <c r="A3005" s="38"/>
      <c r="B3005" s="180"/>
      <c r="C3005" s="181" t="s">
        <v>3628</v>
      </c>
      <c r="D3005" s="181" t="s">
        <v>187</v>
      </c>
      <c r="E3005" s="182" t="s">
        <v>3629</v>
      </c>
      <c r="F3005" s="183" t="s">
        <v>3630</v>
      </c>
      <c r="G3005" s="184" t="s">
        <v>190</v>
      </c>
      <c r="H3005" s="185">
        <v>70.5</v>
      </c>
      <c r="I3005" s="186"/>
      <c r="J3005" s="187">
        <f>ROUND(I3005*H3005,2)</f>
        <v>0</v>
      </c>
      <c r="K3005" s="183" t="s">
        <v>199</v>
      </c>
      <c r="L3005" s="39"/>
      <c r="M3005" s="188" t="s">
        <v>1</v>
      </c>
      <c r="N3005" s="189" t="s">
        <v>42</v>
      </c>
      <c r="O3005" s="77"/>
      <c r="P3005" s="190">
        <f>O3005*H3005</f>
        <v>0</v>
      </c>
      <c r="Q3005" s="190">
        <v>0.00029999999999999997</v>
      </c>
      <c r="R3005" s="190">
        <f>Q3005*H3005</f>
        <v>0.021149999999999999</v>
      </c>
      <c r="S3005" s="190">
        <v>0</v>
      </c>
      <c r="T3005" s="191">
        <f>S3005*H3005</f>
        <v>0</v>
      </c>
      <c r="U3005" s="38"/>
      <c r="V3005" s="38"/>
      <c r="W3005" s="38"/>
      <c r="X3005" s="38"/>
      <c r="Y3005" s="38"/>
      <c r="Z3005" s="38"/>
      <c r="AA3005" s="38"/>
      <c r="AB3005" s="38"/>
      <c r="AC3005" s="38"/>
      <c r="AD3005" s="38"/>
      <c r="AE3005" s="38"/>
      <c r="AR3005" s="192" t="s">
        <v>301</v>
      </c>
      <c r="AT3005" s="192" t="s">
        <v>187</v>
      </c>
      <c r="AU3005" s="192" t="s">
        <v>92</v>
      </c>
      <c r="AY3005" s="19" t="s">
        <v>185</v>
      </c>
      <c r="BE3005" s="193">
        <f>IF(N3005="základní",J3005,0)</f>
        <v>0</v>
      </c>
      <c r="BF3005" s="193">
        <f>IF(N3005="snížená",J3005,0)</f>
        <v>0</v>
      </c>
      <c r="BG3005" s="193">
        <f>IF(N3005="zákl. přenesená",J3005,0)</f>
        <v>0</v>
      </c>
      <c r="BH3005" s="193">
        <f>IF(N3005="sníž. přenesená",J3005,0)</f>
        <v>0</v>
      </c>
      <c r="BI3005" s="193">
        <f>IF(N3005="nulová",J3005,0)</f>
        <v>0</v>
      </c>
      <c r="BJ3005" s="19" t="s">
        <v>92</v>
      </c>
      <c r="BK3005" s="193">
        <f>ROUND(I3005*H3005,2)</f>
        <v>0</v>
      </c>
      <c r="BL3005" s="19" t="s">
        <v>301</v>
      </c>
      <c r="BM3005" s="192" t="s">
        <v>3631</v>
      </c>
    </row>
    <row r="3006" s="2" customFormat="1">
      <c r="A3006" s="38"/>
      <c r="B3006" s="39"/>
      <c r="C3006" s="38"/>
      <c r="D3006" s="194" t="s">
        <v>193</v>
      </c>
      <c r="E3006" s="38"/>
      <c r="F3006" s="195" t="s">
        <v>3630</v>
      </c>
      <c r="G3006" s="38"/>
      <c r="H3006" s="38"/>
      <c r="I3006" s="196"/>
      <c r="J3006" s="38"/>
      <c r="K3006" s="38"/>
      <c r="L3006" s="39"/>
      <c r="M3006" s="197"/>
      <c r="N3006" s="198"/>
      <c r="O3006" s="77"/>
      <c r="P3006" s="77"/>
      <c r="Q3006" s="77"/>
      <c r="R3006" s="77"/>
      <c r="S3006" s="77"/>
      <c r="T3006" s="78"/>
      <c r="U3006" s="38"/>
      <c r="V3006" s="38"/>
      <c r="W3006" s="38"/>
      <c r="X3006" s="38"/>
      <c r="Y3006" s="38"/>
      <c r="Z3006" s="38"/>
      <c r="AA3006" s="38"/>
      <c r="AB3006" s="38"/>
      <c r="AC3006" s="38"/>
      <c r="AD3006" s="38"/>
      <c r="AE3006" s="38"/>
      <c r="AT3006" s="19" t="s">
        <v>193</v>
      </c>
      <c r="AU3006" s="19" t="s">
        <v>92</v>
      </c>
    </row>
    <row r="3007" s="2" customFormat="1">
      <c r="A3007" s="38"/>
      <c r="B3007" s="39"/>
      <c r="C3007" s="38"/>
      <c r="D3007" s="207" t="s">
        <v>201</v>
      </c>
      <c r="E3007" s="38"/>
      <c r="F3007" s="208" t="s">
        <v>3632</v>
      </c>
      <c r="G3007" s="38"/>
      <c r="H3007" s="38"/>
      <c r="I3007" s="196"/>
      <c r="J3007" s="38"/>
      <c r="K3007" s="38"/>
      <c r="L3007" s="39"/>
      <c r="M3007" s="197"/>
      <c r="N3007" s="198"/>
      <c r="O3007" s="77"/>
      <c r="P3007" s="77"/>
      <c r="Q3007" s="77"/>
      <c r="R3007" s="77"/>
      <c r="S3007" s="77"/>
      <c r="T3007" s="78"/>
      <c r="U3007" s="38"/>
      <c r="V3007" s="38"/>
      <c r="W3007" s="38"/>
      <c r="X3007" s="38"/>
      <c r="Y3007" s="38"/>
      <c r="Z3007" s="38"/>
      <c r="AA3007" s="38"/>
      <c r="AB3007" s="38"/>
      <c r="AC3007" s="38"/>
      <c r="AD3007" s="38"/>
      <c r="AE3007" s="38"/>
      <c r="AT3007" s="19" t="s">
        <v>201</v>
      </c>
      <c r="AU3007" s="19" t="s">
        <v>92</v>
      </c>
    </row>
    <row r="3008" s="14" customFormat="1">
      <c r="A3008" s="14"/>
      <c r="B3008" s="219"/>
      <c r="C3008" s="14"/>
      <c r="D3008" s="194" t="s">
        <v>194</v>
      </c>
      <c r="E3008" s="220" t="s">
        <v>1</v>
      </c>
      <c r="F3008" s="221" t="s">
        <v>274</v>
      </c>
      <c r="G3008" s="14"/>
      <c r="H3008" s="220" t="s">
        <v>1</v>
      </c>
      <c r="I3008" s="222"/>
      <c r="J3008" s="14"/>
      <c r="K3008" s="14"/>
      <c r="L3008" s="219"/>
      <c r="M3008" s="223"/>
      <c r="N3008" s="224"/>
      <c r="O3008" s="224"/>
      <c r="P3008" s="224"/>
      <c r="Q3008" s="224"/>
      <c r="R3008" s="224"/>
      <c r="S3008" s="224"/>
      <c r="T3008" s="225"/>
      <c r="U3008" s="14"/>
      <c r="V3008" s="14"/>
      <c r="W3008" s="14"/>
      <c r="X3008" s="14"/>
      <c r="Y3008" s="14"/>
      <c r="Z3008" s="14"/>
      <c r="AA3008" s="14"/>
      <c r="AB3008" s="14"/>
      <c r="AC3008" s="14"/>
      <c r="AD3008" s="14"/>
      <c r="AE3008" s="14"/>
      <c r="AT3008" s="220" t="s">
        <v>194</v>
      </c>
      <c r="AU3008" s="220" t="s">
        <v>92</v>
      </c>
      <c r="AV3008" s="14" t="s">
        <v>84</v>
      </c>
      <c r="AW3008" s="14" t="s">
        <v>32</v>
      </c>
      <c r="AX3008" s="14" t="s">
        <v>76</v>
      </c>
      <c r="AY3008" s="220" t="s">
        <v>185</v>
      </c>
    </row>
    <row r="3009" s="13" customFormat="1">
      <c r="A3009" s="13"/>
      <c r="B3009" s="199"/>
      <c r="C3009" s="13"/>
      <c r="D3009" s="194" t="s">
        <v>194</v>
      </c>
      <c r="E3009" s="200" t="s">
        <v>1</v>
      </c>
      <c r="F3009" s="201" t="s">
        <v>275</v>
      </c>
      <c r="G3009" s="13"/>
      <c r="H3009" s="202">
        <v>70.5</v>
      </c>
      <c r="I3009" s="203"/>
      <c r="J3009" s="13"/>
      <c r="K3009" s="13"/>
      <c r="L3009" s="199"/>
      <c r="M3009" s="204"/>
      <c r="N3009" s="205"/>
      <c r="O3009" s="205"/>
      <c r="P3009" s="205"/>
      <c r="Q3009" s="205"/>
      <c r="R3009" s="205"/>
      <c r="S3009" s="205"/>
      <c r="T3009" s="206"/>
      <c r="U3009" s="13"/>
      <c r="V3009" s="13"/>
      <c r="W3009" s="13"/>
      <c r="X3009" s="13"/>
      <c r="Y3009" s="13"/>
      <c r="Z3009" s="13"/>
      <c r="AA3009" s="13"/>
      <c r="AB3009" s="13"/>
      <c r="AC3009" s="13"/>
      <c r="AD3009" s="13"/>
      <c r="AE3009" s="13"/>
      <c r="AT3009" s="200" t="s">
        <v>194</v>
      </c>
      <c r="AU3009" s="200" t="s">
        <v>92</v>
      </c>
      <c r="AV3009" s="13" t="s">
        <v>92</v>
      </c>
      <c r="AW3009" s="13" t="s">
        <v>32</v>
      </c>
      <c r="AX3009" s="13" t="s">
        <v>76</v>
      </c>
      <c r="AY3009" s="200" t="s">
        <v>185</v>
      </c>
    </row>
    <row r="3010" s="15" customFormat="1">
      <c r="A3010" s="15"/>
      <c r="B3010" s="226"/>
      <c r="C3010" s="15"/>
      <c r="D3010" s="194" t="s">
        <v>194</v>
      </c>
      <c r="E3010" s="227" t="s">
        <v>1</v>
      </c>
      <c r="F3010" s="228" t="s">
        <v>276</v>
      </c>
      <c r="G3010" s="15"/>
      <c r="H3010" s="229">
        <v>70.5</v>
      </c>
      <c r="I3010" s="230"/>
      <c r="J3010" s="15"/>
      <c r="K3010" s="15"/>
      <c r="L3010" s="226"/>
      <c r="M3010" s="231"/>
      <c r="N3010" s="232"/>
      <c r="O3010" s="232"/>
      <c r="P3010" s="232"/>
      <c r="Q3010" s="232"/>
      <c r="R3010" s="232"/>
      <c r="S3010" s="232"/>
      <c r="T3010" s="233"/>
      <c r="U3010" s="15"/>
      <c r="V3010" s="15"/>
      <c r="W3010" s="15"/>
      <c r="X3010" s="15"/>
      <c r="Y3010" s="15"/>
      <c r="Z3010" s="15"/>
      <c r="AA3010" s="15"/>
      <c r="AB3010" s="15"/>
      <c r="AC3010" s="15"/>
      <c r="AD3010" s="15"/>
      <c r="AE3010" s="15"/>
      <c r="AT3010" s="227" t="s">
        <v>194</v>
      </c>
      <c r="AU3010" s="227" t="s">
        <v>92</v>
      </c>
      <c r="AV3010" s="15" t="s">
        <v>191</v>
      </c>
      <c r="AW3010" s="15" t="s">
        <v>32</v>
      </c>
      <c r="AX3010" s="15" t="s">
        <v>84</v>
      </c>
      <c r="AY3010" s="227" t="s">
        <v>185</v>
      </c>
    </row>
    <row r="3011" s="2" customFormat="1" ht="24.15" customHeight="1">
      <c r="A3011" s="38"/>
      <c r="B3011" s="180"/>
      <c r="C3011" s="181" t="s">
        <v>3633</v>
      </c>
      <c r="D3011" s="181" t="s">
        <v>187</v>
      </c>
      <c r="E3011" s="182" t="s">
        <v>3634</v>
      </c>
      <c r="F3011" s="183" t="s">
        <v>3635</v>
      </c>
      <c r="G3011" s="184" t="s">
        <v>190</v>
      </c>
      <c r="H3011" s="185">
        <v>6.46</v>
      </c>
      <c r="I3011" s="186"/>
      <c r="J3011" s="187">
        <f>ROUND(I3011*H3011,2)</f>
        <v>0</v>
      </c>
      <c r="K3011" s="183" t="s">
        <v>199</v>
      </c>
      <c r="L3011" s="39"/>
      <c r="M3011" s="188" t="s">
        <v>1</v>
      </c>
      <c r="N3011" s="189" t="s">
        <v>42</v>
      </c>
      <c r="O3011" s="77"/>
      <c r="P3011" s="190">
        <f>O3011*H3011</f>
        <v>0</v>
      </c>
      <c r="Q3011" s="190">
        <v>0.00032000000000000003</v>
      </c>
      <c r="R3011" s="190">
        <f>Q3011*H3011</f>
        <v>0.0020672000000000004</v>
      </c>
      <c r="S3011" s="190">
        <v>0</v>
      </c>
      <c r="T3011" s="191">
        <f>S3011*H3011</f>
        <v>0</v>
      </c>
      <c r="U3011" s="38"/>
      <c r="V3011" s="38"/>
      <c r="W3011" s="38"/>
      <c r="X3011" s="38"/>
      <c r="Y3011" s="38"/>
      <c r="Z3011" s="38"/>
      <c r="AA3011" s="38"/>
      <c r="AB3011" s="38"/>
      <c r="AC3011" s="38"/>
      <c r="AD3011" s="38"/>
      <c r="AE3011" s="38"/>
      <c r="AR3011" s="192" t="s">
        <v>301</v>
      </c>
      <c r="AT3011" s="192" t="s">
        <v>187</v>
      </c>
      <c r="AU3011" s="192" t="s">
        <v>92</v>
      </c>
      <c r="AY3011" s="19" t="s">
        <v>185</v>
      </c>
      <c r="BE3011" s="193">
        <f>IF(N3011="základní",J3011,0)</f>
        <v>0</v>
      </c>
      <c r="BF3011" s="193">
        <f>IF(N3011="snížená",J3011,0)</f>
        <v>0</v>
      </c>
      <c r="BG3011" s="193">
        <f>IF(N3011="zákl. přenesená",J3011,0)</f>
        <v>0</v>
      </c>
      <c r="BH3011" s="193">
        <f>IF(N3011="sníž. přenesená",J3011,0)</f>
        <v>0</v>
      </c>
      <c r="BI3011" s="193">
        <f>IF(N3011="nulová",J3011,0)</f>
        <v>0</v>
      </c>
      <c r="BJ3011" s="19" t="s">
        <v>92</v>
      </c>
      <c r="BK3011" s="193">
        <f>ROUND(I3011*H3011,2)</f>
        <v>0</v>
      </c>
      <c r="BL3011" s="19" t="s">
        <v>301</v>
      </c>
      <c r="BM3011" s="192" t="s">
        <v>3636</v>
      </c>
    </row>
    <row r="3012" s="2" customFormat="1">
      <c r="A3012" s="38"/>
      <c r="B3012" s="39"/>
      <c r="C3012" s="38"/>
      <c r="D3012" s="194" t="s">
        <v>193</v>
      </c>
      <c r="E3012" s="38"/>
      <c r="F3012" s="195" t="s">
        <v>3635</v>
      </c>
      <c r="G3012" s="38"/>
      <c r="H3012" s="38"/>
      <c r="I3012" s="196"/>
      <c r="J3012" s="38"/>
      <c r="K3012" s="38"/>
      <c r="L3012" s="39"/>
      <c r="M3012" s="197"/>
      <c r="N3012" s="198"/>
      <c r="O3012" s="77"/>
      <c r="P3012" s="77"/>
      <c r="Q3012" s="77"/>
      <c r="R3012" s="77"/>
      <c r="S3012" s="77"/>
      <c r="T3012" s="78"/>
      <c r="U3012" s="38"/>
      <c r="V3012" s="38"/>
      <c r="W3012" s="38"/>
      <c r="X3012" s="38"/>
      <c r="Y3012" s="38"/>
      <c r="Z3012" s="38"/>
      <c r="AA3012" s="38"/>
      <c r="AB3012" s="38"/>
      <c r="AC3012" s="38"/>
      <c r="AD3012" s="38"/>
      <c r="AE3012" s="38"/>
      <c r="AT3012" s="19" t="s">
        <v>193</v>
      </c>
      <c r="AU3012" s="19" t="s">
        <v>92</v>
      </c>
    </row>
    <row r="3013" s="2" customFormat="1">
      <c r="A3013" s="38"/>
      <c r="B3013" s="39"/>
      <c r="C3013" s="38"/>
      <c r="D3013" s="207" t="s">
        <v>201</v>
      </c>
      <c r="E3013" s="38"/>
      <c r="F3013" s="208" t="s">
        <v>3637</v>
      </c>
      <c r="G3013" s="38"/>
      <c r="H3013" s="38"/>
      <c r="I3013" s="196"/>
      <c r="J3013" s="38"/>
      <c r="K3013" s="38"/>
      <c r="L3013" s="39"/>
      <c r="M3013" s="197"/>
      <c r="N3013" s="198"/>
      <c r="O3013" s="77"/>
      <c r="P3013" s="77"/>
      <c r="Q3013" s="77"/>
      <c r="R3013" s="77"/>
      <c r="S3013" s="77"/>
      <c r="T3013" s="78"/>
      <c r="U3013" s="38"/>
      <c r="V3013" s="38"/>
      <c r="W3013" s="38"/>
      <c r="X3013" s="38"/>
      <c r="Y3013" s="38"/>
      <c r="Z3013" s="38"/>
      <c r="AA3013" s="38"/>
      <c r="AB3013" s="38"/>
      <c r="AC3013" s="38"/>
      <c r="AD3013" s="38"/>
      <c r="AE3013" s="38"/>
      <c r="AT3013" s="19" t="s">
        <v>201</v>
      </c>
      <c r="AU3013" s="19" t="s">
        <v>92</v>
      </c>
    </row>
    <row r="3014" s="2" customFormat="1" ht="37.8" customHeight="1">
      <c r="A3014" s="38"/>
      <c r="B3014" s="180"/>
      <c r="C3014" s="181" t="s">
        <v>3638</v>
      </c>
      <c r="D3014" s="181" t="s">
        <v>187</v>
      </c>
      <c r="E3014" s="182" t="s">
        <v>3639</v>
      </c>
      <c r="F3014" s="183" t="s">
        <v>3640</v>
      </c>
      <c r="G3014" s="184" t="s">
        <v>190</v>
      </c>
      <c r="H3014" s="185">
        <v>74.283000000000001</v>
      </c>
      <c r="I3014" s="186"/>
      <c r="J3014" s="187">
        <f>ROUND(I3014*H3014,2)</f>
        <v>0</v>
      </c>
      <c r="K3014" s="183" t="s">
        <v>1</v>
      </c>
      <c r="L3014" s="39"/>
      <c r="M3014" s="188" t="s">
        <v>1</v>
      </c>
      <c r="N3014" s="189" t="s">
        <v>42</v>
      </c>
      <c r="O3014" s="77"/>
      <c r="P3014" s="190">
        <f>O3014*H3014</f>
        <v>0</v>
      </c>
      <c r="Q3014" s="190">
        <v>0.00020000000000000001</v>
      </c>
      <c r="R3014" s="190">
        <f>Q3014*H3014</f>
        <v>0.014856600000000001</v>
      </c>
      <c r="S3014" s="190">
        <v>0</v>
      </c>
      <c r="T3014" s="191">
        <f>S3014*H3014</f>
        <v>0</v>
      </c>
      <c r="U3014" s="38"/>
      <c r="V3014" s="38"/>
      <c r="W3014" s="38"/>
      <c r="X3014" s="38"/>
      <c r="Y3014" s="38"/>
      <c r="Z3014" s="38"/>
      <c r="AA3014" s="38"/>
      <c r="AB3014" s="38"/>
      <c r="AC3014" s="38"/>
      <c r="AD3014" s="38"/>
      <c r="AE3014" s="38"/>
      <c r="AR3014" s="192" t="s">
        <v>301</v>
      </c>
      <c r="AT3014" s="192" t="s">
        <v>187</v>
      </c>
      <c r="AU3014" s="192" t="s">
        <v>92</v>
      </c>
      <c r="AY3014" s="19" t="s">
        <v>185</v>
      </c>
      <c r="BE3014" s="193">
        <f>IF(N3014="základní",J3014,0)</f>
        <v>0</v>
      </c>
      <c r="BF3014" s="193">
        <f>IF(N3014="snížená",J3014,0)</f>
        <v>0</v>
      </c>
      <c r="BG3014" s="193">
        <f>IF(N3014="zákl. přenesená",J3014,0)</f>
        <v>0</v>
      </c>
      <c r="BH3014" s="193">
        <f>IF(N3014="sníž. přenesená",J3014,0)</f>
        <v>0</v>
      </c>
      <c r="BI3014" s="193">
        <f>IF(N3014="nulová",J3014,0)</f>
        <v>0</v>
      </c>
      <c r="BJ3014" s="19" t="s">
        <v>92</v>
      </c>
      <c r="BK3014" s="193">
        <f>ROUND(I3014*H3014,2)</f>
        <v>0</v>
      </c>
      <c r="BL3014" s="19" t="s">
        <v>301</v>
      </c>
      <c r="BM3014" s="192" t="s">
        <v>3641</v>
      </c>
    </row>
    <row r="3015" s="2" customFormat="1">
      <c r="A3015" s="38"/>
      <c r="B3015" s="39"/>
      <c r="C3015" s="38"/>
      <c r="D3015" s="194" t="s">
        <v>193</v>
      </c>
      <c r="E3015" s="38"/>
      <c r="F3015" s="195" t="s">
        <v>3640</v>
      </c>
      <c r="G3015" s="38"/>
      <c r="H3015" s="38"/>
      <c r="I3015" s="196"/>
      <c r="J3015" s="38"/>
      <c r="K3015" s="38"/>
      <c r="L3015" s="39"/>
      <c r="M3015" s="197"/>
      <c r="N3015" s="198"/>
      <c r="O3015" s="77"/>
      <c r="P3015" s="77"/>
      <c r="Q3015" s="77"/>
      <c r="R3015" s="77"/>
      <c r="S3015" s="77"/>
      <c r="T3015" s="78"/>
      <c r="U3015" s="38"/>
      <c r="V3015" s="38"/>
      <c r="W3015" s="38"/>
      <c r="X3015" s="38"/>
      <c r="Y3015" s="38"/>
      <c r="Z3015" s="38"/>
      <c r="AA3015" s="38"/>
      <c r="AB3015" s="38"/>
      <c r="AC3015" s="38"/>
      <c r="AD3015" s="38"/>
      <c r="AE3015" s="38"/>
      <c r="AT3015" s="19" t="s">
        <v>193</v>
      </c>
      <c r="AU3015" s="19" t="s">
        <v>92</v>
      </c>
    </row>
    <row r="3016" s="14" customFormat="1">
      <c r="A3016" s="14"/>
      <c r="B3016" s="219"/>
      <c r="C3016" s="14"/>
      <c r="D3016" s="194" t="s">
        <v>194</v>
      </c>
      <c r="E3016" s="220" t="s">
        <v>1</v>
      </c>
      <c r="F3016" s="221" t="s">
        <v>270</v>
      </c>
      <c r="G3016" s="14"/>
      <c r="H3016" s="220" t="s">
        <v>1</v>
      </c>
      <c r="I3016" s="222"/>
      <c r="J3016" s="14"/>
      <c r="K3016" s="14"/>
      <c r="L3016" s="219"/>
      <c r="M3016" s="223"/>
      <c r="N3016" s="224"/>
      <c r="O3016" s="224"/>
      <c r="P3016" s="224"/>
      <c r="Q3016" s="224"/>
      <c r="R3016" s="224"/>
      <c r="S3016" s="224"/>
      <c r="T3016" s="225"/>
      <c r="U3016" s="14"/>
      <c r="V3016" s="14"/>
      <c r="W3016" s="14"/>
      <c r="X3016" s="14"/>
      <c r="Y3016" s="14"/>
      <c r="Z3016" s="14"/>
      <c r="AA3016" s="14"/>
      <c r="AB3016" s="14"/>
      <c r="AC3016" s="14"/>
      <c r="AD3016" s="14"/>
      <c r="AE3016" s="14"/>
      <c r="AT3016" s="220" t="s">
        <v>194</v>
      </c>
      <c r="AU3016" s="220" t="s">
        <v>92</v>
      </c>
      <c r="AV3016" s="14" t="s">
        <v>84</v>
      </c>
      <c r="AW3016" s="14" t="s">
        <v>32</v>
      </c>
      <c r="AX3016" s="14" t="s">
        <v>76</v>
      </c>
      <c r="AY3016" s="220" t="s">
        <v>185</v>
      </c>
    </row>
    <row r="3017" s="13" customFormat="1">
      <c r="A3017" s="13"/>
      <c r="B3017" s="199"/>
      <c r="C3017" s="13"/>
      <c r="D3017" s="194" t="s">
        <v>194</v>
      </c>
      <c r="E3017" s="200" t="s">
        <v>1</v>
      </c>
      <c r="F3017" s="201" t="s">
        <v>3642</v>
      </c>
      <c r="G3017" s="13"/>
      <c r="H3017" s="202">
        <v>3.7829999999999999</v>
      </c>
      <c r="I3017" s="203"/>
      <c r="J3017" s="13"/>
      <c r="K3017" s="13"/>
      <c r="L3017" s="199"/>
      <c r="M3017" s="204"/>
      <c r="N3017" s="205"/>
      <c r="O3017" s="205"/>
      <c r="P3017" s="205"/>
      <c r="Q3017" s="205"/>
      <c r="R3017" s="205"/>
      <c r="S3017" s="205"/>
      <c r="T3017" s="206"/>
      <c r="U3017" s="13"/>
      <c r="V3017" s="13"/>
      <c r="W3017" s="13"/>
      <c r="X3017" s="13"/>
      <c r="Y3017" s="13"/>
      <c r="Z3017" s="13"/>
      <c r="AA3017" s="13"/>
      <c r="AB3017" s="13"/>
      <c r="AC3017" s="13"/>
      <c r="AD3017" s="13"/>
      <c r="AE3017" s="13"/>
      <c r="AT3017" s="200" t="s">
        <v>194</v>
      </c>
      <c r="AU3017" s="200" t="s">
        <v>92</v>
      </c>
      <c r="AV3017" s="13" t="s">
        <v>92</v>
      </c>
      <c r="AW3017" s="13" t="s">
        <v>32</v>
      </c>
      <c r="AX3017" s="13" t="s">
        <v>76</v>
      </c>
      <c r="AY3017" s="200" t="s">
        <v>185</v>
      </c>
    </row>
    <row r="3018" s="14" customFormat="1">
      <c r="A3018" s="14"/>
      <c r="B3018" s="219"/>
      <c r="C3018" s="14"/>
      <c r="D3018" s="194" t="s">
        <v>194</v>
      </c>
      <c r="E3018" s="220" t="s">
        <v>1</v>
      </c>
      <c r="F3018" s="221" t="s">
        <v>274</v>
      </c>
      <c r="G3018" s="14"/>
      <c r="H3018" s="220" t="s">
        <v>1</v>
      </c>
      <c r="I3018" s="222"/>
      <c r="J3018" s="14"/>
      <c r="K3018" s="14"/>
      <c r="L3018" s="219"/>
      <c r="M3018" s="223"/>
      <c r="N3018" s="224"/>
      <c r="O3018" s="224"/>
      <c r="P3018" s="224"/>
      <c r="Q3018" s="224"/>
      <c r="R3018" s="224"/>
      <c r="S3018" s="224"/>
      <c r="T3018" s="225"/>
      <c r="U3018" s="14"/>
      <c r="V3018" s="14"/>
      <c r="W3018" s="14"/>
      <c r="X3018" s="14"/>
      <c r="Y3018" s="14"/>
      <c r="Z3018" s="14"/>
      <c r="AA3018" s="14"/>
      <c r="AB3018" s="14"/>
      <c r="AC3018" s="14"/>
      <c r="AD3018" s="14"/>
      <c r="AE3018" s="14"/>
      <c r="AT3018" s="220" t="s">
        <v>194</v>
      </c>
      <c r="AU3018" s="220" t="s">
        <v>92</v>
      </c>
      <c r="AV3018" s="14" t="s">
        <v>84</v>
      </c>
      <c r="AW3018" s="14" t="s">
        <v>32</v>
      </c>
      <c r="AX3018" s="14" t="s">
        <v>76</v>
      </c>
      <c r="AY3018" s="220" t="s">
        <v>185</v>
      </c>
    </row>
    <row r="3019" s="13" customFormat="1">
      <c r="A3019" s="13"/>
      <c r="B3019" s="199"/>
      <c r="C3019" s="13"/>
      <c r="D3019" s="194" t="s">
        <v>194</v>
      </c>
      <c r="E3019" s="200" t="s">
        <v>1</v>
      </c>
      <c r="F3019" s="201" t="s">
        <v>3643</v>
      </c>
      <c r="G3019" s="13"/>
      <c r="H3019" s="202">
        <v>70.5</v>
      </c>
      <c r="I3019" s="203"/>
      <c r="J3019" s="13"/>
      <c r="K3019" s="13"/>
      <c r="L3019" s="199"/>
      <c r="M3019" s="204"/>
      <c r="N3019" s="205"/>
      <c r="O3019" s="205"/>
      <c r="P3019" s="205"/>
      <c r="Q3019" s="205"/>
      <c r="R3019" s="205"/>
      <c r="S3019" s="205"/>
      <c r="T3019" s="206"/>
      <c r="U3019" s="13"/>
      <c r="V3019" s="13"/>
      <c r="W3019" s="13"/>
      <c r="X3019" s="13"/>
      <c r="Y3019" s="13"/>
      <c r="Z3019" s="13"/>
      <c r="AA3019" s="13"/>
      <c r="AB3019" s="13"/>
      <c r="AC3019" s="13"/>
      <c r="AD3019" s="13"/>
      <c r="AE3019" s="13"/>
      <c r="AT3019" s="200" t="s">
        <v>194</v>
      </c>
      <c r="AU3019" s="200" t="s">
        <v>92</v>
      </c>
      <c r="AV3019" s="13" t="s">
        <v>92</v>
      </c>
      <c r="AW3019" s="13" t="s">
        <v>32</v>
      </c>
      <c r="AX3019" s="13" t="s">
        <v>76</v>
      </c>
      <c r="AY3019" s="200" t="s">
        <v>185</v>
      </c>
    </row>
    <row r="3020" s="15" customFormat="1">
      <c r="A3020" s="15"/>
      <c r="B3020" s="226"/>
      <c r="C3020" s="15"/>
      <c r="D3020" s="194" t="s">
        <v>194</v>
      </c>
      <c r="E3020" s="227" t="s">
        <v>1</v>
      </c>
      <c r="F3020" s="228" t="s">
        <v>276</v>
      </c>
      <c r="G3020" s="15"/>
      <c r="H3020" s="229">
        <v>74.283000000000001</v>
      </c>
      <c r="I3020" s="230"/>
      <c r="J3020" s="15"/>
      <c r="K3020" s="15"/>
      <c r="L3020" s="226"/>
      <c r="M3020" s="231"/>
      <c r="N3020" s="232"/>
      <c r="O3020" s="232"/>
      <c r="P3020" s="232"/>
      <c r="Q3020" s="232"/>
      <c r="R3020" s="232"/>
      <c r="S3020" s="232"/>
      <c r="T3020" s="233"/>
      <c r="U3020" s="15"/>
      <c r="V3020" s="15"/>
      <c r="W3020" s="15"/>
      <c r="X3020" s="15"/>
      <c r="Y3020" s="15"/>
      <c r="Z3020" s="15"/>
      <c r="AA3020" s="15"/>
      <c r="AB3020" s="15"/>
      <c r="AC3020" s="15"/>
      <c r="AD3020" s="15"/>
      <c r="AE3020" s="15"/>
      <c r="AT3020" s="227" t="s">
        <v>194</v>
      </c>
      <c r="AU3020" s="227" t="s">
        <v>92</v>
      </c>
      <c r="AV3020" s="15" t="s">
        <v>191</v>
      </c>
      <c r="AW3020" s="15" t="s">
        <v>32</v>
      </c>
      <c r="AX3020" s="15" t="s">
        <v>84</v>
      </c>
      <c r="AY3020" s="227" t="s">
        <v>185</v>
      </c>
    </row>
    <row r="3021" s="2" customFormat="1" ht="24.15" customHeight="1">
      <c r="A3021" s="38"/>
      <c r="B3021" s="180"/>
      <c r="C3021" s="181" t="s">
        <v>3644</v>
      </c>
      <c r="D3021" s="181" t="s">
        <v>187</v>
      </c>
      <c r="E3021" s="182" t="s">
        <v>3645</v>
      </c>
      <c r="F3021" s="183" t="s">
        <v>3646</v>
      </c>
      <c r="G3021" s="184" t="s">
        <v>190</v>
      </c>
      <c r="H3021" s="185">
        <v>2.79</v>
      </c>
      <c r="I3021" s="186"/>
      <c r="J3021" s="187">
        <f>ROUND(I3021*H3021,2)</f>
        <v>0</v>
      </c>
      <c r="K3021" s="183" t="s">
        <v>199</v>
      </c>
      <c r="L3021" s="39"/>
      <c r="M3021" s="188" t="s">
        <v>1</v>
      </c>
      <c r="N3021" s="189" t="s">
        <v>42</v>
      </c>
      <c r="O3021" s="77"/>
      <c r="P3021" s="190">
        <f>O3021*H3021</f>
        <v>0</v>
      </c>
      <c r="Q3021" s="190">
        <v>0.00021000000000000001</v>
      </c>
      <c r="R3021" s="190">
        <f>Q3021*H3021</f>
        <v>0.00058589999999999998</v>
      </c>
      <c r="S3021" s="190">
        <v>0</v>
      </c>
      <c r="T3021" s="191">
        <f>S3021*H3021</f>
        <v>0</v>
      </c>
      <c r="U3021" s="38"/>
      <c r="V3021" s="38"/>
      <c r="W3021" s="38"/>
      <c r="X3021" s="38"/>
      <c r="Y3021" s="38"/>
      <c r="Z3021" s="38"/>
      <c r="AA3021" s="38"/>
      <c r="AB3021" s="38"/>
      <c r="AC3021" s="38"/>
      <c r="AD3021" s="38"/>
      <c r="AE3021" s="38"/>
      <c r="AR3021" s="192" t="s">
        <v>301</v>
      </c>
      <c r="AT3021" s="192" t="s">
        <v>187</v>
      </c>
      <c r="AU3021" s="192" t="s">
        <v>92</v>
      </c>
      <c r="AY3021" s="19" t="s">
        <v>185</v>
      </c>
      <c r="BE3021" s="193">
        <f>IF(N3021="základní",J3021,0)</f>
        <v>0</v>
      </c>
      <c r="BF3021" s="193">
        <f>IF(N3021="snížená",J3021,0)</f>
        <v>0</v>
      </c>
      <c r="BG3021" s="193">
        <f>IF(N3021="zákl. přenesená",J3021,0)</f>
        <v>0</v>
      </c>
      <c r="BH3021" s="193">
        <f>IF(N3021="sníž. přenesená",J3021,0)</f>
        <v>0</v>
      </c>
      <c r="BI3021" s="193">
        <f>IF(N3021="nulová",J3021,0)</f>
        <v>0</v>
      </c>
      <c r="BJ3021" s="19" t="s">
        <v>92</v>
      </c>
      <c r="BK3021" s="193">
        <f>ROUND(I3021*H3021,2)</f>
        <v>0</v>
      </c>
      <c r="BL3021" s="19" t="s">
        <v>301</v>
      </c>
      <c r="BM3021" s="192" t="s">
        <v>3647</v>
      </c>
    </row>
    <row r="3022" s="2" customFormat="1">
      <c r="A3022" s="38"/>
      <c r="B3022" s="39"/>
      <c r="C3022" s="38"/>
      <c r="D3022" s="194" t="s">
        <v>193</v>
      </c>
      <c r="E3022" s="38"/>
      <c r="F3022" s="195" t="s">
        <v>3646</v>
      </c>
      <c r="G3022" s="38"/>
      <c r="H3022" s="38"/>
      <c r="I3022" s="196"/>
      <c r="J3022" s="38"/>
      <c r="K3022" s="38"/>
      <c r="L3022" s="39"/>
      <c r="M3022" s="197"/>
      <c r="N3022" s="198"/>
      <c r="O3022" s="77"/>
      <c r="P3022" s="77"/>
      <c r="Q3022" s="77"/>
      <c r="R3022" s="77"/>
      <c r="S3022" s="77"/>
      <c r="T3022" s="78"/>
      <c r="U3022" s="38"/>
      <c r="V3022" s="38"/>
      <c r="W3022" s="38"/>
      <c r="X3022" s="38"/>
      <c r="Y3022" s="38"/>
      <c r="Z3022" s="38"/>
      <c r="AA3022" s="38"/>
      <c r="AB3022" s="38"/>
      <c r="AC3022" s="38"/>
      <c r="AD3022" s="38"/>
      <c r="AE3022" s="38"/>
      <c r="AT3022" s="19" t="s">
        <v>193</v>
      </c>
      <c r="AU3022" s="19" t="s">
        <v>92</v>
      </c>
    </row>
    <row r="3023" s="2" customFormat="1">
      <c r="A3023" s="38"/>
      <c r="B3023" s="39"/>
      <c r="C3023" s="38"/>
      <c r="D3023" s="207" t="s">
        <v>201</v>
      </c>
      <c r="E3023" s="38"/>
      <c r="F3023" s="208" t="s">
        <v>3648</v>
      </c>
      <c r="G3023" s="38"/>
      <c r="H3023" s="38"/>
      <c r="I3023" s="196"/>
      <c r="J3023" s="38"/>
      <c r="K3023" s="38"/>
      <c r="L3023" s="39"/>
      <c r="M3023" s="197"/>
      <c r="N3023" s="198"/>
      <c r="O3023" s="77"/>
      <c r="P3023" s="77"/>
      <c r="Q3023" s="77"/>
      <c r="R3023" s="77"/>
      <c r="S3023" s="77"/>
      <c r="T3023" s="78"/>
      <c r="U3023" s="38"/>
      <c r="V3023" s="38"/>
      <c r="W3023" s="38"/>
      <c r="X3023" s="38"/>
      <c r="Y3023" s="38"/>
      <c r="Z3023" s="38"/>
      <c r="AA3023" s="38"/>
      <c r="AB3023" s="38"/>
      <c r="AC3023" s="38"/>
      <c r="AD3023" s="38"/>
      <c r="AE3023" s="38"/>
      <c r="AT3023" s="19" t="s">
        <v>201</v>
      </c>
      <c r="AU3023" s="19" t="s">
        <v>92</v>
      </c>
    </row>
    <row r="3024" s="13" customFormat="1">
      <c r="A3024" s="13"/>
      <c r="B3024" s="199"/>
      <c r="C3024" s="13"/>
      <c r="D3024" s="194" t="s">
        <v>194</v>
      </c>
      <c r="E3024" s="200" t="s">
        <v>1</v>
      </c>
      <c r="F3024" s="201" t="s">
        <v>594</v>
      </c>
      <c r="G3024" s="13"/>
      <c r="H3024" s="202">
        <v>2.79</v>
      </c>
      <c r="I3024" s="203"/>
      <c r="J3024" s="13"/>
      <c r="K3024" s="13"/>
      <c r="L3024" s="199"/>
      <c r="M3024" s="204"/>
      <c r="N3024" s="205"/>
      <c r="O3024" s="205"/>
      <c r="P3024" s="205"/>
      <c r="Q3024" s="205"/>
      <c r="R3024" s="205"/>
      <c r="S3024" s="205"/>
      <c r="T3024" s="206"/>
      <c r="U3024" s="13"/>
      <c r="V3024" s="13"/>
      <c r="W3024" s="13"/>
      <c r="X3024" s="13"/>
      <c r="Y3024" s="13"/>
      <c r="Z3024" s="13"/>
      <c r="AA3024" s="13"/>
      <c r="AB3024" s="13"/>
      <c r="AC3024" s="13"/>
      <c r="AD3024" s="13"/>
      <c r="AE3024" s="13"/>
      <c r="AT3024" s="200" t="s">
        <v>194</v>
      </c>
      <c r="AU3024" s="200" t="s">
        <v>92</v>
      </c>
      <c r="AV3024" s="13" t="s">
        <v>92</v>
      </c>
      <c r="AW3024" s="13" t="s">
        <v>32</v>
      </c>
      <c r="AX3024" s="13" t="s">
        <v>84</v>
      </c>
      <c r="AY3024" s="200" t="s">
        <v>185</v>
      </c>
    </row>
    <row r="3025" s="2" customFormat="1" ht="37.8" customHeight="1">
      <c r="A3025" s="38"/>
      <c r="B3025" s="180"/>
      <c r="C3025" s="181" t="s">
        <v>3649</v>
      </c>
      <c r="D3025" s="181" t="s">
        <v>187</v>
      </c>
      <c r="E3025" s="182" t="s">
        <v>3650</v>
      </c>
      <c r="F3025" s="183" t="s">
        <v>3651</v>
      </c>
      <c r="G3025" s="184" t="s">
        <v>190</v>
      </c>
      <c r="H3025" s="185">
        <v>6.46</v>
      </c>
      <c r="I3025" s="186"/>
      <c r="J3025" s="187">
        <f>ROUND(I3025*H3025,2)</f>
        <v>0</v>
      </c>
      <c r="K3025" s="183" t="s">
        <v>1</v>
      </c>
      <c r="L3025" s="39"/>
      <c r="M3025" s="188" t="s">
        <v>1</v>
      </c>
      <c r="N3025" s="189" t="s">
        <v>42</v>
      </c>
      <c r="O3025" s="77"/>
      <c r="P3025" s="190">
        <f>O3025*H3025</f>
        <v>0</v>
      </c>
      <c r="Q3025" s="190">
        <v>0.00021000000000000001</v>
      </c>
      <c r="R3025" s="190">
        <f>Q3025*H3025</f>
        <v>0.0013566000000000001</v>
      </c>
      <c r="S3025" s="190">
        <v>0</v>
      </c>
      <c r="T3025" s="191">
        <f>S3025*H3025</f>
        <v>0</v>
      </c>
      <c r="U3025" s="38"/>
      <c r="V3025" s="38"/>
      <c r="W3025" s="38"/>
      <c r="X3025" s="38"/>
      <c r="Y3025" s="38"/>
      <c r="Z3025" s="38"/>
      <c r="AA3025" s="38"/>
      <c r="AB3025" s="38"/>
      <c r="AC3025" s="38"/>
      <c r="AD3025" s="38"/>
      <c r="AE3025" s="38"/>
      <c r="AR3025" s="192" t="s">
        <v>301</v>
      </c>
      <c r="AT3025" s="192" t="s">
        <v>187</v>
      </c>
      <c r="AU3025" s="192" t="s">
        <v>92</v>
      </c>
      <c r="AY3025" s="19" t="s">
        <v>185</v>
      </c>
      <c r="BE3025" s="193">
        <f>IF(N3025="základní",J3025,0)</f>
        <v>0</v>
      </c>
      <c r="BF3025" s="193">
        <f>IF(N3025="snížená",J3025,0)</f>
        <v>0</v>
      </c>
      <c r="BG3025" s="193">
        <f>IF(N3025="zákl. přenesená",J3025,0)</f>
        <v>0</v>
      </c>
      <c r="BH3025" s="193">
        <f>IF(N3025="sníž. přenesená",J3025,0)</f>
        <v>0</v>
      </c>
      <c r="BI3025" s="193">
        <f>IF(N3025="nulová",J3025,0)</f>
        <v>0</v>
      </c>
      <c r="BJ3025" s="19" t="s">
        <v>92</v>
      </c>
      <c r="BK3025" s="193">
        <f>ROUND(I3025*H3025,2)</f>
        <v>0</v>
      </c>
      <c r="BL3025" s="19" t="s">
        <v>301</v>
      </c>
      <c r="BM3025" s="192" t="s">
        <v>3652</v>
      </c>
    </row>
    <row r="3026" s="2" customFormat="1">
      <c r="A3026" s="38"/>
      <c r="B3026" s="39"/>
      <c r="C3026" s="38"/>
      <c r="D3026" s="194" t="s">
        <v>193</v>
      </c>
      <c r="E3026" s="38"/>
      <c r="F3026" s="195" t="s">
        <v>3651</v>
      </c>
      <c r="G3026" s="38"/>
      <c r="H3026" s="38"/>
      <c r="I3026" s="196"/>
      <c r="J3026" s="38"/>
      <c r="K3026" s="38"/>
      <c r="L3026" s="39"/>
      <c r="M3026" s="197"/>
      <c r="N3026" s="198"/>
      <c r="O3026" s="77"/>
      <c r="P3026" s="77"/>
      <c r="Q3026" s="77"/>
      <c r="R3026" s="77"/>
      <c r="S3026" s="77"/>
      <c r="T3026" s="78"/>
      <c r="U3026" s="38"/>
      <c r="V3026" s="38"/>
      <c r="W3026" s="38"/>
      <c r="X3026" s="38"/>
      <c r="Y3026" s="38"/>
      <c r="Z3026" s="38"/>
      <c r="AA3026" s="38"/>
      <c r="AB3026" s="38"/>
      <c r="AC3026" s="38"/>
      <c r="AD3026" s="38"/>
      <c r="AE3026" s="38"/>
      <c r="AT3026" s="19" t="s">
        <v>193</v>
      </c>
      <c r="AU3026" s="19" t="s">
        <v>92</v>
      </c>
    </row>
    <row r="3027" s="14" customFormat="1">
      <c r="A3027" s="14"/>
      <c r="B3027" s="219"/>
      <c r="C3027" s="14"/>
      <c r="D3027" s="194" t="s">
        <v>194</v>
      </c>
      <c r="E3027" s="220" t="s">
        <v>1</v>
      </c>
      <c r="F3027" s="221" t="s">
        <v>3653</v>
      </c>
      <c r="G3027" s="14"/>
      <c r="H3027" s="220" t="s">
        <v>1</v>
      </c>
      <c r="I3027" s="222"/>
      <c r="J3027" s="14"/>
      <c r="K3027" s="14"/>
      <c r="L3027" s="219"/>
      <c r="M3027" s="223"/>
      <c r="N3027" s="224"/>
      <c r="O3027" s="224"/>
      <c r="P3027" s="224"/>
      <c r="Q3027" s="224"/>
      <c r="R3027" s="224"/>
      <c r="S3027" s="224"/>
      <c r="T3027" s="225"/>
      <c r="U3027" s="14"/>
      <c r="V3027" s="14"/>
      <c r="W3027" s="14"/>
      <c r="X3027" s="14"/>
      <c r="Y3027" s="14"/>
      <c r="Z3027" s="14"/>
      <c r="AA3027" s="14"/>
      <c r="AB3027" s="14"/>
      <c r="AC3027" s="14"/>
      <c r="AD3027" s="14"/>
      <c r="AE3027" s="14"/>
      <c r="AT3027" s="220" t="s">
        <v>194</v>
      </c>
      <c r="AU3027" s="220" t="s">
        <v>92</v>
      </c>
      <c r="AV3027" s="14" t="s">
        <v>84</v>
      </c>
      <c r="AW3027" s="14" t="s">
        <v>32</v>
      </c>
      <c r="AX3027" s="14" t="s">
        <v>76</v>
      </c>
      <c r="AY3027" s="220" t="s">
        <v>185</v>
      </c>
    </row>
    <row r="3028" s="13" customFormat="1">
      <c r="A3028" s="13"/>
      <c r="B3028" s="199"/>
      <c r="C3028" s="13"/>
      <c r="D3028" s="194" t="s">
        <v>194</v>
      </c>
      <c r="E3028" s="200" t="s">
        <v>1</v>
      </c>
      <c r="F3028" s="201" t="s">
        <v>3654</v>
      </c>
      <c r="G3028" s="13"/>
      <c r="H3028" s="202">
        <v>6.46</v>
      </c>
      <c r="I3028" s="203"/>
      <c r="J3028" s="13"/>
      <c r="K3028" s="13"/>
      <c r="L3028" s="199"/>
      <c r="M3028" s="204"/>
      <c r="N3028" s="205"/>
      <c r="O3028" s="205"/>
      <c r="P3028" s="205"/>
      <c r="Q3028" s="205"/>
      <c r="R3028" s="205"/>
      <c r="S3028" s="205"/>
      <c r="T3028" s="206"/>
      <c r="U3028" s="13"/>
      <c r="V3028" s="13"/>
      <c r="W3028" s="13"/>
      <c r="X3028" s="13"/>
      <c r="Y3028" s="13"/>
      <c r="Z3028" s="13"/>
      <c r="AA3028" s="13"/>
      <c r="AB3028" s="13"/>
      <c r="AC3028" s="13"/>
      <c r="AD3028" s="13"/>
      <c r="AE3028" s="13"/>
      <c r="AT3028" s="200" t="s">
        <v>194</v>
      </c>
      <c r="AU3028" s="200" t="s">
        <v>92</v>
      </c>
      <c r="AV3028" s="13" t="s">
        <v>92</v>
      </c>
      <c r="AW3028" s="13" t="s">
        <v>32</v>
      </c>
      <c r="AX3028" s="13" t="s">
        <v>76</v>
      </c>
      <c r="AY3028" s="200" t="s">
        <v>185</v>
      </c>
    </row>
    <row r="3029" s="15" customFormat="1">
      <c r="A3029" s="15"/>
      <c r="B3029" s="226"/>
      <c r="C3029" s="15"/>
      <c r="D3029" s="194" t="s">
        <v>194</v>
      </c>
      <c r="E3029" s="227" t="s">
        <v>1</v>
      </c>
      <c r="F3029" s="228" t="s">
        <v>276</v>
      </c>
      <c r="G3029" s="15"/>
      <c r="H3029" s="229">
        <v>6.46</v>
      </c>
      <c r="I3029" s="230"/>
      <c r="J3029" s="15"/>
      <c r="K3029" s="15"/>
      <c r="L3029" s="226"/>
      <c r="M3029" s="231"/>
      <c r="N3029" s="232"/>
      <c r="O3029" s="232"/>
      <c r="P3029" s="232"/>
      <c r="Q3029" s="232"/>
      <c r="R3029" s="232"/>
      <c r="S3029" s="232"/>
      <c r="T3029" s="233"/>
      <c r="U3029" s="15"/>
      <c r="V3029" s="15"/>
      <c r="W3029" s="15"/>
      <c r="X3029" s="15"/>
      <c r="Y3029" s="15"/>
      <c r="Z3029" s="15"/>
      <c r="AA3029" s="15"/>
      <c r="AB3029" s="15"/>
      <c r="AC3029" s="15"/>
      <c r="AD3029" s="15"/>
      <c r="AE3029" s="15"/>
      <c r="AT3029" s="227" t="s">
        <v>194</v>
      </c>
      <c r="AU3029" s="227" t="s">
        <v>92</v>
      </c>
      <c r="AV3029" s="15" t="s">
        <v>191</v>
      </c>
      <c r="AW3029" s="15" t="s">
        <v>32</v>
      </c>
      <c r="AX3029" s="15" t="s">
        <v>84</v>
      </c>
      <c r="AY3029" s="227" t="s">
        <v>185</v>
      </c>
    </row>
    <row r="3030" s="2" customFormat="1" ht="24.15" customHeight="1">
      <c r="A3030" s="38"/>
      <c r="B3030" s="180"/>
      <c r="C3030" s="181" t="s">
        <v>3655</v>
      </c>
      <c r="D3030" s="181" t="s">
        <v>187</v>
      </c>
      <c r="E3030" s="182" t="s">
        <v>3656</v>
      </c>
      <c r="F3030" s="183" t="s">
        <v>3657</v>
      </c>
      <c r="G3030" s="184" t="s">
        <v>1809</v>
      </c>
      <c r="H3030" s="242"/>
      <c r="I3030" s="186"/>
      <c r="J3030" s="187">
        <f>ROUND(I3030*H3030,2)</f>
        <v>0</v>
      </c>
      <c r="K3030" s="183" t="s">
        <v>199</v>
      </c>
      <c r="L3030" s="39"/>
      <c r="M3030" s="188" t="s">
        <v>1</v>
      </c>
      <c r="N3030" s="189" t="s">
        <v>42</v>
      </c>
      <c r="O3030" s="77"/>
      <c r="P3030" s="190">
        <f>O3030*H3030</f>
        <v>0</v>
      </c>
      <c r="Q3030" s="190">
        <v>0</v>
      </c>
      <c r="R3030" s="190">
        <f>Q3030*H3030</f>
        <v>0</v>
      </c>
      <c r="S3030" s="190">
        <v>0</v>
      </c>
      <c r="T3030" s="191">
        <f>S3030*H3030</f>
        <v>0</v>
      </c>
      <c r="U3030" s="38"/>
      <c r="V3030" s="38"/>
      <c r="W3030" s="38"/>
      <c r="X3030" s="38"/>
      <c r="Y3030" s="38"/>
      <c r="Z3030" s="38"/>
      <c r="AA3030" s="38"/>
      <c r="AB3030" s="38"/>
      <c r="AC3030" s="38"/>
      <c r="AD3030" s="38"/>
      <c r="AE3030" s="38"/>
      <c r="AR3030" s="192" t="s">
        <v>301</v>
      </c>
      <c r="AT3030" s="192" t="s">
        <v>187</v>
      </c>
      <c r="AU3030" s="192" t="s">
        <v>92</v>
      </c>
      <c r="AY3030" s="19" t="s">
        <v>185</v>
      </c>
      <c r="BE3030" s="193">
        <f>IF(N3030="základní",J3030,0)</f>
        <v>0</v>
      </c>
      <c r="BF3030" s="193">
        <f>IF(N3030="snížená",J3030,0)</f>
        <v>0</v>
      </c>
      <c r="BG3030" s="193">
        <f>IF(N3030="zákl. přenesená",J3030,0)</f>
        <v>0</v>
      </c>
      <c r="BH3030" s="193">
        <f>IF(N3030="sníž. přenesená",J3030,0)</f>
        <v>0</v>
      </c>
      <c r="BI3030" s="193">
        <f>IF(N3030="nulová",J3030,0)</f>
        <v>0</v>
      </c>
      <c r="BJ3030" s="19" t="s">
        <v>92</v>
      </c>
      <c r="BK3030" s="193">
        <f>ROUND(I3030*H3030,2)</f>
        <v>0</v>
      </c>
      <c r="BL3030" s="19" t="s">
        <v>301</v>
      </c>
      <c r="BM3030" s="192" t="s">
        <v>3658</v>
      </c>
    </row>
    <row r="3031" s="2" customFormat="1">
      <c r="A3031" s="38"/>
      <c r="B3031" s="39"/>
      <c r="C3031" s="38"/>
      <c r="D3031" s="194" t="s">
        <v>193</v>
      </c>
      <c r="E3031" s="38"/>
      <c r="F3031" s="195" t="s">
        <v>3657</v>
      </c>
      <c r="G3031" s="38"/>
      <c r="H3031" s="38"/>
      <c r="I3031" s="196"/>
      <c r="J3031" s="38"/>
      <c r="K3031" s="38"/>
      <c r="L3031" s="39"/>
      <c r="M3031" s="197"/>
      <c r="N3031" s="198"/>
      <c r="O3031" s="77"/>
      <c r="P3031" s="77"/>
      <c r="Q3031" s="77"/>
      <c r="R3031" s="77"/>
      <c r="S3031" s="77"/>
      <c r="T3031" s="78"/>
      <c r="U3031" s="38"/>
      <c r="V3031" s="38"/>
      <c r="W3031" s="38"/>
      <c r="X3031" s="38"/>
      <c r="Y3031" s="38"/>
      <c r="Z3031" s="38"/>
      <c r="AA3031" s="38"/>
      <c r="AB3031" s="38"/>
      <c r="AC3031" s="38"/>
      <c r="AD3031" s="38"/>
      <c r="AE3031" s="38"/>
      <c r="AT3031" s="19" t="s">
        <v>193</v>
      </c>
      <c r="AU3031" s="19" t="s">
        <v>92</v>
      </c>
    </row>
    <row r="3032" s="2" customFormat="1">
      <c r="A3032" s="38"/>
      <c r="B3032" s="39"/>
      <c r="C3032" s="38"/>
      <c r="D3032" s="207" t="s">
        <v>201</v>
      </c>
      <c r="E3032" s="38"/>
      <c r="F3032" s="208" t="s">
        <v>3659</v>
      </c>
      <c r="G3032" s="38"/>
      <c r="H3032" s="38"/>
      <c r="I3032" s="196"/>
      <c r="J3032" s="38"/>
      <c r="K3032" s="38"/>
      <c r="L3032" s="39"/>
      <c r="M3032" s="197"/>
      <c r="N3032" s="198"/>
      <c r="O3032" s="77"/>
      <c r="P3032" s="77"/>
      <c r="Q3032" s="77"/>
      <c r="R3032" s="77"/>
      <c r="S3032" s="77"/>
      <c r="T3032" s="78"/>
      <c r="U3032" s="38"/>
      <c r="V3032" s="38"/>
      <c r="W3032" s="38"/>
      <c r="X3032" s="38"/>
      <c r="Y3032" s="38"/>
      <c r="Z3032" s="38"/>
      <c r="AA3032" s="38"/>
      <c r="AB3032" s="38"/>
      <c r="AC3032" s="38"/>
      <c r="AD3032" s="38"/>
      <c r="AE3032" s="38"/>
      <c r="AT3032" s="19" t="s">
        <v>201</v>
      </c>
      <c r="AU3032" s="19" t="s">
        <v>92</v>
      </c>
    </row>
    <row r="3033" s="12" customFormat="1" ht="22.8" customHeight="1">
      <c r="A3033" s="12"/>
      <c r="B3033" s="167"/>
      <c r="C3033" s="12"/>
      <c r="D3033" s="168" t="s">
        <v>75</v>
      </c>
      <c r="E3033" s="178" t="s">
        <v>3660</v>
      </c>
      <c r="F3033" s="178" t="s">
        <v>3661</v>
      </c>
      <c r="G3033" s="12"/>
      <c r="H3033" s="12"/>
      <c r="I3033" s="170"/>
      <c r="J3033" s="179">
        <f>BK3033</f>
        <v>0</v>
      </c>
      <c r="K3033" s="12"/>
      <c r="L3033" s="167"/>
      <c r="M3033" s="172"/>
      <c r="N3033" s="173"/>
      <c r="O3033" s="173"/>
      <c r="P3033" s="174">
        <f>SUM(P3034:P3071)</f>
        <v>0</v>
      </c>
      <c r="Q3033" s="173"/>
      <c r="R3033" s="174">
        <f>SUM(R3034:R3071)</f>
        <v>10.596072899999999</v>
      </c>
      <c r="S3033" s="173"/>
      <c r="T3033" s="175">
        <f>SUM(T3034:T3071)</f>
        <v>7.2651545000000004</v>
      </c>
      <c r="U3033" s="12"/>
      <c r="V3033" s="12"/>
      <c r="W3033" s="12"/>
      <c r="X3033" s="12"/>
      <c r="Y3033" s="12"/>
      <c r="Z3033" s="12"/>
      <c r="AA3033" s="12"/>
      <c r="AB3033" s="12"/>
      <c r="AC3033" s="12"/>
      <c r="AD3033" s="12"/>
      <c r="AE3033" s="12"/>
      <c r="AR3033" s="168" t="s">
        <v>92</v>
      </c>
      <c r="AT3033" s="176" t="s">
        <v>75</v>
      </c>
      <c r="AU3033" s="176" t="s">
        <v>84</v>
      </c>
      <c r="AY3033" s="168" t="s">
        <v>185</v>
      </c>
      <c r="BK3033" s="177">
        <f>SUM(BK3034:BK3071)</f>
        <v>0</v>
      </c>
    </row>
    <row r="3034" s="2" customFormat="1" ht="16.5" customHeight="1">
      <c r="A3034" s="38"/>
      <c r="B3034" s="180"/>
      <c r="C3034" s="181" t="s">
        <v>3662</v>
      </c>
      <c r="D3034" s="181" t="s">
        <v>187</v>
      </c>
      <c r="E3034" s="182" t="s">
        <v>3663</v>
      </c>
      <c r="F3034" s="183" t="s">
        <v>3664</v>
      </c>
      <c r="G3034" s="184" t="s">
        <v>190</v>
      </c>
      <c r="H3034" s="185">
        <v>349.58999999999997</v>
      </c>
      <c r="I3034" s="186"/>
      <c r="J3034" s="187">
        <f>ROUND(I3034*H3034,2)</f>
        <v>0</v>
      </c>
      <c r="K3034" s="183" t="s">
        <v>199</v>
      </c>
      <c r="L3034" s="39"/>
      <c r="M3034" s="188" t="s">
        <v>1</v>
      </c>
      <c r="N3034" s="189" t="s">
        <v>42</v>
      </c>
      <c r="O3034" s="77"/>
      <c r="P3034" s="190">
        <f>O3034*H3034</f>
        <v>0</v>
      </c>
      <c r="Q3034" s="190">
        <v>0.00029999999999999997</v>
      </c>
      <c r="R3034" s="190">
        <f>Q3034*H3034</f>
        <v>0.10487699999999998</v>
      </c>
      <c r="S3034" s="190">
        <v>0</v>
      </c>
      <c r="T3034" s="191">
        <f>S3034*H3034</f>
        <v>0</v>
      </c>
      <c r="U3034" s="38"/>
      <c r="V3034" s="38"/>
      <c r="W3034" s="38"/>
      <c r="X3034" s="38"/>
      <c r="Y3034" s="38"/>
      <c r="Z3034" s="38"/>
      <c r="AA3034" s="38"/>
      <c r="AB3034" s="38"/>
      <c r="AC3034" s="38"/>
      <c r="AD3034" s="38"/>
      <c r="AE3034" s="38"/>
      <c r="AR3034" s="192" t="s">
        <v>301</v>
      </c>
      <c r="AT3034" s="192" t="s">
        <v>187</v>
      </c>
      <c r="AU3034" s="192" t="s">
        <v>92</v>
      </c>
      <c r="AY3034" s="19" t="s">
        <v>185</v>
      </c>
      <c r="BE3034" s="193">
        <f>IF(N3034="základní",J3034,0)</f>
        <v>0</v>
      </c>
      <c r="BF3034" s="193">
        <f>IF(N3034="snížená",J3034,0)</f>
        <v>0</v>
      </c>
      <c r="BG3034" s="193">
        <f>IF(N3034="zákl. přenesená",J3034,0)</f>
        <v>0</v>
      </c>
      <c r="BH3034" s="193">
        <f>IF(N3034="sníž. přenesená",J3034,0)</f>
        <v>0</v>
      </c>
      <c r="BI3034" s="193">
        <f>IF(N3034="nulová",J3034,0)</f>
        <v>0</v>
      </c>
      <c r="BJ3034" s="19" t="s">
        <v>92</v>
      </c>
      <c r="BK3034" s="193">
        <f>ROUND(I3034*H3034,2)</f>
        <v>0</v>
      </c>
      <c r="BL3034" s="19" t="s">
        <v>301</v>
      </c>
      <c r="BM3034" s="192" t="s">
        <v>3665</v>
      </c>
    </row>
    <row r="3035" s="2" customFormat="1">
      <c r="A3035" s="38"/>
      <c r="B3035" s="39"/>
      <c r="C3035" s="38"/>
      <c r="D3035" s="194" t="s">
        <v>193</v>
      </c>
      <c r="E3035" s="38"/>
      <c r="F3035" s="195" t="s">
        <v>3664</v>
      </c>
      <c r="G3035" s="38"/>
      <c r="H3035" s="38"/>
      <c r="I3035" s="196"/>
      <c r="J3035" s="38"/>
      <c r="K3035" s="38"/>
      <c r="L3035" s="39"/>
      <c r="M3035" s="197"/>
      <c r="N3035" s="198"/>
      <c r="O3035" s="77"/>
      <c r="P3035" s="77"/>
      <c r="Q3035" s="77"/>
      <c r="R3035" s="77"/>
      <c r="S3035" s="77"/>
      <c r="T3035" s="78"/>
      <c r="U3035" s="38"/>
      <c r="V3035" s="38"/>
      <c r="W3035" s="38"/>
      <c r="X3035" s="38"/>
      <c r="Y3035" s="38"/>
      <c r="Z3035" s="38"/>
      <c r="AA3035" s="38"/>
      <c r="AB3035" s="38"/>
      <c r="AC3035" s="38"/>
      <c r="AD3035" s="38"/>
      <c r="AE3035" s="38"/>
      <c r="AT3035" s="19" t="s">
        <v>193</v>
      </c>
      <c r="AU3035" s="19" t="s">
        <v>92</v>
      </c>
    </row>
    <row r="3036" s="2" customFormat="1">
      <c r="A3036" s="38"/>
      <c r="B3036" s="39"/>
      <c r="C3036" s="38"/>
      <c r="D3036" s="207" t="s">
        <v>201</v>
      </c>
      <c r="E3036" s="38"/>
      <c r="F3036" s="208" t="s">
        <v>3666</v>
      </c>
      <c r="G3036" s="38"/>
      <c r="H3036" s="38"/>
      <c r="I3036" s="196"/>
      <c r="J3036" s="38"/>
      <c r="K3036" s="38"/>
      <c r="L3036" s="39"/>
      <c r="M3036" s="197"/>
      <c r="N3036" s="198"/>
      <c r="O3036" s="77"/>
      <c r="P3036" s="77"/>
      <c r="Q3036" s="77"/>
      <c r="R3036" s="77"/>
      <c r="S3036" s="77"/>
      <c r="T3036" s="78"/>
      <c r="U3036" s="38"/>
      <c r="V3036" s="38"/>
      <c r="W3036" s="38"/>
      <c r="X3036" s="38"/>
      <c r="Y3036" s="38"/>
      <c r="Z3036" s="38"/>
      <c r="AA3036" s="38"/>
      <c r="AB3036" s="38"/>
      <c r="AC3036" s="38"/>
      <c r="AD3036" s="38"/>
      <c r="AE3036" s="38"/>
      <c r="AT3036" s="19" t="s">
        <v>201</v>
      </c>
      <c r="AU3036" s="19" t="s">
        <v>92</v>
      </c>
    </row>
    <row r="3037" s="2" customFormat="1" ht="49.05" customHeight="1">
      <c r="A3037" s="38"/>
      <c r="B3037" s="180"/>
      <c r="C3037" s="181" t="s">
        <v>3667</v>
      </c>
      <c r="D3037" s="181" t="s">
        <v>187</v>
      </c>
      <c r="E3037" s="182" t="s">
        <v>3668</v>
      </c>
      <c r="F3037" s="183" t="s">
        <v>3669</v>
      </c>
      <c r="G3037" s="184" t="s">
        <v>190</v>
      </c>
      <c r="H3037" s="185">
        <v>349.58999999999997</v>
      </c>
      <c r="I3037" s="186"/>
      <c r="J3037" s="187">
        <f>ROUND(I3037*H3037,2)</f>
        <v>0</v>
      </c>
      <c r="K3037" s="183" t="s">
        <v>199</v>
      </c>
      <c r="L3037" s="39"/>
      <c r="M3037" s="188" t="s">
        <v>1</v>
      </c>
      <c r="N3037" s="189" t="s">
        <v>42</v>
      </c>
      <c r="O3037" s="77"/>
      <c r="P3037" s="190">
        <f>O3037*H3037</f>
        <v>0</v>
      </c>
      <c r="Q3037" s="190">
        <v>0.0057600000000000004</v>
      </c>
      <c r="R3037" s="190">
        <f>Q3037*H3037</f>
        <v>2.0136384000000001</v>
      </c>
      <c r="S3037" s="190">
        <v>0</v>
      </c>
      <c r="T3037" s="191">
        <f>S3037*H3037</f>
        <v>0</v>
      </c>
      <c r="U3037" s="38"/>
      <c r="V3037" s="38"/>
      <c r="W3037" s="38"/>
      <c r="X3037" s="38"/>
      <c r="Y3037" s="38"/>
      <c r="Z3037" s="38"/>
      <c r="AA3037" s="38"/>
      <c r="AB3037" s="38"/>
      <c r="AC3037" s="38"/>
      <c r="AD3037" s="38"/>
      <c r="AE3037" s="38"/>
      <c r="AR3037" s="192" t="s">
        <v>301</v>
      </c>
      <c r="AT3037" s="192" t="s">
        <v>187</v>
      </c>
      <c r="AU3037" s="192" t="s">
        <v>92</v>
      </c>
      <c r="AY3037" s="19" t="s">
        <v>185</v>
      </c>
      <c r="BE3037" s="193">
        <f>IF(N3037="základní",J3037,0)</f>
        <v>0</v>
      </c>
      <c r="BF3037" s="193">
        <f>IF(N3037="snížená",J3037,0)</f>
        <v>0</v>
      </c>
      <c r="BG3037" s="193">
        <f>IF(N3037="zákl. přenesená",J3037,0)</f>
        <v>0</v>
      </c>
      <c r="BH3037" s="193">
        <f>IF(N3037="sníž. přenesená",J3037,0)</f>
        <v>0</v>
      </c>
      <c r="BI3037" s="193">
        <f>IF(N3037="nulová",J3037,0)</f>
        <v>0</v>
      </c>
      <c r="BJ3037" s="19" t="s">
        <v>92</v>
      </c>
      <c r="BK3037" s="193">
        <f>ROUND(I3037*H3037,2)</f>
        <v>0</v>
      </c>
      <c r="BL3037" s="19" t="s">
        <v>301</v>
      </c>
      <c r="BM3037" s="192" t="s">
        <v>3670</v>
      </c>
    </row>
    <row r="3038" s="2" customFormat="1">
      <c r="A3038" s="38"/>
      <c r="B3038" s="39"/>
      <c r="C3038" s="38"/>
      <c r="D3038" s="194" t="s">
        <v>193</v>
      </c>
      <c r="E3038" s="38"/>
      <c r="F3038" s="195" t="s">
        <v>3669</v>
      </c>
      <c r="G3038" s="38"/>
      <c r="H3038" s="38"/>
      <c r="I3038" s="196"/>
      <c r="J3038" s="38"/>
      <c r="K3038" s="38"/>
      <c r="L3038" s="39"/>
      <c r="M3038" s="197"/>
      <c r="N3038" s="198"/>
      <c r="O3038" s="77"/>
      <c r="P3038" s="77"/>
      <c r="Q3038" s="77"/>
      <c r="R3038" s="77"/>
      <c r="S3038" s="77"/>
      <c r="T3038" s="78"/>
      <c r="U3038" s="38"/>
      <c r="V3038" s="38"/>
      <c r="W3038" s="38"/>
      <c r="X3038" s="38"/>
      <c r="Y3038" s="38"/>
      <c r="Z3038" s="38"/>
      <c r="AA3038" s="38"/>
      <c r="AB3038" s="38"/>
      <c r="AC3038" s="38"/>
      <c r="AD3038" s="38"/>
      <c r="AE3038" s="38"/>
      <c r="AT3038" s="19" t="s">
        <v>193</v>
      </c>
      <c r="AU3038" s="19" t="s">
        <v>92</v>
      </c>
    </row>
    <row r="3039" s="2" customFormat="1">
      <c r="A3039" s="38"/>
      <c r="B3039" s="39"/>
      <c r="C3039" s="38"/>
      <c r="D3039" s="207" t="s">
        <v>201</v>
      </c>
      <c r="E3039" s="38"/>
      <c r="F3039" s="208" t="s">
        <v>3671</v>
      </c>
      <c r="G3039" s="38"/>
      <c r="H3039" s="38"/>
      <c r="I3039" s="196"/>
      <c r="J3039" s="38"/>
      <c r="K3039" s="38"/>
      <c r="L3039" s="39"/>
      <c r="M3039" s="197"/>
      <c r="N3039" s="198"/>
      <c r="O3039" s="77"/>
      <c r="P3039" s="77"/>
      <c r="Q3039" s="77"/>
      <c r="R3039" s="77"/>
      <c r="S3039" s="77"/>
      <c r="T3039" s="78"/>
      <c r="U3039" s="38"/>
      <c r="V3039" s="38"/>
      <c r="W3039" s="38"/>
      <c r="X3039" s="38"/>
      <c r="Y3039" s="38"/>
      <c r="Z3039" s="38"/>
      <c r="AA3039" s="38"/>
      <c r="AB3039" s="38"/>
      <c r="AC3039" s="38"/>
      <c r="AD3039" s="38"/>
      <c r="AE3039" s="38"/>
      <c r="AT3039" s="19" t="s">
        <v>201</v>
      </c>
      <c r="AU3039" s="19" t="s">
        <v>92</v>
      </c>
    </row>
    <row r="3040" s="14" customFormat="1">
      <c r="A3040" s="14"/>
      <c r="B3040" s="219"/>
      <c r="C3040" s="14"/>
      <c r="D3040" s="194" t="s">
        <v>194</v>
      </c>
      <c r="E3040" s="220" t="s">
        <v>1</v>
      </c>
      <c r="F3040" s="221" t="s">
        <v>323</v>
      </c>
      <c r="G3040" s="14"/>
      <c r="H3040" s="220" t="s">
        <v>1</v>
      </c>
      <c r="I3040" s="222"/>
      <c r="J3040" s="14"/>
      <c r="K3040" s="14"/>
      <c r="L3040" s="219"/>
      <c r="M3040" s="223"/>
      <c r="N3040" s="224"/>
      <c r="O3040" s="224"/>
      <c r="P3040" s="224"/>
      <c r="Q3040" s="224"/>
      <c r="R3040" s="224"/>
      <c r="S3040" s="224"/>
      <c r="T3040" s="225"/>
      <c r="U3040" s="14"/>
      <c r="V3040" s="14"/>
      <c r="W3040" s="14"/>
      <c r="X3040" s="14"/>
      <c r="Y3040" s="14"/>
      <c r="Z3040" s="14"/>
      <c r="AA3040" s="14"/>
      <c r="AB3040" s="14"/>
      <c r="AC3040" s="14"/>
      <c r="AD3040" s="14"/>
      <c r="AE3040" s="14"/>
      <c r="AT3040" s="220" t="s">
        <v>194</v>
      </c>
      <c r="AU3040" s="220" t="s">
        <v>92</v>
      </c>
      <c r="AV3040" s="14" t="s">
        <v>84</v>
      </c>
      <c r="AW3040" s="14" t="s">
        <v>32</v>
      </c>
      <c r="AX3040" s="14" t="s">
        <v>76</v>
      </c>
      <c r="AY3040" s="220" t="s">
        <v>185</v>
      </c>
    </row>
    <row r="3041" s="13" customFormat="1">
      <c r="A3041" s="13"/>
      <c r="B3041" s="199"/>
      <c r="C3041" s="13"/>
      <c r="D3041" s="194" t="s">
        <v>194</v>
      </c>
      <c r="E3041" s="200" t="s">
        <v>1</v>
      </c>
      <c r="F3041" s="201" t="s">
        <v>3672</v>
      </c>
      <c r="G3041" s="13"/>
      <c r="H3041" s="202">
        <v>57.895000000000003</v>
      </c>
      <c r="I3041" s="203"/>
      <c r="J3041" s="13"/>
      <c r="K3041" s="13"/>
      <c r="L3041" s="199"/>
      <c r="M3041" s="204"/>
      <c r="N3041" s="205"/>
      <c r="O3041" s="205"/>
      <c r="P3041" s="205"/>
      <c r="Q3041" s="205"/>
      <c r="R3041" s="205"/>
      <c r="S3041" s="205"/>
      <c r="T3041" s="206"/>
      <c r="U3041" s="13"/>
      <c r="V3041" s="13"/>
      <c r="W3041" s="13"/>
      <c r="X3041" s="13"/>
      <c r="Y3041" s="13"/>
      <c r="Z3041" s="13"/>
      <c r="AA3041" s="13"/>
      <c r="AB3041" s="13"/>
      <c r="AC3041" s="13"/>
      <c r="AD3041" s="13"/>
      <c r="AE3041" s="13"/>
      <c r="AT3041" s="200" t="s">
        <v>194</v>
      </c>
      <c r="AU3041" s="200" t="s">
        <v>92</v>
      </c>
      <c r="AV3041" s="13" t="s">
        <v>92</v>
      </c>
      <c r="AW3041" s="13" t="s">
        <v>32</v>
      </c>
      <c r="AX3041" s="13" t="s">
        <v>76</v>
      </c>
      <c r="AY3041" s="200" t="s">
        <v>185</v>
      </c>
    </row>
    <row r="3042" s="14" customFormat="1">
      <c r="A3042" s="14"/>
      <c r="B3042" s="219"/>
      <c r="C3042" s="14"/>
      <c r="D3042" s="194" t="s">
        <v>194</v>
      </c>
      <c r="E3042" s="220" t="s">
        <v>1</v>
      </c>
      <c r="F3042" s="221" t="s">
        <v>331</v>
      </c>
      <c r="G3042" s="14"/>
      <c r="H3042" s="220" t="s">
        <v>1</v>
      </c>
      <c r="I3042" s="222"/>
      <c r="J3042" s="14"/>
      <c r="K3042" s="14"/>
      <c r="L3042" s="219"/>
      <c r="M3042" s="223"/>
      <c r="N3042" s="224"/>
      <c r="O3042" s="224"/>
      <c r="P3042" s="224"/>
      <c r="Q3042" s="224"/>
      <c r="R3042" s="224"/>
      <c r="S3042" s="224"/>
      <c r="T3042" s="225"/>
      <c r="U3042" s="14"/>
      <c r="V3042" s="14"/>
      <c r="W3042" s="14"/>
      <c r="X3042" s="14"/>
      <c r="Y3042" s="14"/>
      <c r="Z3042" s="14"/>
      <c r="AA3042" s="14"/>
      <c r="AB3042" s="14"/>
      <c r="AC3042" s="14"/>
      <c r="AD3042" s="14"/>
      <c r="AE3042" s="14"/>
      <c r="AT3042" s="220" t="s">
        <v>194</v>
      </c>
      <c r="AU3042" s="220" t="s">
        <v>92</v>
      </c>
      <c r="AV3042" s="14" t="s">
        <v>84</v>
      </c>
      <c r="AW3042" s="14" t="s">
        <v>32</v>
      </c>
      <c r="AX3042" s="14" t="s">
        <v>76</v>
      </c>
      <c r="AY3042" s="220" t="s">
        <v>185</v>
      </c>
    </row>
    <row r="3043" s="13" customFormat="1">
      <c r="A3043" s="13"/>
      <c r="B3043" s="199"/>
      <c r="C3043" s="13"/>
      <c r="D3043" s="194" t="s">
        <v>194</v>
      </c>
      <c r="E3043" s="200" t="s">
        <v>1</v>
      </c>
      <c r="F3043" s="201" t="s">
        <v>3673</v>
      </c>
      <c r="G3043" s="13"/>
      <c r="H3043" s="202">
        <v>239.25200000000001</v>
      </c>
      <c r="I3043" s="203"/>
      <c r="J3043" s="13"/>
      <c r="K3043" s="13"/>
      <c r="L3043" s="199"/>
      <c r="M3043" s="204"/>
      <c r="N3043" s="205"/>
      <c r="O3043" s="205"/>
      <c r="P3043" s="205"/>
      <c r="Q3043" s="205"/>
      <c r="R3043" s="205"/>
      <c r="S3043" s="205"/>
      <c r="T3043" s="206"/>
      <c r="U3043" s="13"/>
      <c r="V3043" s="13"/>
      <c r="W3043" s="13"/>
      <c r="X3043" s="13"/>
      <c r="Y3043" s="13"/>
      <c r="Z3043" s="13"/>
      <c r="AA3043" s="13"/>
      <c r="AB3043" s="13"/>
      <c r="AC3043" s="13"/>
      <c r="AD3043" s="13"/>
      <c r="AE3043" s="13"/>
      <c r="AT3043" s="200" t="s">
        <v>194</v>
      </c>
      <c r="AU3043" s="200" t="s">
        <v>92</v>
      </c>
      <c r="AV3043" s="13" t="s">
        <v>92</v>
      </c>
      <c r="AW3043" s="13" t="s">
        <v>32</v>
      </c>
      <c r="AX3043" s="13" t="s">
        <v>76</v>
      </c>
      <c r="AY3043" s="200" t="s">
        <v>185</v>
      </c>
    </row>
    <row r="3044" s="13" customFormat="1">
      <c r="A3044" s="13"/>
      <c r="B3044" s="199"/>
      <c r="C3044" s="13"/>
      <c r="D3044" s="194" t="s">
        <v>194</v>
      </c>
      <c r="E3044" s="200" t="s">
        <v>1</v>
      </c>
      <c r="F3044" s="201" t="s">
        <v>3674</v>
      </c>
      <c r="G3044" s="13"/>
      <c r="H3044" s="202">
        <v>-24.359999999999999</v>
      </c>
      <c r="I3044" s="203"/>
      <c r="J3044" s="13"/>
      <c r="K3044" s="13"/>
      <c r="L3044" s="199"/>
      <c r="M3044" s="204"/>
      <c r="N3044" s="205"/>
      <c r="O3044" s="205"/>
      <c r="P3044" s="205"/>
      <c r="Q3044" s="205"/>
      <c r="R3044" s="205"/>
      <c r="S3044" s="205"/>
      <c r="T3044" s="206"/>
      <c r="U3044" s="13"/>
      <c r="V3044" s="13"/>
      <c r="W3044" s="13"/>
      <c r="X3044" s="13"/>
      <c r="Y3044" s="13"/>
      <c r="Z3044" s="13"/>
      <c r="AA3044" s="13"/>
      <c r="AB3044" s="13"/>
      <c r="AC3044" s="13"/>
      <c r="AD3044" s="13"/>
      <c r="AE3044" s="13"/>
      <c r="AT3044" s="200" t="s">
        <v>194</v>
      </c>
      <c r="AU3044" s="200" t="s">
        <v>92</v>
      </c>
      <c r="AV3044" s="13" t="s">
        <v>92</v>
      </c>
      <c r="AW3044" s="13" t="s">
        <v>32</v>
      </c>
      <c r="AX3044" s="13" t="s">
        <v>76</v>
      </c>
      <c r="AY3044" s="200" t="s">
        <v>185</v>
      </c>
    </row>
    <row r="3045" s="14" customFormat="1">
      <c r="A3045" s="14"/>
      <c r="B3045" s="219"/>
      <c r="C3045" s="14"/>
      <c r="D3045" s="194" t="s">
        <v>194</v>
      </c>
      <c r="E3045" s="220" t="s">
        <v>1</v>
      </c>
      <c r="F3045" s="221" t="s">
        <v>447</v>
      </c>
      <c r="G3045" s="14"/>
      <c r="H3045" s="220" t="s">
        <v>1</v>
      </c>
      <c r="I3045" s="222"/>
      <c r="J3045" s="14"/>
      <c r="K3045" s="14"/>
      <c r="L3045" s="219"/>
      <c r="M3045" s="223"/>
      <c r="N3045" s="224"/>
      <c r="O3045" s="224"/>
      <c r="P3045" s="224"/>
      <c r="Q3045" s="224"/>
      <c r="R3045" s="224"/>
      <c r="S3045" s="224"/>
      <c r="T3045" s="225"/>
      <c r="U3045" s="14"/>
      <c r="V3045" s="14"/>
      <c r="W3045" s="14"/>
      <c r="X3045" s="14"/>
      <c r="Y3045" s="14"/>
      <c r="Z3045" s="14"/>
      <c r="AA3045" s="14"/>
      <c r="AB3045" s="14"/>
      <c r="AC3045" s="14"/>
      <c r="AD3045" s="14"/>
      <c r="AE3045" s="14"/>
      <c r="AT3045" s="220" t="s">
        <v>194</v>
      </c>
      <c r="AU3045" s="220" t="s">
        <v>92</v>
      </c>
      <c r="AV3045" s="14" t="s">
        <v>84</v>
      </c>
      <c r="AW3045" s="14" t="s">
        <v>32</v>
      </c>
      <c r="AX3045" s="14" t="s">
        <v>76</v>
      </c>
      <c r="AY3045" s="220" t="s">
        <v>185</v>
      </c>
    </row>
    <row r="3046" s="13" customFormat="1">
      <c r="A3046" s="13"/>
      <c r="B3046" s="199"/>
      <c r="C3046" s="13"/>
      <c r="D3046" s="194" t="s">
        <v>194</v>
      </c>
      <c r="E3046" s="200" t="s">
        <v>1</v>
      </c>
      <c r="F3046" s="201" t="s">
        <v>3675</v>
      </c>
      <c r="G3046" s="13"/>
      <c r="H3046" s="202">
        <v>76.802999999999997</v>
      </c>
      <c r="I3046" s="203"/>
      <c r="J3046" s="13"/>
      <c r="K3046" s="13"/>
      <c r="L3046" s="199"/>
      <c r="M3046" s="204"/>
      <c r="N3046" s="205"/>
      <c r="O3046" s="205"/>
      <c r="P3046" s="205"/>
      <c r="Q3046" s="205"/>
      <c r="R3046" s="205"/>
      <c r="S3046" s="205"/>
      <c r="T3046" s="206"/>
      <c r="U3046" s="13"/>
      <c r="V3046" s="13"/>
      <c r="W3046" s="13"/>
      <c r="X3046" s="13"/>
      <c r="Y3046" s="13"/>
      <c r="Z3046" s="13"/>
      <c r="AA3046" s="13"/>
      <c r="AB3046" s="13"/>
      <c r="AC3046" s="13"/>
      <c r="AD3046" s="13"/>
      <c r="AE3046" s="13"/>
      <c r="AT3046" s="200" t="s">
        <v>194</v>
      </c>
      <c r="AU3046" s="200" t="s">
        <v>92</v>
      </c>
      <c r="AV3046" s="13" t="s">
        <v>92</v>
      </c>
      <c r="AW3046" s="13" t="s">
        <v>32</v>
      </c>
      <c r="AX3046" s="13" t="s">
        <v>76</v>
      </c>
      <c r="AY3046" s="200" t="s">
        <v>185</v>
      </c>
    </row>
    <row r="3047" s="15" customFormat="1">
      <c r="A3047" s="15"/>
      <c r="B3047" s="226"/>
      <c r="C3047" s="15"/>
      <c r="D3047" s="194" t="s">
        <v>194</v>
      </c>
      <c r="E3047" s="227" t="s">
        <v>1</v>
      </c>
      <c r="F3047" s="228" t="s">
        <v>276</v>
      </c>
      <c r="G3047" s="15"/>
      <c r="H3047" s="229">
        <v>349.58999999999997</v>
      </c>
      <c r="I3047" s="230"/>
      <c r="J3047" s="15"/>
      <c r="K3047" s="15"/>
      <c r="L3047" s="226"/>
      <c r="M3047" s="231"/>
      <c r="N3047" s="232"/>
      <c r="O3047" s="232"/>
      <c r="P3047" s="232"/>
      <c r="Q3047" s="232"/>
      <c r="R3047" s="232"/>
      <c r="S3047" s="232"/>
      <c r="T3047" s="233"/>
      <c r="U3047" s="15"/>
      <c r="V3047" s="15"/>
      <c r="W3047" s="15"/>
      <c r="X3047" s="15"/>
      <c r="Y3047" s="15"/>
      <c r="Z3047" s="15"/>
      <c r="AA3047" s="15"/>
      <c r="AB3047" s="15"/>
      <c r="AC3047" s="15"/>
      <c r="AD3047" s="15"/>
      <c r="AE3047" s="15"/>
      <c r="AT3047" s="227" t="s">
        <v>194</v>
      </c>
      <c r="AU3047" s="227" t="s">
        <v>92</v>
      </c>
      <c r="AV3047" s="15" t="s">
        <v>191</v>
      </c>
      <c r="AW3047" s="15" t="s">
        <v>32</v>
      </c>
      <c r="AX3047" s="15" t="s">
        <v>84</v>
      </c>
      <c r="AY3047" s="227" t="s">
        <v>185</v>
      </c>
    </row>
    <row r="3048" s="2" customFormat="1" ht="24.15" customHeight="1">
      <c r="A3048" s="38"/>
      <c r="B3048" s="180"/>
      <c r="C3048" s="181" t="s">
        <v>3676</v>
      </c>
      <c r="D3048" s="181" t="s">
        <v>187</v>
      </c>
      <c r="E3048" s="182" t="s">
        <v>3677</v>
      </c>
      <c r="F3048" s="183" t="s">
        <v>3678</v>
      </c>
      <c r="G3048" s="184" t="s">
        <v>190</v>
      </c>
      <c r="H3048" s="185">
        <v>89.143000000000001</v>
      </c>
      <c r="I3048" s="186"/>
      <c r="J3048" s="187">
        <f>ROUND(I3048*H3048,2)</f>
        <v>0</v>
      </c>
      <c r="K3048" s="183" t="s">
        <v>199</v>
      </c>
      <c r="L3048" s="39"/>
      <c r="M3048" s="188" t="s">
        <v>1</v>
      </c>
      <c r="N3048" s="189" t="s">
        <v>42</v>
      </c>
      <c r="O3048" s="77"/>
      <c r="P3048" s="190">
        <f>O3048*H3048</f>
        <v>0</v>
      </c>
      <c r="Q3048" s="190">
        <v>0</v>
      </c>
      <c r="R3048" s="190">
        <f>Q3048*H3048</f>
        <v>0</v>
      </c>
      <c r="S3048" s="190">
        <v>0.081500000000000003</v>
      </c>
      <c r="T3048" s="191">
        <f>S3048*H3048</f>
        <v>7.2651545000000004</v>
      </c>
      <c r="U3048" s="38"/>
      <c r="V3048" s="38"/>
      <c r="W3048" s="38"/>
      <c r="X3048" s="38"/>
      <c r="Y3048" s="38"/>
      <c r="Z3048" s="38"/>
      <c r="AA3048" s="38"/>
      <c r="AB3048" s="38"/>
      <c r="AC3048" s="38"/>
      <c r="AD3048" s="38"/>
      <c r="AE3048" s="38"/>
      <c r="AR3048" s="192" t="s">
        <v>301</v>
      </c>
      <c r="AT3048" s="192" t="s">
        <v>187</v>
      </c>
      <c r="AU3048" s="192" t="s">
        <v>92</v>
      </c>
      <c r="AY3048" s="19" t="s">
        <v>185</v>
      </c>
      <c r="BE3048" s="193">
        <f>IF(N3048="základní",J3048,0)</f>
        <v>0</v>
      </c>
      <c r="BF3048" s="193">
        <f>IF(N3048="snížená",J3048,0)</f>
        <v>0</v>
      </c>
      <c r="BG3048" s="193">
        <f>IF(N3048="zákl. přenesená",J3048,0)</f>
        <v>0</v>
      </c>
      <c r="BH3048" s="193">
        <f>IF(N3048="sníž. přenesená",J3048,0)</f>
        <v>0</v>
      </c>
      <c r="BI3048" s="193">
        <f>IF(N3048="nulová",J3048,0)</f>
        <v>0</v>
      </c>
      <c r="BJ3048" s="19" t="s">
        <v>92</v>
      </c>
      <c r="BK3048" s="193">
        <f>ROUND(I3048*H3048,2)</f>
        <v>0</v>
      </c>
      <c r="BL3048" s="19" t="s">
        <v>301</v>
      </c>
      <c r="BM3048" s="192" t="s">
        <v>3679</v>
      </c>
    </row>
    <row r="3049" s="2" customFormat="1">
      <c r="A3049" s="38"/>
      <c r="B3049" s="39"/>
      <c r="C3049" s="38"/>
      <c r="D3049" s="194" t="s">
        <v>193</v>
      </c>
      <c r="E3049" s="38"/>
      <c r="F3049" s="195" t="s">
        <v>3678</v>
      </c>
      <c r="G3049" s="38"/>
      <c r="H3049" s="38"/>
      <c r="I3049" s="196"/>
      <c r="J3049" s="38"/>
      <c r="K3049" s="38"/>
      <c r="L3049" s="39"/>
      <c r="M3049" s="197"/>
      <c r="N3049" s="198"/>
      <c r="O3049" s="77"/>
      <c r="P3049" s="77"/>
      <c r="Q3049" s="77"/>
      <c r="R3049" s="77"/>
      <c r="S3049" s="77"/>
      <c r="T3049" s="78"/>
      <c r="U3049" s="38"/>
      <c r="V3049" s="38"/>
      <c r="W3049" s="38"/>
      <c r="X3049" s="38"/>
      <c r="Y3049" s="38"/>
      <c r="Z3049" s="38"/>
      <c r="AA3049" s="38"/>
      <c r="AB3049" s="38"/>
      <c r="AC3049" s="38"/>
      <c r="AD3049" s="38"/>
      <c r="AE3049" s="38"/>
      <c r="AT3049" s="19" t="s">
        <v>193</v>
      </c>
      <c r="AU3049" s="19" t="s">
        <v>92</v>
      </c>
    </row>
    <row r="3050" s="2" customFormat="1">
      <c r="A3050" s="38"/>
      <c r="B3050" s="39"/>
      <c r="C3050" s="38"/>
      <c r="D3050" s="207" t="s">
        <v>201</v>
      </c>
      <c r="E3050" s="38"/>
      <c r="F3050" s="208" t="s">
        <v>3680</v>
      </c>
      <c r="G3050" s="38"/>
      <c r="H3050" s="38"/>
      <c r="I3050" s="196"/>
      <c r="J3050" s="38"/>
      <c r="K3050" s="38"/>
      <c r="L3050" s="39"/>
      <c r="M3050" s="197"/>
      <c r="N3050" s="198"/>
      <c r="O3050" s="77"/>
      <c r="P3050" s="77"/>
      <c r="Q3050" s="77"/>
      <c r="R3050" s="77"/>
      <c r="S3050" s="77"/>
      <c r="T3050" s="78"/>
      <c r="U3050" s="38"/>
      <c r="V3050" s="38"/>
      <c r="W3050" s="38"/>
      <c r="X3050" s="38"/>
      <c r="Y3050" s="38"/>
      <c r="Z3050" s="38"/>
      <c r="AA3050" s="38"/>
      <c r="AB3050" s="38"/>
      <c r="AC3050" s="38"/>
      <c r="AD3050" s="38"/>
      <c r="AE3050" s="38"/>
      <c r="AT3050" s="19" t="s">
        <v>201</v>
      </c>
      <c r="AU3050" s="19" t="s">
        <v>92</v>
      </c>
    </row>
    <row r="3051" s="14" customFormat="1">
      <c r="A3051" s="14"/>
      <c r="B3051" s="219"/>
      <c r="C3051" s="14"/>
      <c r="D3051" s="194" t="s">
        <v>194</v>
      </c>
      <c r="E3051" s="220" t="s">
        <v>1</v>
      </c>
      <c r="F3051" s="221" t="s">
        <v>323</v>
      </c>
      <c r="G3051" s="14"/>
      <c r="H3051" s="220" t="s">
        <v>1</v>
      </c>
      <c r="I3051" s="222"/>
      <c r="J3051" s="14"/>
      <c r="K3051" s="14"/>
      <c r="L3051" s="219"/>
      <c r="M3051" s="223"/>
      <c r="N3051" s="224"/>
      <c r="O3051" s="224"/>
      <c r="P3051" s="224"/>
      <c r="Q3051" s="224"/>
      <c r="R3051" s="224"/>
      <c r="S3051" s="224"/>
      <c r="T3051" s="225"/>
      <c r="U3051" s="14"/>
      <c r="V3051" s="14"/>
      <c r="W3051" s="14"/>
      <c r="X3051" s="14"/>
      <c r="Y3051" s="14"/>
      <c r="Z3051" s="14"/>
      <c r="AA3051" s="14"/>
      <c r="AB3051" s="14"/>
      <c r="AC3051" s="14"/>
      <c r="AD3051" s="14"/>
      <c r="AE3051" s="14"/>
      <c r="AT3051" s="220" t="s">
        <v>194</v>
      </c>
      <c r="AU3051" s="220" t="s">
        <v>92</v>
      </c>
      <c r="AV3051" s="14" t="s">
        <v>84</v>
      </c>
      <c r="AW3051" s="14" t="s">
        <v>32</v>
      </c>
      <c r="AX3051" s="14" t="s">
        <v>76</v>
      </c>
      <c r="AY3051" s="220" t="s">
        <v>185</v>
      </c>
    </row>
    <row r="3052" s="13" customFormat="1">
      <c r="A3052" s="13"/>
      <c r="B3052" s="199"/>
      <c r="C3052" s="13"/>
      <c r="D3052" s="194" t="s">
        <v>194</v>
      </c>
      <c r="E3052" s="200" t="s">
        <v>1</v>
      </c>
      <c r="F3052" s="201" t="s">
        <v>3681</v>
      </c>
      <c r="G3052" s="13"/>
      <c r="H3052" s="202">
        <v>11.525</v>
      </c>
      <c r="I3052" s="203"/>
      <c r="J3052" s="13"/>
      <c r="K3052" s="13"/>
      <c r="L3052" s="199"/>
      <c r="M3052" s="204"/>
      <c r="N3052" s="205"/>
      <c r="O3052" s="205"/>
      <c r="P3052" s="205"/>
      <c r="Q3052" s="205"/>
      <c r="R3052" s="205"/>
      <c r="S3052" s="205"/>
      <c r="T3052" s="206"/>
      <c r="U3052" s="13"/>
      <c r="V3052" s="13"/>
      <c r="W3052" s="13"/>
      <c r="X3052" s="13"/>
      <c r="Y3052" s="13"/>
      <c r="Z3052" s="13"/>
      <c r="AA3052" s="13"/>
      <c r="AB3052" s="13"/>
      <c r="AC3052" s="13"/>
      <c r="AD3052" s="13"/>
      <c r="AE3052" s="13"/>
      <c r="AT3052" s="200" t="s">
        <v>194</v>
      </c>
      <c r="AU3052" s="200" t="s">
        <v>92</v>
      </c>
      <c r="AV3052" s="13" t="s">
        <v>92</v>
      </c>
      <c r="AW3052" s="13" t="s">
        <v>32</v>
      </c>
      <c r="AX3052" s="13" t="s">
        <v>76</v>
      </c>
      <c r="AY3052" s="200" t="s">
        <v>185</v>
      </c>
    </row>
    <row r="3053" s="13" customFormat="1">
      <c r="A3053" s="13"/>
      <c r="B3053" s="199"/>
      <c r="C3053" s="13"/>
      <c r="D3053" s="194" t="s">
        <v>194</v>
      </c>
      <c r="E3053" s="200" t="s">
        <v>1</v>
      </c>
      <c r="F3053" s="201" t="s">
        <v>3682</v>
      </c>
      <c r="G3053" s="13"/>
      <c r="H3053" s="202">
        <v>6.5259999999999998</v>
      </c>
      <c r="I3053" s="203"/>
      <c r="J3053" s="13"/>
      <c r="K3053" s="13"/>
      <c r="L3053" s="199"/>
      <c r="M3053" s="204"/>
      <c r="N3053" s="205"/>
      <c r="O3053" s="205"/>
      <c r="P3053" s="205"/>
      <c r="Q3053" s="205"/>
      <c r="R3053" s="205"/>
      <c r="S3053" s="205"/>
      <c r="T3053" s="206"/>
      <c r="U3053" s="13"/>
      <c r="V3053" s="13"/>
      <c r="W3053" s="13"/>
      <c r="X3053" s="13"/>
      <c r="Y3053" s="13"/>
      <c r="Z3053" s="13"/>
      <c r="AA3053" s="13"/>
      <c r="AB3053" s="13"/>
      <c r="AC3053" s="13"/>
      <c r="AD3053" s="13"/>
      <c r="AE3053" s="13"/>
      <c r="AT3053" s="200" t="s">
        <v>194</v>
      </c>
      <c r="AU3053" s="200" t="s">
        <v>92</v>
      </c>
      <c r="AV3053" s="13" t="s">
        <v>92</v>
      </c>
      <c r="AW3053" s="13" t="s">
        <v>32</v>
      </c>
      <c r="AX3053" s="13" t="s">
        <v>76</v>
      </c>
      <c r="AY3053" s="200" t="s">
        <v>185</v>
      </c>
    </row>
    <row r="3054" s="14" customFormat="1">
      <c r="A3054" s="14"/>
      <c r="B3054" s="219"/>
      <c r="C3054" s="14"/>
      <c r="D3054" s="194" t="s">
        <v>194</v>
      </c>
      <c r="E3054" s="220" t="s">
        <v>1</v>
      </c>
      <c r="F3054" s="221" t="s">
        <v>403</v>
      </c>
      <c r="G3054" s="14"/>
      <c r="H3054" s="220" t="s">
        <v>1</v>
      </c>
      <c r="I3054" s="222"/>
      <c r="J3054" s="14"/>
      <c r="K3054" s="14"/>
      <c r="L3054" s="219"/>
      <c r="M3054" s="223"/>
      <c r="N3054" s="224"/>
      <c r="O3054" s="224"/>
      <c r="P3054" s="224"/>
      <c r="Q3054" s="224"/>
      <c r="R3054" s="224"/>
      <c r="S3054" s="224"/>
      <c r="T3054" s="225"/>
      <c r="U3054" s="14"/>
      <c r="V3054" s="14"/>
      <c r="W3054" s="14"/>
      <c r="X3054" s="14"/>
      <c r="Y3054" s="14"/>
      <c r="Z3054" s="14"/>
      <c r="AA3054" s="14"/>
      <c r="AB3054" s="14"/>
      <c r="AC3054" s="14"/>
      <c r="AD3054" s="14"/>
      <c r="AE3054" s="14"/>
      <c r="AT3054" s="220" t="s">
        <v>194</v>
      </c>
      <c r="AU3054" s="220" t="s">
        <v>92</v>
      </c>
      <c r="AV3054" s="14" t="s">
        <v>84</v>
      </c>
      <c r="AW3054" s="14" t="s">
        <v>32</v>
      </c>
      <c r="AX3054" s="14" t="s">
        <v>76</v>
      </c>
      <c r="AY3054" s="220" t="s">
        <v>185</v>
      </c>
    </row>
    <row r="3055" s="13" customFormat="1">
      <c r="A3055" s="13"/>
      <c r="B3055" s="199"/>
      <c r="C3055" s="13"/>
      <c r="D3055" s="194" t="s">
        <v>194</v>
      </c>
      <c r="E3055" s="200" t="s">
        <v>1</v>
      </c>
      <c r="F3055" s="201" t="s">
        <v>3683</v>
      </c>
      <c r="G3055" s="13"/>
      <c r="H3055" s="202">
        <v>8.4659999999999993</v>
      </c>
      <c r="I3055" s="203"/>
      <c r="J3055" s="13"/>
      <c r="K3055" s="13"/>
      <c r="L3055" s="199"/>
      <c r="M3055" s="204"/>
      <c r="N3055" s="205"/>
      <c r="O3055" s="205"/>
      <c r="P3055" s="205"/>
      <c r="Q3055" s="205"/>
      <c r="R3055" s="205"/>
      <c r="S3055" s="205"/>
      <c r="T3055" s="206"/>
      <c r="U3055" s="13"/>
      <c r="V3055" s="13"/>
      <c r="W3055" s="13"/>
      <c r="X3055" s="13"/>
      <c r="Y3055" s="13"/>
      <c r="Z3055" s="13"/>
      <c r="AA3055" s="13"/>
      <c r="AB3055" s="13"/>
      <c r="AC3055" s="13"/>
      <c r="AD3055" s="13"/>
      <c r="AE3055" s="13"/>
      <c r="AT3055" s="200" t="s">
        <v>194</v>
      </c>
      <c r="AU3055" s="200" t="s">
        <v>92</v>
      </c>
      <c r="AV3055" s="13" t="s">
        <v>92</v>
      </c>
      <c r="AW3055" s="13" t="s">
        <v>32</v>
      </c>
      <c r="AX3055" s="13" t="s">
        <v>76</v>
      </c>
      <c r="AY3055" s="200" t="s">
        <v>185</v>
      </c>
    </row>
    <row r="3056" s="13" customFormat="1">
      <c r="A3056" s="13"/>
      <c r="B3056" s="199"/>
      <c r="C3056" s="13"/>
      <c r="D3056" s="194" t="s">
        <v>194</v>
      </c>
      <c r="E3056" s="200" t="s">
        <v>1</v>
      </c>
      <c r="F3056" s="201" t="s">
        <v>3684</v>
      </c>
      <c r="G3056" s="13"/>
      <c r="H3056" s="202">
        <v>19.280000000000001</v>
      </c>
      <c r="I3056" s="203"/>
      <c r="J3056" s="13"/>
      <c r="K3056" s="13"/>
      <c r="L3056" s="199"/>
      <c r="M3056" s="204"/>
      <c r="N3056" s="205"/>
      <c r="O3056" s="205"/>
      <c r="P3056" s="205"/>
      <c r="Q3056" s="205"/>
      <c r="R3056" s="205"/>
      <c r="S3056" s="205"/>
      <c r="T3056" s="206"/>
      <c r="U3056" s="13"/>
      <c r="V3056" s="13"/>
      <c r="W3056" s="13"/>
      <c r="X3056" s="13"/>
      <c r="Y3056" s="13"/>
      <c r="Z3056" s="13"/>
      <c r="AA3056" s="13"/>
      <c r="AB3056" s="13"/>
      <c r="AC3056" s="13"/>
      <c r="AD3056" s="13"/>
      <c r="AE3056" s="13"/>
      <c r="AT3056" s="200" t="s">
        <v>194</v>
      </c>
      <c r="AU3056" s="200" t="s">
        <v>92</v>
      </c>
      <c r="AV3056" s="13" t="s">
        <v>92</v>
      </c>
      <c r="AW3056" s="13" t="s">
        <v>32</v>
      </c>
      <c r="AX3056" s="13" t="s">
        <v>76</v>
      </c>
      <c r="AY3056" s="200" t="s">
        <v>185</v>
      </c>
    </row>
    <row r="3057" s="14" customFormat="1">
      <c r="A3057" s="14"/>
      <c r="B3057" s="219"/>
      <c r="C3057" s="14"/>
      <c r="D3057" s="194" t="s">
        <v>194</v>
      </c>
      <c r="E3057" s="220" t="s">
        <v>1</v>
      </c>
      <c r="F3057" s="221" t="s">
        <v>405</v>
      </c>
      <c r="G3057" s="14"/>
      <c r="H3057" s="220" t="s">
        <v>1</v>
      </c>
      <c r="I3057" s="222"/>
      <c r="J3057" s="14"/>
      <c r="K3057" s="14"/>
      <c r="L3057" s="219"/>
      <c r="M3057" s="223"/>
      <c r="N3057" s="224"/>
      <c r="O3057" s="224"/>
      <c r="P3057" s="224"/>
      <c r="Q3057" s="224"/>
      <c r="R3057" s="224"/>
      <c r="S3057" s="224"/>
      <c r="T3057" s="225"/>
      <c r="U3057" s="14"/>
      <c r="V3057" s="14"/>
      <c r="W3057" s="14"/>
      <c r="X3057" s="14"/>
      <c r="Y3057" s="14"/>
      <c r="Z3057" s="14"/>
      <c r="AA3057" s="14"/>
      <c r="AB3057" s="14"/>
      <c r="AC3057" s="14"/>
      <c r="AD3057" s="14"/>
      <c r="AE3057" s="14"/>
      <c r="AT3057" s="220" t="s">
        <v>194</v>
      </c>
      <c r="AU3057" s="220" t="s">
        <v>92</v>
      </c>
      <c r="AV3057" s="14" t="s">
        <v>84</v>
      </c>
      <c r="AW3057" s="14" t="s">
        <v>32</v>
      </c>
      <c r="AX3057" s="14" t="s">
        <v>76</v>
      </c>
      <c r="AY3057" s="220" t="s">
        <v>185</v>
      </c>
    </row>
    <row r="3058" s="13" customFormat="1">
      <c r="A3058" s="13"/>
      <c r="B3058" s="199"/>
      <c r="C3058" s="13"/>
      <c r="D3058" s="194" t="s">
        <v>194</v>
      </c>
      <c r="E3058" s="200" t="s">
        <v>1</v>
      </c>
      <c r="F3058" s="201" t="s">
        <v>3683</v>
      </c>
      <c r="G3058" s="13"/>
      <c r="H3058" s="202">
        <v>8.4659999999999993</v>
      </c>
      <c r="I3058" s="203"/>
      <c r="J3058" s="13"/>
      <c r="K3058" s="13"/>
      <c r="L3058" s="199"/>
      <c r="M3058" s="204"/>
      <c r="N3058" s="205"/>
      <c r="O3058" s="205"/>
      <c r="P3058" s="205"/>
      <c r="Q3058" s="205"/>
      <c r="R3058" s="205"/>
      <c r="S3058" s="205"/>
      <c r="T3058" s="206"/>
      <c r="U3058" s="13"/>
      <c r="V3058" s="13"/>
      <c r="W3058" s="13"/>
      <c r="X3058" s="13"/>
      <c r="Y3058" s="13"/>
      <c r="Z3058" s="13"/>
      <c r="AA3058" s="13"/>
      <c r="AB3058" s="13"/>
      <c r="AC3058" s="13"/>
      <c r="AD3058" s="13"/>
      <c r="AE3058" s="13"/>
      <c r="AT3058" s="200" t="s">
        <v>194</v>
      </c>
      <c r="AU3058" s="200" t="s">
        <v>92</v>
      </c>
      <c r="AV3058" s="13" t="s">
        <v>92</v>
      </c>
      <c r="AW3058" s="13" t="s">
        <v>32</v>
      </c>
      <c r="AX3058" s="13" t="s">
        <v>76</v>
      </c>
      <c r="AY3058" s="200" t="s">
        <v>185</v>
      </c>
    </row>
    <row r="3059" s="13" customFormat="1">
      <c r="A3059" s="13"/>
      <c r="B3059" s="199"/>
      <c r="C3059" s="13"/>
      <c r="D3059" s="194" t="s">
        <v>194</v>
      </c>
      <c r="E3059" s="200" t="s">
        <v>1</v>
      </c>
      <c r="F3059" s="201" t="s">
        <v>3684</v>
      </c>
      <c r="G3059" s="13"/>
      <c r="H3059" s="202">
        <v>19.280000000000001</v>
      </c>
      <c r="I3059" s="203"/>
      <c r="J3059" s="13"/>
      <c r="K3059" s="13"/>
      <c r="L3059" s="199"/>
      <c r="M3059" s="204"/>
      <c r="N3059" s="205"/>
      <c r="O3059" s="205"/>
      <c r="P3059" s="205"/>
      <c r="Q3059" s="205"/>
      <c r="R3059" s="205"/>
      <c r="S3059" s="205"/>
      <c r="T3059" s="206"/>
      <c r="U3059" s="13"/>
      <c r="V3059" s="13"/>
      <c r="W3059" s="13"/>
      <c r="X3059" s="13"/>
      <c r="Y3059" s="13"/>
      <c r="Z3059" s="13"/>
      <c r="AA3059" s="13"/>
      <c r="AB3059" s="13"/>
      <c r="AC3059" s="13"/>
      <c r="AD3059" s="13"/>
      <c r="AE3059" s="13"/>
      <c r="AT3059" s="200" t="s">
        <v>194</v>
      </c>
      <c r="AU3059" s="200" t="s">
        <v>92</v>
      </c>
      <c r="AV3059" s="13" t="s">
        <v>92</v>
      </c>
      <c r="AW3059" s="13" t="s">
        <v>32</v>
      </c>
      <c r="AX3059" s="13" t="s">
        <v>76</v>
      </c>
      <c r="AY3059" s="200" t="s">
        <v>185</v>
      </c>
    </row>
    <row r="3060" s="14" customFormat="1">
      <c r="A3060" s="14"/>
      <c r="B3060" s="219"/>
      <c r="C3060" s="14"/>
      <c r="D3060" s="194" t="s">
        <v>194</v>
      </c>
      <c r="E3060" s="220" t="s">
        <v>1</v>
      </c>
      <c r="F3060" s="221" t="s">
        <v>3685</v>
      </c>
      <c r="G3060" s="14"/>
      <c r="H3060" s="220" t="s">
        <v>1</v>
      </c>
      <c r="I3060" s="222"/>
      <c r="J3060" s="14"/>
      <c r="K3060" s="14"/>
      <c r="L3060" s="219"/>
      <c r="M3060" s="223"/>
      <c r="N3060" s="224"/>
      <c r="O3060" s="224"/>
      <c r="P3060" s="224"/>
      <c r="Q3060" s="224"/>
      <c r="R3060" s="224"/>
      <c r="S3060" s="224"/>
      <c r="T3060" s="225"/>
      <c r="U3060" s="14"/>
      <c r="V3060" s="14"/>
      <c r="W3060" s="14"/>
      <c r="X3060" s="14"/>
      <c r="Y3060" s="14"/>
      <c r="Z3060" s="14"/>
      <c r="AA3060" s="14"/>
      <c r="AB3060" s="14"/>
      <c r="AC3060" s="14"/>
      <c r="AD3060" s="14"/>
      <c r="AE3060" s="14"/>
      <c r="AT3060" s="220" t="s">
        <v>194</v>
      </c>
      <c r="AU3060" s="220" t="s">
        <v>92</v>
      </c>
      <c r="AV3060" s="14" t="s">
        <v>84</v>
      </c>
      <c r="AW3060" s="14" t="s">
        <v>32</v>
      </c>
      <c r="AX3060" s="14" t="s">
        <v>76</v>
      </c>
      <c r="AY3060" s="220" t="s">
        <v>185</v>
      </c>
    </row>
    <row r="3061" s="13" customFormat="1">
      <c r="A3061" s="13"/>
      <c r="B3061" s="199"/>
      <c r="C3061" s="13"/>
      <c r="D3061" s="194" t="s">
        <v>194</v>
      </c>
      <c r="E3061" s="200" t="s">
        <v>1</v>
      </c>
      <c r="F3061" s="201" t="s">
        <v>3686</v>
      </c>
      <c r="G3061" s="13"/>
      <c r="H3061" s="202">
        <v>15.6</v>
      </c>
      <c r="I3061" s="203"/>
      <c r="J3061" s="13"/>
      <c r="K3061" s="13"/>
      <c r="L3061" s="199"/>
      <c r="M3061" s="204"/>
      <c r="N3061" s="205"/>
      <c r="O3061" s="205"/>
      <c r="P3061" s="205"/>
      <c r="Q3061" s="205"/>
      <c r="R3061" s="205"/>
      <c r="S3061" s="205"/>
      <c r="T3061" s="206"/>
      <c r="U3061" s="13"/>
      <c r="V3061" s="13"/>
      <c r="W3061" s="13"/>
      <c r="X3061" s="13"/>
      <c r="Y3061" s="13"/>
      <c r="Z3061" s="13"/>
      <c r="AA3061" s="13"/>
      <c r="AB3061" s="13"/>
      <c r="AC3061" s="13"/>
      <c r="AD3061" s="13"/>
      <c r="AE3061" s="13"/>
      <c r="AT3061" s="200" t="s">
        <v>194</v>
      </c>
      <c r="AU3061" s="200" t="s">
        <v>92</v>
      </c>
      <c r="AV3061" s="13" t="s">
        <v>92</v>
      </c>
      <c r="AW3061" s="13" t="s">
        <v>32</v>
      </c>
      <c r="AX3061" s="13" t="s">
        <v>76</v>
      </c>
      <c r="AY3061" s="200" t="s">
        <v>185</v>
      </c>
    </row>
    <row r="3062" s="15" customFormat="1">
      <c r="A3062" s="15"/>
      <c r="B3062" s="226"/>
      <c r="C3062" s="15"/>
      <c r="D3062" s="194" t="s">
        <v>194</v>
      </c>
      <c r="E3062" s="227" t="s">
        <v>1</v>
      </c>
      <c r="F3062" s="228" t="s">
        <v>276</v>
      </c>
      <c r="G3062" s="15"/>
      <c r="H3062" s="229">
        <v>89.143000000000001</v>
      </c>
      <c r="I3062" s="230"/>
      <c r="J3062" s="15"/>
      <c r="K3062" s="15"/>
      <c r="L3062" s="226"/>
      <c r="M3062" s="231"/>
      <c r="N3062" s="232"/>
      <c r="O3062" s="232"/>
      <c r="P3062" s="232"/>
      <c r="Q3062" s="232"/>
      <c r="R3062" s="232"/>
      <c r="S3062" s="232"/>
      <c r="T3062" s="233"/>
      <c r="U3062" s="15"/>
      <c r="V3062" s="15"/>
      <c r="W3062" s="15"/>
      <c r="X3062" s="15"/>
      <c r="Y3062" s="15"/>
      <c r="Z3062" s="15"/>
      <c r="AA3062" s="15"/>
      <c r="AB3062" s="15"/>
      <c r="AC3062" s="15"/>
      <c r="AD3062" s="15"/>
      <c r="AE3062" s="15"/>
      <c r="AT3062" s="227" t="s">
        <v>194</v>
      </c>
      <c r="AU3062" s="227" t="s">
        <v>92</v>
      </c>
      <c r="AV3062" s="15" t="s">
        <v>191</v>
      </c>
      <c r="AW3062" s="15" t="s">
        <v>32</v>
      </c>
      <c r="AX3062" s="15" t="s">
        <v>84</v>
      </c>
      <c r="AY3062" s="227" t="s">
        <v>185</v>
      </c>
    </row>
    <row r="3063" s="2" customFormat="1" ht="16.5" customHeight="1">
      <c r="A3063" s="38"/>
      <c r="B3063" s="180"/>
      <c r="C3063" s="209" t="s">
        <v>3687</v>
      </c>
      <c r="D3063" s="209" t="s">
        <v>240</v>
      </c>
      <c r="E3063" s="210" t="s">
        <v>3688</v>
      </c>
      <c r="F3063" s="211" t="s">
        <v>3689</v>
      </c>
      <c r="G3063" s="212" t="s">
        <v>190</v>
      </c>
      <c r="H3063" s="213">
        <v>384.54899999999998</v>
      </c>
      <c r="I3063" s="214"/>
      <c r="J3063" s="215">
        <f>ROUND(I3063*H3063,2)</f>
        <v>0</v>
      </c>
      <c r="K3063" s="211" t="s">
        <v>1</v>
      </c>
      <c r="L3063" s="216"/>
      <c r="M3063" s="217" t="s">
        <v>1</v>
      </c>
      <c r="N3063" s="218" t="s">
        <v>42</v>
      </c>
      <c r="O3063" s="77"/>
      <c r="P3063" s="190">
        <f>O3063*H3063</f>
        <v>0</v>
      </c>
      <c r="Q3063" s="190">
        <v>0.021999999999999999</v>
      </c>
      <c r="R3063" s="190">
        <f>Q3063*H3063</f>
        <v>8.4600779999999993</v>
      </c>
      <c r="S3063" s="190">
        <v>0</v>
      </c>
      <c r="T3063" s="191">
        <f>S3063*H3063</f>
        <v>0</v>
      </c>
      <c r="U3063" s="38"/>
      <c r="V3063" s="38"/>
      <c r="W3063" s="38"/>
      <c r="X3063" s="38"/>
      <c r="Y3063" s="38"/>
      <c r="Z3063" s="38"/>
      <c r="AA3063" s="38"/>
      <c r="AB3063" s="38"/>
      <c r="AC3063" s="38"/>
      <c r="AD3063" s="38"/>
      <c r="AE3063" s="38"/>
      <c r="AR3063" s="192" t="s">
        <v>414</v>
      </c>
      <c r="AT3063" s="192" t="s">
        <v>240</v>
      </c>
      <c r="AU3063" s="192" t="s">
        <v>92</v>
      </c>
      <c r="AY3063" s="19" t="s">
        <v>185</v>
      </c>
      <c r="BE3063" s="193">
        <f>IF(N3063="základní",J3063,0)</f>
        <v>0</v>
      </c>
      <c r="BF3063" s="193">
        <f>IF(N3063="snížená",J3063,0)</f>
        <v>0</v>
      </c>
      <c r="BG3063" s="193">
        <f>IF(N3063="zákl. přenesená",J3063,0)</f>
        <v>0</v>
      </c>
      <c r="BH3063" s="193">
        <f>IF(N3063="sníž. přenesená",J3063,0)</f>
        <v>0</v>
      </c>
      <c r="BI3063" s="193">
        <f>IF(N3063="nulová",J3063,0)</f>
        <v>0</v>
      </c>
      <c r="BJ3063" s="19" t="s">
        <v>92</v>
      </c>
      <c r="BK3063" s="193">
        <f>ROUND(I3063*H3063,2)</f>
        <v>0</v>
      </c>
      <c r="BL3063" s="19" t="s">
        <v>301</v>
      </c>
      <c r="BM3063" s="192" t="s">
        <v>3690</v>
      </c>
    </row>
    <row r="3064" s="2" customFormat="1">
      <c r="A3064" s="38"/>
      <c r="B3064" s="39"/>
      <c r="C3064" s="38"/>
      <c r="D3064" s="194" t="s">
        <v>193</v>
      </c>
      <c r="E3064" s="38"/>
      <c r="F3064" s="195" t="s">
        <v>3689</v>
      </c>
      <c r="G3064" s="38"/>
      <c r="H3064" s="38"/>
      <c r="I3064" s="196"/>
      <c r="J3064" s="38"/>
      <c r="K3064" s="38"/>
      <c r="L3064" s="39"/>
      <c r="M3064" s="197"/>
      <c r="N3064" s="198"/>
      <c r="O3064" s="77"/>
      <c r="P3064" s="77"/>
      <c r="Q3064" s="77"/>
      <c r="R3064" s="77"/>
      <c r="S3064" s="77"/>
      <c r="T3064" s="78"/>
      <c r="U3064" s="38"/>
      <c r="V3064" s="38"/>
      <c r="W3064" s="38"/>
      <c r="X3064" s="38"/>
      <c r="Y3064" s="38"/>
      <c r="Z3064" s="38"/>
      <c r="AA3064" s="38"/>
      <c r="AB3064" s="38"/>
      <c r="AC3064" s="38"/>
      <c r="AD3064" s="38"/>
      <c r="AE3064" s="38"/>
      <c r="AT3064" s="19" t="s">
        <v>193</v>
      </c>
      <c r="AU3064" s="19" t="s">
        <v>92</v>
      </c>
    </row>
    <row r="3065" s="13" customFormat="1">
      <c r="A3065" s="13"/>
      <c r="B3065" s="199"/>
      <c r="C3065" s="13"/>
      <c r="D3065" s="194" t="s">
        <v>194</v>
      </c>
      <c r="E3065" s="200" t="s">
        <v>1</v>
      </c>
      <c r="F3065" s="201" t="s">
        <v>3691</v>
      </c>
      <c r="G3065" s="13"/>
      <c r="H3065" s="202">
        <v>384.54899999999998</v>
      </c>
      <c r="I3065" s="203"/>
      <c r="J3065" s="13"/>
      <c r="K3065" s="13"/>
      <c r="L3065" s="199"/>
      <c r="M3065" s="204"/>
      <c r="N3065" s="205"/>
      <c r="O3065" s="205"/>
      <c r="P3065" s="205"/>
      <c r="Q3065" s="205"/>
      <c r="R3065" s="205"/>
      <c r="S3065" s="205"/>
      <c r="T3065" s="206"/>
      <c r="U3065" s="13"/>
      <c r="V3065" s="13"/>
      <c r="W3065" s="13"/>
      <c r="X3065" s="13"/>
      <c r="Y3065" s="13"/>
      <c r="Z3065" s="13"/>
      <c r="AA3065" s="13"/>
      <c r="AB3065" s="13"/>
      <c r="AC3065" s="13"/>
      <c r="AD3065" s="13"/>
      <c r="AE3065" s="13"/>
      <c r="AT3065" s="200" t="s">
        <v>194</v>
      </c>
      <c r="AU3065" s="200" t="s">
        <v>92</v>
      </c>
      <c r="AV3065" s="13" t="s">
        <v>92</v>
      </c>
      <c r="AW3065" s="13" t="s">
        <v>32</v>
      </c>
      <c r="AX3065" s="13" t="s">
        <v>84</v>
      </c>
      <c r="AY3065" s="200" t="s">
        <v>185</v>
      </c>
    </row>
    <row r="3066" s="2" customFormat="1" ht="24.15" customHeight="1">
      <c r="A3066" s="38"/>
      <c r="B3066" s="180"/>
      <c r="C3066" s="181" t="s">
        <v>3692</v>
      </c>
      <c r="D3066" s="181" t="s">
        <v>187</v>
      </c>
      <c r="E3066" s="182" t="s">
        <v>3693</v>
      </c>
      <c r="F3066" s="183" t="s">
        <v>3694</v>
      </c>
      <c r="G3066" s="184" t="s">
        <v>190</v>
      </c>
      <c r="H3066" s="185">
        <v>349.58999999999997</v>
      </c>
      <c r="I3066" s="186"/>
      <c r="J3066" s="187">
        <f>ROUND(I3066*H3066,2)</f>
        <v>0</v>
      </c>
      <c r="K3066" s="183" t="s">
        <v>199</v>
      </c>
      <c r="L3066" s="39"/>
      <c r="M3066" s="188" t="s">
        <v>1</v>
      </c>
      <c r="N3066" s="189" t="s">
        <v>42</v>
      </c>
      <c r="O3066" s="77"/>
      <c r="P3066" s="190">
        <f>O3066*H3066</f>
        <v>0</v>
      </c>
      <c r="Q3066" s="190">
        <v>5.0000000000000002E-05</v>
      </c>
      <c r="R3066" s="190">
        <f>Q3066*H3066</f>
        <v>0.017479499999999999</v>
      </c>
      <c r="S3066" s="190">
        <v>0</v>
      </c>
      <c r="T3066" s="191">
        <f>S3066*H3066</f>
        <v>0</v>
      </c>
      <c r="U3066" s="38"/>
      <c r="V3066" s="38"/>
      <c r="W3066" s="38"/>
      <c r="X3066" s="38"/>
      <c r="Y3066" s="38"/>
      <c r="Z3066" s="38"/>
      <c r="AA3066" s="38"/>
      <c r="AB3066" s="38"/>
      <c r="AC3066" s="38"/>
      <c r="AD3066" s="38"/>
      <c r="AE3066" s="38"/>
      <c r="AR3066" s="192" t="s">
        <v>301</v>
      </c>
      <c r="AT3066" s="192" t="s">
        <v>187</v>
      </c>
      <c r="AU3066" s="192" t="s">
        <v>92</v>
      </c>
      <c r="AY3066" s="19" t="s">
        <v>185</v>
      </c>
      <c r="BE3066" s="193">
        <f>IF(N3066="základní",J3066,0)</f>
        <v>0</v>
      </c>
      <c r="BF3066" s="193">
        <f>IF(N3066="snížená",J3066,0)</f>
        <v>0</v>
      </c>
      <c r="BG3066" s="193">
        <f>IF(N3066="zákl. přenesená",J3066,0)</f>
        <v>0</v>
      </c>
      <c r="BH3066" s="193">
        <f>IF(N3066="sníž. přenesená",J3066,0)</f>
        <v>0</v>
      </c>
      <c r="BI3066" s="193">
        <f>IF(N3066="nulová",J3066,0)</f>
        <v>0</v>
      </c>
      <c r="BJ3066" s="19" t="s">
        <v>92</v>
      </c>
      <c r="BK3066" s="193">
        <f>ROUND(I3066*H3066,2)</f>
        <v>0</v>
      </c>
      <c r="BL3066" s="19" t="s">
        <v>301</v>
      </c>
      <c r="BM3066" s="192" t="s">
        <v>3695</v>
      </c>
    </row>
    <row r="3067" s="2" customFormat="1">
      <c r="A3067" s="38"/>
      <c r="B3067" s="39"/>
      <c r="C3067" s="38"/>
      <c r="D3067" s="194" t="s">
        <v>193</v>
      </c>
      <c r="E3067" s="38"/>
      <c r="F3067" s="195" t="s">
        <v>3694</v>
      </c>
      <c r="G3067" s="38"/>
      <c r="H3067" s="38"/>
      <c r="I3067" s="196"/>
      <c r="J3067" s="38"/>
      <c r="K3067" s="38"/>
      <c r="L3067" s="39"/>
      <c r="M3067" s="197"/>
      <c r="N3067" s="198"/>
      <c r="O3067" s="77"/>
      <c r="P3067" s="77"/>
      <c r="Q3067" s="77"/>
      <c r="R3067" s="77"/>
      <c r="S3067" s="77"/>
      <c r="T3067" s="78"/>
      <c r="U3067" s="38"/>
      <c r="V3067" s="38"/>
      <c r="W3067" s="38"/>
      <c r="X3067" s="38"/>
      <c r="Y3067" s="38"/>
      <c r="Z3067" s="38"/>
      <c r="AA3067" s="38"/>
      <c r="AB3067" s="38"/>
      <c r="AC3067" s="38"/>
      <c r="AD3067" s="38"/>
      <c r="AE3067" s="38"/>
      <c r="AT3067" s="19" t="s">
        <v>193</v>
      </c>
      <c r="AU3067" s="19" t="s">
        <v>92</v>
      </c>
    </row>
    <row r="3068" s="2" customFormat="1">
      <c r="A3068" s="38"/>
      <c r="B3068" s="39"/>
      <c r="C3068" s="38"/>
      <c r="D3068" s="207" t="s">
        <v>201</v>
      </c>
      <c r="E3068" s="38"/>
      <c r="F3068" s="208" t="s">
        <v>3696</v>
      </c>
      <c r="G3068" s="38"/>
      <c r="H3068" s="38"/>
      <c r="I3068" s="196"/>
      <c r="J3068" s="38"/>
      <c r="K3068" s="38"/>
      <c r="L3068" s="39"/>
      <c r="M3068" s="197"/>
      <c r="N3068" s="198"/>
      <c r="O3068" s="77"/>
      <c r="P3068" s="77"/>
      <c r="Q3068" s="77"/>
      <c r="R3068" s="77"/>
      <c r="S3068" s="77"/>
      <c r="T3068" s="78"/>
      <c r="U3068" s="38"/>
      <c r="V3068" s="38"/>
      <c r="W3068" s="38"/>
      <c r="X3068" s="38"/>
      <c r="Y3068" s="38"/>
      <c r="Z3068" s="38"/>
      <c r="AA3068" s="38"/>
      <c r="AB3068" s="38"/>
      <c r="AC3068" s="38"/>
      <c r="AD3068" s="38"/>
      <c r="AE3068" s="38"/>
      <c r="AT3068" s="19" t="s">
        <v>201</v>
      </c>
      <c r="AU3068" s="19" t="s">
        <v>92</v>
      </c>
    </row>
    <row r="3069" s="2" customFormat="1" ht="24.15" customHeight="1">
      <c r="A3069" s="38"/>
      <c r="B3069" s="180"/>
      <c r="C3069" s="181" t="s">
        <v>3697</v>
      </c>
      <c r="D3069" s="181" t="s">
        <v>187</v>
      </c>
      <c r="E3069" s="182" t="s">
        <v>3698</v>
      </c>
      <c r="F3069" s="183" t="s">
        <v>3699</v>
      </c>
      <c r="G3069" s="184" t="s">
        <v>1809</v>
      </c>
      <c r="H3069" s="242"/>
      <c r="I3069" s="186"/>
      <c r="J3069" s="187">
        <f>ROUND(I3069*H3069,2)</f>
        <v>0</v>
      </c>
      <c r="K3069" s="183" t="s">
        <v>199</v>
      </c>
      <c r="L3069" s="39"/>
      <c r="M3069" s="188" t="s">
        <v>1</v>
      </c>
      <c r="N3069" s="189" t="s">
        <v>42</v>
      </c>
      <c r="O3069" s="77"/>
      <c r="P3069" s="190">
        <f>O3069*H3069</f>
        <v>0</v>
      </c>
      <c r="Q3069" s="190">
        <v>0</v>
      </c>
      <c r="R3069" s="190">
        <f>Q3069*H3069</f>
        <v>0</v>
      </c>
      <c r="S3069" s="190">
        <v>0</v>
      </c>
      <c r="T3069" s="191">
        <f>S3069*H3069</f>
        <v>0</v>
      </c>
      <c r="U3069" s="38"/>
      <c r="V3069" s="38"/>
      <c r="W3069" s="38"/>
      <c r="X3069" s="38"/>
      <c r="Y3069" s="38"/>
      <c r="Z3069" s="38"/>
      <c r="AA3069" s="38"/>
      <c r="AB3069" s="38"/>
      <c r="AC3069" s="38"/>
      <c r="AD3069" s="38"/>
      <c r="AE3069" s="38"/>
      <c r="AR3069" s="192" t="s">
        <v>301</v>
      </c>
      <c r="AT3069" s="192" t="s">
        <v>187</v>
      </c>
      <c r="AU3069" s="192" t="s">
        <v>92</v>
      </c>
      <c r="AY3069" s="19" t="s">
        <v>185</v>
      </c>
      <c r="BE3069" s="193">
        <f>IF(N3069="základní",J3069,0)</f>
        <v>0</v>
      </c>
      <c r="BF3069" s="193">
        <f>IF(N3069="snížená",J3069,0)</f>
        <v>0</v>
      </c>
      <c r="BG3069" s="193">
        <f>IF(N3069="zákl. přenesená",J3069,0)</f>
        <v>0</v>
      </c>
      <c r="BH3069" s="193">
        <f>IF(N3069="sníž. přenesená",J3069,0)</f>
        <v>0</v>
      </c>
      <c r="BI3069" s="193">
        <f>IF(N3069="nulová",J3069,0)</f>
        <v>0</v>
      </c>
      <c r="BJ3069" s="19" t="s">
        <v>92</v>
      </c>
      <c r="BK3069" s="193">
        <f>ROUND(I3069*H3069,2)</f>
        <v>0</v>
      </c>
      <c r="BL3069" s="19" t="s">
        <v>301</v>
      </c>
      <c r="BM3069" s="192" t="s">
        <v>3700</v>
      </c>
    </row>
    <row r="3070" s="2" customFormat="1">
      <c r="A3070" s="38"/>
      <c r="B3070" s="39"/>
      <c r="C3070" s="38"/>
      <c r="D3070" s="194" t="s">
        <v>193</v>
      </c>
      <c r="E3070" s="38"/>
      <c r="F3070" s="195" t="s">
        <v>3699</v>
      </c>
      <c r="G3070" s="38"/>
      <c r="H3070" s="38"/>
      <c r="I3070" s="196"/>
      <c r="J3070" s="38"/>
      <c r="K3070" s="38"/>
      <c r="L3070" s="39"/>
      <c r="M3070" s="197"/>
      <c r="N3070" s="198"/>
      <c r="O3070" s="77"/>
      <c r="P3070" s="77"/>
      <c r="Q3070" s="77"/>
      <c r="R3070" s="77"/>
      <c r="S3070" s="77"/>
      <c r="T3070" s="78"/>
      <c r="U3070" s="38"/>
      <c r="V3070" s="38"/>
      <c r="W3070" s="38"/>
      <c r="X3070" s="38"/>
      <c r="Y3070" s="38"/>
      <c r="Z3070" s="38"/>
      <c r="AA3070" s="38"/>
      <c r="AB3070" s="38"/>
      <c r="AC3070" s="38"/>
      <c r="AD3070" s="38"/>
      <c r="AE3070" s="38"/>
      <c r="AT3070" s="19" t="s">
        <v>193</v>
      </c>
      <c r="AU3070" s="19" t="s">
        <v>92</v>
      </c>
    </row>
    <row r="3071" s="2" customFormat="1">
      <c r="A3071" s="38"/>
      <c r="B3071" s="39"/>
      <c r="C3071" s="38"/>
      <c r="D3071" s="207" t="s">
        <v>201</v>
      </c>
      <c r="E3071" s="38"/>
      <c r="F3071" s="208" t="s">
        <v>3701</v>
      </c>
      <c r="G3071" s="38"/>
      <c r="H3071" s="38"/>
      <c r="I3071" s="196"/>
      <c r="J3071" s="38"/>
      <c r="K3071" s="38"/>
      <c r="L3071" s="39"/>
      <c r="M3071" s="197"/>
      <c r="N3071" s="198"/>
      <c r="O3071" s="77"/>
      <c r="P3071" s="77"/>
      <c r="Q3071" s="77"/>
      <c r="R3071" s="77"/>
      <c r="S3071" s="77"/>
      <c r="T3071" s="78"/>
      <c r="U3071" s="38"/>
      <c r="V3071" s="38"/>
      <c r="W3071" s="38"/>
      <c r="X3071" s="38"/>
      <c r="Y3071" s="38"/>
      <c r="Z3071" s="38"/>
      <c r="AA3071" s="38"/>
      <c r="AB3071" s="38"/>
      <c r="AC3071" s="38"/>
      <c r="AD3071" s="38"/>
      <c r="AE3071" s="38"/>
      <c r="AT3071" s="19" t="s">
        <v>201</v>
      </c>
      <c r="AU3071" s="19" t="s">
        <v>92</v>
      </c>
    </row>
    <row r="3072" s="12" customFormat="1" ht="22.8" customHeight="1">
      <c r="A3072" s="12"/>
      <c r="B3072" s="167"/>
      <c r="C3072" s="12"/>
      <c r="D3072" s="168" t="s">
        <v>75</v>
      </c>
      <c r="E3072" s="178" t="s">
        <v>3702</v>
      </c>
      <c r="F3072" s="178" t="s">
        <v>3703</v>
      </c>
      <c r="G3072" s="12"/>
      <c r="H3072" s="12"/>
      <c r="I3072" s="170"/>
      <c r="J3072" s="179">
        <f>BK3072</f>
        <v>0</v>
      </c>
      <c r="K3072" s="12"/>
      <c r="L3072" s="167"/>
      <c r="M3072" s="172"/>
      <c r="N3072" s="173"/>
      <c r="O3072" s="173"/>
      <c r="P3072" s="174">
        <f>SUM(P3073:P3140)</f>
        <v>0</v>
      </c>
      <c r="Q3072" s="173"/>
      <c r="R3072" s="174">
        <f>SUM(R3073:R3140)</f>
        <v>1.7805009199999999</v>
      </c>
      <c r="S3072" s="173"/>
      <c r="T3072" s="175">
        <f>SUM(T3073:T3140)</f>
        <v>0</v>
      </c>
      <c r="U3072" s="12"/>
      <c r="V3072" s="12"/>
      <c r="W3072" s="12"/>
      <c r="X3072" s="12"/>
      <c r="Y3072" s="12"/>
      <c r="Z3072" s="12"/>
      <c r="AA3072" s="12"/>
      <c r="AB3072" s="12"/>
      <c r="AC3072" s="12"/>
      <c r="AD3072" s="12"/>
      <c r="AE3072" s="12"/>
      <c r="AR3072" s="168" t="s">
        <v>92</v>
      </c>
      <c r="AT3072" s="176" t="s">
        <v>75</v>
      </c>
      <c r="AU3072" s="176" t="s">
        <v>84</v>
      </c>
      <c r="AY3072" s="168" t="s">
        <v>185</v>
      </c>
      <c r="BK3072" s="177">
        <f>SUM(BK3073:BK3140)</f>
        <v>0</v>
      </c>
    </row>
    <row r="3073" s="2" customFormat="1" ht="16.5" customHeight="1">
      <c r="A3073" s="38"/>
      <c r="B3073" s="180"/>
      <c r="C3073" s="181" t="s">
        <v>3704</v>
      </c>
      <c r="D3073" s="181" t="s">
        <v>187</v>
      </c>
      <c r="E3073" s="182" t="s">
        <v>3705</v>
      </c>
      <c r="F3073" s="183" t="s">
        <v>3706</v>
      </c>
      <c r="G3073" s="184" t="s">
        <v>190</v>
      </c>
      <c r="H3073" s="185">
        <v>1203.0119999999999</v>
      </c>
      <c r="I3073" s="186"/>
      <c r="J3073" s="187">
        <f>ROUND(I3073*H3073,2)</f>
        <v>0</v>
      </c>
      <c r="K3073" s="183" t="s">
        <v>1</v>
      </c>
      <c r="L3073" s="39"/>
      <c r="M3073" s="188" t="s">
        <v>1</v>
      </c>
      <c r="N3073" s="189" t="s">
        <v>42</v>
      </c>
      <c r="O3073" s="77"/>
      <c r="P3073" s="190">
        <f>O3073*H3073</f>
        <v>0</v>
      </c>
      <c r="Q3073" s="190">
        <v>2.0000000000000002E-05</v>
      </c>
      <c r="R3073" s="190">
        <f>Q3073*H3073</f>
        <v>0.02406024</v>
      </c>
      <c r="S3073" s="190">
        <v>0</v>
      </c>
      <c r="T3073" s="191">
        <f>S3073*H3073</f>
        <v>0</v>
      </c>
      <c r="U3073" s="38"/>
      <c r="V3073" s="38"/>
      <c r="W3073" s="38"/>
      <c r="X3073" s="38"/>
      <c r="Y3073" s="38"/>
      <c r="Z3073" s="38"/>
      <c r="AA3073" s="38"/>
      <c r="AB3073" s="38"/>
      <c r="AC3073" s="38"/>
      <c r="AD3073" s="38"/>
      <c r="AE3073" s="38"/>
      <c r="AR3073" s="192" t="s">
        <v>301</v>
      </c>
      <c r="AT3073" s="192" t="s">
        <v>187</v>
      </c>
      <c r="AU3073" s="192" t="s">
        <v>92</v>
      </c>
      <c r="AY3073" s="19" t="s">
        <v>185</v>
      </c>
      <c r="BE3073" s="193">
        <f>IF(N3073="základní",J3073,0)</f>
        <v>0</v>
      </c>
      <c r="BF3073" s="193">
        <f>IF(N3073="snížená",J3073,0)</f>
        <v>0</v>
      </c>
      <c r="BG3073" s="193">
        <f>IF(N3073="zákl. přenesená",J3073,0)</f>
        <v>0</v>
      </c>
      <c r="BH3073" s="193">
        <f>IF(N3073="sníž. přenesená",J3073,0)</f>
        <v>0</v>
      </c>
      <c r="BI3073" s="193">
        <f>IF(N3073="nulová",J3073,0)</f>
        <v>0</v>
      </c>
      <c r="BJ3073" s="19" t="s">
        <v>92</v>
      </c>
      <c r="BK3073" s="193">
        <f>ROUND(I3073*H3073,2)</f>
        <v>0</v>
      </c>
      <c r="BL3073" s="19" t="s">
        <v>301</v>
      </c>
      <c r="BM3073" s="192" t="s">
        <v>3707</v>
      </c>
    </row>
    <row r="3074" s="2" customFormat="1">
      <c r="A3074" s="38"/>
      <c r="B3074" s="39"/>
      <c r="C3074" s="38"/>
      <c r="D3074" s="194" t="s">
        <v>193</v>
      </c>
      <c r="E3074" s="38"/>
      <c r="F3074" s="195" t="s">
        <v>3706</v>
      </c>
      <c r="G3074" s="38"/>
      <c r="H3074" s="38"/>
      <c r="I3074" s="196"/>
      <c r="J3074" s="38"/>
      <c r="K3074" s="38"/>
      <c r="L3074" s="39"/>
      <c r="M3074" s="197"/>
      <c r="N3074" s="198"/>
      <c r="O3074" s="77"/>
      <c r="P3074" s="77"/>
      <c r="Q3074" s="77"/>
      <c r="R3074" s="77"/>
      <c r="S3074" s="77"/>
      <c r="T3074" s="78"/>
      <c r="U3074" s="38"/>
      <c r="V3074" s="38"/>
      <c r="W3074" s="38"/>
      <c r="X3074" s="38"/>
      <c r="Y3074" s="38"/>
      <c r="Z3074" s="38"/>
      <c r="AA3074" s="38"/>
      <c r="AB3074" s="38"/>
      <c r="AC3074" s="38"/>
      <c r="AD3074" s="38"/>
      <c r="AE3074" s="38"/>
      <c r="AT3074" s="19" t="s">
        <v>193</v>
      </c>
      <c r="AU3074" s="19" t="s">
        <v>92</v>
      </c>
    </row>
    <row r="3075" s="2" customFormat="1" ht="24.15" customHeight="1">
      <c r="A3075" s="38"/>
      <c r="B3075" s="180"/>
      <c r="C3075" s="181" t="s">
        <v>3708</v>
      </c>
      <c r="D3075" s="181" t="s">
        <v>187</v>
      </c>
      <c r="E3075" s="182" t="s">
        <v>3709</v>
      </c>
      <c r="F3075" s="183" t="s">
        <v>3710</v>
      </c>
      <c r="G3075" s="184" t="s">
        <v>190</v>
      </c>
      <c r="H3075" s="185">
        <v>1543.5039999999999</v>
      </c>
      <c r="I3075" s="186"/>
      <c r="J3075" s="187">
        <f>ROUND(I3075*H3075,2)</f>
        <v>0</v>
      </c>
      <c r="K3075" s="183" t="s">
        <v>199</v>
      </c>
      <c r="L3075" s="39"/>
      <c r="M3075" s="188" t="s">
        <v>1</v>
      </c>
      <c r="N3075" s="189" t="s">
        <v>42</v>
      </c>
      <c r="O3075" s="77"/>
      <c r="P3075" s="190">
        <f>O3075*H3075</f>
        <v>0</v>
      </c>
      <c r="Q3075" s="190">
        <v>0.00022000000000000001</v>
      </c>
      <c r="R3075" s="190">
        <f>Q3075*H3075</f>
        <v>0.33957087999999996</v>
      </c>
      <c r="S3075" s="190">
        <v>0</v>
      </c>
      <c r="T3075" s="191">
        <f>S3075*H3075</f>
        <v>0</v>
      </c>
      <c r="U3075" s="38"/>
      <c r="V3075" s="38"/>
      <c r="W3075" s="38"/>
      <c r="X3075" s="38"/>
      <c r="Y3075" s="38"/>
      <c r="Z3075" s="38"/>
      <c r="AA3075" s="38"/>
      <c r="AB3075" s="38"/>
      <c r="AC3075" s="38"/>
      <c r="AD3075" s="38"/>
      <c r="AE3075" s="38"/>
      <c r="AR3075" s="192" t="s">
        <v>301</v>
      </c>
      <c r="AT3075" s="192" t="s">
        <v>187</v>
      </c>
      <c r="AU3075" s="192" t="s">
        <v>92</v>
      </c>
      <c r="AY3075" s="19" t="s">
        <v>185</v>
      </c>
      <c r="BE3075" s="193">
        <f>IF(N3075="základní",J3075,0)</f>
        <v>0</v>
      </c>
      <c r="BF3075" s="193">
        <f>IF(N3075="snížená",J3075,0)</f>
        <v>0</v>
      </c>
      <c r="BG3075" s="193">
        <f>IF(N3075="zákl. přenesená",J3075,0)</f>
        <v>0</v>
      </c>
      <c r="BH3075" s="193">
        <f>IF(N3075="sníž. přenesená",J3075,0)</f>
        <v>0</v>
      </c>
      <c r="BI3075" s="193">
        <f>IF(N3075="nulová",J3075,0)</f>
        <v>0</v>
      </c>
      <c r="BJ3075" s="19" t="s">
        <v>92</v>
      </c>
      <c r="BK3075" s="193">
        <f>ROUND(I3075*H3075,2)</f>
        <v>0</v>
      </c>
      <c r="BL3075" s="19" t="s">
        <v>301</v>
      </c>
      <c r="BM3075" s="192" t="s">
        <v>3711</v>
      </c>
    </row>
    <row r="3076" s="2" customFormat="1">
      <c r="A3076" s="38"/>
      <c r="B3076" s="39"/>
      <c r="C3076" s="38"/>
      <c r="D3076" s="194" t="s">
        <v>193</v>
      </c>
      <c r="E3076" s="38"/>
      <c r="F3076" s="195" t="s">
        <v>3710</v>
      </c>
      <c r="G3076" s="38"/>
      <c r="H3076" s="38"/>
      <c r="I3076" s="196"/>
      <c r="J3076" s="38"/>
      <c r="K3076" s="38"/>
      <c r="L3076" s="39"/>
      <c r="M3076" s="197"/>
      <c r="N3076" s="198"/>
      <c r="O3076" s="77"/>
      <c r="P3076" s="77"/>
      <c r="Q3076" s="77"/>
      <c r="R3076" s="77"/>
      <c r="S3076" s="77"/>
      <c r="T3076" s="78"/>
      <c r="U3076" s="38"/>
      <c r="V3076" s="38"/>
      <c r="W3076" s="38"/>
      <c r="X3076" s="38"/>
      <c r="Y3076" s="38"/>
      <c r="Z3076" s="38"/>
      <c r="AA3076" s="38"/>
      <c r="AB3076" s="38"/>
      <c r="AC3076" s="38"/>
      <c r="AD3076" s="38"/>
      <c r="AE3076" s="38"/>
      <c r="AT3076" s="19" t="s">
        <v>193</v>
      </c>
      <c r="AU3076" s="19" t="s">
        <v>92</v>
      </c>
    </row>
    <row r="3077" s="2" customFormat="1">
      <c r="A3077" s="38"/>
      <c r="B3077" s="39"/>
      <c r="C3077" s="38"/>
      <c r="D3077" s="207" t="s">
        <v>201</v>
      </c>
      <c r="E3077" s="38"/>
      <c r="F3077" s="208" t="s">
        <v>3712</v>
      </c>
      <c r="G3077" s="38"/>
      <c r="H3077" s="38"/>
      <c r="I3077" s="196"/>
      <c r="J3077" s="38"/>
      <c r="K3077" s="38"/>
      <c r="L3077" s="39"/>
      <c r="M3077" s="197"/>
      <c r="N3077" s="198"/>
      <c r="O3077" s="77"/>
      <c r="P3077" s="77"/>
      <c r="Q3077" s="77"/>
      <c r="R3077" s="77"/>
      <c r="S3077" s="77"/>
      <c r="T3077" s="78"/>
      <c r="U3077" s="38"/>
      <c r="V3077" s="38"/>
      <c r="W3077" s="38"/>
      <c r="X3077" s="38"/>
      <c r="Y3077" s="38"/>
      <c r="Z3077" s="38"/>
      <c r="AA3077" s="38"/>
      <c r="AB3077" s="38"/>
      <c r="AC3077" s="38"/>
      <c r="AD3077" s="38"/>
      <c r="AE3077" s="38"/>
      <c r="AT3077" s="19" t="s">
        <v>201</v>
      </c>
      <c r="AU3077" s="19" t="s">
        <v>92</v>
      </c>
    </row>
    <row r="3078" s="14" customFormat="1">
      <c r="A3078" s="14"/>
      <c r="B3078" s="219"/>
      <c r="C3078" s="14"/>
      <c r="D3078" s="194" t="s">
        <v>194</v>
      </c>
      <c r="E3078" s="220" t="s">
        <v>1</v>
      </c>
      <c r="F3078" s="221" t="s">
        <v>2251</v>
      </c>
      <c r="G3078" s="14"/>
      <c r="H3078" s="220" t="s">
        <v>1</v>
      </c>
      <c r="I3078" s="222"/>
      <c r="J3078" s="14"/>
      <c r="K3078" s="14"/>
      <c r="L3078" s="219"/>
      <c r="M3078" s="223"/>
      <c r="N3078" s="224"/>
      <c r="O3078" s="224"/>
      <c r="P3078" s="224"/>
      <c r="Q3078" s="224"/>
      <c r="R3078" s="224"/>
      <c r="S3078" s="224"/>
      <c r="T3078" s="225"/>
      <c r="U3078" s="14"/>
      <c r="V3078" s="14"/>
      <c r="W3078" s="14"/>
      <c r="X3078" s="14"/>
      <c r="Y3078" s="14"/>
      <c r="Z3078" s="14"/>
      <c r="AA3078" s="14"/>
      <c r="AB3078" s="14"/>
      <c r="AC3078" s="14"/>
      <c r="AD3078" s="14"/>
      <c r="AE3078" s="14"/>
      <c r="AT3078" s="220" t="s">
        <v>194</v>
      </c>
      <c r="AU3078" s="220" t="s">
        <v>92</v>
      </c>
      <c r="AV3078" s="14" t="s">
        <v>84</v>
      </c>
      <c r="AW3078" s="14" t="s">
        <v>32</v>
      </c>
      <c r="AX3078" s="14" t="s">
        <v>76</v>
      </c>
      <c r="AY3078" s="220" t="s">
        <v>185</v>
      </c>
    </row>
    <row r="3079" s="13" customFormat="1">
      <c r="A3079" s="13"/>
      <c r="B3079" s="199"/>
      <c r="C3079" s="13"/>
      <c r="D3079" s="194" t="s">
        <v>194</v>
      </c>
      <c r="E3079" s="200" t="s">
        <v>1</v>
      </c>
      <c r="F3079" s="201" t="s">
        <v>3713</v>
      </c>
      <c r="G3079" s="13"/>
      <c r="H3079" s="202">
        <v>71.280000000000001</v>
      </c>
      <c r="I3079" s="203"/>
      <c r="J3079" s="13"/>
      <c r="K3079" s="13"/>
      <c r="L3079" s="199"/>
      <c r="M3079" s="204"/>
      <c r="N3079" s="205"/>
      <c r="O3079" s="205"/>
      <c r="P3079" s="205"/>
      <c r="Q3079" s="205"/>
      <c r="R3079" s="205"/>
      <c r="S3079" s="205"/>
      <c r="T3079" s="206"/>
      <c r="U3079" s="13"/>
      <c r="V3079" s="13"/>
      <c r="W3079" s="13"/>
      <c r="X3079" s="13"/>
      <c r="Y3079" s="13"/>
      <c r="Z3079" s="13"/>
      <c r="AA3079" s="13"/>
      <c r="AB3079" s="13"/>
      <c r="AC3079" s="13"/>
      <c r="AD3079" s="13"/>
      <c r="AE3079" s="13"/>
      <c r="AT3079" s="200" t="s">
        <v>194</v>
      </c>
      <c r="AU3079" s="200" t="s">
        <v>92</v>
      </c>
      <c r="AV3079" s="13" t="s">
        <v>92</v>
      </c>
      <c r="AW3079" s="13" t="s">
        <v>32</v>
      </c>
      <c r="AX3079" s="13" t="s">
        <v>76</v>
      </c>
      <c r="AY3079" s="200" t="s">
        <v>185</v>
      </c>
    </row>
    <row r="3080" s="14" customFormat="1">
      <c r="A3080" s="14"/>
      <c r="B3080" s="219"/>
      <c r="C3080" s="14"/>
      <c r="D3080" s="194" t="s">
        <v>194</v>
      </c>
      <c r="E3080" s="220" t="s">
        <v>1</v>
      </c>
      <c r="F3080" s="221" t="s">
        <v>2226</v>
      </c>
      <c r="G3080" s="14"/>
      <c r="H3080" s="220" t="s">
        <v>1</v>
      </c>
      <c r="I3080" s="222"/>
      <c r="J3080" s="14"/>
      <c r="K3080" s="14"/>
      <c r="L3080" s="219"/>
      <c r="M3080" s="223"/>
      <c r="N3080" s="224"/>
      <c r="O3080" s="224"/>
      <c r="P3080" s="224"/>
      <c r="Q3080" s="224"/>
      <c r="R3080" s="224"/>
      <c r="S3080" s="224"/>
      <c r="T3080" s="225"/>
      <c r="U3080" s="14"/>
      <c r="V3080" s="14"/>
      <c r="W3080" s="14"/>
      <c r="X3080" s="14"/>
      <c r="Y3080" s="14"/>
      <c r="Z3080" s="14"/>
      <c r="AA3080" s="14"/>
      <c r="AB3080" s="14"/>
      <c r="AC3080" s="14"/>
      <c r="AD3080" s="14"/>
      <c r="AE3080" s="14"/>
      <c r="AT3080" s="220" t="s">
        <v>194</v>
      </c>
      <c r="AU3080" s="220" t="s">
        <v>92</v>
      </c>
      <c r="AV3080" s="14" t="s">
        <v>84</v>
      </c>
      <c r="AW3080" s="14" t="s">
        <v>32</v>
      </c>
      <c r="AX3080" s="14" t="s">
        <v>76</v>
      </c>
      <c r="AY3080" s="220" t="s">
        <v>185</v>
      </c>
    </row>
    <row r="3081" s="13" customFormat="1">
      <c r="A3081" s="13"/>
      <c r="B3081" s="199"/>
      <c r="C3081" s="13"/>
      <c r="D3081" s="194" t="s">
        <v>194</v>
      </c>
      <c r="E3081" s="200" t="s">
        <v>1</v>
      </c>
      <c r="F3081" s="201" t="s">
        <v>3714</v>
      </c>
      <c r="G3081" s="13"/>
      <c r="H3081" s="202">
        <v>30.448</v>
      </c>
      <c r="I3081" s="203"/>
      <c r="J3081" s="13"/>
      <c r="K3081" s="13"/>
      <c r="L3081" s="199"/>
      <c r="M3081" s="204"/>
      <c r="N3081" s="205"/>
      <c r="O3081" s="205"/>
      <c r="P3081" s="205"/>
      <c r="Q3081" s="205"/>
      <c r="R3081" s="205"/>
      <c r="S3081" s="205"/>
      <c r="T3081" s="206"/>
      <c r="U3081" s="13"/>
      <c r="V3081" s="13"/>
      <c r="W3081" s="13"/>
      <c r="X3081" s="13"/>
      <c r="Y3081" s="13"/>
      <c r="Z3081" s="13"/>
      <c r="AA3081" s="13"/>
      <c r="AB3081" s="13"/>
      <c r="AC3081" s="13"/>
      <c r="AD3081" s="13"/>
      <c r="AE3081" s="13"/>
      <c r="AT3081" s="200" t="s">
        <v>194</v>
      </c>
      <c r="AU3081" s="200" t="s">
        <v>92</v>
      </c>
      <c r="AV3081" s="13" t="s">
        <v>92</v>
      </c>
      <c r="AW3081" s="13" t="s">
        <v>32</v>
      </c>
      <c r="AX3081" s="13" t="s">
        <v>76</v>
      </c>
      <c r="AY3081" s="200" t="s">
        <v>185</v>
      </c>
    </row>
    <row r="3082" s="13" customFormat="1">
      <c r="A3082" s="13"/>
      <c r="B3082" s="199"/>
      <c r="C3082" s="13"/>
      <c r="D3082" s="194" t="s">
        <v>194</v>
      </c>
      <c r="E3082" s="200" t="s">
        <v>1</v>
      </c>
      <c r="F3082" s="201" t="s">
        <v>3715</v>
      </c>
      <c r="G3082" s="13"/>
      <c r="H3082" s="202">
        <v>58.911999999999999</v>
      </c>
      <c r="I3082" s="203"/>
      <c r="J3082" s="13"/>
      <c r="K3082" s="13"/>
      <c r="L3082" s="199"/>
      <c r="M3082" s="204"/>
      <c r="N3082" s="205"/>
      <c r="O3082" s="205"/>
      <c r="P3082" s="205"/>
      <c r="Q3082" s="205"/>
      <c r="R3082" s="205"/>
      <c r="S3082" s="205"/>
      <c r="T3082" s="206"/>
      <c r="U3082" s="13"/>
      <c r="V3082" s="13"/>
      <c r="W3082" s="13"/>
      <c r="X3082" s="13"/>
      <c r="Y3082" s="13"/>
      <c r="Z3082" s="13"/>
      <c r="AA3082" s="13"/>
      <c r="AB3082" s="13"/>
      <c r="AC3082" s="13"/>
      <c r="AD3082" s="13"/>
      <c r="AE3082" s="13"/>
      <c r="AT3082" s="200" t="s">
        <v>194</v>
      </c>
      <c r="AU3082" s="200" t="s">
        <v>92</v>
      </c>
      <c r="AV3082" s="13" t="s">
        <v>92</v>
      </c>
      <c r="AW3082" s="13" t="s">
        <v>32</v>
      </c>
      <c r="AX3082" s="13" t="s">
        <v>76</v>
      </c>
      <c r="AY3082" s="200" t="s">
        <v>185</v>
      </c>
    </row>
    <row r="3083" s="13" customFormat="1">
      <c r="A3083" s="13"/>
      <c r="B3083" s="199"/>
      <c r="C3083" s="13"/>
      <c r="D3083" s="194" t="s">
        <v>194</v>
      </c>
      <c r="E3083" s="200" t="s">
        <v>1</v>
      </c>
      <c r="F3083" s="201" t="s">
        <v>3716</v>
      </c>
      <c r="G3083" s="13"/>
      <c r="H3083" s="202">
        <v>6.9000000000000004</v>
      </c>
      <c r="I3083" s="203"/>
      <c r="J3083" s="13"/>
      <c r="K3083" s="13"/>
      <c r="L3083" s="199"/>
      <c r="M3083" s="204"/>
      <c r="N3083" s="205"/>
      <c r="O3083" s="205"/>
      <c r="P3083" s="205"/>
      <c r="Q3083" s="205"/>
      <c r="R3083" s="205"/>
      <c r="S3083" s="205"/>
      <c r="T3083" s="206"/>
      <c r="U3083" s="13"/>
      <c r="V3083" s="13"/>
      <c r="W3083" s="13"/>
      <c r="X3083" s="13"/>
      <c r="Y3083" s="13"/>
      <c r="Z3083" s="13"/>
      <c r="AA3083" s="13"/>
      <c r="AB3083" s="13"/>
      <c r="AC3083" s="13"/>
      <c r="AD3083" s="13"/>
      <c r="AE3083" s="13"/>
      <c r="AT3083" s="200" t="s">
        <v>194</v>
      </c>
      <c r="AU3083" s="200" t="s">
        <v>92</v>
      </c>
      <c r="AV3083" s="13" t="s">
        <v>92</v>
      </c>
      <c r="AW3083" s="13" t="s">
        <v>32</v>
      </c>
      <c r="AX3083" s="13" t="s">
        <v>76</v>
      </c>
      <c r="AY3083" s="200" t="s">
        <v>185</v>
      </c>
    </row>
    <row r="3084" s="13" customFormat="1">
      <c r="A3084" s="13"/>
      <c r="B3084" s="199"/>
      <c r="C3084" s="13"/>
      <c r="D3084" s="194" t="s">
        <v>194</v>
      </c>
      <c r="E3084" s="200" t="s">
        <v>1</v>
      </c>
      <c r="F3084" s="201" t="s">
        <v>3717</v>
      </c>
      <c r="G3084" s="13"/>
      <c r="H3084" s="202">
        <v>8.5999999999999996</v>
      </c>
      <c r="I3084" s="203"/>
      <c r="J3084" s="13"/>
      <c r="K3084" s="13"/>
      <c r="L3084" s="199"/>
      <c r="M3084" s="204"/>
      <c r="N3084" s="205"/>
      <c r="O3084" s="205"/>
      <c r="P3084" s="205"/>
      <c r="Q3084" s="205"/>
      <c r="R3084" s="205"/>
      <c r="S3084" s="205"/>
      <c r="T3084" s="206"/>
      <c r="U3084" s="13"/>
      <c r="V3084" s="13"/>
      <c r="W3084" s="13"/>
      <c r="X3084" s="13"/>
      <c r="Y3084" s="13"/>
      <c r="Z3084" s="13"/>
      <c r="AA3084" s="13"/>
      <c r="AB3084" s="13"/>
      <c r="AC3084" s="13"/>
      <c r="AD3084" s="13"/>
      <c r="AE3084" s="13"/>
      <c r="AT3084" s="200" t="s">
        <v>194</v>
      </c>
      <c r="AU3084" s="200" t="s">
        <v>92</v>
      </c>
      <c r="AV3084" s="13" t="s">
        <v>92</v>
      </c>
      <c r="AW3084" s="13" t="s">
        <v>32</v>
      </c>
      <c r="AX3084" s="13" t="s">
        <v>76</v>
      </c>
      <c r="AY3084" s="200" t="s">
        <v>185</v>
      </c>
    </row>
    <row r="3085" s="13" customFormat="1">
      <c r="A3085" s="13"/>
      <c r="B3085" s="199"/>
      <c r="C3085" s="13"/>
      <c r="D3085" s="194" t="s">
        <v>194</v>
      </c>
      <c r="E3085" s="200" t="s">
        <v>1</v>
      </c>
      <c r="F3085" s="201" t="s">
        <v>3718</v>
      </c>
      <c r="G3085" s="13"/>
      <c r="H3085" s="202">
        <v>25.760000000000002</v>
      </c>
      <c r="I3085" s="203"/>
      <c r="J3085" s="13"/>
      <c r="K3085" s="13"/>
      <c r="L3085" s="199"/>
      <c r="M3085" s="204"/>
      <c r="N3085" s="205"/>
      <c r="O3085" s="205"/>
      <c r="P3085" s="205"/>
      <c r="Q3085" s="205"/>
      <c r="R3085" s="205"/>
      <c r="S3085" s="205"/>
      <c r="T3085" s="206"/>
      <c r="U3085" s="13"/>
      <c r="V3085" s="13"/>
      <c r="W3085" s="13"/>
      <c r="X3085" s="13"/>
      <c r="Y3085" s="13"/>
      <c r="Z3085" s="13"/>
      <c r="AA3085" s="13"/>
      <c r="AB3085" s="13"/>
      <c r="AC3085" s="13"/>
      <c r="AD3085" s="13"/>
      <c r="AE3085" s="13"/>
      <c r="AT3085" s="200" t="s">
        <v>194</v>
      </c>
      <c r="AU3085" s="200" t="s">
        <v>92</v>
      </c>
      <c r="AV3085" s="13" t="s">
        <v>92</v>
      </c>
      <c r="AW3085" s="13" t="s">
        <v>32</v>
      </c>
      <c r="AX3085" s="13" t="s">
        <v>76</v>
      </c>
      <c r="AY3085" s="200" t="s">
        <v>185</v>
      </c>
    </row>
    <row r="3086" s="13" customFormat="1">
      <c r="A3086" s="13"/>
      <c r="B3086" s="199"/>
      <c r="C3086" s="13"/>
      <c r="D3086" s="194" t="s">
        <v>194</v>
      </c>
      <c r="E3086" s="200" t="s">
        <v>1</v>
      </c>
      <c r="F3086" s="201" t="s">
        <v>3719</v>
      </c>
      <c r="G3086" s="13"/>
      <c r="H3086" s="202">
        <v>6.7199999999999998</v>
      </c>
      <c r="I3086" s="203"/>
      <c r="J3086" s="13"/>
      <c r="K3086" s="13"/>
      <c r="L3086" s="199"/>
      <c r="M3086" s="204"/>
      <c r="N3086" s="205"/>
      <c r="O3086" s="205"/>
      <c r="P3086" s="205"/>
      <c r="Q3086" s="205"/>
      <c r="R3086" s="205"/>
      <c r="S3086" s="205"/>
      <c r="T3086" s="206"/>
      <c r="U3086" s="13"/>
      <c r="V3086" s="13"/>
      <c r="W3086" s="13"/>
      <c r="X3086" s="13"/>
      <c r="Y3086" s="13"/>
      <c r="Z3086" s="13"/>
      <c r="AA3086" s="13"/>
      <c r="AB3086" s="13"/>
      <c r="AC3086" s="13"/>
      <c r="AD3086" s="13"/>
      <c r="AE3086" s="13"/>
      <c r="AT3086" s="200" t="s">
        <v>194</v>
      </c>
      <c r="AU3086" s="200" t="s">
        <v>92</v>
      </c>
      <c r="AV3086" s="13" t="s">
        <v>92</v>
      </c>
      <c r="AW3086" s="13" t="s">
        <v>32</v>
      </c>
      <c r="AX3086" s="13" t="s">
        <v>76</v>
      </c>
      <c r="AY3086" s="200" t="s">
        <v>185</v>
      </c>
    </row>
    <row r="3087" s="14" customFormat="1">
      <c r="A3087" s="14"/>
      <c r="B3087" s="219"/>
      <c r="C3087" s="14"/>
      <c r="D3087" s="194" t="s">
        <v>194</v>
      </c>
      <c r="E3087" s="220" t="s">
        <v>1</v>
      </c>
      <c r="F3087" s="221" t="s">
        <v>3720</v>
      </c>
      <c r="G3087" s="14"/>
      <c r="H3087" s="220" t="s">
        <v>1</v>
      </c>
      <c r="I3087" s="222"/>
      <c r="J3087" s="14"/>
      <c r="K3087" s="14"/>
      <c r="L3087" s="219"/>
      <c r="M3087" s="223"/>
      <c r="N3087" s="224"/>
      <c r="O3087" s="224"/>
      <c r="P3087" s="224"/>
      <c r="Q3087" s="224"/>
      <c r="R3087" s="224"/>
      <c r="S3087" s="224"/>
      <c r="T3087" s="225"/>
      <c r="U3087" s="14"/>
      <c r="V3087" s="14"/>
      <c r="W3087" s="14"/>
      <c r="X3087" s="14"/>
      <c r="Y3087" s="14"/>
      <c r="Z3087" s="14"/>
      <c r="AA3087" s="14"/>
      <c r="AB3087" s="14"/>
      <c r="AC3087" s="14"/>
      <c r="AD3087" s="14"/>
      <c r="AE3087" s="14"/>
      <c r="AT3087" s="220" t="s">
        <v>194</v>
      </c>
      <c r="AU3087" s="220" t="s">
        <v>92</v>
      </c>
      <c r="AV3087" s="14" t="s">
        <v>84</v>
      </c>
      <c r="AW3087" s="14" t="s">
        <v>32</v>
      </c>
      <c r="AX3087" s="14" t="s">
        <v>76</v>
      </c>
      <c r="AY3087" s="220" t="s">
        <v>185</v>
      </c>
    </row>
    <row r="3088" s="13" customFormat="1">
      <c r="A3088" s="13"/>
      <c r="B3088" s="199"/>
      <c r="C3088" s="13"/>
      <c r="D3088" s="194" t="s">
        <v>194</v>
      </c>
      <c r="E3088" s="200" t="s">
        <v>1</v>
      </c>
      <c r="F3088" s="201" t="s">
        <v>3721</v>
      </c>
      <c r="G3088" s="13"/>
      <c r="H3088" s="202">
        <v>4.4800000000000004</v>
      </c>
      <c r="I3088" s="203"/>
      <c r="J3088" s="13"/>
      <c r="K3088" s="13"/>
      <c r="L3088" s="199"/>
      <c r="M3088" s="204"/>
      <c r="N3088" s="205"/>
      <c r="O3088" s="205"/>
      <c r="P3088" s="205"/>
      <c r="Q3088" s="205"/>
      <c r="R3088" s="205"/>
      <c r="S3088" s="205"/>
      <c r="T3088" s="206"/>
      <c r="U3088" s="13"/>
      <c r="V3088" s="13"/>
      <c r="W3088" s="13"/>
      <c r="X3088" s="13"/>
      <c r="Y3088" s="13"/>
      <c r="Z3088" s="13"/>
      <c r="AA3088" s="13"/>
      <c r="AB3088" s="13"/>
      <c r="AC3088" s="13"/>
      <c r="AD3088" s="13"/>
      <c r="AE3088" s="13"/>
      <c r="AT3088" s="200" t="s">
        <v>194</v>
      </c>
      <c r="AU3088" s="200" t="s">
        <v>92</v>
      </c>
      <c r="AV3088" s="13" t="s">
        <v>92</v>
      </c>
      <c r="AW3088" s="13" t="s">
        <v>32</v>
      </c>
      <c r="AX3088" s="13" t="s">
        <v>76</v>
      </c>
      <c r="AY3088" s="200" t="s">
        <v>185</v>
      </c>
    </row>
    <row r="3089" s="13" customFormat="1">
      <c r="A3089" s="13"/>
      <c r="B3089" s="199"/>
      <c r="C3089" s="13"/>
      <c r="D3089" s="194" t="s">
        <v>194</v>
      </c>
      <c r="E3089" s="200" t="s">
        <v>1</v>
      </c>
      <c r="F3089" s="201" t="s">
        <v>3722</v>
      </c>
      <c r="G3089" s="13"/>
      <c r="H3089" s="202">
        <v>2.3999999999999999</v>
      </c>
      <c r="I3089" s="203"/>
      <c r="J3089" s="13"/>
      <c r="K3089" s="13"/>
      <c r="L3089" s="199"/>
      <c r="M3089" s="204"/>
      <c r="N3089" s="205"/>
      <c r="O3089" s="205"/>
      <c r="P3089" s="205"/>
      <c r="Q3089" s="205"/>
      <c r="R3089" s="205"/>
      <c r="S3089" s="205"/>
      <c r="T3089" s="206"/>
      <c r="U3089" s="13"/>
      <c r="V3089" s="13"/>
      <c r="W3089" s="13"/>
      <c r="X3089" s="13"/>
      <c r="Y3089" s="13"/>
      <c r="Z3089" s="13"/>
      <c r="AA3089" s="13"/>
      <c r="AB3089" s="13"/>
      <c r="AC3089" s="13"/>
      <c r="AD3089" s="13"/>
      <c r="AE3089" s="13"/>
      <c r="AT3089" s="200" t="s">
        <v>194</v>
      </c>
      <c r="AU3089" s="200" t="s">
        <v>92</v>
      </c>
      <c r="AV3089" s="13" t="s">
        <v>92</v>
      </c>
      <c r="AW3089" s="13" t="s">
        <v>32</v>
      </c>
      <c r="AX3089" s="13" t="s">
        <v>76</v>
      </c>
      <c r="AY3089" s="200" t="s">
        <v>185</v>
      </c>
    </row>
    <row r="3090" s="13" customFormat="1">
      <c r="A3090" s="13"/>
      <c r="B3090" s="199"/>
      <c r="C3090" s="13"/>
      <c r="D3090" s="194" t="s">
        <v>194</v>
      </c>
      <c r="E3090" s="200" t="s">
        <v>1</v>
      </c>
      <c r="F3090" s="201" t="s">
        <v>3723</v>
      </c>
      <c r="G3090" s="13"/>
      <c r="H3090" s="202">
        <v>5.5380000000000003</v>
      </c>
      <c r="I3090" s="203"/>
      <c r="J3090" s="13"/>
      <c r="K3090" s="13"/>
      <c r="L3090" s="199"/>
      <c r="M3090" s="204"/>
      <c r="N3090" s="205"/>
      <c r="O3090" s="205"/>
      <c r="P3090" s="205"/>
      <c r="Q3090" s="205"/>
      <c r="R3090" s="205"/>
      <c r="S3090" s="205"/>
      <c r="T3090" s="206"/>
      <c r="U3090" s="13"/>
      <c r="V3090" s="13"/>
      <c r="W3090" s="13"/>
      <c r="X3090" s="13"/>
      <c r="Y3090" s="13"/>
      <c r="Z3090" s="13"/>
      <c r="AA3090" s="13"/>
      <c r="AB3090" s="13"/>
      <c r="AC3090" s="13"/>
      <c r="AD3090" s="13"/>
      <c r="AE3090" s="13"/>
      <c r="AT3090" s="200" t="s">
        <v>194</v>
      </c>
      <c r="AU3090" s="200" t="s">
        <v>92</v>
      </c>
      <c r="AV3090" s="13" t="s">
        <v>92</v>
      </c>
      <c r="AW3090" s="13" t="s">
        <v>32</v>
      </c>
      <c r="AX3090" s="13" t="s">
        <v>76</v>
      </c>
      <c r="AY3090" s="200" t="s">
        <v>185</v>
      </c>
    </row>
    <row r="3091" s="13" customFormat="1">
      <c r="A3091" s="13"/>
      <c r="B3091" s="199"/>
      <c r="C3091" s="13"/>
      <c r="D3091" s="194" t="s">
        <v>194</v>
      </c>
      <c r="E3091" s="200" t="s">
        <v>1</v>
      </c>
      <c r="F3091" s="201" t="s">
        <v>3724</v>
      </c>
      <c r="G3091" s="13"/>
      <c r="H3091" s="202">
        <v>3.96</v>
      </c>
      <c r="I3091" s="203"/>
      <c r="J3091" s="13"/>
      <c r="K3091" s="13"/>
      <c r="L3091" s="199"/>
      <c r="M3091" s="204"/>
      <c r="N3091" s="205"/>
      <c r="O3091" s="205"/>
      <c r="P3091" s="205"/>
      <c r="Q3091" s="205"/>
      <c r="R3091" s="205"/>
      <c r="S3091" s="205"/>
      <c r="T3091" s="206"/>
      <c r="U3091" s="13"/>
      <c r="V3091" s="13"/>
      <c r="W3091" s="13"/>
      <c r="X3091" s="13"/>
      <c r="Y3091" s="13"/>
      <c r="Z3091" s="13"/>
      <c r="AA3091" s="13"/>
      <c r="AB3091" s="13"/>
      <c r="AC3091" s="13"/>
      <c r="AD3091" s="13"/>
      <c r="AE3091" s="13"/>
      <c r="AT3091" s="200" t="s">
        <v>194</v>
      </c>
      <c r="AU3091" s="200" t="s">
        <v>92</v>
      </c>
      <c r="AV3091" s="13" t="s">
        <v>92</v>
      </c>
      <c r="AW3091" s="13" t="s">
        <v>32</v>
      </c>
      <c r="AX3091" s="13" t="s">
        <v>76</v>
      </c>
      <c r="AY3091" s="200" t="s">
        <v>185</v>
      </c>
    </row>
    <row r="3092" s="13" customFormat="1">
      <c r="A3092" s="13"/>
      <c r="B3092" s="199"/>
      <c r="C3092" s="13"/>
      <c r="D3092" s="194" t="s">
        <v>194</v>
      </c>
      <c r="E3092" s="200" t="s">
        <v>1</v>
      </c>
      <c r="F3092" s="201" t="s">
        <v>3725</v>
      </c>
      <c r="G3092" s="13"/>
      <c r="H3092" s="202">
        <v>9.3000000000000007</v>
      </c>
      <c r="I3092" s="203"/>
      <c r="J3092" s="13"/>
      <c r="K3092" s="13"/>
      <c r="L3092" s="199"/>
      <c r="M3092" s="204"/>
      <c r="N3092" s="205"/>
      <c r="O3092" s="205"/>
      <c r="P3092" s="205"/>
      <c r="Q3092" s="205"/>
      <c r="R3092" s="205"/>
      <c r="S3092" s="205"/>
      <c r="T3092" s="206"/>
      <c r="U3092" s="13"/>
      <c r="V3092" s="13"/>
      <c r="W3092" s="13"/>
      <c r="X3092" s="13"/>
      <c r="Y3092" s="13"/>
      <c r="Z3092" s="13"/>
      <c r="AA3092" s="13"/>
      <c r="AB3092" s="13"/>
      <c r="AC3092" s="13"/>
      <c r="AD3092" s="13"/>
      <c r="AE3092" s="13"/>
      <c r="AT3092" s="200" t="s">
        <v>194</v>
      </c>
      <c r="AU3092" s="200" t="s">
        <v>92</v>
      </c>
      <c r="AV3092" s="13" t="s">
        <v>92</v>
      </c>
      <c r="AW3092" s="13" t="s">
        <v>32</v>
      </c>
      <c r="AX3092" s="13" t="s">
        <v>76</v>
      </c>
      <c r="AY3092" s="200" t="s">
        <v>185</v>
      </c>
    </row>
    <row r="3093" s="13" customFormat="1">
      <c r="A3093" s="13"/>
      <c r="B3093" s="199"/>
      <c r="C3093" s="13"/>
      <c r="D3093" s="194" t="s">
        <v>194</v>
      </c>
      <c r="E3093" s="200" t="s">
        <v>1</v>
      </c>
      <c r="F3093" s="201" t="s">
        <v>3726</v>
      </c>
      <c r="G3093" s="13"/>
      <c r="H3093" s="202">
        <v>7.9800000000000004</v>
      </c>
      <c r="I3093" s="203"/>
      <c r="J3093" s="13"/>
      <c r="K3093" s="13"/>
      <c r="L3093" s="199"/>
      <c r="M3093" s="204"/>
      <c r="N3093" s="205"/>
      <c r="O3093" s="205"/>
      <c r="P3093" s="205"/>
      <c r="Q3093" s="205"/>
      <c r="R3093" s="205"/>
      <c r="S3093" s="205"/>
      <c r="T3093" s="206"/>
      <c r="U3093" s="13"/>
      <c r="V3093" s="13"/>
      <c r="W3093" s="13"/>
      <c r="X3093" s="13"/>
      <c r="Y3093" s="13"/>
      <c r="Z3093" s="13"/>
      <c r="AA3093" s="13"/>
      <c r="AB3093" s="13"/>
      <c r="AC3093" s="13"/>
      <c r="AD3093" s="13"/>
      <c r="AE3093" s="13"/>
      <c r="AT3093" s="200" t="s">
        <v>194</v>
      </c>
      <c r="AU3093" s="200" t="s">
        <v>92</v>
      </c>
      <c r="AV3093" s="13" t="s">
        <v>92</v>
      </c>
      <c r="AW3093" s="13" t="s">
        <v>32</v>
      </c>
      <c r="AX3093" s="13" t="s">
        <v>76</v>
      </c>
      <c r="AY3093" s="200" t="s">
        <v>185</v>
      </c>
    </row>
    <row r="3094" s="13" customFormat="1">
      <c r="A3094" s="13"/>
      <c r="B3094" s="199"/>
      <c r="C3094" s="13"/>
      <c r="D3094" s="194" t="s">
        <v>194</v>
      </c>
      <c r="E3094" s="200" t="s">
        <v>1</v>
      </c>
      <c r="F3094" s="201" t="s">
        <v>3727</v>
      </c>
      <c r="G3094" s="13"/>
      <c r="H3094" s="202">
        <v>50.640000000000001</v>
      </c>
      <c r="I3094" s="203"/>
      <c r="J3094" s="13"/>
      <c r="K3094" s="13"/>
      <c r="L3094" s="199"/>
      <c r="M3094" s="204"/>
      <c r="N3094" s="205"/>
      <c r="O3094" s="205"/>
      <c r="P3094" s="205"/>
      <c r="Q3094" s="205"/>
      <c r="R3094" s="205"/>
      <c r="S3094" s="205"/>
      <c r="T3094" s="206"/>
      <c r="U3094" s="13"/>
      <c r="V3094" s="13"/>
      <c r="W3094" s="13"/>
      <c r="X3094" s="13"/>
      <c r="Y3094" s="13"/>
      <c r="Z3094" s="13"/>
      <c r="AA3094" s="13"/>
      <c r="AB3094" s="13"/>
      <c r="AC3094" s="13"/>
      <c r="AD3094" s="13"/>
      <c r="AE3094" s="13"/>
      <c r="AT3094" s="200" t="s">
        <v>194</v>
      </c>
      <c r="AU3094" s="200" t="s">
        <v>92</v>
      </c>
      <c r="AV3094" s="13" t="s">
        <v>92</v>
      </c>
      <c r="AW3094" s="13" t="s">
        <v>32</v>
      </c>
      <c r="AX3094" s="13" t="s">
        <v>76</v>
      </c>
      <c r="AY3094" s="200" t="s">
        <v>185</v>
      </c>
    </row>
    <row r="3095" s="13" customFormat="1">
      <c r="A3095" s="13"/>
      <c r="B3095" s="199"/>
      <c r="C3095" s="13"/>
      <c r="D3095" s="194" t="s">
        <v>194</v>
      </c>
      <c r="E3095" s="200" t="s">
        <v>1</v>
      </c>
      <c r="F3095" s="201" t="s">
        <v>3728</v>
      </c>
      <c r="G3095" s="13"/>
      <c r="H3095" s="202">
        <v>7.6799999999999997</v>
      </c>
      <c r="I3095" s="203"/>
      <c r="J3095" s="13"/>
      <c r="K3095" s="13"/>
      <c r="L3095" s="199"/>
      <c r="M3095" s="204"/>
      <c r="N3095" s="205"/>
      <c r="O3095" s="205"/>
      <c r="P3095" s="205"/>
      <c r="Q3095" s="205"/>
      <c r="R3095" s="205"/>
      <c r="S3095" s="205"/>
      <c r="T3095" s="206"/>
      <c r="U3095" s="13"/>
      <c r="V3095" s="13"/>
      <c r="W3095" s="13"/>
      <c r="X3095" s="13"/>
      <c r="Y3095" s="13"/>
      <c r="Z3095" s="13"/>
      <c r="AA3095" s="13"/>
      <c r="AB3095" s="13"/>
      <c r="AC3095" s="13"/>
      <c r="AD3095" s="13"/>
      <c r="AE3095" s="13"/>
      <c r="AT3095" s="200" t="s">
        <v>194</v>
      </c>
      <c r="AU3095" s="200" t="s">
        <v>92</v>
      </c>
      <c r="AV3095" s="13" t="s">
        <v>92</v>
      </c>
      <c r="AW3095" s="13" t="s">
        <v>32</v>
      </c>
      <c r="AX3095" s="13" t="s">
        <v>76</v>
      </c>
      <c r="AY3095" s="200" t="s">
        <v>185</v>
      </c>
    </row>
    <row r="3096" s="13" customFormat="1">
      <c r="A3096" s="13"/>
      <c r="B3096" s="199"/>
      <c r="C3096" s="13"/>
      <c r="D3096" s="194" t="s">
        <v>194</v>
      </c>
      <c r="E3096" s="200" t="s">
        <v>1</v>
      </c>
      <c r="F3096" s="201" t="s">
        <v>3729</v>
      </c>
      <c r="G3096" s="13"/>
      <c r="H3096" s="202">
        <v>1.6799999999999999</v>
      </c>
      <c r="I3096" s="203"/>
      <c r="J3096" s="13"/>
      <c r="K3096" s="13"/>
      <c r="L3096" s="199"/>
      <c r="M3096" s="204"/>
      <c r="N3096" s="205"/>
      <c r="O3096" s="205"/>
      <c r="P3096" s="205"/>
      <c r="Q3096" s="205"/>
      <c r="R3096" s="205"/>
      <c r="S3096" s="205"/>
      <c r="T3096" s="206"/>
      <c r="U3096" s="13"/>
      <c r="V3096" s="13"/>
      <c r="W3096" s="13"/>
      <c r="X3096" s="13"/>
      <c r="Y3096" s="13"/>
      <c r="Z3096" s="13"/>
      <c r="AA3096" s="13"/>
      <c r="AB3096" s="13"/>
      <c r="AC3096" s="13"/>
      <c r="AD3096" s="13"/>
      <c r="AE3096" s="13"/>
      <c r="AT3096" s="200" t="s">
        <v>194</v>
      </c>
      <c r="AU3096" s="200" t="s">
        <v>92</v>
      </c>
      <c r="AV3096" s="13" t="s">
        <v>92</v>
      </c>
      <c r="AW3096" s="13" t="s">
        <v>32</v>
      </c>
      <c r="AX3096" s="13" t="s">
        <v>76</v>
      </c>
      <c r="AY3096" s="200" t="s">
        <v>185</v>
      </c>
    </row>
    <row r="3097" s="13" customFormat="1">
      <c r="A3097" s="13"/>
      <c r="B3097" s="199"/>
      <c r="C3097" s="13"/>
      <c r="D3097" s="194" t="s">
        <v>194</v>
      </c>
      <c r="E3097" s="200" t="s">
        <v>1</v>
      </c>
      <c r="F3097" s="201" t="s">
        <v>3730</v>
      </c>
      <c r="G3097" s="13"/>
      <c r="H3097" s="202">
        <v>20.736000000000001</v>
      </c>
      <c r="I3097" s="203"/>
      <c r="J3097" s="13"/>
      <c r="K3097" s="13"/>
      <c r="L3097" s="199"/>
      <c r="M3097" s="204"/>
      <c r="N3097" s="205"/>
      <c r="O3097" s="205"/>
      <c r="P3097" s="205"/>
      <c r="Q3097" s="205"/>
      <c r="R3097" s="205"/>
      <c r="S3097" s="205"/>
      <c r="T3097" s="206"/>
      <c r="U3097" s="13"/>
      <c r="V3097" s="13"/>
      <c r="W3097" s="13"/>
      <c r="X3097" s="13"/>
      <c r="Y3097" s="13"/>
      <c r="Z3097" s="13"/>
      <c r="AA3097" s="13"/>
      <c r="AB3097" s="13"/>
      <c r="AC3097" s="13"/>
      <c r="AD3097" s="13"/>
      <c r="AE3097" s="13"/>
      <c r="AT3097" s="200" t="s">
        <v>194</v>
      </c>
      <c r="AU3097" s="200" t="s">
        <v>92</v>
      </c>
      <c r="AV3097" s="13" t="s">
        <v>92</v>
      </c>
      <c r="AW3097" s="13" t="s">
        <v>32</v>
      </c>
      <c r="AX3097" s="13" t="s">
        <v>76</v>
      </c>
      <c r="AY3097" s="200" t="s">
        <v>185</v>
      </c>
    </row>
    <row r="3098" s="13" customFormat="1">
      <c r="A3098" s="13"/>
      <c r="B3098" s="199"/>
      <c r="C3098" s="13"/>
      <c r="D3098" s="194" t="s">
        <v>194</v>
      </c>
      <c r="E3098" s="200" t="s">
        <v>1</v>
      </c>
      <c r="F3098" s="201" t="s">
        <v>3731</v>
      </c>
      <c r="G3098" s="13"/>
      <c r="H3098" s="202">
        <v>2.7000000000000002</v>
      </c>
      <c r="I3098" s="203"/>
      <c r="J3098" s="13"/>
      <c r="K3098" s="13"/>
      <c r="L3098" s="199"/>
      <c r="M3098" s="204"/>
      <c r="N3098" s="205"/>
      <c r="O3098" s="205"/>
      <c r="P3098" s="205"/>
      <c r="Q3098" s="205"/>
      <c r="R3098" s="205"/>
      <c r="S3098" s="205"/>
      <c r="T3098" s="206"/>
      <c r="U3098" s="13"/>
      <c r="V3098" s="13"/>
      <c r="W3098" s="13"/>
      <c r="X3098" s="13"/>
      <c r="Y3098" s="13"/>
      <c r="Z3098" s="13"/>
      <c r="AA3098" s="13"/>
      <c r="AB3098" s="13"/>
      <c r="AC3098" s="13"/>
      <c r="AD3098" s="13"/>
      <c r="AE3098" s="13"/>
      <c r="AT3098" s="200" t="s">
        <v>194</v>
      </c>
      <c r="AU3098" s="200" t="s">
        <v>92</v>
      </c>
      <c r="AV3098" s="13" t="s">
        <v>92</v>
      </c>
      <c r="AW3098" s="13" t="s">
        <v>32</v>
      </c>
      <c r="AX3098" s="13" t="s">
        <v>76</v>
      </c>
      <c r="AY3098" s="200" t="s">
        <v>185</v>
      </c>
    </row>
    <row r="3099" s="13" customFormat="1">
      <c r="A3099" s="13"/>
      <c r="B3099" s="199"/>
      <c r="C3099" s="13"/>
      <c r="D3099" s="194" t="s">
        <v>194</v>
      </c>
      <c r="E3099" s="200" t="s">
        <v>1</v>
      </c>
      <c r="F3099" s="201" t="s">
        <v>3723</v>
      </c>
      <c r="G3099" s="13"/>
      <c r="H3099" s="202">
        <v>5.5380000000000003</v>
      </c>
      <c r="I3099" s="203"/>
      <c r="J3099" s="13"/>
      <c r="K3099" s="13"/>
      <c r="L3099" s="199"/>
      <c r="M3099" s="204"/>
      <c r="N3099" s="205"/>
      <c r="O3099" s="205"/>
      <c r="P3099" s="205"/>
      <c r="Q3099" s="205"/>
      <c r="R3099" s="205"/>
      <c r="S3099" s="205"/>
      <c r="T3099" s="206"/>
      <c r="U3099" s="13"/>
      <c r="V3099" s="13"/>
      <c r="W3099" s="13"/>
      <c r="X3099" s="13"/>
      <c r="Y3099" s="13"/>
      <c r="Z3099" s="13"/>
      <c r="AA3099" s="13"/>
      <c r="AB3099" s="13"/>
      <c r="AC3099" s="13"/>
      <c r="AD3099" s="13"/>
      <c r="AE3099" s="13"/>
      <c r="AT3099" s="200" t="s">
        <v>194</v>
      </c>
      <c r="AU3099" s="200" t="s">
        <v>92</v>
      </c>
      <c r="AV3099" s="13" t="s">
        <v>92</v>
      </c>
      <c r="AW3099" s="13" t="s">
        <v>32</v>
      </c>
      <c r="AX3099" s="13" t="s">
        <v>76</v>
      </c>
      <c r="AY3099" s="200" t="s">
        <v>185</v>
      </c>
    </row>
    <row r="3100" s="13" customFormat="1">
      <c r="A3100" s="13"/>
      <c r="B3100" s="199"/>
      <c r="C3100" s="13"/>
      <c r="D3100" s="194" t="s">
        <v>194</v>
      </c>
      <c r="E3100" s="200" t="s">
        <v>1</v>
      </c>
      <c r="F3100" s="201" t="s">
        <v>3724</v>
      </c>
      <c r="G3100" s="13"/>
      <c r="H3100" s="202">
        <v>3.96</v>
      </c>
      <c r="I3100" s="203"/>
      <c r="J3100" s="13"/>
      <c r="K3100" s="13"/>
      <c r="L3100" s="199"/>
      <c r="M3100" s="204"/>
      <c r="N3100" s="205"/>
      <c r="O3100" s="205"/>
      <c r="P3100" s="205"/>
      <c r="Q3100" s="205"/>
      <c r="R3100" s="205"/>
      <c r="S3100" s="205"/>
      <c r="T3100" s="206"/>
      <c r="U3100" s="13"/>
      <c r="V3100" s="13"/>
      <c r="W3100" s="13"/>
      <c r="X3100" s="13"/>
      <c r="Y3100" s="13"/>
      <c r="Z3100" s="13"/>
      <c r="AA3100" s="13"/>
      <c r="AB3100" s="13"/>
      <c r="AC3100" s="13"/>
      <c r="AD3100" s="13"/>
      <c r="AE3100" s="13"/>
      <c r="AT3100" s="200" t="s">
        <v>194</v>
      </c>
      <c r="AU3100" s="200" t="s">
        <v>92</v>
      </c>
      <c r="AV3100" s="13" t="s">
        <v>92</v>
      </c>
      <c r="AW3100" s="13" t="s">
        <v>32</v>
      </c>
      <c r="AX3100" s="13" t="s">
        <v>76</v>
      </c>
      <c r="AY3100" s="200" t="s">
        <v>185</v>
      </c>
    </row>
    <row r="3101" s="13" customFormat="1">
      <c r="A3101" s="13"/>
      <c r="B3101" s="199"/>
      <c r="C3101" s="13"/>
      <c r="D3101" s="194" t="s">
        <v>194</v>
      </c>
      <c r="E3101" s="200" t="s">
        <v>1</v>
      </c>
      <c r="F3101" s="201" t="s">
        <v>3732</v>
      </c>
      <c r="G3101" s="13"/>
      <c r="H3101" s="202">
        <v>2.3999999999999999</v>
      </c>
      <c r="I3101" s="203"/>
      <c r="J3101" s="13"/>
      <c r="K3101" s="13"/>
      <c r="L3101" s="199"/>
      <c r="M3101" s="204"/>
      <c r="N3101" s="205"/>
      <c r="O3101" s="205"/>
      <c r="P3101" s="205"/>
      <c r="Q3101" s="205"/>
      <c r="R3101" s="205"/>
      <c r="S3101" s="205"/>
      <c r="T3101" s="206"/>
      <c r="U3101" s="13"/>
      <c r="V3101" s="13"/>
      <c r="W3101" s="13"/>
      <c r="X3101" s="13"/>
      <c r="Y3101" s="13"/>
      <c r="Z3101" s="13"/>
      <c r="AA3101" s="13"/>
      <c r="AB3101" s="13"/>
      <c r="AC3101" s="13"/>
      <c r="AD3101" s="13"/>
      <c r="AE3101" s="13"/>
      <c r="AT3101" s="200" t="s">
        <v>194</v>
      </c>
      <c r="AU3101" s="200" t="s">
        <v>92</v>
      </c>
      <c r="AV3101" s="13" t="s">
        <v>92</v>
      </c>
      <c r="AW3101" s="13" t="s">
        <v>32</v>
      </c>
      <c r="AX3101" s="13" t="s">
        <v>76</v>
      </c>
      <c r="AY3101" s="200" t="s">
        <v>185</v>
      </c>
    </row>
    <row r="3102" s="13" customFormat="1">
      <c r="A3102" s="13"/>
      <c r="B3102" s="199"/>
      <c r="C3102" s="13"/>
      <c r="D3102" s="194" t="s">
        <v>194</v>
      </c>
      <c r="E3102" s="200" t="s">
        <v>1</v>
      </c>
      <c r="F3102" s="201" t="s">
        <v>3716</v>
      </c>
      <c r="G3102" s="13"/>
      <c r="H3102" s="202">
        <v>6.9000000000000004</v>
      </c>
      <c r="I3102" s="203"/>
      <c r="J3102" s="13"/>
      <c r="K3102" s="13"/>
      <c r="L3102" s="199"/>
      <c r="M3102" s="204"/>
      <c r="N3102" s="205"/>
      <c r="O3102" s="205"/>
      <c r="P3102" s="205"/>
      <c r="Q3102" s="205"/>
      <c r="R3102" s="205"/>
      <c r="S3102" s="205"/>
      <c r="T3102" s="206"/>
      <c r="U3102" s="13"/>
      <c r="V3102" s="13"/>
      <c r="W3102" s="13"/>
      <c r="X3102" s="13"/>
      <c r="Y3102" s="13"/>
      <c r="Z3102" s="13"/>
      <c r="AA3102" s="13"/>
      <c r="AB3102" s="13"/>
      <c r="AC3102" s="13"/>
      <c r="AD3102" s="13"/>
      <c r="AE3102" s="13"/>
      <c r="AT3102" s="200" t="s">
        <v>194</v>
      </c>
      <c r="AU3102" s="200" t="s">
        <v>92</v>
      </c>
      <c r="AV3102" s="13" t="s">
        <v>92</v>
      </c>
      <c r="AW3102" s="13" t="s">
        <v>32</v>
      </c>
      <c r="AX3102" s="13" t="s">
        <v>76</v>
      </c>
      <c r="AY3102" s="200" t="s">
        <v>185</v>
      </c>
    </row>
    <row r="3103" s="13" customFormat="1">
      <c r="A3103" s="13"/>
      <c r="B3103" s="199"/>
      <c r="C3103" s="13"/>
      <c r="D3103" s="194" t="s">
        <v>194</v>
      </c>
      <c r="E3103" s="200" t="s">
        <v>1</v>
      </c>
      <c r="F3103" s="201" t="s">
        <v>3715</v>
      </c>
      <c r="G3103" s="13"/>
      <c r="H3103" s="202">
        <v>58.911999999999999</v>
      </c>
      <c r="I3103" s="203"/>
      <c r="J3103" s="13"/>
      <c r="K3103" s="13"/>
      <c r="L3103" s="199"/>
      <c r="M3103" s="204"/>
      <c r="N3103" s="205"/>
      <c r="O3103" s="205"/>
      <c r="P3103" s="205"/>
      <c r="Q3103" s="205"/>
      <c r="R3103" s="205"/>
      <c r="S3103" s="205"/>
      <c r="T3103" s="206"/>
      <c r="U3103" s="13"/>
      <c r="V3103" s="13"/>
      <c r="W3103" s="13"/>
      <c r="X3103" s="13"/>
      <c r="Y3103" s="13"/>
      <c r="Z3103" s="13"/>
      <c r="AA3103" s="13"/>
      <c r="AB3103" s="13"/>
      <c r="AC3103" s="13"/>
      <c r="AD3103" s="13"/>
      <c r="AE3103" s="13"/>
      <c r="AT3103" s="200" t="s">
        <v>194</v>
      </c>
      <c r="AU3103" s="200" t="s">
        <v>92</v>
      </c>
      <c r="AV3103" s="13" t="s">
        <v>92</v>
      </c>
      <c r="AW3103" s="13" t="s">
        <v>32</v>
      </c>
      <c r="AX3103" s="13" t="s">
        <v>76</v>
      </c>
      <c r="AY3103" s="200" t="s">
        <v>185</v>
      </c>
    </row>
    <row r="3104" s="13" customFormat="1">
      <c r="A3104" s="13"/>
      <c r="B3104" s="199"/>
      <c r="C3104" s="13"/>
      <c r="D3104" s="194" t="s">
        <v>194</v>
      </c>
      <c r="E3104" s="200" t="s">
        <v>1</v>
      </c>
      <c r="F3104" s="201" t="s">
        <v>3733</v>
      </c>
      <c r="G3104" s="13"/>
      <c r="H3104" s="202">
        <v>3.8399999999999999</v>
      </c>
      <c r="I3104" s="203"/>
      <c r="J3104" s="13"/>
      <c r="K3104" s="13"/>
      <c r="L3104" s="199"/>
      <c r="M3104" s="204"/>
      <c r="N3104" s="205"/>
      <c r="O3104" s="205"/>
      <c r="P3104" s="205"/>
      <c r="Q3104" s="205"/>
      <c r="R3104" s="205"/>
      <c r="S3104" s="205"/>
      <c r="T3104" s="206"/>
      <c r="U3104" s="13"/>
      <c r="V3104" s="13"/>
      <c r="W3104" s="13"/>
      <c r="X3104" s="13"/>
      <c r="Y3104" s="13"/>
      <c r="Z3104" s="13"/>
      <c r="AA3104" s="13"/>
      <c r="AB3104" s="13"/>
      <c r="AC3104" s="13"/>
      <c r="AD3104" s="13"/>
      <c r="AE3104" s="13"/>
      <c r="AT3104" s="200" t="s">
        <v>194</v>
      </c>
      <c r="AU3104" s="200" t="s">
        <v>92</v>
      </c>
      <c r="AV3104" s="13" t="s">
        <v>92</v>
      </c>
      <c r="AW3104" s="13" t="s">
        <v>32</v>
      </c>
      <c r="AX3104" s="13" t="s">
        <v>76</v>
      </c>
      <c r="AY3104" s="200" t="s">
        <v>185</v>
      </c>
    </row>
    <row r="3105" s="14" customFormat="1">
      <c r="A3105" s="14"/>
      <c r="B3105" s="219"/>
      <c r="C3105" s="14"/>
      <c r="D3105" s="194" t="s">
        <v>194</v>
      </c>
      <c r="E3105" s="220" t="s">
        <v>1</v>
      </c>
      <c r="F3105" s="221" t="s">
        <v>2257</v>
      </c>
      <c r="G3105" s="14"/>
      <c r="H3105" s="220" t="s">
        <v>1</v>
      </c>
      <c r="I3105" s="222"/>
      <c r="J3105" s="14"/>
      <c r="K3105" s="14"/>
      <c r="L3105" s="219"/>
      <c r="M3105" s="223"/>
      <c r="N3105" s="224"/>
      <c r="O3105" s="224"/>
      <c r="P3105" s="224"/>
      <c r="Q3105" s="224"/>
      <c r="R3105" s="224"/>
      <c r="S3105" s="224"/>
      <c r="T3105" s="225"/>
      <c r="U3105" s="14"/>
      <c r="V3105" s="14"/>
      <c r="W3105" s="14"/>
      <c r="X3105" s="14"/>
      <c r="Y3105" s="14"/>
      <c r="Z3105" s="14"/>
      <c r="AA3105" s="14"/>
      <c r="AB3105" s="14"/>
      <c r="AC3105" s="14"/>
      <c r="AD3105" s="14"/>
      <c r="AE3105" s="14"/>
      <c r="AT3105" s="220" t="s">
        <v>194</v>
      </c>
      <c r="AU3105" s="220" t="s">
        <v>92</v>
      </c>
      <c r="AV3105" s="14" t="s">
        <v>84</v>
      </c>
      <c r="AW3105" s="14" t="s">
        <v>32</v>
      </c>
      <c r="AX3105" s="14" t="s">
        <v>76</v>
      </c>
      <c r="AY3105" s="220" t="s">
        <v>185</v>
      </c>
    </row>
    <row r="3106" s="13" customFormat="1">
      <c r="A3106" s="13"/>
      <c r="B3106" s="199"/>
      <c r="C3106" s="13"/>
      <c r="D3106" s="194" t="s">
        <v>194</v>
      </c>
      <c r="E3106" s="200" t="s">
        <v>1</v>
      </c>
      <c r="F3106" s="201" t="s">
        <v>3734</v>
      </c>
      <c r="G3106" s="13"/>
      <c r="H3106" s="202">
        <v>1136.24</v>
      </c>
      <c r="I3106" s="203"/>
      <c r="J3106" s="13"/>
      <c r="K3106" s="13"/>
      <c r="L3106" s="199"/>
      <c r="M3106" s="204"/>
      <c r="N3106" s="205"/>
      <c r="O3106" s="205"/>
      <c r="P3106" s="205"/>
      <c r="Q3106" s="205"/>
      <c r="R3106" s="205"/>
      <c r="S3106" s="205"/>
      <c r="T3106" s="206"/>
      <c r="U3106" s="13"/>
      <c r="V3106" s="13"/>
      <c r="W3106" s="13"/>
      <c r="X3106" s="13"/>
      <c r="Y3106" s="13"/>
      <c r="Z3106" s="13"/>
      <c r="AA3106" s="13"/>
      <c r="AB3106" s="13"/>
      <c r="AC3106" s="13"/>
      <c r="AD3106" s="13"/>
      <c r="AE3106" s="13"/>
      <c r="AT3106" s="200" t="s">
        <v>194</v>
      </c>
      <c r="AU3106" s="200" t="s">
        <v>92</v>
      </c>
      <c r="AV3106" s="13" t="s">
        <v>92</v>
      </c>
      <c r="AW3106" s="13" t="s">
        <v>32</v>
      </c>
      <c r="AX3106" s="13" t="s">
        <v>76</v>
      </c>
      <c r="AY3106" s="200" t="s">
        <v>185</v>
      </c>
    </row>
    <row r="3107" s="15" customFormat="1">
      <c r="A3107" s="15"/>
      <c r="B3107" s="226"/>
      <c r="C3107" s="15"/>
      <c r="D3107" s="194" t="s">
        <v>194</v>
      </c>
      <c r="E3107" s="227" t="s">
        <v>1</v>
      </c>
      <c r="F3107" s="228" t="s">
        <v>276</v>
      </c>
      <c r="G3107" s="15"/>
      <c r="H3107" s="229">
        <v>1543.5039999999999</v>
      </c>
      <c r="I3107" s="230"/>
      <c r="J3107" s="15"/>
      <c r="K3107" s="15"/>
      <c r="L3107" s="226"/>
      <c r="M3107" s="231"/>
      <c r="N3107" s="232"/>
      <c r="O3107" s="232"/>
      <c r="P3107" s="232"/>
      <c r="Q3107" s="232"/>
      <c r="R3107" s="232"/>
      <c r="S3107" s="232"/>
      <c r="T3107" s="233"/>
      <c r="U3107" s="15"/>
      <c r="V3107" s="15"/>
      <c r="W3107" s="15"/>
      <c r="X3107" s="15"/>
      <c r="Y3107" s="15"/>
      <c r="Z3107" s="15"/>
      <c r="AA3107" s="15"/>
      <c r="AB3107" s="15"/>
      <c r="AC3107" s="15"/>
      <c r="AD3107" s="15"/>
      <c r="AE3107" s="15"/>
      <c r="AT3107" s="227" t="s">
        <v>194</v>
      </c>
      <c r="AU3107" s="227" t="s">
        <v>92</v>
      </c>
      <c r="AV3107" s="15" t="s">
        <v>191</v>
      </c>
      <c r="AW3107" s="15" t="s">
        <v>32</v>
      </c>
      <c r="AX3107" s="15" t="s">
        <v>84</v>
      </c>
      <c r="AY3107" s="227" t="s">
        <v>185</v>
      </c>
    </row>
    <row r="3108" s="2" customFormat="1" ht="33" customHeight="1">
      <c r="A3108" s="38"/>
      <c r="B3108" s="180"/>
      <c r="C3108" s="181" t="s">
        <v>3735</v>
      </c>
      <c r="D3108" s="181" t="s">
        <v>187</v>
      </c>
      <c r="E3108" s="182" t="s">
        <v>3736</v>
      </c>
      <c r="F3108" s="183" t="s">
        <v>3737</v>
      </c>
      <c r="G3108" s="184" t="s">
        <v>190</v>
      </c>
      <c r="H3108" s="185">
        <v>1203.0119999999999</v>
      </c>
      <c r="I3108" s="186"/>
      <c r="J3108" s="187">
        <f>ROUND(I3108*H3108,2)</f>
        <v>0</v>
      </c>
      <c r="K3108" s="183" t="s">
        <v>199</v>
      </c>
      <c r="L3108" s="39"/>
      <c r="M3108" s="188" t="s">
        <v>1</v>
      </c>
      <c r="N3108" s="189" t="s">
        <v>42</v>
      </c>
      <c r="O3108" s="77"/>
      <c r="P3108" s="190">
        <f>O3108*H3108</f>
        <v>0</v>
      </c>
      <c r="Q3108" s="190">
        <v>0.00044999999999999999</v>
      </c>
      <c r="R3108" s="190">
        <f>Q3108*H3108</f>
        <v>0.54135539999999993</v>
      </c>
      <c r="S3108" s="190">
        <v>0</v>
      </c>
      <c r="T3108" s="191">
        <f>S3108*H3108</f>
        <v>0</v>
      </c>
      <c r="U3108" s="38"/>
      <c r="V3108" s="38"/>
      <c r="W3108" s="38"/>
      <c r="X3108" s="38"/>
      <c r="Y3108" s="38"/>
      <c r="Z3108" s="38"/>
      <c r="AA3108" s="38"/>
      <c r="AB3108" s="38"/>
      <c r="AC3108" s="38"/>
      <c r="AD3108" s="38"/>
      <c r="AE3108" s="38"/>
      <c r="AR3108" s="192" t="s">
        <v>301</v>
      </c>
      <c r="AT3108" s="192" t="s">
        <v>187</v>
      </c>
      <c r="AU3108" s="192" t="s">
        <v>92</v>
      </c>
      <c r="AY3108" s="19" t="s">
        <v>185</v>
      </c>
      <c r="BE3108" s="193">
        <f>IF(N3108="základní",J3108,0)</f>
        <v>0</v>
      </c>
      <c r="BF3108" s="193">
        <f>IF(N3108="snížená",J3108,0)</f>
        <v>0</v>
      </c>
      <c r="BG3108" s="193">
        <f>IF(N3108="zákl. přenesená",J3108,0)</f>
        <v>0</v>
      </c>
      <c r="BH3108" s="193">
        <f>IF(N3108="sníž. přenesená",J3108,0)</f>
        <v>0</v>
      </c>
      <c r="BI3108" s="193">
        <f>IF(N3108="nulová",J3108,0)</f>
        <v>0</v>
      </c>
      <c r="BJ3108" s="19" t="s">
        <v>92</v>
      </c>
      <c r="BK3108" s="193">
        <f>ROUND(I3108*H3108,2)</f>
        <v>0</v>
      </c>
      <c r="BL3108" s="19" t="s">
        <v>301</v>
      </c>
      <c r="BM3108" s="192" t="s">
        <v>3738</v>
      </c>
    </row>
    <row r="3109" s="2" customFormat="1">
      <c r="A3109" s="38"/>
      <c r="B3109" s="39"/>
      <c r="C3109" s="38"/>
      <c r="D3109" s="194" t="s">
        <v>193</v>
      </c>
      <c r="E3109" s="38"/>
      <c r="F3109" s="195" t="s">
        <v>3737</v>
      </c>
      <c r="G3109" s="38"/>
      <c r="H3109" s="38"/>
      <c r="I3109" s="196"/>
      <c r="J3109" s="38"/>
      <c r="K3109" s="38"/>
      <c r="L3109" s="39"/>
      <c r="M3109" s="197"/>
      <c r="N3109" s="198"/>
      <c r="O3109" s="77"/>
      <c r="P3109" s="77"/>
      <c r="Q3109" s="77"/>
      <c r="R3109" s="77"/>
      <c r="S3109" s="77"/>
      <c r="T3109" s="78"/>
      <c r="U3109" s="38"/>
      <c r="V3109" s="38"/>
      <c r="W3109" s="38"/>
      <c r="X3109" s="38"/>
      <c r="Y3109" s="38"/>
      <c r="Z3109" s="38"/>
      <c r="AA3109" s="38"/>
      <c r="AB3109" s="38"/>
      <c r="AC3109" s="38"/>
      <c r="AD3109" s="38"/>
      <c r="AE3109" s="38"/>
      <c r="AT3109" s="19" t="s">
        <v>193</v>
      </c>
      <c r="AU3109" s="19" t="s">
        <v>92</v>
      </c>
    </row>
    <row r="3110" s="2" customFormat="1">
      <c r="A3110" s="38"/>
      <c r="B3110" s="39"/>
      <c r="C3110" s="38"/>
      <c r="D3110" s="207" t="s">
        <v>201</v>
      </c>
      <c r="E3110" s="38"/>
      <c r="F3110" s="208" t="s">
        <v>3739</v>
      </c>
      <c r="G3110" s="38"/>
      <c r="H3110" s="38"/>
      <c r="I3110" s="196"/>
      <c r="J3110" s="38"/>
      <c r="K3110" s="38"/>
      <c r="L3110" s="39"/>
      <c r="M3110" s="197"/>
      <c r="N3110" s="198"/>
      <c r="O3110" s="77"/>
      <c r="P3110" s="77"/>
      <c r="Q3110" s="77"/>
      <c r="R3110" s="77"/>
      <c r="S3110" s="77"/>
      <c r="T3110" s="78"/>
      <c r="U3110" s="38"/>
      <c r="V3110" s="38"/>
      <c r="W3110" s="38"/>
      <c r="X3110" s="38"/>
      <c r="Y3110" s="38"/>
      <c r="Z3110" s="38"/>
      <c r="AA3110" s="38"/>
      <c r="AB3110" s="38"/>
      <c r="AC3110" s="38"/>
      <c r="AD3110" s="38"/>
      <c r="AE3110" s="38"/>
      <c r="AT3110" s="19" t="s">
        <v>201</v>
      </c>
      <c r="AU3110" s="19" t="s">
        <v>92</v>
      </c>
    </row>
    <row r="3111" s="2" customFormat="1" ht="24.15" customHeight="1">
      <c r="A3111" s="38"/>
      <c r="B3111" s="180"/>
      <c r="C3111" s="181" t="s">
        <v>3740</v>
      </c>
      <c r="D3111" s="181" t="s">
        <v>187</v>
      </c>
      <c r="E3111" s="182" t="s">
        <v>3741</v>
      </c>
      <c r="F3111" s="183" t="s">
        <v>3742</v>
      </c>
      <c r="G3111" s="184" t="s">
        <v>190</v>
      </c>
      <c r="H3111" s="185">
        <v>20.02</v>
      </c>
      <c r="I3111" s="186"/>
      <c r="J3111" s="187">
        <f>ROUND(I3111*H3111,2)</f>
        <v>0</v>
      </c>
      <c r="K3111" s="183" t="s">
        <v>199</v>
      </c>
      <c r="L3111" s="39"/>
      <c r="M3111" s="188" t="s">
        <v>1</v>
      </c>
      <c r="N3111" s="189" t="s">
        <v>42</v>
      </c>
      <c r="O3111" s="77"/>
      <c r="P3111" s="190">
        <f>O3111*H3111</f>
        <v>0</v>
      </c>
      <c r="Q3111" s="190">
        <v>0.00029</v>
      </c>
      <c r="R3111" s="190">
        <f>Q3111*H3111</f>
        <v>0.0058057999999999998</v>
      </c>
      <c r="S3111" s="190">
        <v>0</v>
      </c>
      <c r="T3111" s="191">
        <f>S3111*H3111</f>
        <v>0</v>
      </c>
      <c r="U3111" s="38"/>
      <c r="V3111" s="38"/>
      <c r="W3111" s="38"/>
      <c r="X3111" s="38"/>
      <c r="Y3111" s="38"/>
      <c r="Z3111" s="38"/>
      <c r="AA3111" s="38"/>
      <c r="AB3111" s="38"/>
      <c r="AC3111" s="38"/>
      <c r="AD3111" s="38"/>
      <c r="AE3111" s="38"/>
      <c r="AR3111" s="192" t="s">
        <v>301</v>
      </c>
      <c r="AT3111" s="192" t="s">
        <v>187</v>
      </c>
      <c r="AU3111" s="192" t="s">
        <v>92</v>
      </c>
      <c r="AY3111" s="19" t="s">
        <v>185</v>
      </c>
      <c r="BE3111" s="193">
        <f>IF(N3111="základní",J3111,0)</f>
        <v>0</v>
      </c>
      <c r="BF3111" s="193">
        <f>IF(N3111="snížená",J3111,0)</f>
        <v>0</v>
      </c>
      <c r="BG3111" s="193">
        <f>IF(N3111="zákl. přenesená",J3111,0)</f>
        <v>0</v>
      </c>
      <c r="BH3111" s="193">
        <f>IF(N3111="sníž. přenesená",J3111,0)</f>
        <v>0</v>
      </c>
      <c r="BI3111" s="193">
        <f>IF(N3111="nulová",J3111,0)</f>
        <v>0</v>
      </c>
      <c r="BJ3111" s="19" t="s">
        <v>92</v>
      </c>
      <c r="BK3111" s="193">
        <f>ROUND(I3111*H3111,2)</f>
        <v>0</v>
      </c>
      <c r="BL3111" s="19" t="s">
        <v>301</v>
      </c>
      <c r="BM3111" s="192" t="s">
        <v>3743</v>
      </c>
    </row>
    <row r="3112" s="2" customFormat="1">
      <c r="A3112" s="38"/>
      <c r="B3112" s="39"/>
      <c r="C3112" s="38"/>
      <c r="D3112" s="194" t="s">
        <v>193</v>
      </c>
      <c r="E3112" s="38"/>
      <c r="F3112" s="195" t="s">
        <v>3742</v>
      </c>
      <c r="G3112" s="38"/>
      <c r="H3112" s="38"/>
      <c r="I3112" s="196"/>
      <c r="J3112" s="38"/>
      <c r="K3112" s="38"/>
      <c r="L3112" s="39"/>
      <c r="M3112" s="197"/>
      <c r="N3112" s="198"/>
      <c r="O3112" s="77"/>
      <c r="P3112" s="77"/>
      <c r="Q3112" s="77"/>
      <c r="R3112" s="77"/>
      <c r="S3112" s="77"/>
      <c r="T3112" s="78"/>
      <c r="U3112" s="38"/>
      <c r="V3112" s="38"/>
      <c r="W3112" s="38"/>
      <c r="X3112" s="38"/>
      <c r="Y3112" s="38"/>
      <c r="Z3112" s="38"/>
      <c r="AA3112" s="38"/>
      <c r="AB3112" s="38"/>
      <c r="AC3112" s="38"/>
      <c r="AD3112" s="38"/>
      <c r="AE3112" s="38"/>
      <c r="AT3112" s="19" t="s">
        <v>193</v>
      </c>
      <c r="AU3112" s="19" t="s">
        <v>92</v>
      </c>
    </row>
    <row r="3113" s="2" customFormat="1">
      <c r="A3113" s="38"/>
      <c r="B3113" s="39"/>
      <c r="C3113" s="38"/>
      <c r="D3113" s="207" t="s">
        <v>201</v>
      </c>
      <c r="E3113" s="38"/>
      <c r="F3113" s="208" t="s">
        <v>3744</v>
      </c>
      <c r="G3113" s="38"/>
      <c r="H3113" s="38"/>
      <c r="I3113" s="196"/>
      <c r="J3113" s="38"/>
      <c r="K3113" s="38"/>
      <c r="L3113" s="39"/>
      <c r="M3113" s="197"/>
      <c r="N3113" s="198"/>
      <c r="O3113" s="77"/>
      <c r="P3113" s="77"/>
      <c r="Q3113" s="77"/>
      <c r="R3113" s="77"/>
      <c r="S3113" s="77"/>
      <c r="T3113" s="78"/>
      <c r="U3113" s="38"/>
      <c r="V3113" s="38"/>
      <c r="W3113" s="38"/>
      <c r="X3113" s="38"/>
      <c r="Y3113" s="38"/>
      <c r="Z3113" s="38"/>
      <c r="AA3113" s="38"/>
      <c r="AB3113" s="38"/>
      <c r="AC3113" s="38"/>
      <c r="AD3113" s="38"/>
      <c r="AE3113" s="38"/>
      <c r="AT3113" s="19" t="s">
        <v>201</v>
      </c>
      <c r="AU3113" s="19" t="s">
        <v>92</v>
      </c>
    </row>
    <row r="3114" s="14" customFormat="1">
      <c r="A3114" s="14"/>
      <c r="B3114" s="219"/>
      <c r="C3114" s="14"/>
      <c r="D3114" s="194" t="s">
        <v>194</v>
      </c>
      <c r="E3114" s="220" t="s">
        <v>1</v>
      </c>
      <c r="F3114" s="221" t="s">
        <v>975</v>
      </c>
      <c r="G3114" s="14"/>
      <c r="H3114" s="220" t="s">
        <v>1</v>
      </c>
      <c r="I3114" s="222"/>
      <c r="J3114" s="14"/>
      <c r="K3114" s="14"/>
      <c r="L3114" s="219"/>
      <c r="M3114" s="223"/>
      <c r="N3114" s="224"/>
      <c r="O3114" s="224"/>
      <c r="P3114" s="224"/>
      <c r="Q3114" s="224"/>
      <c r="R3114" s="224"/>
      <c r="S3114" s="224"/>
      <c r="T3114" s="225"/>
      <c r="U3114" s="14"/>
      <c r="V3114" s="14"/>
      <c r="W3114" s="14"/>
      <c r="X3114" s="14"/>
      <c r="Y3114" s="14"/>
      <c r="Z3114" s="14"/>
      <c r="AA3114" s="14"/>
      <c r="AB3114" s="14"/>
      <c r="AC3114" s="14"/>
      <c r="AD3114" s="14"/>
      <c r="AE3114" s="14"/>
      <c r="AT3114" s="220" t="s">
        <v>194</v>
      </c>
      <c r="AU3114" s="220" t="s">
        <v>92</v>
      </c>
      <c r="AV3114" s="14" t="s">
        <v>84</v>
      </c>
      <c r="AW3114" s="14" t="s">
        <v>32</v>
      </c>
      <c r="AX3114" s="14" t="s">
        <v>76</v>
      </c>
      <c r="AY3114" s="220" t="s">
        <v>185</v>
      </c>
    </row>
    <row r="3115" s="13" customFormat="1">
      <c r="A3115" s="13"/>
      <c r="B3115" s="199"/>
      <c r="C3115" s="13"/>
      <c r="D3115" s="194" t="s">
        <v>194</v>
      </c>
      <c r="E3115" s="200" t="s">
        <v>1</v>
      </c>
      <c r="F3115" s="201" t="s">
        <v>976</v>
      </c>
      <c r="G3115" s="13"/>
      <c r="H3115" s="202">
        <v>20.02</v>
      </c>
      <c r="I3115" s="203"/>
      <c r="J3115" s="13"/>
      <c r="K3115" s="13"/>
      <c r="L3115" s="199"/>
      <c r="M3115" s="204"/>
      <c r="N3115" s="205"/>
      <c r="O3115" s="205"/>
      <c r="P3115" s="205"/>
      <c r="Q3115" s="205"/>
      <c r="R3115" s="205"/>
      <c r="S3115" s="205"/>
      <c r="T3115" s="206"/>
      <c r="U3115" s="13"/>
      <c r="V3115" s="13"/>
      <c r="W3115" s="13"/>
      <c r="X3115" s="13"/>
      <c r="Y3115" s="13"/>
      <c r="Z3115" s="13"/>
      <c r="AA3115" s="13"/>
      <c r="AB3115" s="13"/>
      <c r="AC3115" s="13"/>
      <c r="AD3115" s="13"/>
      <c r="AE3115" s="13"/>
      <c r="AT3115" s="200" t="s">
        <v>194</v>
      </c>
      <c r="AU3115" s="200" t="s">
        <v>92</v>
      </c>
      <c r="AV3115" s="13" t="s">
        <v>92</v>
      </c>
      <c r="AW3115" s="13" t="s">
        <v>32</v>
      </c>
      <c r="AX3115" s="13" t="s">
        <v>76</v>
      </c>
      <c r="AY3115" s="200" t="s">
        <v>185</v>
      </c>
    </row>
    <row r="3116" s="15" customFormat="1">
      <c r="A3116" s="15"/>
      <c r="B3116" s="226"/>
      <c r="C3116" s="15"/>
      <c r="D3116" s="194" t="s">
        <v>194</v>
      </c>
      <c r="E3116" s="227" t="s">
        <v>1</v>
      </c>
      <c r="F3116" s="228" t="s">
        <v>276</v>
      </c>
      <c r="G3116" s="15"/>
      <c r="H3116" s="229">
        <v>20.02</v>
      </c>
      <c r="I3116" s="230"/>
      <c r="J3116" s="15"/>
      <c r="K3116" s="15"/>
      <c r="L3116" s="226"/>
      <c r="M3116" s="231"/>
      <c r="N3116" s="232"/>
      <c r="O3116" s="232"/>
      <c r="P3116" s="232"/>
      <c r="Q3116" s="232"/>
      <c r="R3116" s="232"/>
      <c r="S3116" s="232"/>
      <c r="T3116" s="233"/>
      <c r="U3116" s="15"/>
      <c r="V3116" s="15"/>
      <c r="W3116" s="15"/>
      <c r="X3116" s="15"/>
      <c r="Y3116" s="15"/>
      <c r="Z3116" s="15"/>
      <c r="AA3116" s="15"/>
      <c r="AB3116" s="15"/>
      <c r="AC3116" s="15"/>
      <c r="AD3116" s="15"/>
      <c r="AE3116" s="15"/>
      <c r="AT3116" s="227" t="s">
        <v>194</v>
      </c>
      <c r="AU3116" s="227" t="s">
        <v>92</v>
      </c>
      <c r="AV3116" s="15" t="s">
        <v>191</v>
      </c>
      <c r="AW3116" s="15" t="s">
        <v>32</v>
      </c>
      <c r="AX3116" s="15" t="s">
        <v>84</v>
      </c>
      <c r="AY3116" s="227" t="s">
        <v>185</v>
      </c>
    </row>
    <row r="3117" s="2" customFormat="1" ht="24.15" customHeight="1">
      <c r="A3117" s="38"/>
      <c r="B3117" s="180"/>
      <c r="C3117" s="181" t="s">
        <v>3745</v>
      </c>
      <c r="D3117" s="181" t="s">
        <v>187</v>
      </c>
      <c r="E3117" s="182" t="s">
        <v>3746</v>
      </c>
      <c r="F3117" s="183" t="s">
        <v>3747</v>
      </c>
      <c r="G3117" s="184" t="s">
        <v>190</v>
      </c>
      <c r="H3117" s="185">
        <v>473.44</v>
      </c>
      <c r="I3117" s="186"/>
      <c r="J3117" s="187">
        <f>ROUND(I3117*H3117,2)</f>
        <v>0</v>
      </c>
      <c r="K3117" s="183" t="s">
        <v>199</v>
      </c>
      <c r="L3117" s="39"/>
      <c r="M3117" s="188" t="s">
        <v>1</v>
      </c>
      <c r="N3117" s="189" t="s">
        <v>42</v>
      </c>
      <c r="O3117" s="77"/>
      <c r="P3117" s="190">
        <f>O3117*H3117</f>
        <v>0</v>
      </c>
      <c r="Q3117" s="190">
        <v>0.00017000000000000001</v>
      </c>
      <c r="R3117" s="190">
        <f>Q3117*H3117</f>
        <v>0.080484800000000009</v>
      </c>
      <c r="S3117" s="190">
        <v>0</v>
      </c>
      <c r="T3117" s="191">
        <f>S3117*H3117</f>
        <v>0</v>
      </c>
      <c r="U3117" s="38"/>
      <c r="V3117" s="38"/>
      <c r="W3117" s="38"/>
      <c r="X3117" s="38"/>
      <c r="Y3117" s="38"/>
      <c r="Z3117" s="38"/>
      <c r="AA3117" s="38"/>
      <c r="AB3117" s="38"/>
      <c r="AC3117" s="38"/>
      <c r="AD3117" s="38"/>
      <c r="AE3117" s="38"/>
      <c r="AR3117" s="192" t="s">
        <v>301</v>
      </c>
      <c r="AT3117" s="192" t="s">
        <v>187</v>
      </c>
      <c r="AU3117" s="192" t="s">
        <v>92</v>
      </c>
      <c r="AY3117" s="19" t="s">
        <v>185</v>
      </c>
      <c r="BE3117" s="193">
        <f>IF(N3117="základní",J3117,0)</f>
        <v>0</v>
      </c>
      <c r="BF3117" s="193">
        <f>IF(N3117="snížená",J3117,0)</f>
        <v>0</v>
      </c>
      <c r="BG3117" s="193">
        <f>IF(N3117="zákl. přenesená",J3117,0)</f>
        <v>0</v>
      </c>
      <c r="BH3117" s="193">
        <f>IF(N3117="sníž. přenesená",J3117,0)</f>
        <v>0</v>
      </c>
      <c r="BI3117" s="193">
        <f>IF(N3117="nulová",J3117,0)</f>
        <v>0</v>
      </c>
      <c r="BJ3117" s="19" t="s">
        <v>92</v>
      </c>
      <c r="BK3117" s="193">
        <f>ROUND(I3117*H3117,2)</f>
        <v>0</v>
      </c>
      <c r="BL3117" s="19" t="s">
        <v>301</v>
      </c>
      <c r="BM3117" s="192" t="s">
        <v>3748</v>
      </c>
    </row>
    <row r="3118" s="2" customFormat="1">
      <c r="A3118" s="38"/>
      <c r="B3118" s="39"/>
      <c r="C3118" s="38"/>
      <c r="D3118" s="194" t="s">
        <v>193</v>
      </c>
      <c r="E3118" s="38"/>
      <c r="F3118" s="195" t="s">
        <v>3747</v>
      </c>
      <c r="G3118" s="38"/>
      <c r="H3118" s="38"/>
      <c r="I3118" s="196"/>
      <c r="J3118" s="38"/>
      <c r="K3118" s="38"/>
      <c r="L3118" s="39"/>
      <c r="M3118" s="197"/>
      <c r="N3118" s="198"/>
      <c r="O3118" s="77"/>
      <c r="P3118" s="77"/>
      <c r="Q3118" s="77"/>
      <c r="R3118" s="77"/>
      <c r="S3118" s="77"/>
      <c r="T3118" s="78"/>
      <c r="U3118" s="38"/>
      <c r="V3118" s="38"/>
      <c r="W3118" s="38"/>
      <c r="X3118" s="38"/>
      <c r="Y3118" s="38"/>
      <c r="Z3118" s="38"/>
      <c r="AA3118" s="38"/>
      <c r="AB3118" s="38"/>
      <c r="AC3118" s="38"/>
      <c r="AD3118" s="38"/>
      <c r="AE3118" s="38"/>
      <c r="AT3118" s="19" t="s">
        <v>193</v>
      </c>
      <c r="AU3118" s="19" t="s">
        <v>92</v>
      </c>
    </row>
    <row r="3119" s="2" customFormat="1">
      <c r="A3119" s="38"/>
      <c r="B3119" s="39"/>
      <c r="C3119" s="38"/>
      <c r="D3119" s="207" t="s">
        <v>201</v>
      </c>
      <c r="E3119" s="38"/>
      <c r="F3119" s="208" t="s">
        <v>3749</v>
      </c>
      <c r="G3119" s="38"/>
      <c r="H3119" s="38"/>
      <c r="I3119" s="196"/>
      <c r="J3119" s="38"/>
      <c r="K3119" s="38"/>
      <c r="L3119" s="39"/>
      <c r="M3119" s="197"/>
      <c r="N3119" s="198"/>
      <c r="O3119" s="77"/>
      <c r="P3119" s="77"/>
      <c r="Q3119" s="77"/>
      <c r="R3119" s="77"/>
      <c r="S3119" s="77"/>
      <c r="T3119" s="78"/>
      <c r="U3119" s="38"/>
      <c r="V3119" s="38"/>
      <c r="W3119" s="38"/>
      <c r="X3119" s="38"/>
      <c r="Y3119" s="38"/>
      <c r="Z3119" s="38"/>
      <c r="AA3119" s="38"/>
      <c r="AB3119" s="38"/>
      <c r="AC3119" s="38"/>
      <c r="AD3119" s="38"/>
      <c r="AE3119" s="38"/>
      <c r="AT3119" s="19" t="s">
        <v>201</v>
      </c>
      <c r="AU3119" s="19" t="s">
        <v>92</v>
      </c>
    </row>
    <row r="3120" s="14" customFormat="1">
      <c r="A3120" s="14"/>
      <c r="B3120" s="219"/>
      <c r="C3120" s="14"/>
      <c r="D3120" s="194" t="s">
        <v>194</v>
      </c>
      <c r="E3120" s="220" t="s">
        <v>1</v>
      </c>
      <c r="F3120" s="221" t="s">
        <v>3750</v>
      </c>
      <c r="G3120" s="14"/>
      <c r="H3120" s="220" t="s">
        <v>1</v>
      </c>
      <c r="I3120" s="222"/>
      <c r="J3120" s="14"/>
      <c r="K3120" s="14"/>
      <c r="L3120" s="219"/>
      <c r="M3120" s="223"/>
      <c r="N3120" s="224"/>
      <c r="O3120" s="224"/>
      <c r="P3120" s="224"/>
      <c r="Q3120" s="224"/>
      <c r="R3120" s="224"/>
      <c r="S3120" s="224"/>
      <c r="T3120" s="225"/>
      <c r="U3120" s="14"/>
      <c r="V3120" s="14"/>
      <c r="W3120" s="14"/>
      <c r="X3120" s="14"/>
      <c r="Y3120" s="14"/>
      <c r="Z3120" s="14"/>
      <c r="AA3120" s="14"/>
      <c r="AB3120" s="14"/>
      <c r="AC3120" s="14"/>
      <c r="AD3120" s="14"/>
      <c r="AE3120" s="14"/>
      <c r="AT3120" s="220" t="s">
        <v>194</v>
      </c>
      <c r="AU3120" s="220" t="s">
        <v>92</v>
      </c>
      <c r="AV3120" s="14" t="s">
        <v>84</v>
      </c>
      <c r="AW3120" s="14" t="s">
        <v>32</v>
      </c>
      <c r="AX3120" s="14" t="s">
        <v>76</v>
      </c>
      <c r="AY3120" s="220" t="s">
        <v>185</v>
      </c>
    </row>
    <row r="3121" s="13" customFormat="1">
      <c r="A3121" s="13"/>
      <c r="B3121" s="199"/>
      <c r="C3121" s="13"/>
      <c r="D3121" s="194" t="s">
        <v>194</v>
      </c>
      <c r="E3121" s="200" t="s">
        <v>1</v>
      </c>
      <c r="F3121" s="201" t="s">
        <v>3751</v>
      </c>
      <c r="G3121" s="13"/>
      <c r="H3121" s="202">
        <v>473.44</v>
      </c>
      <c r="I3121" s="203"/>
      <c r="J3121" s="13"/>
      <c r="K3121" s="13"/>
      <c r="L3121" s="199"/>
      <c r="M3121" s="204"/>
      <c r="N3121" s="205"/>
      <c r="O3121" s="205"/>
      <c r="P3121" s="205"/>
      <c r="Q3121" s="205"/>
      <c r="R3121" s="205"/>
      <c r="S3121" s="205"/>
      <c r="T3121" s="206"/>
      <c r="U3121" s="13"/>
      <c r="V3121" s="13"/>
      <c r="W3121" s="13"/>
      <c r="X3121" s="13"/>
      <c r="Y3121" s="13"/>
      <c r="Z3121" s="13"/>
      <c r="AA3121" s="13"/>
      <c r="AB3121" s="13"/>
      <c r="AC3121" s="13"/>
      <c r="AD3121" s="13"/>
      <c r="AE3121" s="13"/>
      <c r="AT3121" s="200" t="s">
        <v>194</v>
      </c>
      <c r="AU3121" s="200" t="s">
        <v>92</v>
      </c>
      <c r="AV3121" s="13" t="s">
        <v>92</v>
      </c>
      <c r="AW3121" s="13" t="s">
        <v>32</v>
      </c>
      <c r="AX3121" s="13" t="s">
        <v>76</v>
      </c>
      <c r="AY3121" s="200" t="s">
        <v>185</v>
      </c>
    </row>
    <row r="3122" s="15" customFormat="1">
      <c r="A3122" s="15"/>
      <c r="B3122" s="226"/>
      <c r="C3122" s="15"/>
      <c r="D3122" s="194" t="s">
        <v>194</v>
      </c>
      <c r="E3122" s="227" t="s">
        <v>1</v>
      </c>
      <c r="F3122" s="228" t="s">
        <v>276</v>
      </c>
      <c r="G3122" s="15"/>
      <c r="H3122" s="229">
        <v>473.44</v>
      </c>
      <c r="I3122" s="230"/>
      <c r="J3122" s="15"/>
      <c r="K3122" s="15"/>
      <c r="L3122" s="226"/>
      <c r="M3122" s="231"/>
      <c r="N3122" s="232"/>
      <c r="O3122" s="232"/>
      <c r="P3122" s="232"/>
      <c r="Q3122" s="232"/>
      <c r="R3122" s="232"/>
      <c r="S3122" s="232"/>
      <c r="T3122" s="233"/>
      <c r="U3122" s="15"/>
      <c r="V3122" s="15"/>
      <c r="W3122" s="15"/>
      <c r="X3122" s="15"/>
      <c r="Y3122" s="15"/>
      <c r="Z3122" s="15"/>
      <c r="AA3122" s="15"/>
      <c r="AB3122" s="15"/>
      <c r="AC3122" s="15"/>
      <c r="AD3122" s="15"/>
      <c r="AE3122" s="15"/>
      <c r="AT3122" s="227" t="s">
        <v>194</v>
      </c>
      <c r="AU3122" s="227" t="s">
        <v>92</v>
      </c>
      <c r="AV3122" s="15" t="s">
        <v>191</v>
      </c>
      <c r="AW3122" s="15" t="s">
        <v>32</v>
      </c>
      <c r="AX3122" s="15" t="s">
        <v>84</v>
      </c>
      <c r="AY3122" s="227" t="s">
        <v>185</v>
      </c>
    </row>
    <row r="3123" s="2" customFormat="1" ht="37.8" customHeight="1">
      <c r="A3123" s="38"/>
      <c r="B3123" s="180"/>
      <c r="C3123" s="181" t="s">
        <v>3752</v>
      </c>
      <c r="D3123" s="181" t="s">
        <v>187</v>
      </c>
      <c r="E3123" s="182" t="s">
        <v>3753</v>
      </c>
      <c r="F3123" s="183" t="s">
        <v>3754</v>
      </c>
      <c r="G3123" s="184" t="s">
        <v>190</v>
      </c>
      <c r="H3123" s="185">
        <v>1209.396</v>
      </c>
      <c r="I3123" s="186"/>
      <c r="J3123" s="187">
        <f>ROUND(I3123*H3123,2)</f>
        <v>0</v>
      </c>
      <c r="K3123" s="183" t="s">
        <v>199</v>
      </c>
      <c r="L3123" s="39"/>
      <c r="M3123" s="188" t="s">
        <v>1</v>
      </c>
      <c r="N3123" s="189" t="s">
        <v>42</v>
      </c>
      <c r="O3123" s="77"/>
      <c r="P3123" s="190">
        <f>O3123*H3123</f>
        <v>0</v>
      </c>
      <c r="Q3123" s="190">
        <v>0.00011</v>
      </c>
      <c r="R3123" s="190">
        <f>Q3123*H3123</f>
        <v>0.13303356</v>
      </c>
      <c r="S3123" s="190">
        <v>0</v>
      </c>
      <c r="T3123" s="191">
        <f>S3123*H3123</f>
        <v>0</v>
      </c>
      <c r="U3123" s="38"/>
      <c r="V3123" s="38"/>
      <c r="W3123" s="38"/>
      <c r="X3123" s="38"/>
      <c r="Y3123" s="38"/>
      <c r="Z3123" s="38"/>
      <c r="AA3123" s="38"/>
      <c r="AB3123" s="38"/>
      <c r="AC3123" s="38"/>
      <c r="AD3123" s="38"/>
      <c r="AE3123" s="38"/>
      <c r="AR3123" s="192" t="s">
        <v>301</v>
      </c>
      <c r="AT3123" s="192" t="s">
        <v>187</v>
      </c>
      <c r="AU3123" s="192" t="s">
        <v>92</v>
      </c>
      <c r="AY3123" s="19" t="s">
        <v>185</v>
      </c>
      <c r="BE3123" s="193">
        <f>IF(N3123="základní",J3123,0)</f>
        <v>0</v>
      </c>
      <c r="BF3123" s="193">
        <f>IF(N3123="snížená",J3123,0)</f>
        <v>0</v>
      </c>
      <c r="BG3123" s="193">
        <f>IF(N3123="zákl. přenesená",J3123,0)</f>
        <v>0</v>
      </c>
      <c r="BH3123" s="193">
        <f>IF(N3123="sníž. přenesená",J3123,0)</f>
        <v>0</v>
      </c>
      <c r="BI3123" s="193">
        <f>IF(N3123="nulová",J3123,0)</f>
        <v>0</v>
      </c>
      <c r="BJ3123" s="19" t="s">
        <v>92</v>
      </c>
      <c r="BK3123" s="193">
        <f>ROUND(I3123*H3123,2)</f>
        <v>0</v>
      </c>
      <c r="BL3123" s="19" t="s">
        <v>301</v>
      </c>
      <c r="BM3123" s="192" t="s">
        <v>3755</v>
      </c>
    </row>
    <row r="3124" s="2" customFormat="1">
      <c r="A3124" s="38"/>
      <c r="B3124" s="39"/>
      <c r="C3124" s="38"/>
      <c r="D3124" s="194" t="s">
        <v>193</v>
      </c>
      <c r="E3124" s="38"/>
      <c r="F3124" s="195" t="s">
        <v>3754</v>
      </c>
      <c r="G3124" s="38"/>
      <c r="H3124" s="38"/>
      <c r="I3124" s="196"/>
      <c r="J3124" s="38"/>
      <c r="K3124" s="38"/>
      <c r="L3124" s="39"/>
      <c r="M3124" s="197"/>
      <c r="N3124" s="198"/>
      <c r="O3124" s="77"/>
      <c r="P3124" s="77"/>
      <c r="Q3124" s="77"/>
      <c r="R3124" s="77"/>
      <c r="S3124" s="77"/>
      <c r="T3124" s="78"/>
      <c r="U3124" s="38"/>
      <c r="V3124" s="38"/>
      <c r="W3124" s="38"/>
      <c r="X3124" s="38"/>
      <c r="Y3124" s="38"/>
      <c r="Z3124" s="38"/>
      <c r="AA3124" s="38"/>
      <c r="AB3124" s="38"/>
      <c r="AC3124" s="38"/>
      <c r="AD3124" s="38"/>
      <c r="AE3124" s="38"/>
      <c r="AT3124" s="19" t="s">
        <v>193</v>
      </c>
      <c r="AU3124" s="19" t="s">
        <v>92</v>
      </c>
    </row>
    <row r="3125" s="2" customFormat="1">
      <c r="A3125" s="38"/>
      <c r="B3125" s="39"/>
      <c r="C3125" s="38"/>
      <c r="D3125" s="207" t="s">
        <v>201</v>
      </c>
      <c r="E3125" s="38"/>
      <c r="F3125" s="208" t="s">
        <v>3756</v>
      </c>
      <c r="G3125" s="38"/>
      <c r="H3125" s="38"/>
      <c r="I3125" s="196"/>
      <c r="J3125" s="38"/>
      <c r="K3125" s="38"/>
      <c r="L3125" s="39"/>
      <c r="M3125" s="197"/>
      <c r="N3125" s="198"/>
      <c r="O3125" s="77"/>
      <c r="P3125" s="77"/>
      <c r="Q3125" s="77"/>
      <c r="R3125" s="77"/>
      <c r="S3125" s="77"/>
      <c r="T3125" s="78"/>
      <c r="U3125" s="38"/>
      <c r="V3125" s="38"/>
      <c r="W3125" s="38"/>
      <c r="X3125" s="38"/>
      <c r="Y3125" s="38"/>
      <c r="Z3125" s="38"/>
      <c r="AA3125" s="38"/>
      <c r="AB3125" s="38"/>
      <c r="AC3125" s="38"/>
      <c r="AD3125" s="38"/>
      <c r="AE3125" s="38"/>
      <c r="AT3125" s="19" t="s">
        <v>201</v>
      </c>
      <c r="AU3125" s="19" t="s">
        <v>92</v>
      </c>
    </row>
    <row r="3126" s="13" customFormat="1">
      <c r="A3126" s="13"/>
      <c r="B3126" s="199"/>
      <c r="C3126" s="13"/>
      <c r="D3126" s="194" t="s">
        <v>194</v>
      </c>
      <c r="E3126" s="200" t="s">
        <v>1</v>
      </c>
      <c r="F3126" s="201" t="s">
        <v>3757</v>
      </c>
      <c r="G3126" s="13"/>
      <c r="H3126" s="202">
        <v>1209.396</v>
      </c>
      <c r="I3126" s="203"/>
      <c r="J3126" s="13"/>
      <c r="K3126" s="13"/>
      <c r="L3126" s="199"/>
      <c r="M3126" s="204"/>
      <c r="N3126" s="205"/>
      <c r="O3126" s="205"/>
      <c r="P3126" s="205"/>
      <c r="Q3126" s="205"/>
      <c r="R3126" s="205"/>
      <c r="S3126" s="205"/>
      <c r="T3126" s="206"/>
      <c r="U3126" s="13"/>
      <c r="V3126" s="13"/>
      <c r="W3126" s="13"/>
      <c r="X3126" s="13"/>
      <c r="Y3126" s="13"/>
      <c r="Z3126" s="13"/>
      <c r="AA3126" s="13"/>
      <c r="AB3126" s="13"/>
      <c r="AC3126" s="13"/>
      <c r="AD3126" s="13"/>
      <c r="AE3126" s="13"/>
      <c r="AT3126" s="200" t="s">
        <v>194</v>
      </c>
      <c r="AU3126" s="200" t="s">
        <v>92</v>
      </c>
      <c r="AV3126" s="13" t="s">
        <v>92</v>
      </c>
      <c r="AW3126" s="13" t="s">
        <v>32</v>
      </c>
      <c r="AX3126" s="13" t="s">
        <v>84</v>
      </c>
      <c r="AY3126" s="200" t="s">
        <v>185</v>
      </c>
    </row>
    <row r="3127" s="2" customFormat="1" ht="24.15" customHeight="1">
      <c r="A3127" s="38"/>
      <c r="B3127" s="180"/>
      <c r="C3127" s="181" t="s">
        <v>3758</v>
      </c>
      <c r="D3127" s="181" t="s">
        <v>187</v>
      </c>
      <c r="E3127" s="182" t="s">
        <v>3759</v>
      </c>
      <c r="F3127" s="183" t="s">
        <v>3760</v>
      </c>
      <c r="G3127" s="184" t="s">
        <v>190</v>
      </c>
      <c r="H3127" s="185">
        <v>1209.396</v>
      </c>
      <c r="I3127" s="186"/>
      <c r="J3127" s="187">
        <f>ROUND(I3127*H3127,2)</f>
        <v>0</v>
      </c>
      <c r="K3127" s="183" t="s">
        <v>1</v>
      </c>
      <c r="L3127" s="39"/>
      <c r="M3127" s="188" t="s">
        <v>1</v>
      </c>
      <c r="N3127" s="189" t="s">
        <v>42</v>
      </c>
      <c r="O3127" s="77"/>
      <c r="P3127" s="190">
        <f>O3127*H3127</f>
        <v>0</v>
      </c>
      <c r="Q3127" s="190">
        <v>0.00027</v>
      </c>
      <c r="R3127" s="190">
        <f>Q3127*H3127</f>
        <v>0.32653692000000001</v>
      </c>
      <c r="S3127" s="190">
        <v>0</v>
      </c>
      <c r="T3127" s="191">
        <f>S3127*H3127</f>
        <v>0</v>
      </c>
      <c r="U3127" s="38"/>
      <c r="V3127" s="38"/>
      <c r="W3127" s="38"/>
      <c r="X3127" s="38"/>
      <c r="Y3127" s="38"/>
      <c r="Z3127" s="38"/>
      <c r="AA3127" s="38"/>
      <c r="AB3127" s="38"/>
      <c r="AC3127" s="38"/>
      <c r="AD3127" s="38"/>
      <c r="AE3127" s="38"/>
      <c r="AR3127" s="192" t="s">
        <v>301</v>
      </c>
      <c r="AT3127" s="192" t="s">
        <v>187</v>
      </c>
      <c r="AU3127" s="192" t="s">
        <v>92</v>
      </c>
      <c r="AY3127" s="19" t="s">
        <v>185</v>
      </c>
      <c r="BE3127" s="193">
        <f>IF(N3127="základní",J3127,0)</f>
        <v>0</v>
      </c>
      <c r="BF3127" s="193">
        <f>IF(N3127="snížená",J3127,0)</f>
        <v>0</v>
      </c>
      <c r="BG3127" s="193">
        <f>IF(N3127="zákl. přenesená",J3127,0)</f>
        <v>0</v>
      </c>
      <c r="BH3127" s="193">
        <f>IF(N3127="sníž. přenesená",J3127,0)</f>
        <v>0</v>
      </c>
      <c r="BI3127" s="193">
        <f>IF(N3127="nulová",J3127,0)</f>
        <v>0</v>
      </c>
      <c r="BJ3127" s="19" t="s">
        <v>92</v>
      </c>
      <c r="BK3127" s="193">
        <f>ROUND(I3127*H3127,2)</f>
        <v>0</v>
      </c>
      <c r="BL3127" s="19" t="s">
        <v>301</v>
      </c>
      <c r="BM3127" s="192" t="s">
        <v>3761</v>
      </c>
    </row>
    <row r="3128" s="2" customFormat="1">
      <c r="A3128" s="38"/>
      <c r="B3128" s="39"/>
      <c r="C3128" s="38"/>
      <c r="D3128" s="194" t="s">
        <v>193</v>
      </c>
      <c r="E3128" s="38"/>
      <c r="F3128" s="195" t="s">
        <v>3760</v>
      </c>
      <c r="G3128" s="38"/>
      <c r="H3128" s="38"/>
      <c r="I3128" s="196"/>
      <c r="J3128" s="38"/>
      <c r="K3128" s="38"/>
      <c r="L3128" s="39"/>
      <c r="M3128" s="197"/>
      <c r="N3128" s="198"/>
      <c r="O3128" s="77"/>
      <c r="P3128" s="77"/>
      <c r="Q3128" s="77"/>
      <c r="R3128" s="77"/>
      <c r="S3128" s="77"/>
      <c r="T3128" s="78"/>
      <c r="U3128" s="38"/>
      <c r="V3128" s="38"/>
      <c r="W3128" s="38"/>
      <c r="X3128" s="38"/>
      <c r="Y3128" s="38"/>
      <c r="Z3128" s="38"/>
      <c r="AA3128" s="38"/>
      <c r="AB3128" s="38"/>
      <c r="AC3128" s="38"/>
      <c r="AD3128" s="38"/>
      <c r="AE3128" s="38"/>
      <c r="AT3128" s="19" t="s">
        <v>193</v>
      </c>
      <c r="AU3128" s="19" t="s">
        <v>92</v>
      </c>
    </row>
    <row r="3129" s="2" customFormat="1" ht="44.25" customHeight="1">
      <c r="A3129" s="38"/>
      <c r="B3129" s="180"/>
      <c r="C3129" s="181" t="s">
        <v>3762</v>
      </c>
      <c r="D3129" s="181" t="s">
        <v>187</v>
      </c>
      <c r="E3129" s="182" t="s">
        <v>3763</v>
      </c>
      <c r="F3129" s="183" t="s">
        <v>3764</v>
      </c>
      <c r="G3129" s="184" t="s">
        <v>190</v>
      </c>
      <c r="H3129" s="185">
        <v>1209.396</v>
      </c>
      <c r="I3129" s="186"/>
      <c r="J3129" s="187">
        <f>ROUND(I3129*H3129,2)</f>
        <v>0</v>
      </c>
      <c r="K3129" s="183" t="s">
        <v>1</v>
      </c>
      <c r="L3129" s="39"/>
      <c r="M3129" s="188" t="s">
        <v>1</v>
      </c>
      <c r="N3129" s="189" t="s">
        <v>42</v>
      </c>
      <c r="O3129" s="77"/>
      <c r="P3129" s="190">
        <f>O3129*H3129</f>
        <v>0</v>
      </c>
      <c r="Q3129" s="190">
        <v>0.00027</v>
      </c>
      <c r="R3129" s="190">
        <f>Q3129*H3129</f>
        <v>0.32653692000000001</v>
      </c>
      <c r="S3129" s="190">
        <v>0</v>
      </c>
      <c r="T3129" s="191">
        <f>S3129*H3129</f>
        <v>0</v>
      </c>
      <c r="U3129" s="38"/>
      <c r="V3129" s="38"/>
      <c r="W3129" s="38"/>
      <c r="X3129" s="38"/>
      <c r="Y3129" s="38"/>
      <c r="Z3129" s="38"/>
      <c r="AA3129" s="38"/>
      <c r="AB3129" s="38"/>
      <c r="AC3129" s="38"/>
      <c r="AD3129" s="38"/>
      <c r="AE3129" s="38"/>
      <c r="AR3129" s="192" t="s">
        <v>301</v>
      </c>
      <c r="AT3129" s="192" t="s">
        <v>187</v>
      </c>
      <c r="AU3129" s="192" t="s">
        <v>92</v>
      </c>
      <c r="AY3129" s="19" t="s">
        <v>185</v>
      </c>
      <c r="BE3129" s="193">
        <f>IF(N3129="základní",J3129,0)</f>
        <v>0</v>
      </c>
      <c r="BF3129" s="193">
        <f>IF(N3129="snížená",J3129,0)</f>
        <v>0</v>
      </c>
      <c r="BG3129" s="193">
        <f>IF(N3129="zákl. přenesená",J3129,0)</f>
        <v>0</v>
      </c>
      <c r="BH3129" s="193">
        <f>IF(N3129="sníž. přenesená",J3129,0)</f>
        <v>0</v>
      </c>
      <c r="BI3129" s="193">
        <f>IF(N3129="nulová",J3129,0)</f>
        <v>0</v>
      </c>
      <c r="BJ3129" s="19" t="s">
        <v>92</v>
      </c>
      <c r="BK3129" s="193">
        <f>ROUND(I3129*H3129,2)</f>
        <v>0</v>
      </c>
      <c r="BL3129" s="19" t="s">
        <v>301</v>
      </c>
      <c r="BM3129" s="192" t="s">
        <v>3765</v>
      </c>
    </row>
    <row r="3130" s="2" customFormat="1">
      <c r="A3130" s="38"/>
      <c r="B3130" s="39"/>
      <c r="C3130" s="38"/>
      <c r="D3130" s="194" t="s">
        <v>193</v>
      </c>
      <c r="E3130" s="38"/>
      <c r="F3130" s="195" t="s">
        <v>3764</v>
      </c>
      <c r="G3130" s="38"/>
      <c r="H3130" s="38"/>
      <c r="I3130" s="196"/>
      <c r="J3130" s="38"/>
      <c r="K3130" s="38"/>
      <c r="L3130" s="39"/>
      <c r="M3130" s="197"/>
      <c r="N3130" s="198"/>
      <c r="O3130" s="77"/>
      <c r="P3130" s="77"/>
      <c r="Q3130" s="77"/>
      <c r="R3130" s="77"/>
      <c r="S3130" s="77"/>
      <c r="T3130" s="78"/>
      <c r="U3130" s="38"/>
      <c r="V3130" s="38"/>
      <c r="W3130" s="38"/>
      <c r="X3130" s="38"/>
      <c r="Y3130" s="38"/>
      <c r="Z3130" s="38"/>
      <c r="AA3130" s="38"/>
      <c r="AB3130" s="38"/>
      <c r="AC3130" s="38"/>
      <c r="AD3130" s="38"/>
      <c r="AE3130" s="38"/>
      <c r="AT3130" s="19" t="s">
        <v>193</v>
      </c>
      <c r="AU3130" s="19" t="s">
        <v>92</v>
      </c>
    </row>
    <row r="3131" s="2" customFormat="1" ht="21.75" customHeight="1">
      <c r="A3131" s="38"/>
      <c r="B3131" s="180"/>
      <c r="C3131" s="181" t="s">
        <v>3766</v>
      </c>
      <c r="D3131" s="181" t="s">
        <v>187</v>
      </c>
      <c r="E3131" s="182" t="s">
        <v>3767</v>
      </c>
      <c r="F3131" s="183" t="s">
        <v>3768</v>
      </c>
      <c r="G3131" s="184" t="s">
        <v>190</v>
      </c>
      <c r="H3131" s="185">
        <v>14.84</v>
      </c>
      <c r="I3131" s="186"/>
      <c r="J3131" s="187">
        <f>ROUND(I3131*H3131,2)</f>
        <v>0</v>
      </c>
      <c r="K3131" s="183" t="s">
        <v>199</v>
      </c>
      <c r="L3131" s="39"/>
      <c r="M3131" s="188" t="s">
        <v>1</v>
      </c>
      <c r="N3131" s="189" t="s">
        <v>42</v>
      </c>
      <c r="O3131" s="77"/>
      <c r="P3131" s="190">
        <f>O3131*H3131</f>
        <v>0</v>
      </c>
      <c r="Q3131" s="190">
        <v>0.00021000000000000001</v>
      </c>
      <c r="R3131" s="190">
        <f>Q3131*H3131</f>
        <v>0.0031164000000000001</v>
      </c>
      <c r="S3131" s="190">
        <v>0</v>
      </c>
      <c r="T3131" s="191">
        <f>S3131*H3131</f>
        <v>0</v>
      </c>
      <c r="U3131" s="38"/>
      <c r="V3131" s="38"/>
      <c r="W3131" s="38"/>
      <c r="X3131" s="38"/>
      <c r="Y3131" s="38"/>
      <c r="Z3131" s="38"/>
      <c r="AA3131" s="38"/>
      <c r="AB3131" s="38"/>
      <c r="AC3131" s="38"/>
      <c r="AD3131" s="38"/>
      <c r="AE3131" s="38"/>
      <c r="AR3131" s="192" t="s">
        <v>301</v>
      </c>
      <c r="AT3131" s="192" t="s">
        <v>187</v>
      </c>
      <c r="AU3131" s="192" t="s">
        <v>92</v>
      </c>
      <c r="AY3131" s="19" t="s">
        <v>185</v>
      </c>
      <c r="BE3131" s="193">
        <f>IF(N3131="základní",J3131,0)</f>
        <v>0</v>
      </c>
      <c r="BF3131" s="193">
        <f>IF(N3131="snížená",J3131,0)</f>
        <v>0</v>
      </c>
      <c r="BG3131" s="193">
        <f>IF(N3131="zákl. přenesená",J3131,0)</f>
        <v>0</v>
      </c>
      <c r="BH3131" s="193">
        <f>IF(N3131="sníž. přenesená",J3131,0)</f>
        <v>0</v>
      </c>
      <c r="BI3131" s="193">
        <f>IF(N3131="nulová",J3131,0)</f>
        <v>0</v>
      </c>
      <c r="BJ3131" s="19" t="s">
        <v>92</v>
      </c>
      <c r="BK3131" s="193">
        <f>ROUND(I3131*H3131,2)</f>
        <v>0</v>
      </c>
      <c r="BL3131" s="19" t="s">
        <v>301</v>
      </c>
      <c r="BM3131" s="192" t="s">
        <v>3769</v>
      </c>
    </row>
    <row r="3132" s="2" customFormat="1">
      <c r="A3132" s="38"/>
      <c r="B3132" s="39"/>
      <c r="C3132" s="38"/>
      <c r="D3132" s="194" t="s">
        <v>193</v>
      </c>
      <c r="E3132" s="38"/>
      <c r="F3132" s="195" t="s">
        <v>3768</v>
      </c>
      <c r="G3132" s="38"/>
      <c r="H3132" s="38"/>
      <c r="I3132" s="196"/>
      <c r="J3132" s="38"/>
      <c r="K3132" s="38"/>
      <c r="L3132" s="39"/>
      <c r="M3132" s="197"/>
      <c r="N3132" s="198"/>
      <c r="O3132" s="77"/>
      <c r="P3132" s="77"/>
      <c r="Q3132" s="77"/>
      <c r="R3132" s="77"/>
      <c r="S3132" s="77"/>
      <c r="T3132" s="78"/>
      <c r="U3132" s="38"/>
      <c r="V3132" s="38"/>
      <c r="W3132" s="38"/>
      <c r="X3132" s="38"/>
      <c r="Y3132" s="38"/>
      <c r="Z3132" s="38"/>
      <c r="AA3132" s="38"/>
      <c r="AB3132" s="38"/>
      <c r="AC3132" s="38"/>
      <c r="AD3132" s="38"/>
      <c r="AE3132" s="38"/>
      <c r="AT3132" s="19" t="s">
        <v>193</v>
      </c>
      <c r="AU3132" s="19" t="s">
        <v>92</v>
      </c>
    </row>
    <row r="3133" s="2" customFormat="1">
      <c r="A3133" s="38"/>
      <c r="B3133" s="39"/>
      <c r="C3133" s="38"/>
      <c r="D3133" s="207" t="s">
        <v>201</v>
      </c>
      <c r="E3133" s="38"/>
      <c r="F3133" s="208" t="s">
        <v>3770</v>
      </c>
      <c r="G3133" s="38"/>
      <c r="H3133" s="38"/>
      <c r="I3133" s="196"/>
      <c r="J3133" s="38"/>
      <c r="K3133" s="38"/>
      <c r="L3133" s="39"/>
      <c r="M3133" s="197"/>
      <c r="N3133" s="198"/>
      <c r="O3133" s="77"/>
      <c r="P3133" s="77"/>
      <c r="Q3133" s="77"/>
      <c r="R3133" s="77"/>
      <c r="S3133" s="77"/>
      <c r="T3133" s="78"/>
      <c r="U3133" s="38"/>
      <c r="V3133" s="38"/>
      <c r="W3133" s="38"/>
      <c r="X3133" s="38"/>
      <c r="Y3133" s="38"/>
      <c r="Z3133" s="38"/>
      <c r="AA3133" s="38"/>
      <c r="AB3133" s="38"/>
      <c r="AC3133" s="38"/>
      <c r="AD3133" s="38"/>
      <c r="AE3133" s="38"/>
      <c r="AT3133" s="19" t="s">
        <v>201</v>
      </c>
      <c r="AU3133" s="19" t="s">
        <v>92</v>
      </c>
    </row>
    <row r="3134" s="14" customFormat="1">
      <c r="A3134" s="14"/>
      <c r="B3134" s="219"/>
      <c r="C3134" s="14"/>
      <c r="D3134" s="194" t="s">
        <v>194</v>
      </c>
      <c r="E3134" s="220" t="s">
        <v>1</v>
      </c>
      <c r="F3134" s="221" t="s">
        <v>291</v>
      </c>
      <c r="G3134" s="14"/>
      <c r="H3134" s="220" t="s">
        <v>1</v>
      </c>
      <c r="I3134" s="222"/>
      <c r="J3134" s="14"/>
      <c r="K3134" s="14"/>
      <c r="L3134" s="219"/>
      <c r="M3134" s="223"/>
      <c r="N3134" s="224"/>
      <c r="O3134" s="224"/>
      <c r="P3134" s="224"/>
      <c r="Q3134" s="224"/>
      <c r="R3134" s="224"/>
      <c r="S3134" s="224"/>
      <c r="T3134" s="225"/>
      <c r="U3134" s="14"/>
      <c r="V3134" s="14"/>
      <c r="W3134" s="14"/>
      <c r="X3134" s="14"/>
      <c r="Y3134" s="14"/>
      <c r="Z3134" s="14"/>
      <c r="AA3134" s="14"/>
      <c r="AB3134" s="14"/>
      <c r="AC3134" s="14"/>
      <c r="AD3134" s="14"/>
      <c r="AE3134" s="14"/>
      <c r="AT3134" s="220" t="s">
        <v>194</v>
      </c>
      <c r="AU3134" s="220" t="s">
        <v>92</v>
      </c>
      <c r="AV3134" s="14" t="s">
        <v>84</v>
      </c>
      <c r="AW3134" s="14" t="s">
        <v>32</v>
      </c>
      <c r="AX3134" s="14" t="s">
        <v>76</v>
      </c>
      <c r="AY3134" s="220" t="s">
        <v>185</v>
      </c>
    </row>
    <row r="3135" s="13" customFormat="1">
      <c r="A3135" s="13"/>
      <c r="B3135" s="199"/>
      <c r="C3135" s="13"/>
      <c r="D3135" s="194" t="s">
        <v>194</v>
      </c>
      <c r="E3135" s="200" t="s">
        <v>1</v>
      </c>
      <c r="F3135" s="201" t="s">
        <v>595</v>
      </c>
      <c r="G3135" s="13"/>
      <c r="H3135" s="202">
        <v>3.2400000000000002</v>
      </c>
      <c r="I3135" s="203"/>
      <c r="J3135" s="13"/>
      <c r="K3135" s="13"/>
      <c r="L3135" s="199"/>
      <c r="M3135" s="204"/>
      <c r="N3135" s="205"/>
      <c r="O3135" s="205"/>
      <c r="P3135" s="205"/>
      <c r="Q3135" s="205"/>
      <c r="R3135" s="205"/>
      <c r="S3135" s="205"/>
      <c r="T3135" s="206"/>
      <c r="U3135" s="13"/>
      <c r="V3135" s="13"/>
      <c r="W3135" s="13"/>
      <c r="X3135" s="13"/>
      <c r="Y3135" s="13"/>
      <c r="Z3135" s="13"/>
      <c r="AA3135" s="13"/>
      <c r="AB3135" s="13"/>
      <c r="AC3135" s="13"/>
      <c r="AD3135" s="13"/>
      <c r="AE3135" s="13"/>
      <c r="AT3135" s="200" t="s">
        <v>194</v>
      </c>
      <c r="AU3135" s="200" t="s">
        <v>92</v>
      </c>
      <c r="AV3135" s="13" t="s">
        <v>92</v>
      </c>
      <c r="AW3135" s="13" t="s">
        <v>32</v>
      </c>
      <c r="AX3135" s="13" t="s">
        <v>76</v>
      </c>
      <c r="AY3135" s="200" t="s">
        <v>185</v>
      </c>
    </row>
    <row r="3136" s="14" customFormat="1">
      <c r="A3136" s="14"/>
      <c r="B3136" s="219"/>
      <c r="C3136" s="14"/>
      <c r="D3136" s="194" t="s">
        <v>194</v>
      </c>
      <c r="E3136" s="220" t="s">
        <v>1</v>
      </c>
      <c r="F3136" s="221" t="s">
        <v>260</v>
      </c>
      <c r="G3136" s="14"/>
      <c r="H3136" s="220" t="s">
        <v>1</v>
      </c>
      <c r="I3136" s="222"/>
      <c r="J3136" s="14"/>
      <c r="K3136" s="14"/>
      <c r="L3136" s="219"/>
      <c r="M3136" s="223"/>
      <c r="N3136" s="224"/>
      <c r="O3136" s="224"/>
      <c r="P3136" s="224"/>
      <c r="Q3136" s="224"/>
      <c r="R3136" s="224"/>
      <c r="S3136" s="224"/>
      <c r="T3136" s="225"/>
      <c r="U3136" s="14"/>
      <c r="V3136" s="14"/>
      <c r="W3136" s="14"/>
      <c r="X3136" s="14"/>
      <c r="Y3136" s="14"/>
      <c r="Z3136" s="14"/>
      <c r="AA3136" s="14"/>
      <c r="AB3136" s="14"/>
      <c r="AC3136" s="14"/>
      <c r="AD3136" s="14"/>
      <c r="AE3136" s="14"/>
      <c r="AT3136" s="220" t="s">
        <v>194</v>
      </c>
      <c r="AU3136" s="220" t="s">
        <v>92</v>
      </c>
      <c r="AV3136" s="14" t="s">
        <v>84</v>
      </c>
      <c r="AW3136" s="14" t="s">
        <v>32</v>
      </c>
      <c r="AX3136" s="14" t="s">
        <v>76</v>
      </c>
      <c r="AY3136" s="220" t="s">
        <v>185</v>
      </c>
    </row>
    <row r="3137" s="13" customFormat="1">
      <c r="A3137" s="13"/>
      <c r="B3137" s="199"/>
      <c r="C3137" s="13"/>
      <c r="D3137" s="194" t="s">
        <v>194</v>
      </c>
      <c r="E3137" s="200" t="s">
        <v>1</v>
      </c>
      <c r="F3137" s="201" t="s">
        <v>261</v>
      </c>
      <c r="G3137" s="13"/>
      <c r="H3137" s="202">
        <v>7.2000000000000002</v>
      </c>
      <c r="I3137" s="203"/>
      <c r="J3137" s="13"/>
      <c r="K3137" s="13"/>
      <c r="L3137" s="199"/>
      <c r="M3137" s="204"/>
      <c r="N3137" s="205"/>
      <c r="O3137" s="205"/>
      <c r="P3137" s="205"/>
      <c r="Q3137" s="205"/>
      <c r="R3137" s="205"/>
      <c r="S3137" s="205"/>
      <c r="T3137" s="206"/>
      <c r="U3137" s="13"/>
      <c r="V3137" s="13"/>
      <c r="W3137" s="13"/>
      <c r="X3137" s="13"/>
      <c r="Y3137" s="13"/>
      <c r="Z3137" s="13"/>
      <c r="AA3137" s="13"/>
      <c r="AB3137" s="13"/>
      <c r="AC3137" s="13"/>
      <c r="AD3137" s="13"/>
      <c r="AE3137" s="13"/>
      <c r="AT3137" s="200" t="s">
        <v>194</v>
      </c>
      <c r="AU3137" s="200" t="s">
        <v>92</v>
      </c>
      <c r="AV3137" s="13" t="s">
        <v>92</v>
      </c>
      <c r="AW3137" s="13" t="s">
        <v>32</v>
      </c>
      <c r="AX3137" s="13" t="s">
        <v>76</v>
      </c>
      <c r="AY3137" s="200" t="s">
        <v>185</v>
      </c>
    </row>
    <row r="3138" s="14" customFormat="1">
      <c r="A3138" s="14"/>
      <c r="B3138" s="219"/>
      <c r="C3138" s="14"/>
      <c r="D3138" s="194" t="s">
        <v>194</v>
      </c>
      <c r="E3138" s="220" t="s">
        <v>1</v>
      </c>
      <c r="F3138" s="221" t="s">
        <v>262</v>
      </c>
      <c r="G3138" s="14"/>
      <c r="H3138" s="220" t="s">
        <v>1</v>
      </c>
      <c r="I3138" s="222"/>
      <c r="J3138" s="14"/>
      <c r="K3138" s="14"/>
      <c r="L3138" s="219"/>
      <c r="M3138" s="223"/>
      <c r="N3138" s="224"/>
      <c r="O3138" s="224"/>
      <c r="P3138" s="224"/>
      <c r="Q3138" s="224"/>
      <c r="R3138" s="224"/>
      <c r="S3138" s="224"/>
      <c r="T3138" s="225"/>
      <c r="U3138" s="14"/>
      <c r="V3138" s="14"/>
      <c r="W3138" s="14"/>
      <c r="X3138" s="14"/>
      <c r="Y3138" s="14"/>
      <c r="Z3138" s="14"/>
      <c r="AA3138" s="14"/>
      <c r="AB3138" s="14"/>
      <c r="AC3138" s="14"/>
      <c r="AD3138" s="14"/>
      <c r="AE3138" s="14"/>
      <c r="AT3138" s="220" t="s">
        <v>194</v>
      </c>
      <c r="AU3138" s="220" t="s">
        <v>92</v>
      </c>
      <c r="AV3138" s="14" t="s">
        <v>84</v>
      </c>
      <c r="AW3138" s="14" t="s">
        <v>32</v>
      </c>
      <c r="AX3138" s="14" t="s">
        <v>76</v>
      </c>
      <c r="AY3138" s="220" t="s">
        <v>185</v>
      </c>
    </row>
    <row r="3139" s="13" customFormat="1">
      <c r="A3139" s="13"/>
      <c r="B3139" s="199"/>
      <c r="C3139" s="13"/>
      <c r="D3139" s="194" t="s">
        <v>194</v>
      </c>
      <c r="E3139" s="200" t="s">
        <v>1</v>
      </c>
      <c r="F3139" s="201" t="s">
        <v>263</v>
      </c>
      <c r="G3139" s="13"/>
      <c r="H3139" s="202">
        <v>4.4000000000000004</v>
      </c>
      <c r="I3139" s="203"/>
      <c r="J3139" s="13"/>
      <c r="K3139" s="13"/>
      <c r="L3139" s="199"/>
      <c r="M3139" s="204"/>
      <c r="N3139" s="205"/>
      <c r="O3139" s="205"/>
      <c r="P3139" s="205"/>
      <c r="Q3139" s="205"/>
      <c r="R3139" s="205"/>
      <c r="S3139" s="205"/>
      <c r="T3139" s="206"/>
      <c r="U3139" s="13"/>
      <c r="V3139" s="13"/>
      <c r="W3139" s="13"/>
      <c r="X3139" s="13"/>
      <c r="Y3139" s="13"/>
      <c r="Z3139" s="13"/>
      <c r="AA3139" s="13"/>
      <c r="AB3139" s="13"/>
      <c r="AC3139" s="13"/>
      <c r="AD3139" s="13"/>
      <c r="AE3139" s="13"/>
      <c r="AT3139" s="200" t="s">
        <v>194</v>
      </c>
      <c r="AU3139" s="200" t="s">
        <v>92</v>
      </c>
      <c r="AV3139" s="13" t="s">
        <v>92</v>
      </c>
      <c r="AW3139" s="13" t="s">
        <v>32</v>
      </c>
      <c r="AX3139" s="13" t="s">
        <v>76</v>
      </c>
      <c r="AY3139" s="200" t="s">
        <v>185</v>
      </c>
    </row>
    <row r="3140" s="15" customFormat="1">
      <c r="A3140" s="15"/>
      <c r="B3140" s="226"/>
      <c r="C3140" s="15"/>
      <c r="D3140" s="194" t="s">
        <v>194</v>
      </c>
      <c r="E3140" s="227" t="s">
        <v>1</v>
      </c>
      <c r="F3140" s="228" t="s">
        <v>276</v>
      </c>
      <c r="G3140" s="15"/>
      <c r="H3140" s="229">
        <v>14.840000000000002</v>
      </c>
      <c r="I3140" s="230"/>
      <c r="J3140" s="15"/>
      <c r="K3140" s="15"/>
      <c r="L3140" s="226"/>
      <c r="M3140" s="231"/>
      <c r="N3140" s="232"/>
      <c r="O3140" s="232"/>
      <c r="P3140" s="232"/>
      <c r="Q3140" s="232"/>
      <c r="R3140" s="232"/>
      <c r="S3140" s="232"/>
      <c r="T3140" s="233"/>
      <c r="U3140" s="15"/>
      <c r="V3140" s="15"/>
      <c r="W3140" s="15"/>
      <c r="X3140" s="15"/>
      <c r="Y3140" s="15"/>
      <c r="Z3140" s="15"/>
      <c r="AA3140" s="15"/>
      <c r="AB3140" s="15"/>
      <c r="AC3140" s="15"/>
      <c r="AD3140" s="15"/>
      <c r="AE3140" s="15"/>
      <c r="AT3140" s="227" t="s">
        <v>194</v>
      </c>
      <c r="AU3140" s="227" t="s">
        <v>92</v>
      </c>
      <c r="AV3140" s="15" t="s">
        <v>191</v>
      </c>
      <c r="AW3140" s="15" t="s">
        <v>32</v>
      </c>
      <c r="AX3140" s="15" t="s">
        <v>84</v>
      </c>
      <c r="AY3140" s="227" t="s">
        <v>185</v>
      </c>
    </row>
    <row r="3141" s="12" customFormat="1" ht="22.8" customHeight="1">
      <c r="A3141" s="12"/>
      <c r="B3141" s="167"/>
      <c r="C3141" s="12"/>
      <c r="D3141" s="168" t="s">
        <v>75</v>
      </c>
      <c r="E3141" s="178" t="s">
        <v>3771</v>
      </c>
      <c r="F3141" s="178" t="s">
        <v>3772</v>
      </c>
      <c r="G3141" s="12"/>
      <c r="H3141" s="12"/>
      <c r="I3141" s="170"/>
      <c r="J3141" s="179">
        <f>BK3141</f>
        <v>0</v>
      </c>
      <c r="K3141" s="12"/>
      <c r="L3141" s="167"/>
      <c r="M3141" s="172"/>
      <c r="N3141" s="173"/>
      <c r="O3141" s="173"/>
      <c r="P3141" s="174">
        <f>SUM(P3142:P3258)</f>
        <v>0</v>
      </c>
      <c r="Q3141" s="173"/>
      <c r="R3141" s="174">
        <f>SUM(R3142:R3258)</f>
        <v>10.83429361</v>
      </c>
      <c r="S3141" s="173"/>
      <c r="T3141" s="175">
        <f>SUM(T3142:T3258)</f>
        <v>1.00060467</v>
      </c>
      <c r="U3141" s="12"/>
      <c r="V3141" s="12"/>
      <c r="W3141" s="12"/>
      <c r="X3141" s="12"/>
      <c r="Y3141" s="12"/>
      <c r="Z3141" s="12"/>
      <c r="AA3141" s="12"/>
      <c r="AB3141" s="12"/>
      <c r="AC3141" s="12"/>
      <c r="AD3141" s="12"/>
      <c r="AE3141" s="12"/>
      <c r="AR3141" s="168" t="s">
        <v>92</v>
      </c>
      <c r="AT3141" s="176" t="s">
        <v>75</v>
      </c>
      <c r="AU3141" s="176" t="s">
        <v>84</v>
      </c>
      <c r="AY3141" s="168" t="s">
        <v>185</v>
      </c>
      <c r="BK3141" s="177">
        <f>SUM(BK3142:BK3258)</f>
        <v>0</v>
      </c>
    </row>
    <row r="3142" s="2" customFormat="1" ht="24.15" customHeight="1">
      <c r="A3142" s="38"/>
      <c r="B3142" s="180"/>
      <c r="C3142" s="181" t="s">
        <v>3773</v>
      </c>
      <c r="D3142" s="181" t="s">
        <v>187</v>
      </c>
      <c r="E3142" s="182" t="s">
        <v>3774</v>
      </c>
      <c r="F3142" s="183" t="s">
        <v>3775</v>
      </c>
      <c r="G3142" s="184" t="s">
        <v>190</v>
      </c>
      <c r="H3142" s="185">
        <v>3227.7570000000001</v>
      </c>
      <c r="I3142" s="186"/>
      <c r="J3142" s="187">
        <f>ROUND(I3142*H3142,2)</f>
        <v>0</v>
      </c>
      <c r="K3142" s="183" t="s">
        <v>199</v>
      </c>
      <c r="L3142" s="39"/>
      <c r="M3142" s="188" t="s">
        <v>1</v>
      </c>
      <c r="N3142" s="189" t="s">
        <v>42</v>
      </c>
      <c r="O3142" s="77"/>
      <c r="P3142" s="190">
        <f>O3142*H3142</f>
        <v>0</v>
      </c>
      <c r="Q3142" s="190">
        <v>0</v>
      </c>
      <c r="R3142" s="190">
        <f>Q3142*H3142</f>
        <v>0</v>
      </c>
      <c r="S3142" s="190">
        <v>0</v>
      </c>
      <c r="T3142" s="191">
        <f>S3142*H3142</f>
        <v>0</v>
      </c>
      <c r="U3142" s="38"/>
      <c r="V3142" s="38"/>
      <c r="W3142" s="38"/>
      <c r="X3142" s="38"/>
      <c r="Y3142" s="38"/>
      <c r="Z3142" s="38"/>
      <c r="AA3142" s="38"/>
      <c r="AB3142" s="38"/>
      <c r="AC3142" s="38"/>
      <c r="AD3142" s="38"/>
      <c r="AE3142" s="38"/>
      <c r="AR3142" s="192" t="s">
        <v>301</v>
      </c>
      <c r="AT3142" s="192" t="s">
        <v>187</v>
      </c>
      <c r="AU3142" s="192" t="s">
        <v>92</v>
      </c>
      <c r="AY3142" s="19" t="s">
        <v>185</v>
      </c>
      <c r="BE3142" s="193">
        <f>IF(N3142="základní",J3142,0)</f>
        <v>0</v>
      </c>
      <c r="BF3142" s="193">
        <f>IF(N3142="snížená",J3142,0)</f>
        <v>0</v>
      </c>
      <c r="BG3142" s="193">
        <f>IF(N3142="zákl. přenesená",J3142,0)</f>
        <v>0</v>
      </c>
      <c r="BH3142" s="193">
        <f>IF(N3142="sníž. přenesená",J3142,0)</f>
        <v>0</v>
      </c>
      <c r="BI3142" s="193">
        <f>IF(N3142="nulová",J3142,0)</f>
        <v>0</v>
      </c>
      <c r="BJ3142" s="19" t="s">
        <v>92</v>
      </c>
      <c r="BK3142" s="193">
        <f>ROUND(I3142*H3142,2)</f>
        <v>0</v>
      </c>
      <c r="BL3142" s="19" t="s">
        <v>301</v>
      </c>
      <c r="BM3142" s="192" t="s">
        <v>3776</v>
      </c>
    </row>
    <row r="3143" s="2" customFormat="1">
      <c r="A3143" s="38"/>
      <c r="B3143" s="39"/>
      <c r="C3143" s="38"/>
      <c r="D3143" s="194" t="s">
        <v>193</v>
      </c>
      <c r="E3143" s="38"/>
      <c r="F3143" s="195" t="s">
        <v>3775</v>
      </c>
      <c r="G3143" s="38"/>
      <c r="H3143" s="38"/>
      <c r="I3143" s="196"/>
      <c r="J3143" s="38"/>
      <c r="K3143" s="38"/>
      <c r="L3143" s="39"/>
      <c r="M3143" s="197"/>
      <c r="N3143" s="198"/>
      <c r="O3143" s="77"/>
      <c r="P3143" s="77"/>
      <c r="Q3143" s="77"/>
      <c r="R3143" s="77"/>
      <c r="S3143" s="77"/>
      <c r="T3143" s="78"/>
      <c r="U3143" s="38"/>
      <c r="V3143" s="38"/>
      <c r="W3143" s="38"/>
      <c r="X3143" s="38"/>
      <c r="Y3143" s="38"/>
      <c r="Z3143" s="38"/>
      <c r="AA3143" s="38"/>
      <c r="AB3143" s="38"/>
      <c r="AC3143" s="38"/>
      <c r="AD3143" s="38"/>
      <c r="AE3143" s="38"/>
      <c r="AT3143" s="19" t="s">
        <v>193</v>
      </c>
      <c r="AU3143" s="19" t="s">
        <v>92</v>
      </c>
    </row>
    <row r="3144" s="2" customFormat="1">
      <c r="A3144" s="38"/>
      <c r="B3144" s="39"/>
      <c r="C3144" s="38"/>
      <c r="D3144" s="207" t="s">
        <v>201</v>
      </c>
      <c r="E3144" s="38"/>
      <c r="F3144" s="208" t="s">
        <v>3777</v>
      </c>
      <c r="G3144" s="38"/>
      <c r="H3144" s="38"/>
      <c r="I3144" s="196"/>
      <c r="J3144" s="38"/>
      <c r="K3144" s="38"/>
      <c r="L3144" s="39"/>
      <c r="M3144" s="197"/>
      <c r="N3144" s="198"/>
      <c r="O3144" s="77"/>
      <c r="P3144" s="77"/>
      <c r="Q3144" s="77"/>
      <c r="R3144" s="77"/>
      <c r="S3144" s="77"/>
      <c r="T3144" s="78"/>
      <c r="U3144" s="38"/>
      <c r="V3144" s="38"/>
      <c r="W3144" s="38"/>
      <c r="X3144" s="38"/>
      <c r="Y3144" s="38"/>
      <c r="Z3144" s="38"/>
      <c r="AA3144" s="38"/>
      <c r="AB3144" s="38"/>
      <c r="AC3144" s="38"/>
      <c r="AD3144" s="38"/>
      <c r="AE3144" s="38"/>
      <c r="AT3144" s="19" t="s">
        <v>201</v>
      </c>
      <c r="AU3144" s="19" t="s">
        <v>92</v>
      </c>
    </row>
    <row r="3145" s="2" customFormat="1" ht="21.75" customHeight="1">
      <c r="A3145" s="38"/>
      <c r="B3145" s="180"/>
      <c r="C3145" s="181" t="s">
        <v>3778</v>
      </c>
      <c r="D3145" s="181" t="s">
        <v>187</v>
      </c>
      <c r="E3145" s="182" t="s">
        <v>3779</v>
      </c>
      <c r="F3145" s="183" t="s">
        <v>3780</v>
      </c>
      <c r="G3145" s="184" t="s">
        <v>190</v>
      </c>
      <c r="H3145" s="185">
        <v>3227.7570000000001</v>
      </c>
      <c r="I3145" s="186"/>
      <c r="J3145" s="187">
        <f>ROUND(I3145*H3145,2)</f>
        <v>0</v>
      </c>
      <c r="K3145" s="183" t="s">
        <v>199</v>
      </c>
      <c r="L3145" s="39"/>
      <c r="M3145" s="188" t="s">
        <v>1</v>
      </c>
      <c r="N3145" s="189" t="s">
        <v>42</v>
      </c>
      <c r="O3145" s="77"/>
      <c r="P3145" s="190">
        <f>O3145*H3145</f>
        <v>0</v>
      </c>
      <c r="Q3145" s="190">
        <v>0.001</v>
      </c>
      <c r="R3145" s="190">
        <f>Q3145*H3145</f>
        <v>3.227757</v>
      </c>
      <c r="S3145" s="190">
        <v>0.00031</v>
      </c>
      <c r="T3145" s="191">
        <f>S3145*H3145</f>
        <v>1.00060467</v>
      </c>
      <c r="U3145" s="38"/>
      <c r="V3145" s="38"/>
      <c r="W3145" s="38"/>
      <c r="X3145" s="38"/>
      <c r="Y3145" s="38"/>
      <c r="Z3145" s="38"/>
      <c r="AA3145" s="38"/>
      <c r="AB3145" s="38"/>
      <c r="AC3145" s="38"/>
      <c r="AD3145" s="38"/>
      <c r="AE3145" s="38"/>
      <c r="AR3145" s="192" t="s">
        <v>301</v>
      </c>
      <c r="AT3145" s="192" t="s">
        <v>187</v>
      </c>
      <c r="AU3145" s="192" t="s">
        <v>92</v>
      </c>
      <c r="AY3145" s="19" t="s">
        <v>185</v>
      </c>
      <c r="BE3145" s="193">
        <f>IF(N3145="základní",J3145,0)</f>
        <v>0</v>
      </c>
      <c r="BF3145" s="193">
        <f>IF(N3145="snížená",J3145,0)</f>
        <v>0</v>
      </c>
      <c r="BG3145" s="193">
        <f>IF(N3145="zákl. přenesená",J3145,0)</f>
        <v>0</v>
      </c>
      <c r="BH3145" s="193">
        <f>IF(N3145="sníž. přenesená",J3145,0)</f>
        <v>0</v>
      </c>
      <c r="BI3145" s="193">
        <f>IF(N3145="nulová",J3145,0)</f>
        <v>0</v>
      </c>
      <c r="BJ3145" s="19" t="s">
        <v>92</v>
      </c>
      <c r="BK3145" s="193">
        <f>ROUND(I3145*H3145,2)</f>
        <v>0</v>
      </c>
      <c r="BL3145" s="19" t="s">
        <v>301</v>
      </c>
      <c r="BM3145" s="192" t="s">
        <v>3781</v>
      </c>
    </row>
    <row r="3146" s="2" customFormat="1">
      <c r="A3146" s="38"/>
      <c r="B3146" s="39"/>
      <c r="C3146" s="38"/>
      <c r="D3146" s="194" t="s">
        <v>193</v>
      </c>
      <c r="E3146" s="38"/>
      <c r="F3146" s="195" t="s">
        <v>3780</v>
      </c>
      <c r="G3146" s="38"/>
      <c r="H3146" s="38"/>
      <c r="I3146" s="196"/>
      <c r="J3146" s="38"/>
      <c r="K3146" s="38"/>
      <c r="L3146" s="39"/>
      <c r="M3146" s="197"/>
      <c r="N3146" s="198"/>
      <c r="O3146" s="77"/>
      <c r="P3146" s="77"/>
      <c r="Q3146" s="77"/>
      <c r="R3146" s="77"/>
      <c r="S3146" s="77"/>
      <c r="T3146" s="78"/>
      <c r="U3146" s="38"/>
      <c r="V3146" s="38"/>
      <c r="W3146" s="38"/>
      <c r="X3146" s="38"/>
      <c r="Y3146" s="38"/>
      <c r="Z3146" s="38"/>
      <c r="AA3146" s="38"/>
      <c r="AB3146" s="38"/>
      <c r="AC3146" s="38"/>
      <c r="AD3146" s="38"/>
      <c r="AE3146" s="38"/>
      <c r="AT3146" s="19" t="s">
        <v>193</v>
      </c>
      <c r="AU3146" s="19" t="s">
        <v>92</v>
      </c>
    </row>
    <row r="3147" s="2" customFormat="1">
      <c r="A3147" s="38"/>
      <c r="B3147" s="39"/>
      <c r="C3147" s="38"/>
      <c r="D3147" s="207" t="s">
        <v>201</v>
      </c>
      <c r="E3147" s="38"/>
      <c r="F3147" s="208" t="s">
        <v>3782</v>
      </c>
      <c r="G3147" s="38"/>
      <c r="H3147" s="38"/>
      <c r="I3147" s="196"/>
      <c r="J3147" s="38"/>
      <c r="K3147" s="38"/>
      <c r="L3147" s="39"/>
      <c r="M3147" s="197"/>
      <c r="N3147" s="198"/>
      <c r="O3147" s="77"/>
      <c r="P3147" s="77"/>
      <c r="Q3147" s="77"/>
      <c r="R3147" s="77"/>
      <c r="S3147" s="77"/>
      <c r="T3147" s="78"/>
      <c r="U3147" s="38"/>
      <c r="V3147" s="38"/>
      <c r="W3147" s="38"/>
      <c r="X3147" s="38"/>
      <c r="Y3147" s="38"/>
      <c r="Z3147" s="38"/>
      <c r="AA3147" s="38"/>
      <c r="AB3147" s="38"/>
      <c r="AC3147" s="38"/>
      <c r="AD3147" s="38"/>
      <c r="AE3147" s="38"/>
      <c r="AT3147" s="19" t="s">
        <v>201</v>
      </c>
      <c r="AU3147" s="19" t="s">
        <v>92</v>
      </c>
    </row>
    <row r="3148" s="14" customFormat="1">
      <c r="A3148" s="14"/>
      <c r="B3148" s="219"/>
      <c r="C3148" s="14"/>
      <c r="D3148" s="194" t="s">
        <v>194</v>
      </c>
      <c r="E3148" s="220" t="s">
        <v>1</v>
      </c>
      <c r="F3148" s="221" t="s">
        <v>3783</v>
      </c>
      <c r="G3148" s="14"/>
      <c r="H3148" s="220" t="s">
        <v>1</v>
      </c>
      <c r="I3148" s="222"/>
      <c r="J3148" s="14"/>
      <c r="K3148" s="14"/>
      <c r="L3148" s="219"/>
      <c r="M3148" s="223"/>
      <c r="N3148" s="224"/>
      <c r="O3148" s="224"/>
      <c r="P3148" s="224"/>
      <c r="Q3148" s="224"/>
      <c r="R3148" s="224"/>
      <c r="S3148" s="224"/>
      <c r="T3148" s="225"/>
      <c r="U3148" s="14"/>
      <c r="V3148" s="14"/>
      <c r="W3148" s="14"/>
      <c r="X3148" s="14"/>
      <c r="Y3148" s="14"/>
      <c r="Z3148" s="14"/>
      <c r="AA3148" s="14"/>
      <c r="AB3148" s="14"/>
      <c r="AC3148" s="14"/>
      <c r="AD3148" s="14"/>
      <c r="AE3148" s="14"/>
      <c r="AT3148" s="220" t="s">
        <v>194</v>
      </c>
      <c r="AU3148" s="220" t="s">
        <v>92</v>
      </c>
      <c r="AV3148" s="14" t="s">
        <v>84</v>
      </c>
      <c r="AW3148" s="14" t="s">
        <v>32</v>
      </c>
      <c r="AX3148" s="14" t="s">
        <v>76</v>
      </c>
      <c r="AY3148" s="220" t="s">
        <v>185</v>
      </c>
    </row>
    <row r="3149" s="14" customFormat="1">
      <c r="A3149" s="14"/>
      <c r="B3149" s="219"/>
      <c r="C3149" s="14"/>
      <c r="D3149" s="194" t="s">
        <v>194</v>
      </c>
      <c r="E3149" s="220" t="s">
        <v>1</v>
      </c>
      <c r="F3149" s="221" t="s">
        <v>686</v>
      </c>
      <c r="G3149" s="14"/>
      <c r="H3149" s="220" t="s">
        <v>1</v>
      </c>
      <c r="I3149" s="222"/>
      <c r="J3149" s="14"/>
      <c r="K3149" s="14"/>
      <c r="L3149" s="219"/>
      <c r="M3149" s="223"/>
      <c r="N3149" s="224"/>
      <c r="O3149" s="224"/>
      <c r="P3149" s="224"/>
      <c r="Q3149" s="224"/>
      <c r="R3149" s="224"/>
      <c r="S3149" s="224"/>
      <c r="T3149" s="225"/>
      <c r="U3149" s="14"/>
      <c r="V3149" s="14"/>
      <c r="W3149" s="14"/>
      <c r="X3149" s="14"/>
      <c r="Y3149" s="14"/>
      <c r="Z3149" s="14"/>
      <c r="AA3149" s="14"/>
      <c r="AB3149" s="14"/>
      <c r="AC3149" s="14"/>
      <c r="AD3149" s="14"/>
      <c r="AE3149" s="14"/>
      <c r="AT3149" s="220" t="s">
        <v>194</v>
      </c>
      <c r="AU3149" s="220" t="s">
        <v>92</v>
      </c>
      <c r="AV3149" s="14" t="s">
        <v>84</v>
      </c>
      <c r="AW3149" s="14" t="s">
        <v>32</v>
      </c>
      <c r="AX3149" s="14" t="s">
        <v>76</v>
      </c>
      <c r="AY3149" s="220" t="s">
        <v>185</v>
      </c>
    </row>
    <row r="3150" s="13" customFormat="1">
      <c r="A3150" s="13"/>
      <c r="B3150" s="199"/>
      <c r="C3150" s="13"/>
      <c r="D3150" s="194" t="s">
        <v>194</v>
      </c>
      <c r="E3150" s="200" t="s">
        <v>1</v>
      </c>
      <c r="F3150" s="201" t="s">
        <v>697</v>
      </c>
      <c r="G3150" s="13"/>
      <c r="H3150" s="202">
        <v>15.6</v>
      </c>
      <c r="I3150" s="203"/>
      <c r="J3150" s="13"/>
      <c r="K3150" s="13"/>
      <c r="L3150" s="199"/>
      <c r="M3150" s="204"/>
      <c r="N3150" s="205"/>
      <c r="O3150" s="205"/>
      <c r="P3150" s="205"/>
      <c r="Q3150" s="205"/>
      <c r="R3150" s="205"/>
      <c r="S3150" s="205"/>
      <c r="T3150" s="206"/>
      <c r="U3150" s="13"/>
      <c r="V3150" s="13"/>
      <c r="W3150" s="13"/>
      <c r="X3150" s="13"/>
      <c r="Y3150" s="13"/>
      <c r="Z3150" s="13"/>
      <c r="AA3150" s="13"/>
      <c r="AB3150" s="13"/>
      <c r="AC3150" s="13"/>
      <c r="AD3150" s="13"/>
      <c r="AE3150" s="13"/>
      <c r="AT3150" s="200" t="s">
        <v>194</v>
      </c>
      <c r="AU3150" s="200" t="s">
        <v>92</v>
      </c>
      <c r="AV3150" s="13" t="s">
        <v>92</v>
      </c>
      <c r="AW3150" s="13" t="s">
        <v>32</v>
      </c>
      <c r="AX3150" s="13" t="s">
        <v>76</v>
      </c>
      <c r="AY3150" s="200" t="s">
        <v>185</v>
      </c>
    </row>
    <row r="3151" s="14" customFormat="1">
      <c r="A3151" s="14"/>
      <c r="B3151" s="219"/>
      <c r="C3151" s="14"/>
      <c r="D3151" s="194" t="s">
        <v>194</v>
      </c>
      <c r="E3151" s="220" t="s">
        <v>1</v>
      </c>
      <c r="F3151" s="221" t="s">
        <v>688</v>
      </c>
      <c r="G3151" s="14"/>
      <c r="H3151" s="220" t="s">
        <v>1</v>
      </c>
      <c r="I3151" s="222"/>
      <c r="J3151" s="14"/>
      <c r="K3151" s="14"/>
      <c r="L3151" s="219"/>
      <c r="M3151" s="223"/>
      <c r="N3151" s="224"/>
      <c r="O3151" s="224"/>
      <c r="P3151" s="224"/>
      <c r="Q3151" s="224"/>
      <c r="R3151" s="224"/>
      <c r="S3151" s="224"/>
      <c r="T3151" s="225"/>
      <c r="U3151" s="14"/>
      <c r="V3151" s="14"/>
      <c r="W3151" s="14"/>
      <c r="X3151" s="14"/>
      <c r="Y3151" s="14"/>
      <c r="Z3151" s="14"/>
      <c r="AA3151" s="14"/>
      <c r="AB3151" s="14"/>
      <c r="AC3151" s="14"/>
      <c r="AD3151" s="14"/>
      <c r="AE3151" s="14"/>
      <c r="AT3151" s="220" t="s">
        <v>194</v>
      </c>
      <c r="AU3151" s="220" t="s">
        <v>92</v>
      </c>
      <c r="AV3151" s="14" t="s">
        <v>84</v>
      </c>
      <c r="AW3151" s="14" t="s">
        <v>32</v>
      </c>
      <c r="AX3151" s="14" t="s">
        <v>76</v>
      </c>
      <c r="AY3151" s="220" t="s">
        <v>185</v>
      </c>
    </row>
    <row r="3152" s="13" customFormat="1">
      <c r="A3152" s="13"/>
      <c r="B3152" s="199"/>
      <c r="C3152" s="13"/>
      <c r="D3152" s="194" t="s">
        <v>194</v>
      </c>
      <c r="E3152" s="200" t="s">
        <v>1</v>
      </c>
      <c r="F3152" s="201" t="s">
        <v>698</v>
      </c>
      <c r="G3152" s="13"/>
      <c r="H3152" s="202">
        <v>540.60000000000002</v>
      </c>
      <c r="I3152" s="203"/>
      <c r="J3152" s="13"/>
      <c r="K3152" s="13"/>
      <c r="L3152" s="199"/>
      <c r="M3152" s="204"/>
      <c r="N3152" s="205"/>
      <c r="O3152" s="205"/>
      <c r="P3152" s="205"/>
      <c r="Q3152" s="205"/>
      <c r="R3152" s="205"/>
      <c r="S3152" s="205"/>
      <c r="T3152" s="206"/>
      <c r="U3152" s="13"/>
      <c r="V3152" s="13"/>
      <c r="W3152" s="13"/>
      <c r="X3152" s="13"/>
      <c r="Y3152" s="13"/>
      <c r="Z3152" s="13"/>
      <c r="AA3152" s="13"/>
      <c r="AB3152" s="13"/>
      <c r="AC3152" s="13"/>
      <c r="AD3152" s="13"/>
      <c r="AE3152" s="13"/>
      <c r="AT3152" s="200" t="s">
        <v>194</v>
      </c>
      <c r="AU3152" s="200" t="s">
        <v>92</v>
      </c>
      <c r="AV3152" s="13" t="s">
        <v>92</v>
      </c>
      <c r="AW3152" s="13" t="s">
        <v>32</v>
      </c>
      <c r="AX3152" s="13" t="s">
        <v>76</v>
      </c>
      <c r="AY3152" s="200" t="s">
        <v>185</v>
      </c>
    </row>
    <row r="3153" s="14" customFormat="1">
      <c r="A3153" s="14"/>
      <c r="B3153" s="219"/>
      <c r="C3153" s="14"/>
      <c r="D3153" s="194" t="s">
        <v>194</v>
      </c>
      <c r="E3153" s="220" t="s">
        <v>1</v>
      </c>
      <c r="F3153" s="221" t="s">
        <v>690</v>
      </c>
      <c r="G3153" s="14"/>
      <c r="H3153" s="220" t="s">
        <v>1</v>
      </c>
      <c r="I3153" s="222"/>
      <c r="J3153" s="14"/>
      <c r="K3153" s="14"/>
      <c r="L3153" s="219"/>
      <c r="M3153" s="223"/>
      <c r="N3153" s="224"/>
      <c r="O3153" s="224"/>
      <c r="P3153" s="224"/>
      <c r="Q3153" s="224"/>
      <c r="R3153" s="224"/>
      <c r="S3153" s="224"/>
      <c r="T3153" s="225"/>
      <c r="U3153" s="14"/>
      <c r="V3153" s="14"/>
      <c r="W3153" s="14"/>
      <c r="X3153" s="14"/>
      <c r="Y3153" s="14"/>
      <c r="Z3153" s="14"/>
      <c r="AA3153" s="14"/>
      <c r="AB3153" s="14"/>
      <c r="AC3153" s="14"/>
      <c r="AD3153" s="14"/>
      <c r="AE3153" s="14"/>
      <c r="AT3153" s="220" t="s">
        <v>194</v>
      </c>
      <c r="AU3153" s="220" t="s">
        <v>92</v>
      </c>
      <c r="AV3153" s="14" t="s">
        <v>84</v>
      </c>
      <c r="AW3153" s="14" t="s">
        <v>32</v>
      </c>
      <c r="AX3153" s="14" t="s">
        <v>76</v>
      </c>
      <c r="AY3153" s="220" t="s">
        <v>185</v>
      </c>
    </row>
    <row r="3154" s="13" customFormat="1">
      <c r="A3154" s="13"/>
      <c r="B3154" s="199"/>
      <c r="C3154" s="13"/>
      <c r="D3154" s="194" t="s">
        <v>194</v>
      </c>
      <c r="E3154" s="200" t="s">
        <v>1</v>
      </c>
      <c r="F3154" s="201" t="s">
        <v>715</v>
      </c>
      <c r="G3154" s="13"/>
      <c r="H3154" s="202">
        <v>284.30000000000001</v>
      </c>
      <c r="I3154" s="203"/>
      <c r="J3154" s="13"/>
      <c r="K3154" s="13"/>
      <c r="L3154" s="199"/>
      <c r="M3154" s="204"/>
      <c r="N3154" s="205"/>
      <c r="O3154" s="205"/>
      <c r="P3154" s="205"/>
      <c r="Q3154" s="205"/>
      <c r="R3154" s="205"/>
      <c r="S3154" s="205"/>
      <c r="T3154" s="206"/>
      <c r="U3154" s="13"/>
      <c r="V3154" s="13"/>
      <c r="W3154" s="13"/>
      <c r="X3154" s="13"/>
      <c r="Y3154" s="13"/>
      <c r="Z3154" s="13"/>
      <c r="AA3154" s="13"/>
      <c r="AB3154" s="13"/>
      <c r="AC3154" s="13"/>
      <c r="AD3154" s="13"/>
      <c r="AE3154" s="13"/>
      <c r="AT3154" s="200" t="s">
        <v>194</v>
      </c>
      <c r="AU3154" s="200" t="s">
        <v>92</v>
      </c>
      <c r="AV3154" s="13" t="s">
        <v>92</v>
      </c>
      <c r="AW3154" s="13" t="s">
        <v>32</v>
      </c>
      <c r="AX3154" s="13" t="s">
        <v>76</v>
      </c>
      <c r="AY3154" s="200" t="s">
        <v>185</v>
      </c>
    </row>
    <row r="3155" s="14" customFormat="1">
      <c r="A3155" s="14"/>
      <c r="B3155" s="219"/>
      <c r="C3155" s="14"/>
      <c r="D3155" s="194" t="s">
        <v>194</v>
      </c>
      <c r="E3155" s="220" t="s">
        <v>1</v>
      </c>
      <c r="F3155" s="221" t="s">
        <v>716</v>
      </c>
      <c r="G3155" s="14"/>
      <c r="H3155" s="220" t="s">
        <v>1</v>
      </c>
      <c r="I3155" s="222"/>
      <c r="J3155" s="14"/>
      <c r="K3155" s="14"/>
      <c r="L3155" s="219"/>
      <c r="M3155" s="223"/>
      <c r="N3155" s="224"/>
      <c r="O3155" s="224"/>
      <c r="P3155" s="224"/>
      <c r="Q3155" s="224"/>
      <c r="R3155" s="224"/>
      <c r="S3155" s="224"/>
      <c r="T3155" s="225"/>
      <c r="U3155" s="14"/>
      <c r="V3155" s="14"/>
      <c r="W3155" s="14"/>
      <c r="X3155" s="14"/>
      <c r="Y3155" s="14"/>
      <c r="Z3155" s="14"/>
      <c r="AA3155" s="14"/>
      <c r="AB3155" s="14"/>
      <c r="AC3155" s="14"/>
      <c r="AD3155" s="14"/>
      <c r="AE3155" s="14"/>
      <c r="AT3155" s="220" t="s">
        <v>194</v>
      </c>
      <c r="AU3155" s="220" t="s">
        <v>92</v>
      </c>
      <c r="AV3155" s="14" t="s">
        <v>84</v>
      </c>
      <c r="AW3155" s="14" t="s">
        <v>32</v>
      </c>
      <c r="AX3155" s="14" t="s">
        <v>76</v>
      </c>
      <c r="AY3155" s="220" t="s">
        <v>185</v>
      </c>
    </row>
    <row r="3156" s="13" customFormat="1">
      <c r="A3156" s="13"/>
      <c r="B3156" s="199"/>
      <c r="C3156" s="13"/>
      <c r="D3156" s="194" t="s">
        <v>194</v>
      </c>
      <c r="E3156" s="200" t="s">
        <v>1</v>
      </c>
      <c r="F3156" s="201" t="s">
        <v>717</v>
      </c>
      <c r="G3156" s="13"/>
      <c r="H3156" s="202">
        <v>75.468000000000004</v>
      </c>
      <c r="I3156" s="203"/>
      <c r="J3156" s="13"/>
      <c r="K3156" s="13"/>
      <c r="L3156" s="199"/>
      <c r="M3156" s="204"/>
      <c r="N3156" s="205"/>
      <c r="O3156" s="205"/>
      <c r="P3156" s="205"/>
      <c r="Q3156" s="205"/>
      <c r="R3156" s="205"/>
      <c r="S3156" s="205"/>
      <c r="T3156" s="206"/>
      <c r="U3156" s="13"/>
      <c r="V3156" s="13"/>
      <c r="W3156" s="13"/>
      <c r="X3156" s="13"/>
      <c r="Y3156" s="13"/>
      <c r="Z3156" s="13"/>
      <c r="AA3156" s="13"/>
      <c r="AB3156" s="13"/>
      <c r="AC3156" s="13"/>
      <c r="AD3156" s="13"/>
      <c r="AE3156" s="13"/>
      <c r="AT3156" s="200" t="s">
        <v>194</v>
      </c>
      <c r="AU3156" s="200" t="s">
        <v>92</v>
      </c>
      <c r="AV3156" s="13" t="s">
        <v>92</v>
      </c>
      <c r="AW3156" s="13" t="s">
        <v>32</v>
      </c>
      <c r="AX3156" s="13" t="s">
        <v>76</v>
      </c>
      <c r="AY3156" s="200" t="s">
        <v>185</v>
      </c>
    </row>
    <row r="3157" s="14" customFormat="1">
      <c r="A3157" s="14"/>
      <c r="B3157" s="219"/>
      <c r="C3157" s="14"/>
      <c r="D3157" s="194" t="s">
        <v>194</v>
      </c>
      <c r="E3157" s="220" t="s">
        <v>1</v>
      </c>
      <c r="F3157" s="221" t="s">
        <v>675</v>
      </c>
      <c r="G3157" s="14"/>
      <c r="H3157" s="220" t="s">
        <v>1</v>
      </c>
      <c r="I3157" s="222"/>
      <c r="J3157" s="14"/>
      <c r="K3157" s="14"/>
      <c r="L3157" s="219"/>
      <c r="M3157" s="223"/>
      <c r="N3157" s="224"/>
      <c r="O3157" s="224"/>
      <c r="P3157" s="224"/>
      <c r="Q3157" s="224"/>
      <c r="R3157" s="224"/>
      <c r="S3157" s="224"/>
      <c r="T3157" s="225"/>
      <c r="U3157" s="14"/>
      <c r="V3157" s="14"/>
      <c r="W3157" s="14"/>
      <c r="X3157" s="14"/>
      <c r="Y3157" s="14"/>
      <c r="Z3157" s="14"/>
      <c r="AA3157" s="14"/>
      <c r="AB3157" s="14"/>
      <c r="AC3157" s="14"/>
      <c r="AD3157" s="14"/>
      <c r="AE3157" s="14"/>
      <c r="AT3157" s="220" t="s">
        <v>194</v>
      </c>
      <c r="AU3157" s="220" t="s">
        <v>92</v>
      </c>
      <c r="AV3157" s="14" t="s">
        <v>84</v>
      </c>
      <c r="AW3157" s="14" t="s">
        <v>32</v>
      </c>
      <c r="AX3157" s="14" t="s">
        <v>76</v>
      </c>
      <c r="AY3157" s="220" t="s">
        <v>185</v>
      </c>
    </row>
    <row r="3158" s="13" customFormat="1">
      <c r="A3158" s="13"/>
      <c r="B3158" s="199"/>
      <c r="C3158" s="13"/>
      <c r="D3158" s="194" t="s">
        <v>194</v>
      </c>
      <c r="E3158" s="200" t="s">
        <v>1</v>
      </c>
      <c r="F3158" s="201" t="s">
        <v>3784</v>
      </c>
      <c r="G3158" s="13"/>
      <c r="H3158" s="202">
        <v>9.9130000000000003</v>
      </c>
      <c r="I3158" s="203"/>
      <c r="J3158" s="13"/>
      <c r="K3158" s="13"/>
      <c r="L3158" s="199"/>
      <c r="M3158" s="204"/>
      <c r="N3158" s="205"/>
      <c r="O3158" s="205"/>
      <c r="P3158" s="205"/>
      <c r="Q3158" s="205"/>
      <c r="R3158" s="205"/>
      <c r="S3158" s="205"/>
      <c r="T3158" s="206"/>
      <c r="U3158" s="13"/>
      <c r="V3158" s="13"/>
      <c r="W3158" s="13"/>
      <c r="X3158" s="13"/>
      <c r="Y3158" s="13"/>
      <c r="Z3158" s="13"/>
      <c r="AA3158" s="13"/>
      <c r="AB3158" s="13"/>
      <c r="AC3158" s="13"/>
      <c r="AD3158" s="13"/>
      <c r="AE3158" s="13"/>
      <c r="AT3158" s="200" t="s">
        <v>194</v>
      </c>
      <c r="AU3158" s="200" t="s">
        <v>92</v>
      </c>
      <c r="AV3158" s="13" t="s">
        <v>92</v>
      </c>
      <c r="AW3158" s="13" t="s">
        <v>32</v>
      </c>
      <c r="AX3158" s="13" t="s">
        <v>76</v>
      </c>
      <c r="AY3158" s="200" t="s">
        <v>185</v>
      </c>
    </row>
    <row r="3159" s="14" customFormat="1">
      <c r="A3159" s="14"/>
      <c r="B3159" s="219"/>
      <c r="C3159" s="14"/>
      <c r="D3159" s="194" t="s">
        <v>194</v>
      </c>
      <c r="E3159" s="220" t="s">
        <v>1</v>
      </c>
      <c r="F3159" s="221" t="s">
        <v>3785</v>
      </c>
      <c r="G3159" s="14"/>
      <c r="H3159" s="220" t="s">
        <v>1</v>
      </c>
      <c r="I3159" s="222"/>
      <c r="J3159" s="14"/>
      <c r="K3159" s="14"/>
      <c r="L3159" s="219"/>
      <c r="M3159" s="223"/>
      <c r="N3159" s="224"/>
      <c r="O3159" s="224"/>
      <c r="P3159" s="224"/>
      <c r="Q3159" s="224"/>
      <c r="R3159" s="224"/>
      <c r="S3159" s="224"/>
      <c r="T3159" s="225"/>
      <c r="U3159" s="14"/>
      <c r="V3159" s="14"/>
      <c r="W3159" s="14"/>
      <c r="X3159" s="14"/>
      <c r="Y3159" s="14"/>
      <c r="Z3159" s="14"/>
      <c r="AA3159" s="14"/>
      <c r="AB3159" s="14"/>
      <c r="AC3159" s="14"/>
      <c r="AD3159" s="14"/>
      <c r="AE3159" s="14"/>
      <c r="AT3159" s="220" t="s">
        <v>194</v>
      </c>
      <c r="AU3159" s="220" t="s">
        <v>92</v>
      </c>
      <c r="AV3159" s="14" t="s">
        <v>84</v>
      </c>
      <c r="AW3159" s="14" t="s">
        <v>32</v>
      </c>
      <c r="AX3159" s="14" t="s">
        <v>76</v>
      </c>
      <c r="AY3159" s="220" t="s">
        <v>185</v>
      </c>
    </row>
    <row r="3160" s="13" customFormat="1">
      <c r="A3160" s="13"/>
      <c r="B3160" s="199"/>
      <c r="C3160" s="13"/>
      <c r="D3160" s="194" t="s">
        <v>194</v>
      </c>
      <c r="E3160" s="200" t="s">
        <v>1</v>
      </c>
      <c r="F3160" s="201" t="s">
        <v>3786</v>
      </c>
      <c r="G3160" s="13"/>
      <c r="H3160" s="202">
        <v>930.60699999999997</v>
      </c>
      <c r="I3160" s="203"/>
      <c r="J3160" s="13"/>
      <c r="K3160" s="13"/>
      <c r="L3160" s="199"/>
      <c r="M3160" s="204"/>
      <c r="N3160" s="205"/>
      <c r="O3160" s="205"/>
      <c r="P3160" s="205"/>
      <c r="Q3160" s="205"/>
      <c r="R3160" s="205"/>
      <c r="S3160" s="205"/>
      <c r="T3160" s="206"/>
      <c r="U3160" s="13"/>
      <c r="V3160" s="13"/>
      <c r="W3160" s="13"/>
      <c r="X3160" s="13"/>
      <c r="Y3160" s="13"/>
      <c r="Z3160" s="13"/>
      <c r="AA3160" s="13"/>
      <c r="AB3160" s="13"/>
      <c r="AC3160" s="13"/>
      <c r="AD3160" s="13"/>
      <c r="AE3160" s="13"/>
      <c r="AT3160" s="200" t="s">
        <v>194</v>
      </c>
      <c r="AU3160" s="200" t="s">
        <v>92</v>
      </c>
      <c r="AV3160" s="13" t="s">
        <v>92</v>
      </c>
      <c r="AW3160" s="13" t="s">
        <v>32</v>
      </c>
      <c r="AX3160" s="13" t="s">
        <v>76</v>
      </c>
      <c r="AY3160" s="200" t="s">
        <v>185</v>
      </c>
    </row>
    <row r="3161" s="13" customFormat="1">
      <c r="A3161" s="13"/>
      <c r="B3161" s="199"/>
      <c r="C3161" s="13"/>
      <c r="D3161" s="194" t="s">
        <v>194</v>
      </c>
      <c r="E3161" s="200" t="s">
        <v>1</v>
      </c>
      <c r="F3161" s="201" t="s">
        <v>753</v>
      </c>
      <c r="G3161" s="13"/>
      <c r="H3161" s="202">
        <v>1371.269</v>
      </c>
      <c r="I3161" s="203"/>
      <c r="J3161" s="13"/>
      <c r="K3161" s="13"/>
      <c r="L3161" s="199"/>
      <c r="M3161" s="204"/>
      <c r="N3161" s="205"/>
      <c r="O3161" s="205"/>
      <c r="P3161" s="205"/>
      <c r="Q3161" s="205"/>
      <c r="R3161" s="205"/>
      <c r="S3161" s="205"/>
      <c r="T3161" s="206"/>
      <c r="U3161" s="13"/>
      <c r="V3161" s="13"/>
      <c r="W3161" s="13"/>
      <c r="X3161" s="13"/>
      <c r="Y3161" s="13"/>
      <c r="Z3161" s="13"/>
      <c r="AA3161" s="13"/>
      <c r="AB3161" s="13"/>
      <c r="AC3161" s="13"/>
      <c r="AD3161" s="13"/>
      <c r="AE3161" s="13"/>
      <c r="AT3161" s="200" t="s">
        <v>194</v>
      </c>
      <c r="AU3161" s="200" t="s">
        <v>92</v>
      </c>
      <c r="AV3161" s="13" t="s">
        <v>92</v>
      </c>
      <c r="AW3161" s="13" t="s">
        <v>32</v>
      </c>
      <c r="AX3161" s="13" t="s">
        <v>76</v>
      </c>
      <c r="AY3161" s="200" t="s">
        <v>185</v>
      </c>
    </row>
    <row r="3162" s="15" customFormat="1">
      <c r="A3162" s="15"/>
      <c r="B3162" s="226"/>
      <c r="C3162" s="15"/>
      <c r="D3162" s="194" t="s">
        <v>194</v>
      </c>
      <c r="E3162" s="227" t="s">
        <v>1</v>
      </c>
      <c r="F3162" s="228" t="s">
        <v>276</v>
      </c>
      <c r="G3162" s="15"/>
      <c r="H3162" s="229">
        <v>3227.7569999999996</v>
      </c>
      <c r="I3162" s="230"/>
      <c r="J3162" s="15"/>
      <c r="K3162" s="15"/>
      <c r="L3162" s="226"/>
      <c r="M3162" s="231"/>
      <c r="N3162" s="232"/>
      <c r="O3162" s="232"/>
      <c r="P3162" s="232"/>
      <c r="Q3162" s="232"/>
      <c r="R3162" s="232"/>
      <c r="S3162" s="232"/>
      <c r="T3162" s="233"/>
      <c r="U3162" s="15"/>
      <c r="V3162" s="15"/>
      <c r="W3162" s="15"/>
      <c r="X3162" s="15"/>
      <c r="Y3162" s="15"/>
      <c r="Z3162" s="15"/>
      <c r="AA3162" s="15"/>
      <c r="AB3162" s="15"/>
      <c r="AC3162" s="15"/>
      <c r="AD3162" s="15"/>
      <c r="AE3162" s="15"/>
      <c r="AT3162" s="227" t="s">
        <v>194</v>
      </c>
      <c r="AU3162" s="227" t="s">
        <v>92</v>
      </c>
      <c r="AV3162" s="15" t="s">
        <v>191</v>
      </c>
      <c r="AW3162" s="15" t="s">
        <v>32</v>
      </c>
      <c r="AX3162" s="15" t="s">
        <v>84</v>
      </c>
      <c r="AY3162" s="227" t="s">
        <v>185</v>
      </c>
    </row>
    <row r="3163" s="2" customFormat="1" ht="24.15" customHeight="1">
      <c r="A3163" s="38"/>
      <c r="B3163" s="180"/>
      <c r="C3163" s="181" t="s">
        <v>3787</v>
      </c>
      <c r="D3163" s="181" t="s">
        <v>187</v>
      </c>
      <c r="E3163" s="182" t="s">
        <v>3788</v>
      </c>
      <c r="F3163" s="183" t="s">
        <v>3789</v>
      </c>
      <c r="G3163" s="184" t="s">
        <v>190</v>
      </c>
      <c r="H3163" s="185">
        <v>3227.7570000000001</v>
      </c>
      <c r="I3163" s="186"/>
      <c r="J3163" s="187">
        <f>ROUND(I3163*H3163,2)</f>
        <v>0</v>
      </c>
      <c r="K3163" s="183" t="s">
        <v>199</v>
      </c>
      <c r="L3163" s="39"/>
      <c r="M3163" s="188" t="s">
        <v>1</v>
      </c>
      <c r="N3163" s="189" t="s">
        <v>42</v>
      </c>
      <c r="O3163" s="77"/>
      <c r="P3163" s="190">
        <f>O3163*H3163</f>
        <v>0</v>
      </c>
      <c r="Q3163" s="190">
        <v>0</v>
      </c>
      <c r="R3163" s="190">
        <f>Q3163*H3163</f>
        <v>0</v>
      </c>
      <c r="S3163" s="190">
        <v>0</v>
      </c>
      <c r="T3163" s="191">
        <f>S3163*H3163</f>
        <v>0</v>
      </c>
      <c r="U3163" s="38"/>
      <c r="V3163" s="38"/>
      <c r="W3163" s="38"/>
      <c r="X3163" s="38"/>
      <c r="Y3163" s="38"/>
      <c r="Z3163" s="38"/>
      <c r="AA3163" s="38"/>
      <c r="AB3163" s="38"/>
      <c r="AC3163" s="38"/>
      <c r="AD3163" s="38"/>
      <c r="AE3163" s="38"/>
      <c r="AR3163" s="192" t="s">
        <v>301</v>
      </c>
      <c r="AT3163" s="192" t="s">
        <v>187</v>
      </c>
      <c r="AU3163" s="192" t="s">
        <v>92</v>
      </c>
      <c r="AY3163" s="19" t="s">
        <v>185</v>
      </c>
      <c r="BE3163" s="193">
        <f>IF(N3163="základní",J3163,0)</f>
        <v>0</v>
      </c>
      <c r="BF3163" s="193">
        <f>IF(N3163="snížená",J3163,0)</f>
        <v>0</v>
      </c>
      <c r="BG3163" s="193">
        <f>IF(N3163="zákl. přenesená",J3163,0)</f>
        <v>0</v>
      </c>
      <c r="BH3163" s="193">
        <f>IF(N3163="sníž. přenesená",J3163,0)</f>
        <v>0</v>
      </c>
      <c r="BI3163" s="193">
        <f>IF(N3163="nulová",J3163,0)</f>
        <v>0</v>
      </c>
      <c r="BJ3163" s="19" t="s">
        <v>92</v>
      </c>
      <c r="BK3163" s="193">
        <f>ROUND(I3163*H3163,2)</f>
        <v>0</v>
      </c>
      <c r="BL3163" s="19" t="s">
        <v>301</v>
      </c>
      <c r="BM3163" s="192" t="s">
        <v>3790</v>
      </c>
    </row>
    <row r="3164" s="2" customFormat="1">
      <c r="A3164" s="38"/>
      <c r="B3164" s="39"/>
      <c r="C3164" s="38"/>
      <c r="D3164" s="194" t="s">
        <v>193</v>
      </c>
      <c r="E3164" s="38"/>
      <c r="F3164" s="195" t="s">
        <v>3789</v>
      </c>
      <c r="G3164" s="38"/>
      <c r="H3164" s="38"/>
      <c r="I3164" s="196"/>
      <c r="J3164" s="38"/>
      <c r="K3164" s="38"/>
      <c r="L3164" s="39"/>
      <c r="M3164" s="197"/>
      <c r="N3164" s="198"/>
      <c r="O3164" s="77"/>
      <c r="P3164" s="77"/>
      <c r="Q3164" s="77"/>
      <c r="R3164" s="77"/>
      <c r="S3164" s="77"/>
      <c r="T3164" s="78"/>
      <c r="U3164" s="38"/>
      <c r="V3164" s="38"/>
      <c r="W3164" s="38"/>
      <c r="X3164" s="38"/>
      <c r="Y3164" s="38"/>
      <c r="Z3164" s="38"/>
      <c r="AA3164" s="38"/>
      <c r="AB3164" s="38"/>
      <c r="AC3164" s="38"/>
      <c r="AD3164" s="38"/>
      <c r="AE3164" s="38"/>
      <c r="AT3164" s="19" t="s">
        <v>193</v>
      </c>
      <c r="AU3164" s="19" t="s">
        <v>92</v>
      </c>
    </row>
    <row r="3165" s="2" customFormat="1">
      <c r="A3165" s="38"/>
      <c r="B3165" s="39"/>
      <c r="C3165" s="38"/>
      <c r="D3165" s="207" t="s">
        <v>201</v>
      </c>
      <c r="E3165" s="38"/>
      <c r="F3165" s="208" t="s">
        <v>3791</v>
      </c>
      <c r="G3165" s="38"/>
      <c r="H3165" s="38"/>
      <c r="I3165" s="196"/>
      <c r="J3165" s="38"/>
      <c r="K3165" s="38"/>
      <c r="L3165" s="39"/>
      <c r="M3165" s="197"/>
      <c r="N3165" s="198"/>
      <c r="O3165" s="77"/>
      <c r="P3165" s="77"/>
      <c r="Q3165" s="77"/>
      <c r="R3165" s="77"/>
      <c r="S3165" s="77"/>
      <c r="T3165" s="78"/>
      <c r="U3165" s="38"/>
      <c r="V3165" s="38"/>
      <c r="W3165" s="38"/>
      <c r="X3165" s="38"/>
      <c r="Y3165" s="38"/>
      <c r="Z3165" s="38"/>
      <c r="AA3165" s="38"/>
      <c r="AB3165" s="38"/>
      <c r="AC3165" s="38"/>
      <c r="AD3165" s="38"/>
      <c r="AE3165" s="38"/>
      <c r="AT3165" s="19" t="s">
        <v>201</v>
      </c>
      <c r="AU3165" s="19" t="s">
        <v>92</v>
      </c>
    </row>
    <row r="3166" s="2" customFormat="1" ht="16.5" customHeight="1">
      <c r="A3166" s="38"/>
      <c r="B3166" s="180"/>
      <c r="C3166" s="181" t="s">
        <v>3792</v>
      </c>
      <c r="D3166" s="181" t="s">
        <v>187</v>
      </c>
      <c r="E3166" s="182" t="s">
        <v>3793</v>
      </c>
      <c r="F3166" s="183" t="s">
        <v>3794</v>
      </c>
      <c r="G3166" s="184" t="s">
        <v>190</v>
      </c>
      <c r="H3166" s="185">
        <v>166.86000000000001</v>
      </c>
      <c r="I3166" s="186"/>
      <c r="J3166" s="187">
        <f>ROUND(I3166*H3166,2)</f>
        <v>0</v>
      </c>
      <c r="K3166" s="183" t="s">
        <v>199</v>
      </c>
      <c r="L3166" s="39"/>
      <c r="M3166" s="188" t="s">
        <v>1</v>
      </c>
      <c r="N3166" s="189" t="s">
        <v>42</v>
      </c>
      <c r="O3166" s="77"/>
      <c r="P3166" s="190">
        <f>O3166*H3166</f>
        <v>0</v>
      </c>
      <c r="Q3166" s="190">
        <v>0.0044999999999999997</v>
      </c>
      <c r="R3166" s="190">
        <f>Q3166*H3166</f>
        <v>0.75087000000000004</v>
      </c>
      <c r="S3166" s="190">
        <v>0</v>
      </c>
      <c r="T3166" s="191">
        <f>S3166*H3166</f>
        <v>0</v>
      </c>
      <c r="U3166" s="38"/>
      <c r="V3166" s="38"/>
      <c r="W3166" s="38"/>
      <c r="X3166" s="38"/>
      <c r="Y3166" s="38"/>
      <c r="Z3166" s="38"/>
      <c r="AA3166" s="38"/>
      <c r="AB3166" s="38"/>
      <c r="AC3166" s="38"/>
      <c r="AD3166" s="38"/>
      <c r="AE3166" s="38"/>
      <c r="AR3166" s="192" t="s">
        <v>301</v>
      </c>
      <c r="AT3166" s="192" t="s">
        <v>187</v>
      </c>
      <c r="AU3166" s="192" t="s">
        <v>92</v>
      </c>
      <c r="AY3166" s="19" t="s">
        <v>185</v>
      </c>
      <c r="BE3166" s="193">
        <f>IF(N3166="základní",J3166,0)</f>
        <v>0</v>
      </c>
      <c r="BF3166" s="193">
        <f>IF(N3166="snížená",J3166,0)</f>
        <v>0</v>
      </c>
      <c r="BG3166" s="193">
        <f>IF(N3166="zákl. přenesená",J3166,0)</f>
        <v>0</v>
      </c>
      <c r="BH3166" s="193">
        <f>IF(N3166="sníž. přenesená",J3166,0)</f>
        <v>0</v>
      </c>
      <c r="BI3166" s="193">
        <f>IF(N3166="nulová",J3166,0)</f>
        <v>0</v>
      </c>
      <c r="BJ3166" s="19" t="s">
        <v>92</v>
      </c>
      <c r="BK3166" s="193">
        <f>ROUND(I3166*H3166,2)</f>
        <v>0</v>
      </c>
      <c r="BL3166" s="19" t="s">
        <v>301</v>
      </c>
      <c r="BM3166" s="192" t="s">
        <v>3795</v>
      </c>
    </row>
    <row r="3167" s="2" customFormat="1">
      <c r="A3167" s="38"/>
      <c r="B3167" s="39"/>
      <c r="C3167" s="38"/>
      <c r="D3167" s="194" t="s">
        <v>193</v>
      </c>
      <c r="E3167" s="38"/>
      <c r="F3167" s="195" t="s">
        <v>3794</v>
      </c>
      <c r="G3167" s="38"/>
      <c r="H3167" s="38"/>
      <c r="I3167" s="196"/>
      <c r="J3167" s="38"/>
      <c r="K3167" s="38"/>
      <c r="L3167" s="39"/>
      <c r="M3167" s="197"/>
      <c r="N3167" s="198"/>
      <c r="O3167" s="77"/>
      <c r="P3167" s="77"/>
      <c r="Q3167" s="77"/>
      <c r="R3167" s="77"/>
      <c r="S3167" s="77"/>
      <c r="T3167" s="78"/>
      <c r="U3167" s="38"/>
      <c r="V3167" s="38"/>
      <c r="W3167" s="38"/>
      <c r="X3167" s="38"/>
      <c r="Y3167" s="38"/>
      <c r="Z3167" s="38"/>
      <c r="AA3167" s="38"/>
      <c r="AB3167" s="38"/>
      <c r="AC3167" s="38"/>
      <c r="AD3167" s="38"/>
      <c r="AE3167" s="38"/>
      <c r="AT3167" s="19" t="s">
        <v>193</v>
      </c>
      <c r="AU3167" s="19" t="s">
        <v>92</v>
      </c>
    </row>
    <row r="3168" s="2" customFormat="1">
      <c r="A3168" s="38"/>
      <c r="B3168" s="39"/>
      <c r="C3168" s="38"/>
      <c r="D3168" s="207" t="s">
        <v>201</v>
      </c>
      <c r="E3168" s="38"/>
      <c r="F3168" s="208" t="s">
        <v>3796</v>
      </c>
      <c r="G3168" s="38"/>
      <c r="H3168" s="38"/>
      <c r="I3168" s="196"/>
      <c r="J3168" s="38"/>
      <c r="K3168" s="38"/>
      <c r="L3168" s="39"/>
      <c r="M3168" s="197"/>
      <c r="N3168" s="198"/>
      <c r="O3168" s="77"/>
      <c r="P3168" s="77"/>
      <c r="Q3168" s="77"/>
      <c r="R3168" s="77"/>
      <c r="S3168" s="77"/>
      <c r="T3168" s="78"/>
      <c r="U3168" s="38"/>
      <c r="V3168" s="38"/>
      <c r="W3168" s="38"/>
      <c r="X3168" s="38"/>
      <c r="Y3168" s="38"/>
      <c r="Z3168" s="38"/>
      <c r="AA3168" s="38"/>
      <c r="AB3168" s="38"/>
      <c r="AC3168" s="38"/>
      <c r="AD3168" s="38"/>
      <c r="AE3168" s="38"/>
      <c r="AT3168" s="19" t="s">
        <v>201</v>
      </c>
      <c r="AU3168" s="19" t="s">
        <v>92</v>
      </c>
    </row>
    <row r="3169" s="14" customFormat="1">
      <c r="A3169" s="14"/>
      <c r="B3169" s="219"/>
      <c r="C3169" s="14"/>
      <c r="D3169" s="194" t="s">
        <v>194</v>
      </c>
      <c r="E3169" s="220" t="s">
        <v>1</v>
      </c>
      <c r="F3169" s="221" t="s">
        <v>686</v>
      </c>
      <c r="G3169" s="14"/>
      <c r="H3169" s="220" t="s">
        <v>1</v>
      </c>
      <c r="I3169" s="222"/>
      <c r="J3169" s="14"/>
      <c r="K3169" s="14"/>
      <c r="L3169" s="219"/>
      <c r="M3169" s="223"/>
      <c r="N3169" s="224"/>
      <c r="O3169" s="224"/>
      <c r="P3169" s="224"/>
      <c r="Q3169" s="224"/>
      <c r="R3169" s="224"/>
      <c r="S3169" s="224"/>
      <c r="T3169" s="225"/>
      <c r="U3169" s="14"/>
      <c r="V3169" s="14"/>
      <c r="W3169" s="14"/>
      <c r="X3169" s="14"/>
      <c r="Y3169" s="14"/>
      <c r="Z3169" s="14"/>
      <c r="AA3169" s="14"/>
      <c r="AB3169" s="14"/>
      <c r="AC3169" s="14"/>
      <c r="AD3169" s="14"/>
      <c r="AE3169" s="14"/>
      <c r="AT3169" s="220" t="s">
        <v>194</v>
      </c>
      <c r="AU3169" s="220" t="s">
        <v>92</v>
      </c>
      <c r="AV3169" s="14" t="s">
        <v>84</v>
      </c>
      <c r="AW3169" s="14" t="s">
        <v>32</v>
      </c>
      <c r="AX3169" s="14" t="s">
        <v>76</v>
      </c>
      <c r="AY3169" s="220" t="s">
        <v>185</v>
      </c>
    </row>
    <row r="3170" s="13" customFormat="1">
      <c r="A3170" s="13"/>
      <c r="B3170" s="199"/>
      <c r="C3170" s="13"/>
      <c r="D3170" s="194" t="s">
        <v>194</v>
      </c>
      <c r="E3170" s="200" t="s">
        <v>1</v>
      </c>
      <c r="F3170" s="201" t="s">
        <v>3797</v>
      </c>
      <c r="G3170" s="13"/>
      <c r="H3170" s="202">
        <v>4.6799999999999997</v>
      </c>
      <c r="I3170" s="203"/>
      <c r="J3170" s="13"/>
      <c r="K3170" s="13"/>
      <c r="L3170" s="199"/>
      <c r="M3170" s="204"/>
      <c r="N3170" s="205"/>
      <c r="O3170" s="205"/>
      <c r="P3170" s="205"/>
      <c r="Q3170" s="205"/>
      <c r="R3170" s="205"/>
      <c r="S3170" s="205"/>
      <c r="T3170" s="206"/>
      <c r="U3170" s="13"/>
      <c r="V3170" s="13"/>
      <c r="W3170" s="13"/>
      <c r="X3170" s="13"/>
      <c r="Y3170" s="13"/>
      <c r="Z3170" s="13"/>
      <c r="AA3170" s="13"/>
      <c r="AB3170" s="13"/>
      <c r="AC3170" s="13"/>
      <c r="AD3170" s="13"/>
      <c r="AE3170" s="13"/>
      <c r="AT3170" s="200" t="s">
        <v>194</v>
      </c>
      <c r="AU3170" s="200" t="s">
        <v>92</v>
      </c>
      <c r="AV3170" s="13" t="s">
        <v>92</v>
      </c>
      <c r="AW3170" s="13" t="s">
        <v>32</v>
      </c>
      <c r="AX3170" s="13" t="s">
        <v>76</v>
      </c>
      <c r="AY3170" s="200" t="s">
        <v>185</v>
      </c>
    </row>
    <row r="3171" s="14" customFormat="1">
      <c r="A3171" s="14"/>
      <c r="B3171" s="219"/>
      <c r="C3171" s="14"/>
      <c r="D3171" s="194" t="s">
        <v>194</v>
      </c>
      <c r="E3171" s="220" t="s">
        <v>1</v>
      </c>
      <c r="F3171" s="221" t="s">
        <v>688</v>
      </c>
      <c r="G3171" s="14"/>
      <c r="H3171" s="220" t="s">
        <v>1</v>
      </c>
      <c r="I3171" s="222"/>
      <c r="J3171" s="14"/>
      <c r="K3171" s="14"/>
      <c r="L3171" s="219"/>
      <c r="M3171" s="223"/>
      <c r="N3171" s="224"/>
      <c r="O3171" s="224"/>
      <c r="P3171" s="224"/>
      <c r="Q3171" s="224"/>
      <c r="R3171" s="224"/>
      <c r="S3171" s="224"/>
      <c r="T3171" s="225"/>
      <c r="U3171" s="14"/>
      <c r="V3171" s="14"/>
      <c r="W3171" s="14"/>
      <c r="X3171" s="14"/>
      <c r="Y3171" s="14"/>
      <c r="Z3171" s="14"/>
      <c r="AA3171" s="14"/>
      <c r="AB3171" s="14"/>
      <c r="AC3171" s="14"/>
      <c r="AD3171" s="14"/>
      <c r="AE3171" s="14"/>
      <c r="AT3171" s="220" t="s">
        <v>194</v>
      </c>
      <c r="AU3171" s="220" t="s">
        <v>92</v>
      </c>
      <c r="AV3171" s="14" t="s">
        <v>84</v>
      </c>
      <c r="AW3171" s="14" t="s">
        <v>32</v>
      </c>
      <c r="AX3171" s="14" t="s">
        <v>76</v>
      </c>
      <c r="AY3171" s="220" t="s">
        <v>185</v>
      </c>
    </row>
    <row r="3172" s="13" customFormat="1">
      <c r="A3172" s="13"/>
      <c r="B3172" s="199"/>
      <c r="C3172" s="13"/>
      <c r="D3172" s="194" t="s">
        <v>194</v>
      </c>
      <c r="E3172" s="200" t="s">
        <v>1</v>
      </c>
      <c r="F3172" s="201" t="s">
        <v>3798</v>
      </c>
      <c r="G3172" s="13"/>
      <c r="H3172" s="202">
        <v>162.18000000000001</v>
      </c>
      <c r="I3172" s="203"/>
      <c r="J3172" s="13"/>
      <c r="K3172" s="13"/>
      <c r="L3172" s="199"/>
      <c r="M3172" s="204"/>
      <c r="N3172" s="205"/>
      <c r="O3172" s="205"/>
      <c r="P3172" s="205"/>
      <c r="Q3172" s="205"/>
      <c r="R3172" s="205"/>
      <c r="S3172" s="205"/>
      <c r="T3172" s="206"/>
      <c r="U3172" s="13"/>
      <c r="V3172" s="13"/>
      <c r="W3172" s="13"/>
      <c r="X3172" s="13"/>
      <c r="Y3172" s="13"/>
      <c r="Z3172" s="13"/>
      <c r="AA3172" s="13"/>
      <c r="AB3172" s="13"/>
      <c r="AC3172" s="13"/>
      <c r="AD3172" s="13"/>
      <c r="AE3172" s="13"/>
      <c r="AT3172" s="200" t="s">
        <v>194</v>
      </c>
      <c r="AU3172" s="200" t="s">
        <v>92</v>
      </c>
      <c r="AV3172" s="13" t="s">
        <v>92</v>
      </c>
      <c r="AW3172" s="13" t="s">
        <v>32</v>
      </c>
      <c r="AX3172" s="13" t="s">
        <v>76</v>
      </c>
      <c r="AY3172" s="200" t="s">
        <v>185</v>
      </c>
    </row>
    <row r="3173" s="15" customFormat="1">
      <c r="A3173" s="15"/>
      <c r="B3173" s="226"/>
      <c r="C3173" s="15"/>
      <c r="D3173" s="194" t="s">
        <v>194</v>
      </c>
      <c r="E3173" s="227" t="s">
        <v>1</v>
      </c>
      <c r="F3173" s="228" t="s">
        <v>276</v>
      </c>
      <c r="G3173" s="15"/>
      <c r="H3173" s="229">
        <v>166.86000000000001</v>
      </c>
      <c r="I3173" s="230"/>
      <c r="J3173" s="15"/>
      <c r="K3173" s="15"/>
      <c r="L3173" s="226"/>
      <c r="M3173" s="231"/>
      <c r="N3173" s="232"/>
      <c r="O3173" s="232"/>
      <c r="P3173" s="232"/>
      <c r="Q3173" s="232"/>
      <c r="R3173" s="232"/>
      <c r="S3173" s="232"/>
      <c r="T3173" s="233"/>
      <c r="U3173" s="15"/>
      <c r="V3173" s="15"/>
      <c r="W3173" s="15"/>
      <c r="X3173" s="15"/>
      <c r="Y3173" s="15"/>
      <c r="Z3173" s="15"/>
      <c r="AA3173" s="15"/>
      <c r="AB3173" s="15"/>
      <c r="AC3173" s="15"/>
      <c r="AD3173" s="15"/>
      <c r="AE3173" s="15"/>
      <c r="AT3173" s="227" t="s">
        <v>194</v>
      </c>
      <c r="AU3173" s="227" t="s">
        <v>92</v>
      </c>
      <c r="AV3173" s="15" t="s">
        <v>191</v>
      </c>
      <c r="AW3173" s="15" t="s">
        <v>32</v>
      </c>
      <c r="AX3173" s="15" t="s">
        <v>84</v>
      </c>
      <c r="AY3173" s="227" t="s">
        <v>185</v>
      </c>
    </row>
    <row r="3174" s="2" customFormat="1" ht="33" customHeight="1">
      <c r="A3174" s="38"/>
      <c r="B3174" s="180"/>
      <c r="C3174" s="181" t="s">
        <v>3799</v>
      </c>
      <c r="D3174" s="181" t="s">
        <v>187</v>
      </c>
      <c r="E3174" s="182" t="s">
        <v>3800</v>
      </c>
      <c r="F3174" s="183" t="s">
        <v>3801</v>
      </c>
      <c r="G3174" s="184" t="s">
        <v>190</v>
      </c>
      <c r="H3174" s="185">
        <v>1297.3140000000001</v>
      </c>
      <c r="I3174" s="186"/>
      <c r="J3174" s="187">
        <f>ROUND(I3174*H3174,2)</f>
        <v>0</v>
      </c>
      <c r="K3174" s="183" t="s">
        <v>199</v>
      </c>
      <c r="L3174" s="39"/>
      <c r="M3174" s="188" t="s">
        <v>1</v>
      </c>
      <c r="N3174" s="189" t="s">
        <v>42</v>
      </c>
      <c r="O3174" s="77"/>
      <c r="P3174" s="190">
        <f>O3174*H3174</f>
        <v>0</v>
      </c>
      <c r="Q3174" s="190">
        <v>0.00021000000000000001</v>
      </c>
      <c r="R3174" s="190">
        <f>Q3174*H3174</f>
        <v>0.27243594000000004</v>
      </c>
      <c r="S3174" s="190">
        <v>0</v>
      </c>
      <c r="T3174" s="191">
        <f>S3174*H3174</f>
        <v>0</v>
      </c>
      <c r="U3174" s="38"/>
      <c r="V3174" s="38"/>
      <c r="W3174" s="38"/>
      <c r="X3174" s="38"/>
      <c r="Y3174" s="38"/>
      <c r="Z3174" s="38"/>
      <c r="AA3174" s="38"/>
      <c r="AB3174" s="38"/>
      <c r="AC3174" s="38"/>
      <c r="AD3174" s="38"/>
      <c r="AE3174" s="38"/>
      <c r="AR3174" s="192" t="s">
        <v>301</v>
      </c>
      <c r="AT3174" s="192" t="s">
        <v>187</v>
      </c>
      <c r="AU3174" s="192" t="s">
        <v>92</v>
      </c>
      <c r="AY3174" s="19" t="s">
        <v>185</v>
      </c>
      <c r="BE3174" s="193">
        <f>IF(N3174="základní",J3174,0)</f>
        <v>0</v>
      </c>
      <c r="BF3174" s="193">
        <f>IF(N3174="snížená",J3174,0)</f>
        <v>0</v>
      </c>
      <c r="BG3174" s="193">
        <f>IF(N3174="zákl. přenesená",J3174,0)</f>
        <v>0</v>
      </c>
      <c r="BH3174" s="193">
        <f>IF(N3174="sníž. přenesená",J3174,0)</f>
        <v>0</v>
      </c>
      <c r="BI3174" s="193">
        <f>IF(N3174="nulová",J3174,0)</f>
        <v>0</v>
      </c>
      <c r="BJ3174" s="19" t="s">
        <v>92</v>
      </c>
      <c r="BK3174" s="193">
        <f>ROUND(I3174*H3174,2)</f>
        <v>0</v>
      </c>
      <c r="BL3174" s="19" t="s">
        <v>301</v>
      </c>
      <c r="BM3174" s="192" t="s">
        <v>3802</v>
      </c>
    </row>
    <row r="3175" s="2" customFormat="1">
      <c r="A3175" s="38"/>
      <c r="B3175" s="39"/>
      <c r="C3175" s="38"/>
      <c r="D3175" s="194" t="s">
        <v>193</v>
      </c>
      <c r="E3175" s="38"/>
      <c r="F3175" s="195" t="s">
        <v>3801</v>
      </c>
      <c r="G3175" s="38"/>
      <c r="H3175" s="38"/>
      <c r="I3175" s="196"/>
      <c r="J3175" s="38"/>
      <c r="K3175" s="38"/>
      <c r="L3175" s="39"/>
      <c r="M3175" s="197"/>
      <c r="N3175" s="198"/>
      <c r="O3175" s="77"/>
      <c r="P3175" s="77"/>
      <c r="Q3175" s="77"/>
      <c r="R3175" s="77"/>
      <c r="S3175" s="77"/>
      <c r="T3175" s="78"/>
      <c r="U3175" s="38"/>
      <c r="V3175" s="38"/>
      <c r="W3175" s="38"/>
      <c r="X3175" s="38"/>
      <c r="Y3175" s="38"/>
      <c r="Z3175" s="38"/>
      <c r="AA3175" s="38"/>
      <c r="AB3175" s="38"/>
      <c r="AC3175" s="38"/>
      <c r="AD3175" s="38"/>
      <c r="AE3175" s="38"/>
      <c r="AT3175" s="19" t="s">
        <v>193</v>
      </c>
      <c r="AU3175" s="19" t="s">
        <v>92</v>
      </c>
    </row>
    <row r="3176" s="2" customFormat="1">
      <c r="A3176" s="38"/>
      <c r="B3176" s="39"/>
      <c r="C3176" s="38"/>
      <c r="D3176" s="207" t="s">
        <v>201</v>
      </c>
      <c r="E3176" s="38"/>
      <c r="F3176" s="208" t="s">
        <v>3803</v>
      </c>
      <c r="G3176" s="38"/>
      <c r="H3176" s="38"/>
      <c r="I3176" s="196"/>
      <c r="J3176" s="38"/>
      <c r="K3176" s="38"/>
      <c r="L3176" s="39"/>
      <c r="M3176" s="197"/>
      <c r="N3176" s="198"/>
      <c r="O3176" s="77"/>
      <c r="P3176" s="77"/>
      <c r="Q3176" s="77"/>
      <c r="R3176" s="77"/>
      <c r="S3176" s="77"/>
      <c r="T3176" s="78"/>
      <c r="U3176" s="38"/>
      <c r="V3176" s="38"/>
      <c r="W3176" s="38"/>
      <c r="X3176" s="38"/>
      <c r="Y3176" s="38"/>
      <c r="Z3176" s="38"/>
      <c r="AA3176" s="38"/>
      <c r="AB3176" s="38"/>
      <c r="AC3176" s="38"/>
      <c r="AD3176" s="38"/>
      <c r="AE3176" s="38"/>
      <c r="AT3176" s="19" t="s">
        <v>201</v>
      </c>
      <c r="AU3176" s="19" t="s">
        <v>92</v>
      </c>
    </row>
    <row r="3177" s="14" customFormat="1">
      <c r="A3177" s="14"/>
      <c r="B3177" s="219"/>
      <c r="C3177" s="14"/>
      <c r="D3177" s="194" t="s">
        <v>194</v>
      </c>
      <c r="E3177" s="220" t="s">
        <v>1</v>
      </c>
      <c r="F3177" s="221" t="s">
        <v>3804</v>
      </c>
      <c r="G3177" s="14"/>
      <c r="H3177" s="220" t="s">
        <v>1</v>
      </c>
      <c r="I3177" s="222"/>
      <c r="J3177" s="14"/>
      <c r="K3177" s="14"/>
      <c r="L3177" s="219"/>
      <c r="M3177" s="223"/>
      <c r="N3177" s="224"/>
      <c r="O3177" s="224"/>
      <c r="P3177" s="224"/>
      <c r="Q3177" s="224"/>
      <c r="R3177" s="224"/>
      <c r="S3177" s="224"/>
      <c r="T3177" s="225"/>
      <c r="U3177" s="14"/>
      <c r="V3177" s="14"/>
      <c r="W3177" s="14"/>
      <c r="X3177" s="14"/>
      <c r="Y3177" s="14"/>
      <c r="Z3177" s="14"/>
      <c r="AA3177" s="14"/>
      <c r="AB3177" s="14"/>
      <c r="AC3177" s="14"/>
      <c r="AD3177" s="14"/>
      <c r="AE3177" s="14"/>
      <c r="AT3177" s="220" t="s">
        <v>194</v>
      </c>
      <c r="AU3177" s="220" t="s">
        <v>92</v>
      </c>
      <c r="AV3177" s="14" t="s">
        <v>84</v>
      </c>
      <c r="AW3177" s="14" t="s">
        <v>32</v>
      </c>
      <c r="AX3177" s="14" t="s">
        <v>76</v>
      </c>
      <c r="AY3177" s="220" t="s">
        <v>185</v>
      </c>
    </row>
    <row r="3178" s="13" customFormat="1">
      <c r="A3178" s="13"/>
      <c r="B3178" s="199"/>
      <c r="C3178" s="13"/>
      <c r="D3178" s="194" t="s">
        <v>194</v>
      </c>
      <c r="E3178" s="200" t="s">
        <v>1</v>
      </c>
      <c r="F3178" s="201" t="s">
        <v>3805</v>
      </c>
      <c r="G3178" s="13"/>
      <c r="H3178" s="202">
        <v>872.5</v>
      </c>
      <c r="I3178" s="203"/>
      <c r="J3178" s="13"/>
      <c r="K3178" s="13"/>
      <c r="L3178" s="199"/>
      <c r="M3178" s="204"/>
      <c r="N3178" s="205"/>
      <c r="O3178" s="205"/>
      <c r="P3178" s="205"/>
      <c r="Q3178" s="205"/>
      <c r="R3178" s="205"/>
      <c r="S3178" s="205"/>
      <c r="T3178" s="206"/>
      <c r="U3178" s="13"/>
      <c r="V3178" s="13"/>
      <c r="W3178" s="13"/>
      <c r="X3178" s="13"/>
      <c r="Y3178" s="13"/>
      <c r="Z3178" s="13"/>
      <c r="AA3178" s="13"/>
      <c r="AB3178" s="13"/>
      <c r="AC3178" s="13"/>
      <c r="AD3178" s="13"/>
      <c r="AE3178" s="13"/>
      <c r="AT3178" s="200" t="s">
        <v>194</v>
      </c>
      <c r="AU3178" s="200" t="s">
        <v>92</v>
      </c>
      <c r="AV3178" s="13" t="s">
        <v>92</v>
      </c>
      <c r="AW3178" s="13" t="s">
        <v>32</v>
      </c>
      <c r="AX3178" s="13" t="s">
        <v>76</v>
      </c>
      <c r="AY3178" s="200" t="s">
        <v>185</v>
      </c>
    </row>
    <row r="3179" s="14" customFormat="1">
      <c r="A3179" s="14"/>
      <c r="B3179" s="219"/>
      <c r="C3179" s="14"/>
      <c r="D3179" s="194" t="s">
        <v>194</v>
      </c>
      <c r="E3179" s="220" t="s">
        <v>1</v>
      </c>
      <c r="F3179" s="221" t="s">
        <v>3806</v>
      </c>
      <c r="G3179" s="14"/>
      <c r="H3179" s="220" t="s">
        <v>1</v>
      </c>
      <c r="I3179" s="222"/>
      <c r="J3179" s="14"/>
      <c r="K3179" s="14"/>
      <c r="L3179" s="219"/>
      <c r="M3179" s="223"/>
      <c r="N3179" s="224"/>
      <c r="O3179" s="224"/>
      <c r="P3179" s="224"/>
      <c r="Q3179" s="224"/>
      <c r="R3179" s="224"/>
      <c r="S3179" s="224"/>
      <c r="T3179" s="225"/>
      <c r="U3179" s="14"/>
      <c r="V3179" s="14"/>
      <c r="W3179" s="14"/>
      <c r="X3179" s="14"/>
      <c r="Y3179" s="14"/>
      <c r="Z3179" s="14"/>
      <c r="AA3179" s="14"/>
      <c r="AB3179" s="14"/>
      <c r="AC3179" s="14"/>
      <c r="AD3179" s="14"/>
      <c r="AE3179" s="14"/>
      <c r="AT3179" s="220" t="s">
        <v>194</v>
      </c>
      <c r="AU3179" s="220" t="s">
        <v>92</v>
      </c>
      <c r="AV3179" s="14" t="s">
        <v>84</v>
      </c>
      <c r="AW3179" s="14" t="s">
        <v>32</v>
      </c>
      <c r="AX3179" s="14" t="s">
        <v>76</v>
      </c>
      <c r="AY3179" s="220" t="s">
        <v>185</v>
      </c>
    </row>
    <row r="3180" s="13" customFormat="1">
      <c r="A3180" s="13"/>
      <c r="B3180" s="199"/>
      <c r="C3180" s="13"/>
      <c r="D3180" s="194" t="s">
        <v>194</v>
      </c>
      <c r="E3180" s="200" t="s">
        <v>1</v>
      </c>
      <c r="F3180" s="201" t="s">
        <v>3807</v>
      </c>
      <c r="G3180" s="13"/>
      <c r="H3180" s="202">
        <v>41.399999999999999</v>
      </c>
      <c r="I3180" s="203"/>
      <c r="J3180" s="13"/>
      <c r="K3180" s="13"/>
      <c r="L3180" s="199"/>
      <c r="M3180" s="204"/>
      <c r="N3180" s="205"/>
      <c r="O3180" s="205"/>
      <c r="P3180" s="205"/>
      <c r="Q3180" s="205"/>
      <c r="R3180" s="205"/>
      <c r="S3180" s="205"/>
      <c r="T3180" s="206"/>
      <c r="U3180" s="13"/>
      <c r="V3180" s="13"/>
      <c r="W3180" s="13"/>
      <c r="X3180" s="13"/>
      <c r="Y3180" s="13"/>
      <c r="Z3180" s="13"/>
      <c r="AA3180" s="13"/>
      <c r="AB3180" s="13"/>
      <c r="AC3180" s="13"/>
      <c r="AD3180" s="13"/>
      <c r="AE3180" s="13"/>
      <c r="AT3180" s="200" t="s">
        <v>194</v>
      </c>
      <c r="AU3180" s="200" t="s">
        <v>92</v>
      </c>
      <c r="AV3180" s="13" t="s">
        <v>92</v>
      </c>
      <c r="AW3180" s="13" t="s">
        <v>32</v>
      </c>
      <c r="AX3180" s="13" t="s">
        <v>76</v>
      </c>
      <c r="AY3180" s="200" t="s">
        <v>185</v>
      </c>
    </row>
    <row r="3181" s="14" customFormat="1">
      <c r="A3181" s="14"/>
      <c r="B3181" s="219"/>
      <c r="C3181" s="14"/>
      <c r="D3181" s="194" t="s">
        <v>194</v>
      </c>
      <c r="E3181" s="220" t="s">
        <v>1</v>
      </c>
      <c r="F3181" s="221" t="s">
        <v>686</v>
      </c>
      <c r="G3181" s="14"/>
      <c r="H3181" s="220" t="s">
        <v>1</v>
      </c>
      <c r="I3181" s="222"/>
      <c r="J3181" s="14"/>
      <c r="K3181" s="14"/>
      <c r="L3181" s="219"/>
      <c r="M3181" s="223"/>
      <c r="N3181" s="224"/>
      <c r="O3181" s="224"/>
      <c r="P3181" s="224"/>
      <c r="Q3181" s="224"/>
      <c r="R3181" s="224"/>
      <c r="S3181" s="224"/>
      <c r="T3181" s="225"/>
      <c r="U3181" s="14"/>
      <c r="V3181" s="14"/>
      <c r="W3181" s="14"/>
      <c r="X3181" s="14"/>
      <c r="Y3181" s="14"/>
      <c r="Z3181" s="14"/>
      <c r="AA3181" s="14"/>
      <c r="AB3181" s="14"/>
      <c r="AC3181" s="14"/>
      <c r="AD3181" s="14"/>
      <c r="AE3181" s="14"/>
      <c r="AT3181" s="220" t="s">
        <v>194</v>
      </c>
      <c r="AU3181" s="220" t="s">
        <v>92</v>
      </c>
      <c r="AV3181" s="14" t="s">
        <v>84</v>
      </c>
      <c r="AW3181" s="14" t="s">
        <v>32</v>
      </c>
      <c r="AX3181" s="14" t="s">
        <v>76</v>
      </c>
      <c r="AY3181" s="220" t="s">
        <v>185</v>
      </c>
    </row>
    <row r="3182" s="13" customFormat="1">
      <c r="A3182" s="13"/>
      <c r="B3182" s="199"/>
      <c r="C3182" s="13"/>
      <c r="D3182" s="194" t="s">
        <v>194</v>
      </c>
      <c r="E3182" s="200" t="s">
        <v>1</v>
      </c>
      <c r="F3182" s="201" t="s">
        <v>697</v>
      </c>
      <c r="G3182" s="13"/>
      <c r="H3182" s="202">
        <v>15.6</v>
      </c>
      <c r="I3182" s="203"/>
      <c r="J3182" s="13"/>
      <c r="K3182" s="13"/>
      <c r="L3182" s="199"/>
      <c r="M3182" s="204"/>
      <c r="N3182" s="205"/>
      <c r="O3182" s="205"/>
      <c r="P3182" s="205"/>
      <c r="Q3182" s="205"/>
      <c r="R3182" s="205"/>
      <c r="S3182" s="205"/>
      <c r="T3182" s="206"/>
      <c r="U3182" s="13"/>
      <c r="V3182" s="13"/>
      <c r="W3182" s="13"/>
      <c r="X3182" s="13"/>
      <c r="Y3182" s="13"/>
      <c r="Z3182" s="13"/>
      <c r="AA3182" s="13"/>
      <c r="AB3182" s="13"/>
      <c r="AC3182" s="13"/>
      <c r="AD3182" s="13"/>
      <c r="AE3182" s="13"/>
      <c r="AT3182" s="200" t="s">
        <v>194</v>
      </c>
      <c r="AU3182" s="200" t="s">
        <v>92</v>
      </c>
      <c r="AV3182" s="13" t="s">
        <v>92</v>
      </c>
      <c r="AW3182" s="13" t="s">
        <v>32</v>
      </c>
      <c r="AX3182" s="13" t="s">
        <v>76</v>
      </c>
      <c r="AY3182" s="200" t="s">
        <v>185</v>
      </c>
    </row>
    <row r="3183" s="14" customFormat="1">
      <c r="A3183" s="14"/>
      <c r="B3183" s="219"/>
      <c r="C3183" s="14"/>
      <c r="D3183" s="194" t="s">
        <v>194</v>
      </c>
      <c r="E3183" s="220" t="s">
        <v>1</v>
      </c>
      <c r="F3183" s="221" t="s">
        <v>690</v>
      </c>
      <c r="G3183" s="14"/>
      <c r="H3183" s="220" t="s">
        <v>1</v>
      </c>
      <c r="I3183" s="222"/>
      <c r="J3183" s="14"/>
      <c r="K3183" s="14"/>
      <c r="L3183" s="219"/>
      <c r="M3183" s="223"/>
      <c r="N3183" s="224"/>
      <c r="O3183" s="224"/>
      <c r="P3183" s="224"/>
      <c r="Q3183" s="224"/>
      <c r="R3183" s="224"/>
      <c r="S3183" s="224"/>
      <c r="T3183" s="225"/>
      <c r="U3183" s="14"/>
      <c r="V3183" s="14"/>
      <c r="W3183" s="14"/>
      <c r="X3183" s="14"/>
      <c r="Y3183" s="14"/>
      <c r="Z3183" s="14"/>
      <c r="AA3183" s="14"/>
      <c r="AB3183" s="14"/>
      <c r="AC3183" s="14"/>
      <c r="AD3183" s="14"/>
      <c r="AE3183" s="14"/>
      <c r="AT3183" s="220" t="s">
        <v>194</v>
      </c>
      <c r="AU3183" s="220" t="s">
        <v>92</v>
      </c>
      <c r="AV3183" s="14" t="s">
        <v>84</v>
      </c>
      <c r="AW3183" s="14" t="s">
        <v>32</v>
      </c>
      <c r="AX3183" s="14" t="s">
        <v>76</v>
      </c>
      <c r="AY3183" s="220" t="s">
        <v>185</v>
      </c>
    </row>
    <row r="3184" s="13" customFormat="1">
      <c r="A3184" s="13"/>
      <c r="B3184" s="199"/>
      <c r="C3184" s="13"/>
      <c r="D3184" s="194" t="s">
        <v>194</v>
      </c>
      <c r="E3184" s="200" t="s">
        <v>1</v>
      </c>
      <c r="F3184" s="201" t="s">
        <v>3808</v>
      </c>
      <c r="G3184" s="13"/>
      <c r="H3184" s="202">
        <v>279.80000000000001</v>
      </c>
      <c r="I3184" s="203"/>
      <c r="J3184" s="13"/>
      <c r="K3184" s="13"/>
      <c r="L3184" s="199"/>
      <c r="M3184" s="204"/>
      <c r="N3184" s="205"/>
      <c r="O3184" s="205"/>
      <c r="P3184" s="205"/>
      <c r="Q3184" s="205"/>
      <c r="R3184" s="205"/>
      <c r="S3184" s="205"/>
      <c r="T3184" s="206"/>
      <c r="U3184" s="13"/>
      <c r="V3184" s="13"/>
      <c r="W3184" s="13"/>
      <c r="X3184" s="13"/>
      <c r="Y3184" s="13"/>
      <c r="Z3184" s="13"/>
      <c r="AA3184" s="13"/>
      <c r="AB3184" s="13"/>
      <c r="AC3184" s="13"/>
      <c r="AD3184" s="13"/>
      <c r="AE3184" s="13"/>
      <c r="AT3184" s="200" t="s">
        <v>194</v>
      </c>
      <c r="AU3184" s="200" t="s">
        <v>92</v>
      </c>
      <c r="AV3184" s="13" t="s">
        <v>92</v>
      </c>
      <c r="AW3184" s="13" t="s">
        <v>32</v>
      </c>
      <c r="AX3184" s="13" t="s">
        <v>76</v>
      </c>
      <c r="AY3184" s="200" t="s">
        <v>185</v>
      </c>
    </row>
    <row r="3185" s="14" customFormat="1">
      <c r="A3185" s="14"/>
      <c r="B3185" s="219"/>
      <c r="C3185" s="14"/>
      <c r="D3185" s="194" t="s">
        <v>194</v>
      </c>
      <c r="E3185" s="220" t="s">
        <v>1</v>
      </c>
      <c r="F3185" s="221" t="s">
        <v>716</v>
      </c>
      <c r="G3185" s="14"/>
      <c r="H3185" s="220" t="s">
        <v>1</v>
      </c>
      <c r="I3185" s="222"/>
      <c r="J3185" s="14"/>
      <c r="K3185" s="14"/>
      <c r="L3185" s="219"/>
      <c r="M3185" s="223"/>
      <c r="N3185" s="224"/>
      <c r="O3185" s="224"/>
      <c r="P3185" s="224"/>
      <c r="Q3185" s="224"/>
      <c r="R3185" s="224"/>
      <c r="S3185" s="224"/>
      <c r="T3185" s="225"/>
      <c r="U3185" s="14"/>
      <c r="V3185" s="14"/>
      <c r="W3185" s="14"/>
      <c r="X3185" s="14"/>
      <c r="Y3185" s="14"/>
      <c r="Z3185" s="14"/>
      <c r="AA3185" s="14"/>
      <c r="AB3185" s="14"/>
      <c r="AC3185" s="14"/>
      <c r="AD3185" s="14"/>
      <c r="AE3185" s="14"/>
      <c r="AT3185" s="220" t="s">
        <v>194</v>
      </c>
      <c r="AU3185" s="220" t="s">
        <v>92</v>
      </c>
      <c r="AV3185" s="14" t="s">
        <v>84</v>
      </c>
      <c r="AW3185" s="14" t="s">
        <v>32</v>
      </c>
      <c r="AX3185" s="14" t="s">
        <v>76</v>
      </c>
      <c r="AY3185" s="220" t="s">
        <v>185</v>
      </c>
    </row>
    <row r="3186" s="13" customFormat="1">
      <c r="A3186" s="13"/>
      <c r="B3186" s="199"/>
      <c r="C3186" s="13"/>
      <c r="D3186" s="194" t="s">
        <v>194</v>
      </c>
      <c r="E3186" s="200" t="s">
        <v>1</v>
      </c>
      <c r="F3186" s="201" t="s">
        <v>3809</v>
      </c>
      <c r="G3186" s="13"/>
      <c r="H3186" s="202">
        <v>84.018000000000001</v>
      </c>
      <c r="I3186" s="203"/>
      <c r="J3186" s="13"/>
      <c r="K3186" s="13"/>
      <c r="L3186" s="199"/>
      <c r="M3186" s="204"/>
      <c r="N3186" s="205"/>
      <c r="O3186" s="205"/>
      <c r="P3186" s="205"/>
      <c r="Q3186" s="205"/>
      <c r="R3186" s="205"/>
      <c r="S3186" s="205"/>
      <c r="T3186" s="206"/>
      <c r="U3186" s="13"/>
      <c r="V3186" s="13"/>
      <c r="W3186" s="13"/>
      <c r="X3186" s="13"/>
      <c r="Y3186" s="13"/>
      <c r="Z3186" s="13"/>
      <c r="AA3186" s="13"/>
      <c r="AB3186" s="13"/>
      <c r="AC3186" s="13"/>
      <c r="AD3186" s="13"/>
      <c r="AE3186" s="13"/>
      <c r="AT3186" s="200" t="s">
        <v>194</v>
      </c>
      <c r="AU3186" s="200" t="s">
        <v>92</v>
      </c>
      <c r="AV3186" s="13" t="s">
        <v>92</v>
      </c>
      <c r="AW3186" s="13" t="s">
        <v>32</v>
      </c>
      <c r="AX3186" s="13" t="s">
        <v>76</v>
      </c>
      <c r="AY3186" s="200" t="s">
        <v>185</v>
      </c>
    </row>
    <row r="3187" s="14" customFormat="1">
      <c r="A3187" s="14"/>
      <c r="B3187" s="219"/>
      <c r="C3187" s="14"/>
      <c r="D3187" s="194" t="s">
        <v>194</v>
      </c>
      <c r="E3187" s="220" t="s">
        <v>1</v>
      </c>
      <c r="F3187" s="221" t="s">
        <v>3810</v>
      </c>
      <c r="G3187" s="14"/>
      <c r="H3187" s="220" t="s">
        <v>1</v>
      </c>
      <c r="I3187" s="222"/>
      <c r="J3187" s="14"/>
      <c r="K3187" s="14"/>
      <c r="L3187" s="219"/>
      <c r="M3187" s="223"/>
      <c r="N3187" s="224"/>
      <c r="O3187" s="224"/>
      <c r="P3187" s="224"/>
      <c r="Q3187" s="224"/>
      <c r="R3187" s="224"/>
      <c r="S3187" s="224"/>
      <c r="T3187" s="225"/>
      <c r="U3187" s="14"/>
      <c r="V3187" s="14"/>
      <c r="W3187" s="14"/>
      <c r="X3187" s="14"/>
      <c r="Y3187" s="14"/>
      <c r="Z3187" s="14"/>
      <c r="AA3187" s="14"/>
      <c r="AB3187" s="14"/>
      <c r="AC3187" s="14"/>
      <c r="AD3187" s="14"/>
      <c r="AE3187" s="14"/>
      <c r="AT3187" s="220" t="s">
        <v>194</v>
      </c>
      <c r="AU3187" s="220" t="s">
        <v>92</v>
      </c>
      <c r="AV3187" s="14" t="s">
        <v>84</v>
      </c>
      <c r="AW3187" s="14" t="s">
        <v>32</v>
      </c>
      <c r="AX3187" s="14" t="s">
        <v>76</v>
      </c>
      <c r="AY3187" s="220" t="s">
        <v>185</v>
      </c>
    </row>
    <row r="3188" s="13" customFormat="1">
      <c r="A3188" s="13"/>
      <c r="B3188" s="199"/>
      <c r="C3188" s="13"/>
      <c r="D3188" s="194" t="s">
        <v>194</v>
      </c>
      <c r="E3188" s="200" t="s">
        <v>1</v>
      </c>
      <c r="F3188" s="201" t="s">
        <v>3811</v>
      </c>
      <c r="G3188" s="13"/>
      <c r="H3188" s="202">
        <v>3.996</v>
      </c>
      <c r="I3188" s="203"/>
      <c r="J3188" s="13"/>
      <c r="K3188" s="13"/>
      <c r="L3188" s="199"/>
      <c r="M3188" s="204"/>
      <c r="N3188" s="205"/>
      <c r="O3188" s="205"/>
      <c r="P3188" s="205"/>
      <c r="Q3188" s="205"/>
      <c r="R3188" s="205"/>
      <c r="S3188" s="205"/>
      <c r="T3188" s="206"/>
      <c r="U3188" s="13"/>
      <c r="V3188" s="13"/>
      <c r="W3188" s="13"/>
      <c r="X3188" s="13"/>
      <c r="Y3188" s="13"/>
      <c r="Z3188" s="13"/>
      <c r="AA3188" s="13"/>
      <c r="AB3188" s="13"/>
      <c r="AC3188" s="13"/>
      <c r="AD3188" s="13"/>
      <c r="AE3188" s="13"/>
      <c r="AT3188" s="200" t="s">
        <v>194</v>
      </c>
      <c r="AU3188" s="200" t="s">
        <v>92</v>
      </c>
      <c r="AV3188" s="13" t="s">
        <v>92</v>
      </c>
      <c r="AW3188" s="13" t="s">
        <v>32</v>
      </c>
      <c r="AX3188" s="13" t="s">
        <v>76</v>
      </c>
      <c r="AY3188" s="200" t="s">
        <v>185</v>
      </c>
    </row>
    <row r="3189" s="15" customFormat="1">
      <c r="A3189" s="15"/>
      <c r="B3189" s="226"/>
      <c r="C3189" s="15"/>
      <c r="D3189" s="194" t="s">
        <v>194</v>
      </c>
      <c r="E3189" s="227" t="s">
        <v>1</v>
      </c>
      <c r="F3189" s="228" t="s">
        <v>276</v>
      </c>
      <c r="G3189" s="15"/>
      <c r="H3189" s="229">
        <v>1297.3140000000001</v>
      </c>
      <c r="I3189" s="230"/>
      <c r="J3189" s="15"/>
      <c r="K3189" s="15"/>
      <c r="L3189" s="226"/>
      <c r="M3189" s="231"/>
      <c r="N3189" s="232"/>
      <c r="O3189" s="232"/>
      <c r="P3189" s="232"/>
      <c r="Q3189" s="232"/>
      <c r="R3189" s="232"/>
      <c r="S3189" s="232"/>
      <c r="T3189" s="233"/>
      <c r="U3189" s="15"/>
      <c r="V3189" s="15"/>
      <c r="W3189" s="15"/>
      <c r="X3189" s="15"/>
      <c r="Y3189" s="15"/>
      <c r="Z3189" s="15"/>
      <c r="AA3189" s="15"/>
      <c r="AB3189" s="15"/>
      <c r="AC3189" s="15"/>
      <c r="AD3189" s="15"/>
      <c r="AE3189" s="15"/>
      <c r="AT3189" s="227" t="s">
        <v>194</v>
      </c>
      <c r="AU3189" s="227" t="s">
        <v>92</v>
      </c>
      <c r="AV3189" s="15" t="s">
        <v>191</v>
      </c>
      <c r="AW3189" s="15" t="s">
        <v>32</v>
      </c>
      <c r="AX3189" s="15" t="s">
        <v>84</v>
      </c>
      <c r="AY3189" s="227" t="s">
        <v>185</v>
      </c>
    </row>
    <row r="3190" s="2" customFormat="1" ht="24.15" customHeight="1">
      <c r="A3190" s="38"/>
      <c r="B3190" s="180"/>
      <c r="C3190" s="181" t="s">
        <v>3812</v>
      </c>
      <c r="D3190" s="181" t="s">
        <v>187</v>
      </c>
      <c r="E3190" s="182" t="s">
        <v>3813</v>
      </c>
      <c r="F3190" s="183" t="s">
        <v>3814</v>
      </c>
      <c r="G3190" s="184" t="s">
        <v>190</v>
      </c>
      <c r="H3190" s="185">
        <v>5826.0569999999998</v>
      </c>
      <c r="I3190" s="186"/>
      <c r="J3190" s="187">
        <f>ROUND(I3190*H3190,2)</f>
        <v>0</v>
      </c>
      <c r="K3190" s="183" t="s">
        <v>199</v>
      </c>
      <c r="L3190" s="39"/>
      <c r="M3190" s="188" t="s">
        <v>1</v>
      </c>
      <c r="N3190" s="189" t="s">
        <v>42</v>
      </c>
      <c r="O3190" s="77"/>
      <c r="P3190" s="190">
        <f>O3190*H3190</f>
        <v>0</v>
      </c>
      <c r="Q3190" s="190">
        <v>0.00073999999999999999</v>
      </c>
      <c r="R3190" s="190">
        <f>Q3190*H3190</f>
        <v>4.3112821800000001</v>
      </c>
      <c r="S3190" s="190">
        <v>0</v>
      </c>
      <c r="T3190" s="191">
        <f>S3190*H3190</f>
        <v>0</v>
      </c>
      <c r="U3190" s="38"/>
      <c r="V3190" s="38"/>
      <c r="W3190" s="38"/>
      <c r="X3190" s="38"/>
      <c r="Y3190" s="38"/>
      <c r="Z3190" s="38"/>
      <c r="AA3190" s="38"/>
      <c r="AB3190" s="38"/>
      <c r="AC3190" s="38"/>
      <c r="AD3190" s="38"/>
      <c r="AE3190" s="38"/>
      <c r="AR3190" s="192" t="s">
        <v>301</v>
      </c>
      <c r="AT3190" s="192" t="s">
        <v>187</v>
      </c>
      <c r="AU3190" s="192" t="s">
        <v>92</v>
      </c>
      <c r="AY3190" s="19" t="s">
        <v>185</v>
      </c>
      <c r="BE3190" s="193">
        <f>IF(N3190="základní",J3190,0)</f>
        <v>0</v>
      </c>
      <c r="BF3190" s="193">
        <f>IF(N3190="snížená",J3190,0)</f>
        <v>0</v>
      </c>
      <c r="BG3190" s="193">
        <f>IF(N3190="zákl. přenesená",J3190,0)</f>
        <v>0</v>
      </c>
      <c r="BH3190" s="193">
        <f>IF(N3190="sníž. přenesená",J3190,0)</f>
        <v>0</v>
      </c>
      <c r="BI3190" s="193">
        <f>IF(N3190="nulová",J3190,0)</f>
        <v>0</v>
      </c>
      <c r="BJ3190" s="19" t="s">
        <v>92</v>
      </c>
      <c r="BK3190" s="193">
        <f>ROUND(I3190*H3190,2)</f>
        <v>0</v>
      </c>
      <c r="BL3190" s="19" t="s">
        <v>301</v>
      </c>
      <c r="BM3190" s="192" t="s">
        <v>3815</v>
      </c>
    </row>
    <row r="3191" s="2" customFormat="1">
      <c r="A3191" s="38"/>
      <c r="B3191" s="39"/>
      <c r="C3191" s="38"/>
      <c r="D3191" s="194" t="s">
        <v>193</v>
      </c>
      <c r="E3191" s="38"/>
      <c r="F3191" s="195" t="s">
        <v>3814</v>
      </c>
      <c r="G3191" s="38"/>
      <c r="H3191" s="38"/>
      <c r="I3191" s="196"/>
      <c r="J3191" s="38"/>
      <c r="K3191" s="38"/>
      <c r="L3191" s="39"/>
      <c r="M3191" s="197"/>
      <c r="N3191" s="198"/>
      <c r="O3191" s="77"/>
      <c r="P3191" s="77"/>
      <c r="Q3191" s="77"/>
      <c r="R3191" s="77"/>
      <c r="S3191" s="77"/>
      <c r="T3191" s="78"/>
      <c r="U3191" s="38"/>
      <c r="V3191" s="38"/>
      <c r="W3191" s="38"/>
      <c r="X3191" s="38"/>
      <c r="Y3191" s="38"/>
      <c r="Z3191" s="38"/>
      <c r="AA3191" s="38"/>
      <c r="AB3191" s="38"/>
      <c r="AC3191" s="38"/>
      <c r="AD3191" s="38"/>
      <c r="AE3191" s="38"/>
      <c r="AT3191" s="19" t="s">
        <v>193</v>
      </c>
      <c r="AU3191" s="19" t="s">
        <v>92</v>
      </c>
    </row>
    <row r="3192" s="2" customFormat="1">
      <c r="A3192" s="38"/>
      <c r="B3192" s="39"/>
      <c r="C3192" s="38"/>
      <c r="D3192" s="207" t="s">
        <v>201</v>
      </c>
      <c r="E3192" s="38"/>
      <c r="F3192" s="208" t="s">
        <v>3816</v>
      </c>
      <c r="G3192" s="38"/>
      <c r="H3192" s="38"/>
      <c r="I3192" s="196"/>
      <c r="J3192" s="38"/>
      <c r="K3192" s="38"/>
      <c r="L3192" s="39"/>
      <c r="M3192" s="197"/>
      <c r="N3192" s="198"/>
      <c r="O3192" s="77"/>
      <c r="P3192" s="77"/>
      <c r="Q3192" s="77"/>
      <c r="R3192" s="77"/>
      <c r="S3192" s="77"/>
      <c r="T3192" s="78"/>
      <c r="U3192" s="38"/>
      <c r="V3192" s="38"/>
      <c r="W3192" s="38"/>
      <c r="X3192" s="38"/>
      <c r="Y3192" s="38"/>
      <c r="Z3192" s="38"/>
      <c r="AA3192" s="38"/>
      <c r="AB3192" s="38"/>
      <c r="AC3192" s="38"/>
      <c r="AD3192" s="38"/>
      <c r="AE3192" s="38"/>
      <c r="AT3192" s="19" t="s">
        <v>201</v>
      </c>
      <c r="AU3192" s="19" t="s">
        <v>92</v>
      </c>
    </row>
    <row r="3193" s="14" customFormat="1">
      <c r="A3193" s="14"/>
      <c r="B3193" s="219"/>
      <c r="C3193" s="14"/>
      <c r="D3193" s="194" t="s">
        <v>194</v>
      </c>
      <c r="E3193" s="220" t="s">
        <v>1</v>
      </c>
      <c r="F3193" s="221" t="s">
        <v>688</v>
      </c>
      <c r="G3193" s="14"/>
      <c r="H3193" s="220" t="s">
        <v>1</v>
      </c>
      <c r="I3193" s="222"/>
      <c r="J3193" s="14"/>
      <c r="K3193" s="14"/>
      <c r="L3193" s="219"/>
      <c r="M3193" s="223"/>
      <c r="N3193" s="224"/>
      <c r="O3193" s="224"/>
      <c r="P3193" s="224"/>
      <c r="Q3193" s="224"/>
      <c r="R3193" s="224"/>
      <c r="S3193" s="224"/>
      <c r="T3193" s="225"/>
      <c r="U3193" s="14"/>
      <c r="V3193" s="14"/>
      <c r="W3193" s="14"/>
      <c r="X3193" s="14"/>
      <c r="Y3193" s="14"/>
      <c r="Z3193" s="14"/>
      <c r="AA3193" s="14"/>
      <c r="AB3193" s="14"/>
      <c r="AC3193" s="14"/>
      <c r="AD3193" s="14"/>
      <c r="AE3193" s="14"/>
      <c r="AT3193" s="220" t="s">
        <v>194</v>
      </c>
      <c r="AU3193" s="220" t="s">
        <v>92</v>
      </c>
      <c r="AV3193" s="14" t="s">
        <v>84</v>
      </c>
      <c r="AW3193" s="14" t="s">
        <v>32</v>
      </c>
      <c r="AX3193" s="14" t="s">
        <v>76</v>
      </c>
      <c r="AY3193" s="220" t="s">
        <v>185</v>
      </c>
    </row>
    <row r="3194" s="13" customFormat="1">
      <c r="A3194" s="13"/>
      <c r="B3194" s="199"/>
      <c r="C3194" s="13"/>
      <c r="D3194" s="194" t="s">
        <v>194</v>
      </c>
      <c r="E3194" s="200" t="s">
        <v>1</v>
      </c>
      <c r="F3194" s="201" t="s">
        <v>698</v>
      </c>
      <c r="G3194" s="13"/>
      <c r="H3194" s="202">
        <v>540.60000000000002</v>
      </c>
      <c r="I3194" s="203"/>
      <c r="J3194" s="13"/>
      <c r="K3194" s="13"/>
      <c r="L3194" s="199"/>
      <c r="M3194" s="204"/>
      <c r="N3194" s="205"/>
      <c r="O3194" s="205"/>
      <c r="P3194" s="205"/>
      <c r="Q3194" s="205"/>
      <c r="R3194" s="205"/>
      <c r="S3194" s="205"/>
      <c r="T3194" s="206"/>
      <c r="U3194" s="13"/>
      <c r="V3194" s="13"/>
      <c r="W3194" s="13"/>
      <c r="X3194" s="13"/>
      <c r="Y3194" s="13"/>
      <c r="Z3194" s="13"/>
      <c r="AA3194" s="13"/>
      <c r="AB3194" s="13"/>
      <c r="AC3194" s="13"/>
      <c r="AD3194" s="13"/>
      <c r="AE3194" s="13"/>
      <c r="AT3194" s="200" t="s">
        <v>194</v>
      </c>
      <c r="AU3194" s="200" t="s">
        <v>92</v>
      </c>
      <c r="AV3194" s="13" t="s">
        <v>92</v>
      </c>
      <c r="AW3194" s="13" t="s">
        <v>32</v>
      </c>
      <c r="AX3194" s="13" t="s">
        <v>76</v>
      </c>
      <c r="AY3194" s="200" t="s">
        <v>185</v>
      </c>
    </row>
    <row r="3195" s="14" customFormat="1">
      <c r="A3195" s="14"/>
      <c r="B3195" s="219"/>
      <c r="C3195" s="14"/>
      <c r="D3195" s="194" t="s">
        <v>194</v>
      </c>
      <c r="E3195" s="220" t="s">
        <v>1</v>
      </c>
      <c r="F3195" s="221" t="s">
        <v>2384</v>
      </c>
      <c r="G3195" s="14"/>
      <c r="H3195" s="220" t="s">
        <v>1</v>
      </c>
      <c r="I3195" s="222"/>
      <c r="J3195" s="14"/>
      <c r="K3195" s="14"/>
      <c r="L3195" s="219"/>
      <c r="M3195" s="223"/>
      <c r="N3195" s="224"/>
      <c r="O3195" s="224"/>
      <c r="P3195" s="224"/>
      <c r="Q3195" s="224"/>
      <c r="R3195" s="224"/>
      <c r="S3195" s="224"/>
      <c r="T3195" s="225"/>
      <c r="U3195" s="14"/>
      <c r="V3195" s="14"/>
      <c r="W3195" s="14"/>
      <c r="X3195" s="14"/>
      <c r="Y3195" s="14"/>
      <c r="Z3195" s="14"/>
      <c r="AA3195" s="14"/>
      <c r="AB3195" s="14"/>
      <c r="AC3195" s="14"/>
      <c r="AD3195" s="14"/>
      <c r="AE3195" s="14"/>
      <c r="AT3195" s="220" t="s">
        <v>194</v>
      </c>
      <c r="AU3195" s="220" t="s">
        <v>92</v>
      </c>
      <c r="AV3195" s="14" t="s">
        <v>84</v>
      </c>
      <c r="AW3195" s="14" t="s">
        <v>32</v>
      </c>
      <c r="AX3195" s="14" t="s">
        <v>76</v>
      </c>
      <c r="AY3195" s="220" t="s">
        <v>185</v>
      </c>
    </row>
    <row r="3196" s="13" customFormat="1">
      <c r="A3196" s="13"/>
      <c r="B3196" s="199"/>
      <c r="C3196" s="13"/>
      <c r="D3196" s="194" t="s">
        <v>194</v>
      </c>
      <c r="E3196" s="200" t="s">
        <v>1</v>
      </c>
      <c r="F3196" s="201" t="s">
        <v>3817</v>
      </c>
      <c r="G3196" s="13"/>
      <c r="H3196" s="202">
        <v>102.19199999999999</v>
      </c>
      <c r="I3196" s="203"/>
      <c r="J3196" s="13"/>
      <c r="K3196" s="13"/>
      <c r="L3196" s="199"/>
      <c r="M3196" s="204"/>
      <c r="N3196" s="205"/>
      <c r="O3196" s="205"/>
      <c r="P3196" s="205"/>
      <c r="Q3196" s="205"/>
      <c r="R3196" s="205"/>
      <c r="S3196" s="205"/>
      <c r="T3196" s="206"/>
      <c r="U3196" s="13"/>
      <c r="V3196" s="13"/>
      <c r="W3196" s="13"/>
      <c r="X3196" s="13"/>
      <c r="Y3196" s="13"/>
      <c r="Z3196" s="13"/>
      <c r="AA3196" s="13"/>
      <c r="AB3196" s="13"/>
      <c r="AC3196" s="13"/>
      <c r="AD3196" s="13"/>
      <c r="AE3196" s="13"/>
      <c r="AT3196" s="200" t="s">
        <v>194</v>
      </c>
      <c r="AU3196" s="200" t="s">
        <v>92</v>
      </c>
      <c r="AV3196" s="13" t="s">
        <v>92</v>
      </c>
      <c r="AW3196" s="13" t="s">
        <v>32</v>
      </c>
      <c r="AX3196" s="13" t="s">
        <v>76</v>
      </c>
      <c r="AY3196" s="200" t="s">
        <v>185</v>
      </c>
    </row>
    <row r="3197" s="14" customFormat="1">
      <c r="A3197" s="14"/>
      <c r="B3197" s="219"/>
      <c r="C3197" s="14"/>
      <c r="D3197" s="194" t="s">
        <v>194</v>
      </c>
      <c r="E3197" s="220" t="s">
        <v>1</v>
      </c>
      <c r="F3197" s="221" t="s">
        <v>3818</v>
      </c>
      <c r="G3197" s="14"/>
      <c r="H3197" s="220" t="s">
        <v>1</v>
      </c>
      <c r="I3197" s="222"/>
      <c r="J3197" s="14"/>
      <c r="K3197" s="14"/>
      <c r="L3197" s="219"/>
      <c r="M3197" s="223"/>
      <c r="N3197" s="224"/>
      <c r="O3197" s="224"/>
      <c r="P3197" s="224"/>
      <c r="Q3197" s="224"/>
      <c r="R3197" s="224"/>
      <c r="S3197" s="224"/>
      <c r="T3197" s="225"/>
      <c r="U3197" s="14"/>
      <c r="V3197" s="14"/>
      <c r="W3197" s="14"/>
      <c r="X3197" s="14"/>
      <c r="Y3197" s="14"/>
      <c r="Z3197" s="14"/>
      <c r="AA3197" s="14"/>
      <c r="AB3197" s="14"/>
      <c r="AC3197" s="14"/>
      <c r="AD3197" s="14"/>
      <c r="AE3197" s="14"/>
      <c r="AT3197" s="220" t="s">
        <v>194</v>
      </c>
      <c r="AU3197" s="220" t="s">
        <v>92</v>
      </c>
      <c r="AV3197" s="14" t="s">
        <v>84</v>
      </c>
      <c r="AW3197" s="14" t="s">
        <v>32</v>
      </c>
      <c r="AX3197" s="14" t="s">
        <v>76</v>
      </c>
      <c r="AY3197" s="220" t="s">
        <v>185</v>
      </c>
    </row>
    <row r="3198" s="13" customFormat="1">
      <c r="A3198" s="13"/>
      <c r="B3198" s="199"/>
      <c r="C3198" s="13"/>
      <c r="D3198" s="194" t="s">
        <v>194</v>
      </c>
      <c r="E3198" s="200" t="s">
        <v>1</v>
      </c>
      <c r="F3198" s="201" t="s">
        <v>3819</v>
      </c>
      <c r="G3198" s="13"/>
      <c r="H3198" s="202">
        <v>5.46</v>
      </c>
      <c r="I3198" s="203"/>
      <c r="J3198" s="13"/>
      <c r="K3198" s="13"/>
      <c r="L3198" s="199"/>
      <c r="M3198" s="204"/>
      <c r="N3198" s="205"/>
      <c r="O3198" s="205"/>
      <c r="P3198" s="205"/>
      <c r="Q3198" s="205"/>
      <c r="R3198" s="205"/>
      <c r="S3198" s="205"/>
      <c r="T3198" s="206"/>
      <c r="U3198" s="13"/>
      <c r="V3198" s="13"/>
      <c r="W3198" s="13"/>
      <c r="X3198" s="13"/>
      <c r="Y3198" s="13"/>
      <c r="Z3198" s="13"/>
      <c r="AA3198" s="13"/>
      <c r="AB3198" s="13"/>
      <c r="AC3198" s="13"/>
      <c r="AD3198" s="13"/>
      <c r="AE3198" s="13"/>
      <c r="AT3198" s="200" t="s">
        <v>194</v>
      </c>
      <c r="AU3198" s="200" t="s">
        <v>92</v>
      </c>
      <c r="AV3198" s="13" t="s">
        <v>92</v>
      </c>
      <c r="AW3198" s="13" t="s">
        <v>32</v>
      </c>
      <c r="AX3198" s="13" t="s">
        <v>76</v>
      </c>
      <c r="AY3198" s="200" t="s">
        <v>185</v>
      </c>
    </row>
    <row r="3199" s="14" customFormat="1">
      <c r="A3199" s="14"/>
      <c r="B3199" s="219"/>
      <c r="C3199" s="14"/>
      <c r="D3199" s="194" t="s">
        <v>194</v>
      </c>
      <c r="E3199" s="220" t="s">
        <v>1</v>
      </c>
      <c r="F3199" s="221" t="s">
        <v>2394</v>
      </c>
      <c r="G3199" s="14"/>
      <c r="H3199" s="220" t="s">
        <v>1</v>
      </c>
      <c r="I3199" s="222"/>
      <c r="J3199" s="14"/>
      <c r="K3199" s="14"/>
      <c r="L3199" s="219"/>
      <c r="M3199" s="223"/>
      <c r="N3199" s="224"/>
      <c r="O3199" s="224"/>
      <c r="P3199" s="224"/>
      <c r="Q3199" s="224"/>
      <c r="R3199" s="224"/>
      <c r="S3199" s="224"/>
      <c r="T3199" s="225"/>
      <c r="U3199" s="14"/>
      <c r="V3199" s="14"/>
      <c r="W3199" s="14"/>
      <c r="X3199" s="14"/>
      <c r="Y3199" s="14"/>
      <c r="Z3199" s="14"/>
      <c r="AA3199" s="14"/>
      <c r="AB3199" s="14"/>
      <c r="AC3199" s="14"/>
      <c r="AD3199" s="14"/>
      <c r="AE3199" s="14"/>
      <c r="AT3199" s="220" t="s">
        <v>194</v>
      </c>
      <c r="AU3199" s="220" t="s">
        <v>92</v>
      </c>
      <c r="AV3199" s="14" t="s">
        <v>84</v>
      </c>
      <c r="AW3199" s="14" t="s">
        <v>32</v>
      </c>
      <c r="AX3199" s="14" t="s">
        <v>76</v>
      </c>
      <c r="AY3199" s="220" t="s">
        <v>185</v>
      </c>
    </row>
    <row r="3200" s="13" customFormat="1">
      <c r="A3200" s="13"/>
      <c r="B3200" s="199"/>
      <c r="C3200" s="13"/>
      <c r="D3200" s="194" t="s">
        <v>194</v>
      </c>
      <c r="E3200" s="200" t="s">
        <v>1</v>
      </c>
      <c r="F3200" s="201" t="s">
        <v>589</v>
      </c>
      <c r="G3200" s="13"/>
      <c r="H3200" s="202">
        <v>55</v>
      </c>
      <c r="I3200" s="203"/>
      <c r="J3200" s="13"/>
      <c r="K3200" s="13"/>
      <c r="L3200" s="199"/>
      <c r="M3200" s="204"/>
      <c r="N3200" s="205"/>
      <c r="O3200" s="205"/>
      <c r="P3200" s="205"/>
      <c r="Q3200" s="205"/>
      <c r="R3200" s="205"/>
      <c r="S3200" s="205"/>
      <c r="T3200" s="206"/>
      <c r="U3200" s="13"/>
      <c r="V3200" s="13"/>
      <c r="W3200" s="13"/>
      <c r="X3200" s="13"/>
      <c r="Y3200" s="13"/>
      <c r="Z3200" s="13"/>
      <c r="AA3200" s="13"/>
      <c r="AB3200" s="13"/>
      <c r="AC3200" s="13"/>
      <c r="AD3200" s="13"/>
      <c r="AE3200" s="13"/>
      <c r="AT3200" s="200" t="s">
        <v>194</v>
      </c>
      <c r="AU3200" s="200" t="s">
        <v>92</v>
      </c>
      <c r="AV3200" s="13" t="s">
        <v>92</v>
      </c>
      <c r="AW3200" s="13" t="s">
        <v>32</v>
      </c>
      <c r="AX3200" s="13" t="s">
        <v>76</v>
      </c>
      <c r="AY3200" s="200" t="s">
        <v>185</v>
      </c>
    </row>
    <row r="3201" s="14" customFormat="1">
      <c r="A3201" s="14"/>
      <c r="B3201" s="219"/>
      <c r="C3201" s="14"/>
      <c r="D3201" s="194" t="s">
        <v>194</v>
      </c>
      <c r="E3201" s="220" t="s">
        <v>1</v>
      </c>
      <c r="F3201" s="221" t="s">
        <v>675</v>
      </c>
      <c r="G3201" s="14"/>
      <c r="H3201" s="220" t="s">
        <v>1</v>
      </c>
      <c r="I3201" s="222"/>
      <c r="J3201" s="14"/>
      <c r="K3201" s="14"/>
      <c r="L3201" s="219"/>
      <c r="M3201" s="223"/>
      <c r="N3201" s="224"/>
      <c r="O3201" s="224"/>
      <c r="P3201" s="224"/>
      <c r="Q3201" s="224"/>
      <c r="R3201" s="224"/>
      <c r="S3201" s="224"/>
      <c r="T3201" s="225"/>
      <c r="U3201" s="14"/>
      <c r="V3201" s="14"/>
      <c r="W3201" s="14"/>
      <c r="X3201" s="14"/>
      <c r="Y3201" s="14"/>
      <c r="Z3201" s="14"/>
      <c r="AA3201" s="14"/>
      <c r="AB3201" s="14"/>
      <c r="AC3201" s="14"/>
      <c r="AD3201" s="14"/>
      <c r="AE3201" s="14"/>
      <c r="AT3201" s="220" t="s">
        <v>194</v>
      </c>
      <c r="AU3201" s="220" t="s">
        <v>92</v>
      </c>
      <c r="AV3201" s="14" t="s">
        <v>84</v>
      </c>
      <c r="AW3201" s="14" t="s">
        <v>32</v>
      </c>
      <c r="AX3201" s="14" t="s">
        <v>76</v>
      </c>
      <c r="AY3201" s="220" t="s">
        <v>185</v>
      </c>
    </row>
    <row r="3202" s="13" customFormat="1">
      <c r="A3202" s="13"/>
      <c r="B3202" s="199"/>
      <c r="C3202" s="13"/>
      <c r="D3202" s="194" t="s">
        <v>194</v>
      </c>
      <c r="E3202" s="200" t="s">
        <v>1</v>
      </c>
      <c r="F3202" s="201" t="s">
        <v>676</v>
      </c>
      <c r="G3202" s="13"/>
      <c r="H3202" s="202">
        <v>9.9179999999999993</v>
      </c>
      <c r="I3202" s="203"/>
      <c r="J3202" s="13"/>
      <c r="K3202" s="13"/>
      <c r="L3202" s="199"/>
      <c r="M3202" s="204"/>
      <c r="N3202" s="205"/>
      <c r="O3202" s="205"/>
      <c r="P3202" s="205"/>
      <c r="Q3202" s="205"/>
      <c r="R3202" s="205"/>
      <c r="S3202" s="205"/>
      <c r="T3202" s="206"/>
      <c r="U3202" s="13"/>
      <c r="V3202" s="13"/>
      <c r="W3202" s="13"/>
      <c r="X3202" s="13"/>
      <c r="Y3202" s="13"/>
      <c r="Z3202" s="13"/>
      <c r="AA3202" s="13"/>
      <c r="AB3202" s="13"/>
      <c r="AC3202" s="13"/>
      <c r="AD3202" s="13"/>
      <c r="AE3202" s="13"/>
      <c r="AT3202" s="200" t="s">
        <v>194</v>
      </c>
      <c r="AU3202" s="200" t="s">
        <v>92</v>
      </c>
      <c r="AV3202" s="13" t="s">
        <v>92</v>
      </c>
      <c r="AW3202" s="13" t="s">
        <v>32</v>
      </c>
      <c r="AX3202" s="13" t="s">
        <v>76</v>
      </c>
      <c r="AY3202" s="200" t="s">
        <v>185</v>
      </c>
    </row>
    <row r="3203" s="14" customFormat="1">
      <c r="A3203" s="14"/>
      <c r="B3203" s="219"/>
      <c r="C3203" s="14"/>
      <c r="D3203" s="194" t="s">
        <v>194</v>
      </c>
      <c r="E3203" s="220" t="s">
        <v>1</v>
      </c>
      <c r="F3203" s="221" t="s">
        <v>2421</v>
      </c>
      <c r="G3203" s="14"/>
      <c r="H3203" s="220" t="s">
        <v>1</v>
      </c>
      <c r="I3203" s="222"/>
      <c r="J3203" s="14"/>
      <c r="K3203" s="14"/>
      <c r="L3203" s="219"/>
      <c r="M3203" s="223"/>
      <c r="N3203" s="224"/>
      <c r="O3203" s="224"/>
      <c r="P3203" s="224"/>
      <c r="Q3203" s="224"/>
      <c r="R3203" s="224"/>
      <c r="S3203" s="224"/>
      <c r="T3203" s="225"/>
      <c r="U3203" s="14"/>
      <c r="V3203" s="14"/>
      <c r="W3203" s="14"/>
      <c r="X3203" s="14"/>
      <c r="Y3203" s="14"/>
      <c r="Z3203" s="14"/>
      <c r="AA3203" s="14"/>
      <c r="AB3203" s="14"/>
      <c r="AC3203" s="14"/>
      <c r="AD3203" s="14"/>
      <c r="AE3203" s="14"/>
      <c r="AT3203" s="220" t="s">
        <v>194</v>
      </c>
      <c r="AU3203" s="220" t="s">
        <v>92</v>
      </c>
      <c r="AV3203" s="14" t="s">
        <v>84</v>
      </c>
      <c r="AW3203" s="14" t="s">
        <v>32</v>
      </c>
      <c r="AX3203" s="14" t="s">
        <v>76</v>
      </c>
      <c r="AY3203" s="220" t="s">
        <v>185</v>
      </c>
    </row>
    <row r="3204" s="13" customFormat="1">
      <c r="A3204" s="13"/>
      <c r="B3204" s="199"/>
      <c r="C3204" s="13"/>
      <c r="D3204" s="194" t="s">
        <v>194</v>
      </c>
      <c r="E3204" s="200" t="s">
        <v>1</v>
      </c>
      <c r="F3204" s="201" t="s">
        <v>2422</v>
      </c>
      <c r="G3204" s="13"/>
      <c r="H3204" s="202">
        <v>493.99799999999999</v>
      </c>
      <c r="I3204" s="203"/>
      <c r="J3204" s="13"/>
      <c r="K3204" s="13"/>
      <c r="L3204" s="199"/>
      <c r="M3204" s="204"/>
      <c r="N3204" s="205"/>
      <c r="O3204" s="205"/>
      <c r="P3204" s="205"/>
      <c r="Q3204" s="205"/>
      <c r="R3204" s="205"/>
      <c r="S3204" s="205"/>
      <c r="T3204" s="206"/>
      <c r="U3204" s="13"/>
      <c r="V3204" s="13"/>
      <c r="W3204" s="13"/>
      <c r="X3204" s="13"/>
      <c r="Y3204" s="13"/>
      <c r="Z3204" s="13"/>
      <c r="AA3204" s="13"/>
      <c r="AB3204" s="13"/>
      <c r="AC3204" s="13"/>
      <c r="AD3204" s="13"/>
      <c r="AE3204" s="13"/>
      <c r="AT3204" s="200" t="s">
        <v>194</v>
      </c>
      <c r="AU3204" s="200" t="s">
        <v>92</v>
      </c>
      <c r="AV3204" s="13" t="s">
        <v>92</v>
      </c>
      <c r="AW3204" s="13" t="s">
        <v>32</v>
      </c>
      <c r="AX3204" s="13" t="s">
        <v>76</v>
      </c>
      <c r="AY3204" s="200" t="s">
        <v>185</v>
      </c>
    </row>
    <row r="3205" s="13" customFormat="1">
      <c r="A3205" s="13"/>
      <c r="B3205" s="199"/>
      <c r="C3205" s="13"/>
      <c r="D3205" s="194" t="s">
        <v>194</v>
      </c>
      <c r="E3205" s="200" t="s">
        <v>1</v>
      </c>
      <c r="F3205" s="201" t="s">
        <v>3820</v>
      </c>
      <c r="G3205" s="13"/>
      <c r="H3205" s="202">
        <v>8.1999999999999993</v>
      </c>
      <c r="I3205" s="203"/>
      <c r="J3205" s="13"/>
      <c r="K3205" s="13"/>
      <c r="L3205" s="199"/>
      <c r="M3205" s="204"/>
      <c r="N3205" s="205"/>
      <c r="O3205" s="205"/>
      <c r="P3205" s="205"/>
      <c r="Q3205" s="205"/>
      <c r="R3205" s="205"/>
      <c r="S3205" s="205"/>
      <c r="T3205" s="206"/>
      <c r="U3205" s="13"/>
      <c r="V3205" s="13"/>
      <c r="W3205" s="13"/>
      <c r="X3205" s="13"/>
      <c r="Y3205" s="13"/>
      <c r="Z3205" s="13"/>
      <c r="AA3205" s="13"/>
      <c r="AB3205" s="13"/>
      <c r="AC3205" s="13"/>
      <c r="AD3205" s="13"/>
      <c r="AE3205" s="13"/>
      <c r="AT3205" s="200" t="s">
        <v>194</v>
      </c>
      <c r="AU3205" s="200" t="s">
        <v>92</v>
      </c>
      <c r="AV3205" s="13" t="s">
        <v>92</v>
      </c>
      <c r="AW3205" s="13" t="s">
        <v>32</v>
      </c>
      <c r="AX3205" s="13" t="s">
        <v>76</v>
      </c>
      <c r="AY3205" s="200" t="s">
        <v>185</v>
      </c>
    </row>
    <row r="3206" s="14" customFormat="1">
      <c r="A3206" s="14"/>
      <c r="B3206" s="219"/>
      <c r="C3206" s="14"/>
      <c r="D3206" s="194" t="s">
        <v>194</v>
      </c>
      <c r="E3206" s="220" t="s">
        <v>1</v>
      </c>
      <c r="F3206" s="221" t="s">
        <v>3821</v>
      </c>
      <c r="G3206" s="14"/>
      <c r="H3206" s="220" t="s">
        <v>1</v>
      </c>
      <c r="I3206" s="222"/>
      <c r="J3206" s="14"/>
      <c r="K3206" s="14"/>
      <c r="L3206" s="219"/>
      <c r="M3206" s="223"/>
      <c r="N3206" s="224"/>
      <c r="O3206" s="224"/>
      <c r="P3206" s="224"/>
      <c r="Q3206" s="224"/>
      <c r="R3206" s="224"/>
      <c r="S3206" s="224"/>
      <c r="T3206" s="225"/>
      <c r="U3206" s="14"/>
      <c r="V3206" s="14"/>
      <c r="W3206" s="14"/>
      <c r="X3206" s="14"/>
      <c r="Y3206" s="14"/>
      <c r="Z3206" s="14"/>
      <c r="AA3206" s="14"/>
      <c r="AB3206" s="14"/>
      <c r="AC3206" s="14"/>
      <c r="AD3206" s="14"/>
      <c r="AE3206" s="14"/>
      <c r="AT3206" s="220" t="s">
        <v>194</v>
      </c>
      <c r="AU3206" s="220" t="s">
        <v>92</v>
      </c>
      <c r="AV3206" s="14" t="s">
        <v>84</v>
      </c>
      <c r="AW3206" s="14" t="s">
        <v>32</v>
      </c>
      <c r="AX3206" s="14" t="s">
        <v>76</v>
      </c>
      <c r="AY3206" s="220" t="s">
        <v>185</v>
      </c>
    </row>
    <row r="3207" s="13" customFormat="1">
      <c r="A3207" s="13"/>
      <c r="B3207" s="199"/>
      <c r="C3207" s="13"/>
      <c r="D3207" s="194" t="s">
        <v>194</v>
      </c>
      <c r="E3207" s="200" t="s">
        <v>1</v>
      </c>
      <c r="F3207" s="201" t="s">
        <v>3822</v>
      </c>
      <c r="G3207" s="13"/>
      <c r="H3207" s="202">
        <v>2542.1199999999999</v>
      </c>
      <c r="I3207" s="203"/>
      <c r="J3207" s="13"/>
      <c r="K3207" s="13"/>
      <c r="L3207" s="199"/>
      <c r="M3207" s="204"/>
      <c r="N3207" s="205"/>
      <c r="O3207" s="205"/>
      <c r="P3207" s="205"/>
      <c r="Q3207" s="205"/>
      <c r="R3207" s="205"/>
      <c r="S3207" s="205"/>
      <c r="T3207" s="206"/>
      <c r="U3207" s="13"/>
      <c r="V3207" s="13"/>
      <c r="W3207" s="13"/>
      <c r="X3207" s="13"/>
      <c r="Y3207" s="13"/>
      <c r="Z3207" s="13"/>
      <c r="AA3207" s="13"/>
      <c r="AB3207" s="13"/>
      <c r="AC3207" s="13"/>
      <c r="AD3207" s="13"/>
      <c r="AE3207" s="13"/>
      <c r="AT3207" s="200" t="s">
        <v>194</v>
      </c>
      <c r="AU3207" s="200" t="s">
        <v>92</v>
      </c>
      <c r="AV3207" s="13" t="s">
        <v>92</v>
      </c>
      <c r="AW3207" s="13" t="s">
        <v>32</v>
      </c>
      <c r="AX3207" s="13" t="s">
        <v>76</v>
      </c>
      <c r="AY3207" s="200" t="s">
        <v>185</v>
      </c>
    </row>
    <row r="3208" s="14" customFormat="1">
      <c r="A3208" s="14"/>
      <c r="B3208" s="219"/>
      <c r="C3208" s="14"/>
      <c r="D3208" s="194" t="s">
        <v>194</v>
      </c>
      <c r="E3208" s="220" t="s">
        <v>1</v>
      </c>
      <c r="F3208" s="221" t="s">
        <v>3823</v>
      </c>
      <c r="G3208" s="14"/>
      <c r="H3208" s="220" t="s">
        <v>1</v>
      </c>
      <c r="I3208" s="222"/>
      <c r="J3208" s="14"/>
      <c r="K3208" s="14"/>
      <c r="L3208" s="219"/>
      <c r="M3208" s="223"/>
      <c r="N3208" s="224"/>
      <c r="O3208" s="224"/>
      <c r="P3208" s="224"/>
      <c r="Q3208" s="224"/>
      <c r="R3208" s="224"/>
      <c r="S3208" s="224"/>
      <c r="T3208" s="225"/>
      <c r="U3208" s="14"/>
      <c r="V3208" s="14"/>
      <c r="W3208" s="14"/>
      <c r="X3208" s="14"/>
      <c r="Y3208" s="14"/>
      <c r="Z3208" s="14"/>
      <c r="AA3208" s="14"/>
      <c r="AB3208" s="14"/>
      <c r="AC3208" s="14"/>
      <c r="AD3208" s="14"/>
      <c r="AE3208" s="14"/>
      <c r="AT3208" s="220" t="s">
        <v>194</v>
      </c>
      <c r="AU3208" s="220" t="s">
        <v>92</v>
      </c>
      <c r="AV3208" s="14" t="s">
        <v>84</v>
      </c>
      <c r="AW3208" s="14" t="s">
        <v>32</v>
      </c>
      <c r="AX3208" s="14" t="s">
        <v>76</v>
      </c>
      <c r="AY3208" s="220" t="s">
        <v>185</v>
      </c>
    </row>
    <row r="3209" s="13" customFormat="1">
      <c r="A3209" s="13"/>
      <c r="B3209" s="199"/>
      <c r="C3209" s="13"/>
      <c r="D3209" s="194" t="s">
        <v>194</v>
      </c>
      <c r="E3209" s="200" t="s">
        <v>1</v>
      </c>
      <c r="F3209" s="201" t="s">
        <v>3824</v>
      </c>
      <c r="G3209" s="13"/>
      <c r="H3209" s="202">
        <v>2068.569</v>
      </c>
      <c r="I3209" s="203"/>
      <c r="J3209" s="13"/>
      <c r="K3209" s="13"/>
      <c r="L3209" s="199"/>
      <c r="M3209" s="204"/>
      <c r="N3209" s="205"/>
      <c r="O3209" s="205"/>
      <c r="P3209" s="205"/>
      <c r="Q3209" s="205"/>
      <c r="R3209" s="205"/>
      <c r="S3209" s="205"/>
      <c r="T3209" s="206"/>
      <c r="U3209" s="13"/>
      <c r="V3209" s="13"/>
      <c r="W3209" s="13"/>
      <c r="X3209" s="13"/>
      <c r="Y3209" s="13"/>
      <c r="Z3209" s="13"/>
      <c r="AA3209" s="13"/>
      <c r="AB3209" s="13"/>
      <c r="AC3209" s="13"/>
      <c r="AD3209" s="13"/>
      <c r="AE3209" s="13"/>
      <c r="AT3209" s="200" t="s">
        <v>194</v>
      </c>
      <c r="AU3209" s="200" t="s">
        <v>92</v>
      </c>
      <c r="AV3209" s="13" t="s">
        <v>92</v>
      </c>
      <c r="AW3209" s="13" t="s">
        <v>32</v>
      </c>
      <c r="AX3209" s="13" t="s">
        <v>76</v>
      </c>
      <c r="AY3209" s="200" t="s">
        <v>185</v>
      </c>
    </row>
    <row r="3210" s="15" customFormat="1">
      <c r="A3210" s="15"/>
      <c r="B3210" s="226"/>
      <c r="C3210" s="15"/>
      <c r="D3210" s="194" t="s">
        <v>194</v>
      </c>
      <c r="E3210" s="227" t="s">
        <v>1</v>
      </c>
      <c r="F3210" s="228" t="s">
        <v>276</v>
      </c>
      <c r="G3210" s="15"/>
      <c r="H3210" s="229">
        <v>5826.0570000000007</v>
      </c>
      <c r="I3210" s="230"/>
      <c r="J3210" s="15"/>
      <c r="K3210" s="15"/>
      <c r="L3210" s="226"/>
      <c r="M3210" s="231"/>
      <c r="N3210" s="232"/>
      <c r="O3210" s="232"/>
      <c r="P3210" s="232"/>
      <c r="Q3210" s="232"/>
      <c r="R3210" s="232"/>
      <c r="S3210" s="232"/>
      <c r="T3210" s="233"/>
      <c r="U3210" s="15"/>
      <c r="V3210" s="15"/>
      <c r="W3210" s="15"/>
      <c r="X3210" s="15"/>
      <c r="Y3210" s="15"/>
      <c r="Z3210" s="15"/>
      <c r="AA3210" s="15"/>
      <c r="AB3210" s="15"/>
      <c r="AC3210" s="15"/>
      <c r="AD3210" s="15"/>
      <c r="AE3210" s="15"/>
      <c r="AT3210" s="227" t="s">
        <v>194</v>
      </c>
      <c r="AU3210" s="227" t="s">
        <v>92</v>
      </c>
      <c r="AV3210" s="15" t="s">
        <v>191</v>
      </c>
      <c r="AW3210" s="15" t="s">
        <v>32</v>
      </c>
      <c r="AX3210" s="15" t="s">
        <v>84</v>
      </c>
      <c r="AY3210" s="227" t="s">
        <v>185</v>
      </c>
    </row>
    <row r="3211" s="2" customFormat="1" ht="37.8" customHeight="1">
      <c r="A3211" s="38"/>
      <c r="B3211" s="180"/>
      <c r="C3211" s="181" t="s">
        <v>3825</v>
      </c>
      <c r="D3211" s="181" t="s">
        <v>187</v>
      </c>
      <c r="E3211" s="182" t="s">
        <v>3826</v>
      </c>
      <c r="F3211" s="183" t="s">
        <v>3827</v>
      </c>
      <c r="G3211" s="184" t="s">
        <v>190</v>
      </c>
      <c r="H3211" s="185">
        <v>5823.0569999999998</v>
      </c>
      <c r="I3211" s="186"/>
      <c r="J3211" s="187">
        <f>ROUND(I3211*H3211,2)</f>
        <v>0</v>
      </c>
      <c r="K3211" s="183" t="s">
        <v>199</v>
      </c>
      <c r="L3211" s="39"/>
      <c r="M3211" s="188" t="s">
        <v>1</v>
      </c>
      <c r="N3211" s="189" t="s">
        <v>42</v>
      </c>
      <c r="O3211" s="77"/>
      <c r="P3211" s="190">
        <f>O3211*H3211</f>
        <v>0</v>
      </c>
      <c r="Q3211" s="190">
        <v>0.00029</v>
      </c>
      <c r="R3211" s="190">
        <f>Q3211*H3211</f>
        <v>1.68868653</v>
      </c>
      <c r="S3211" s="190">
        <v>0</v>
      </c>
      <c r="T3211" s="191">
        <f>S3211*H3211</f>
        <v>0</v>
      </c>
      <c r="U3211" s="38"/>
      <c r="V3211" s="38"/>
      <c r="W3211" s="38"/>
      <c r="X3211" s="38"/>
      <c r="Y3211" s="38"/>
      <c r="Z3211" s="38"/>
      <c r="AA3211" s="38"/>
      <c r="AB3211" s="38"/>
      <c r="AC3211" s="38"/>
      <c r="AD3211" s="38"/>
      <c r="AE3211" s="38"/>
      <c r="AR3211" s="192" t="s">
        <v>301</v>
      </c>
      <c r="AT3211" s="192" t="s">
        <v>187</v>
      </c>
      <c r="AU3211" s="192" t="s">
        <v>92</v>
      </c>
      <c r="AY3211" s="19" t="s">
        <v>185</v>
      </c>
      <c r="BE3211" s="193">
        <f>IF(N3211="základní",J3211,0)</f>
        <v>0</v>
      </c>
      <c r="BF3211" s="193">
        <f>IF(N3211="snížená",J3211,0)</f>
        <v>0</v>
      </c>
      <c r="BG3211" s="193">
        <f>IF(N3211="zákl. přenesená",J3211,0)</f>
        <v>0</v>
      </c>
      <c r="BH3211" s="193">
        <f>IF(N3211="sníž. přenesená",J3211,0)</f>
        <v>0</v>
      </c>
      <c r="BI3211" s="193">
        <f>IF(N3211="nulová",J3211,0)</f>
        <v>0</v>
      </c>
      <c r="BJ3211" s="19" t="s">
        <v>92</v>
      </c>
      <c r="BK3211" s="193">
        <f>ROUND(I3211*H3211,2)</f>
        <v>0</v>
      </c>
      <c r="BL3211" s="19" t="s">
        <v>301</v>
      </c>
      <c r="BM3211" s="192" t="s">
        <v>3828</v>
      </c>
    </row>
    <row r="3212" s="2" customFormat="1">
      <c r="A3212" s="38"/>
      <c r="B3212" s="39"/>
      <c r="C3212" s="38"/>
      <c r="D3212" s="194" t="s">
        <v>193</v>
      </c>
      <c r="E3212" s="38"/>
      <c r="F3212" s="195" t="s">
        <v>3827</v>
      </c>
      <c r="G3212" s="38"/>
      <c r="H3212" s="38"/>
      <c r="I3212" s="196"/>
      <c r="J3212" s="38"/>
      <c r="K3212" s="38"/>
      <c r="L3212" s="39"/>
      <c r="M3212" s="197"/>
      <c r="N3212" s="198"/>
      <c r="O3212" s="77"/>
      <c r="P3212" s="77"/>
      <c r="Q3212" s="77"/>
      <c r="R3212" s="77"/>
      <c r="S3212" s="77"/>
      <c r="T3212" s="78"/>
      <c r="U3212" s="38"/>
      <c r="V3212" s="38"/>
      <c r="W3212" s="38"/>
      <c r="X3212" s="38"/>
      <c r="Y3212" s="38"/>
      <c r="Z3212" s="38"/>
      <c r="AA3212" s="38"/>
      <c r="AB3212" s="38"/>
      <c r="AC3212" s="38"/>
      <c r="AD3212" s="38"/>
      <c r="AE3212" s="38"/>
      <c r="AT3212" s="19" t="s">
        <v>193</v>
      </c>
      <c r="AU3212" s="19" t="s">
        <v>92</v>
      </c>
    </row>
    <row r="3213" s="2" customFormat="1">
      <c r="A3213" s="38"/>
      <c r="B3213" s="39"/>
      <c r="C3213" s="38"/>
      <c r="D3213" s="207" t="s">
        <v>201</v>
      </c>
      <c r="E3213" s="38"/>
      <c r="F3213" s="208" t="s">
        <v>3829</v>
      </c>
      <c r="G3213" s="38"/>
      <c r="H3213" s="38"/>
      <c r="I3213" s="196"/>
      <c r="J3213" s="38"/>
      <c r="K3213" s="38"/>
      <c r="L3213" s="39"/>
      <c r="M3213" s="197"/>
      <c r="N3213" s="198"/>
      <c r="O3213" s="77"/>
      <c r="P3213" s="77"/>
      <c r="Q3213" s="77"/>
      <c r="R3213" s="77"/>
      <c r="S3213" s="77"/>
      <c r="T3213" s="78"/>
      <c r="U3213" s="38"/>
      <c r="V3213" s="38"/>
      <c r="W3213" s="38"/>
      <c r="X3213" s="38"/>
      <c r="Y3213" s="38"/>
      <c r="Z3213" s="38"/>
      <c r="AA3213" s="38"/>
      <c r="AB3213" s="38"/>
      <c r="AC3213" s="38"/>
      <c r="AD3213" s="38"/>
      <c r="AE3213" s="38"/>
      <c r="AT3213" s="19" t="s">
        <v>201</v>
      </c>
      <c r="AU3213" s="19" t="s">
        <v>92</v>
      </c>
    </row>
    <row r="3214" s="2" customFormat="1" ht="21.75" customHeight="1">
      <c r="A3214" s="38"/>
      <c r="B3214" s="180"/>
      <c r="C3214" s="181" t="s">
        <v>3830</v>
      </c>
      <c r="D3214" s="181" t="s">
        <v>187</v>
      </c>
      <c r="E3214" s="182" t="s">
        <v>3831</v>
      </c>
      <c r="F3214" s="183" t="s">
        <v>3832</v>
      </c>
      <c r="G3214" s="184" t="s">
        <v>190</v>
      </c>
      <c r="H3214" s="185">
        <v>840.93399999999997</v>
      </c>
      <c r="I3214" s="186"/>
      <c r="J3214" s="187">
        <f>ROUND(I3214*H3214,2)</f>
        <v>0</v>
      </c>
      <c r="K3214" s="183" t="s">
        <v>1</v>
      </c>
      <c r="L3214" s="39"/>
      <c r="M3214" s="188" t="s">
        <v>1</v>
      </c>
      <c r="N3214" s="189" t="s">
        <v>42</v>
      </c>
      <c r="O3214" s="77"/>
      <c r="P3214" s="190">
        <f>O3214*H3214</f>
        <v>0</v>
      </c>
      <c r="Q3214" s="190">
        <v>0.00033</v>
      </c>
      <c r="R3214" s="190">
        <f>Q3214*H3214</f>
        <v>0.27750821999999997</v>
      </c>
      <c r="S3214" s="190">
        <v>0</v>
      </c>
      <c r="T3214" s="191">
        <f>S3214*H3214</f>
        <v>0</v>
      </c>
      <c r="U3214" s="38"/>
      <c r="V3214" s="38"/>
      <c r="W3214" s="38"/>
      <c r="X3214" s="38"/>
      <c r="Y3214" s="38"/>
      <c r="Z3214" s="38"/>
      <c r="AA3214" s="38"/>
      <c r="AB3214" s="38"/>
      <c r="AC3214" s="38"/>
      <c r="AD3214" s="38"/>
      <c r="AE3214" s="38"/>
      <c r="AR3214" s="192" t="s">
        <v>301</v>
      </c>
      <c r="AT3214" s="192" t="s">
        <v>187</v>
      </c>
      <c r="AU3214" s="192" t="s">
        <v>92</v>
      </c>
      <c r="AY3214" s="19" t="s">
        <v>185</v>
      </c>
      <c r="BE3214" s="193">
        <f>IF(N3214="základní",J3214,0)</f>
        <v>0</v>
      </c>
      <c r="BF3214" s="193">
        <f>IF(N3214="snížená",J3214,0)</f>
        <v>0</v>
      </c>
      <c r="BG3214" s="193">
        <f>IF(N3214="zákl. přenesená",J3214,0)</f>
        <v>0</v>
      </c>
      <c r="BH3214" s="193">
        <f>IF(N3214="sníž. přenesená",J3214,0)</f>
        <v>0</v>
      </c>
      <c r="BI3214" s="193">
        <f>IF(N3214="nulová",J3214,0)</f>
        <v>0</v>
      </c>
      <c r="BJ3214" s="19" t="s">
        <v>92</v>
      </c>
      <c r="BK3214" s="193">
        <f>ROUND(I3214*H3214,2)</f>
        <v>0</v>
      </c>
      <c r="BL3214" s="19" t="s">
        <v>301</v>
      </c>
      <c r="BM3214" s="192" t="s">
        <v>3833</v>
      </c>
    </row>
    <row r="3215" s="2" customFormat="1">
      <c r="A3215" s="38"/>
      <c r="B3215" s="39"/>
      <c r="C3215" s="38"/>
      <c r="D3215" s="194" t="s">
        <v>193</v>
      </c>
      <c r="E3215" s="38"/>
      <c r="F3215" s="195" t="s">
        <v>3832</v>
      </c>
      <c r="G3215" s="38"/>
      <c r="H3215" s="38"/>
      <c r="I3215" s="196"/>
      <c r="J3215" s="38"/>
      <c r="K3215" s="38"/>
      <c r="L3215" s="39"/>
      <c r="M3215" s="197"/>
      <c r="N3215" s="198"/>
      <c r="O3215" s="77"/>
      <c r="P3215" s="77"/>
      <c r="Q3215" s="77"/>
      <c r="R3215" s="77"/>
      <c r="S3215" s="77"/>
      <c r="T3215" s="78"/>
      <c r="U3215" s="38"/>
      <c r="V3215" s="38"/>
      <c r="W3215" s="38"/>
      <c r="X3215" s="38"/>
      <c r="Y3215" s="38"/>
      <c r="Z3215" s="38"/>
      <c r="AA3215" s="38"/>
      <c r="AB3215" s="38"/>
      <c r="AC3215" s="38"/>
      <c r="AD3215" s="38"/>
      <c r="AE3215" s="38"/>
      <c r="AT3215" s="19" t="s">
        <v>193</v>
      </c>
      <c r="AU3215" s="19" t="s">
        <v>92</v>
      </c>
    </row>
    <row r="3216" s="14" customFormat="1">
      <c r="A3216" s="14"/>
      <c r="B3216" s="219"/>
      <c r="C3216" s="14"/>
      <c r="D3216" s="194" t="s">
        <v>194</v>
      </c>
      <c r="E3216" s="220" t="s">
        <v>1</v>
      </c>
      <c r="F3216" s="221" t="s">
        <v>3804</v>
      </c>
      <c r="G3216" s="14"/>
      <c r="H3216" s="220" t="s">
        <v>1</v>
      </c>
      <c r="I3216" s="222"/>
      <c r="J3216" s="14"/>
      <c r="K3216" s="14"/>
      <c r="L3216" s="219"/>
      <c r="M3216" s="223"/>
      <c r="N3216" s="224"/>
      <c r="O3216" s="224"/>
      <c r="P3216" s="224"/>
      <c r="Q3216" s="224"/>
      <c r="R3216" s="224"/>
      <c r="S3216" s="224"/>
      <c r="T3216" s="225"/>
      <c r="U3216" s="14"/>
      <c r="V3216" s="14"/>
      <c r="W3216" s="14"/>
      <c r="X3216" s="14"/>
      <c r="Y3216" s="14"/>
      <c r="Z3216" s="14"/>
      <c r="AA3216" s="14"/>
      <c r="AB3216" s="14"/>
      <c r="AC3216" s="14"/>
      <c r="AD3216" s="14"/>
      <c r="AE3216" s="14"/>
      <c r="AT3216" s="220" t="s">
        <v>194</v>
      </c>
      <c r="AU3216" s="220" t="s">
        <v>92</v>
      </c>
      <c r="AV3216" s="14" t="s">
        <v>84</v>
      </c>
      <c r="AW3216" s="14" t="s">
        <v>32</v>
      </c>
      <c r="AX3216" s="14" t="s">
        <v>76</v>
      </c>
      <c r="AY3216" s="220" t="s">
        <v>185</v>
      </c>
    </row>
    <row r="3217" s="14" customFormat="1">
      <c r="A3217" s="14"/>
      <c r="B3217" s="219"/>
      <c r="C3217" s="14"/>
      <c r="D3217" s="194" t="s">
        <v>194</v>
      </c>
      <c r="E3217" s="220" t="s">
        <v>1</v>
      </c>
      <c r="F3217" s="221" t="s">
        <v>3834</v>
      </c>
      <c r="G3217" s="14"/>
      <c r="H3217" s="220" t="s">
        <v>1</v>
      </c>
      <c r="I3217" s="222"/>
      <c r="J3217" s="14"/>
      <c r="K3217" s="14"/>
      <c r="L3217" s="219"/>
      <c r="M3217" s="223"/>
      <c r="N3217" s="224"/>
      <c r="O3217" s="224"/>
      <c r="P3217" s="224"/>
      <c r="Q3217" s="224"/>
      <c r="R3217" s="224"/>
      <c r="S3217" s="224"/>
      <c r="T3217" s="225"/>
      <c r="U3217" s="14"/>
      <c r="V3217" s="14"/>
      <c r="W3217" s="14"/>
      <c r="X3217" s="14"/>
      <c r="Y3217" s="14"/>
      <c r="Z3217" s="14"/>
      <c r="AA3217" s="14"/>
      <c r="AB3217" s="14"/>
      <c r="AC3217" s="14"/>
      <c r="AD3217" s="14"/>
      <c r="AE3217" s="14"/>
      <c r="AT3217" s="220" t="s">
        <v>194</v>
      </c>
      <c r="AU3217" s="220" t="s">
        <v>92</v>
      </c>
      <c r="AV3217" s="14" t="s">
        <v>84</v>
      </c>
      <c r="AW3217" s="14" t="s">
        <v>32</v>
      </c>
      <c r="AX3217" s="14" t="s">
        <v>76</v>
      </c>
      <c r="AY3217" s="220" t="s">
        <v>185</v>
      </c>
    </row>
    <row r="3218" s="13" customFormat="1">
      <c r="A3218" s="13"/>
      <c r="B3218" s="199"/>
      <c r="C3218" s="13"/>
      <c r="D3218" s="194" t="s">
        <v>194</v>
      </c>
      <c r="E3218" s="200" t="s">
        <v>1</v>
      </c>
      <c r="F3218" s="201" t="s">
        <v>3835</v>
      </c>
      <c r="G3218" s="13"/>
      <c r="H3218" s="202">
        <v>882.33399999999995</v>
      </c>
      <c r="I3218" s="203"/>
      <c r="J3218" s="13"/>
      <c r="K3218" s="13"/>
      <c r="L3218" s="199"/>
      <c r="M3218" s="204"/>
      <c r="N3218" s="205"/>
      <c r="O3218" s="205"/>
      <c r="P3218" s="205"/>
      <c r="Q3218" s="205"/>
      <c r="R3218" s="205"/>
      <c r="S3218" s="205"/>
      <c r="T3218" s="206"/>
      <c r="U3218" s="13"/>
      <c r="V3218" s="13"/>
      <c r="W3218" s="13"/>
      <c r="X3218" s="13"/>
      <c r="Y3218" s="13"/>
      <c r="Z3218" s="13"/>
      <c r="AA3218" s="13"/>
      <c r="AB3218" s="13"/>
      <c r="AC3218" s="13"/>
      <c r="AD3218" s="13"/>
      <c r="AE3218" s="13"/>
      <c r="AT3218" s="200" t="s">
        <v>194</v>
      </c>
      <c r="AU3218" s="200" t="s">
        <v>92</v>
      </c>
      <c r="AV3218" s="13" t="s">
        <v>92</v>
      </c>
      <c r="AW3218" s="13" t="s">
        <v>32</v>
      </c>
      <c r="AX3218" s="13" t="s">
        <v>76</v>
      </c>
      <c r="AY3218" s="200" t="s">
        <v>185</v>
      </c>
    </row>
    <row r="3219" s="13" customFormat="1">
      <c r="A3219" s="13"/>
      <c r="B3219" s="199"/>
      <c r="C3219" s="13"/>
      <c r="D3219" s="194" t="s">
        <v>194</v>
      </c>
      <c r="E3219" s="200" t="s">
        <v>1</v>
      </c>
      <c r="F3219" s="201" t="s">
        <v>3836</v>
      </c>
      <c r="G3219" s="13"/>
      <c r="H3219" s="202">
        <v>-41.399999999999999</v>
      </c>
      <c r="I3219" s="203"/>
      <c r="J3219" s="13"/>
      <c r="K3219" s="13"/>
      <c r="L3219" s="199"/>
      <c r="M3219" s="204"/>
      <c r="N3219" s="205"/>
      <c r="O3219" s="205"/>
      <c r="P3219" s="205"/>
      <c r="Q3219" s="205"/>
      <c r="R3219" s="205"/>
      <c r="S3219" s="205"/>
      <c r="T3219" s="206"/>
      <c r="U3219" s="13"/>
      <c r="V3219" s="13"/>
      <c r="W3219" s="13"/>
      <c r="X3219" s="13"/>
      <c r="Y3219" s="13"/>
      <c r="Z3219" s="13"/>
      <c r="AA3219" s="13"/>
      <c r="AB3219" s="13"/>
      <c r="AC3219" s="13"/>
      <c r="AD3219" s="13"/>
      <c r="AE3219" s="13"/>
      <c r="AT3219" s="200" t="s">
        <v>194</v>
      </c>
      <c r="AU3219" s="200" t="s">
        <v>92</v>
      </c>
      <c r="AV3219" s="13" t="s">
        <v>92</v>
      </c>
      <c r="AW3219" s="13" t="s">
        <v>32</v>
      </c>
      <c r="AX3219" s="13" t="s">
        <v>76</v>
      </c>
      <c r="AY3219" s="200" t="s">
        <v>185</v>
      </c>
    </row>
    <row r="3220" s="15" customFormat="1">
      <c r="A3220" s="15"/>
      <c r="B3220" s="226"/>
      <c r="C3220" s="15"/>
      <c r="D3220" s="194" t="s">
        <v>194</v>
      </c>
      <c r="E3220" s="227" t="s">
        <v>1</v>
      </c>
      <c r="F3220" s="228" t="s">
        <v>276</v>
      </c>
      <c r="G3220" s="15"/>
      <c r="H3220" s="229">
        <v>840.93399999999997</v>
      </c>
      <c r="I3220" s="230"/>
      <c r="J3220" s="15"/>
      <c r="K3220" s="15"/>
      <c r="L3220" s="226"/>
      <c r="M3220" s="231"/>
      <c r="N3220" s="232"/>
      <c r="O3220" s="232"/>
      <c r="P3220" s="232"/>
      <c r="Q3220" s="232"/>
      <c r="R3220" s="232"/>
      <c r="S3220" s="232"/>
      <c r="T3220" s="233"/>
      <c r="U3220" s="15"/>
      <c r="V3220" s="15"/>
      <c r="W3220" s="15"/>
      <c r="X3220" s="15"/>
      <c r="Y3220" s="15"/>
      <c r="Z3220" s="15"/>
      <c r="AA3220" s="15"/>
      <c r="AB3220" s="15"/>
      <c r="AC3220" s="15"/>
      <c r="AD3220" s="15"/>
      <c r="AE3220" s="15"/>
      <c r="AT3220" s="227" t="s">
        <v>194</v>
      </c>
      <c r="AU3220" s="227" t="s">
        <v>92</v>
      </c>
      <c r="AV3220" s="15" t="s">
        <v>191</v>
      </c>
      <c r="AW3220" s="15" t="s">
        <v>32</v>
      </c>
      <c r="AX3220" s="15" t="s">
        <v>84</v>
      </c>
      <c r="AY3220" s="227" t="s">
        <v>185</v>
      </c>
    </row>
    <row r="3221" s="2" customFormat="1" ht="24.15" customHeight="1">
      <c r="A3221" s="38"/>
      <c r="B3221" s="180"/>
      <c r="C3221" s="181" t="s">
        <v>3837</v>
      </c>
      <c r="D3221" s="181" t="s">
        <v>187</v>
      </c>
      <c r="E3221" s="182" t="s">
        <v>3838</v>
      </c>
      <c r="F3221" s="183" t="s">
        <v>3839</v>
      </c>
      <c r="G3221" s="184" t="s">
        <v>190</v>
      </c>
      <c r="H3221" s="185">
        <v>102.014</v>
      </c>
      <c r="I3221" s="186"/>
      <c r="J3221" s="187">
        <f>ROUND(I3221*H3221,2)</f>
        <v>0</v>
      </c>
      <c r="K3221" s="183" t="s">
        <v>1</v>
      </c>
      <c r="L3221" s="39"/>
      <c r="M3221" s="188" t="s">
        <v>1</v>
      </c>
      <c r="N3221" s="189" t="s">
        <v>42</v>
      </c>
      <c r="O3221" s="77"/>
      <c r="P3221" s="190">
        <f>O3221*H3221</f>
        <v>0</v>
      </c>
      <c r="Q3221" s="190">
        <v>0.00033</v>
      </c>
      <c r="R3221" s="190">
        <f>Q3221*H3221</f>
        <v>0.033664619999999999</v>
      </c>
      <c r="S3221" s="190">
        <v>0</v>
      </c>
      <c r="T3221" s="191">
        <f>S3221*H3221</f>
        <v>0</v>
      </c>
      <c r="U3221" s="38"/>
      <c r="V3221" s="38"/>
      <c r="W3221" s="38"/>
      <c r="X3221" s="38"/>
      <c r="Y3221" s="38"/>
      <c r="Z3221" s="38"/>
      <c r="AA3221" s="38"/>
      <c r="AB3221" s="38"/>
      <c r="AC3221" s="38"/>
      <c r="AD3221" s="38"/>
      <c r="AE3221" s="38"/>
      <c r="AR3221" s="192" t="s">
        <v>301</v>
      </c>
      <c r="AT3221" s="192" t="s">
        <v>187</v>
      </c>
      <c r="AU3221" s="192" t="s">
        <v>92</v>
      </c>
      <c r="AY3221" s="19" t="s">
        <v>185</v>
      </c>
      <c r="BE3221" s="193">
        <f>IF(N3221="základní",J3221,0)</f>
        <v>0</v>
      </c>
      <c r="BF3221" s="193">
        <f>IF(N3221="snížená",J3221,0)</f>
        <v>0</v>
      </c>
      <c r="BG3221" s="193">
        <f>IF(N3221="zákl. přenesená",J3221,0)</f>
        <v>0</v>
      </c>
      <c r="BH3221" s="193">
        <f>IF(N3221="sníž. přenesená",J3221,0)</f>
        <v>0</v>
      </c>
      <c r="BI3221" s="193">
        <f>IF(N3221="nulová",J3221,0)</f>
        <v>0</v>
      </c>
      <c r="BJ3221" s="19" t="s">
        <v>92</v>
      </c>
      <c r="BK3221" s="193">
        <f>ROUND(I3221*H3221,2)</f>
        <v>0</v>
      </c>
      <c r="BL3221" s="19" t="s">
        <v>301</v>
      </c>
      <c r="BM3221" s="192" t="s">
        <v>3840</v>
      </c>
    </row>
    <row r="3222" s="2" customFormat="1">
      <c r="A3222" s="38"/>
      <c r="B3222" s="39"/>
      <c r="C3222" s="38"/>
      <c r="D3222" s="194" t="s">
        <v>193</v>
      </c>
      <c r="E3222" s="38"/>
      <c r="F3222" s="195" t="s">
        <v>3839</v>
      </c>
      <c r="G3222" s="38"/>
      <c r="H3222" s="38"/>
      <c r="I3222" s="196"/>
      <c r="J3222" s="38"/>
      <c r="K3222" s="38"/>
      <c r="L3222" s="39"/>
      <c r="M3222" s="197"/>
      <c r="N3222" s="198"/>
      <c r="O3222" s="77"/>
      <c r="P3222" s="77"/>
      <c r="Q3222" s="77"/>
      <c r="R3222" s="77"/>
      <c r="S3222" s="77"/>
      <c r="T3222" s="78"/>
      <c r="U3222" s="38"/>
      <c r="V3222" s="38"/>
      <c r="W3222" s="38"/>
      <c r="X3222" s="38"/>
      <c r="Y3222" s="38"/>
      <c r="Z3222" s="38"/>
      <c r="AA3222" s="38"/>
      <c r="AB3222" s="38"/>
      <c r="AC3222" s="38"/>
      <c r="AD3222" s="38"/>
      <c r="AE3222" s="38"/>
      <c r="AT3222" s="19" t="s">
        <v>193</v>
      </c>
      <c r="AU3222" s="19" t="s">
        <v>92</v>
      </c>
    </row>
    <row r="3223" s="14" customFormat="1">
      <c r="A3223" s="14"/>
      <c r="B3223" s="219"/>
      <c r="C3223" s="14"/>
      <c r="D3223" s="194" t="s">
        <v>194</v>
      </c>
      <c r="E3223" s="220" t="s">
        <v>1</v>
      </c>
      <c r="F3223" s="221" t="s">
        <v>3841</v>
      </c>
      <c r="G3223" s="14"/>
      <c r="H3223" s="220" t="s">
        <v>1</v>
      </c>
      <c r="I3223" s="222"/>
      <c r="J3223" s="14"/>
      <c r="K3223" s="14"/>
      <c r="L3223" s="219"/>
      <c r="M3223" s="223"/>
      <c r="N3223" s="224"/>
      <c r="O3223" s="224"/>
      <c r="P3223" s="224"/>
      <c r="Q3223" s="224"/>
      <c r="R3223" s="224"/>
      <c r="S3223" s="224"/>
      <c r="T3223" s="225"/>
      <c r="U3223" s="14"/>
      <c r="V3223" s="14"/>
      <c r="W3223" s="14"/>
      <c r="X3223" s="14"/>
      <c r="Y3223" s="14"/>
      <c r="Z3223" s="14"/>
      <c r="AA3223" s="14"/>
      <c r="AB3223" s="14"/>
      <c r="AC3223" s="14"/>
      <c r="AD3223" s="14"/>
      <c r="AE3223" s="14"/>
      <c r="AT3223" s="220" t="s">
        <v>194</v>
      </c>
      <c r="AU3223" s="220" t="s">
        <v>92</v>
      </c>
      <c r="AV3223" s="14" t="s">
        <v>84</v>
      </c>
      <c r="AW3223" s="14" t="s">
        <v>32</v>
      </c>
      <c r="AX3223" s="14" t="s">
        <v>76</v>
      </c>
      <c r="AY3223" s="220" t="s">
        <v>185</v>
      </c>
    </row>
    <row r="3224" s="14" customFormat="1">
      <c r="A3224" s="14"/>
      <c r="B3224" s="219"/>
      <c r="C3224" s="14"/>
      <c r="D3224" s="194" t="s">
        <v>194</v>
      </c>
      <c r="E3224" s="220" t="s">
        <v>1</v>
      </c>
      <c r="F3224" s="221" t="s">
        <v>3842</v>
      </c>
      <c r="G3224" s="14"/>
      <c r="H3224" s="220" t="s">
        <v>1</v>
      </c>
      <c r="I3224" s="222"/>
      <c r="J3224" s="14"/>
      <c r="K3224" s="14"/>
      <c r="L3224" s="219"/>
      <c r="M3224" s="223"/>
      <c r="N3224" s="224"/>
      <c r="O3224" s="224"/>
      <c r="P3224" s="224"/>
      <c r="Q3224" s="224"/>
      <c r="R3224" s="224"/>
      <c r="S3224" s="224"/>
      <c r="T3224" s="225"/>
      <c r="U3224" s="14"/>
      <c r="V3224" s="14"/>
      <c r="W3224" s="14"/>
      <c r="X3224" s="14"/>
      <c r="Y3224" s="14"/>
      <c r="Z3224" s="14"/>
      <c r="AA3224" s="14"/>
      <c r="AB3224" s="14"/>
      <c r="AC3224" s="14"/>
      <c r="AD3224" s="14"/>
      <c r="AE3224" s="14"/>
      <c r="AT3224" s="220" t="s">
        <v>194</v>
      </c>
      <c r="AU3224" s="220" t="s">
        <v>92</v>
      </c>
      <c r="AV3224" s="14" t="s">
        <v>84</v>
      </c>
      <c r="AW3224" s="14" t="s">
        <v>32</v>
      </c>
      <c r="AX3224" s="14" t="s">
        <v>76</v>
      </c>
      <c r="AY3224" s="220" t="s">
        <v>185</v>
      </c>
    </row>
    <row r="3225" s="14" customFormat="1">
      <c r="A3225" s="14"/>
      <c r="B3225" s="219"/>
      <c r="C3225" s="14"/>
      <c r="D3225" s="194" t="s">
        <v>194</v>
      </c>
      <c r="E3225" s="220" t="s">
        <v>1</v>
      </c>
      <c r="F3225" s="221" t="s">
        <v>3843</v>
      </c>
      <c r="G3225" s="14"/>
      <c r="H3225" s="220" t="s">
        <v>1</v>
      </c>
      <c r="I3225" s="222"/>
      <c r="J3225" s="14"/>
      <c r="K3225" s="14"/>
      <c r="L3225" s="219"/>
      <c r="M3225" s="223"/>
      <c r="N3225" s="224"/>
      <c r="O3225" s="224"/>
      <c r="P3225" s="224"/>
      <c r="Q3225" s="224"/>
      <c r="R3225" s="224"/>
      <c r="S3225" s="224"/>
      <c r="T3225" s="225"/>
      <c r="U3225" s="14"/>
      <c r="V3225" s="14"/>
      <c r="W3225" s="14"/>
      <c r="X3225" s="14"/>
      <c r="Y3225" s="14"/>
      <c r="Z3225" s="14"/>
      <c r="AA3225" s="14"/>
      <c r="AB3225" s="14"/>
      <c r="AC3225" s="14"/>
      <c r="AD3225" s="14"/>
      <c r="AE3225" s="14"/>
      <c r="AT3225" s="220" t="s">
        <v>194</v>
      </c>
      <c r="AU3225" s="220" t="s">
        <v>92</v>
      </c>
      <c r="AV3225" s="14" t="s">
        <v>84</v>
      </c>
      <c r="AW3225" s="14" t="s">
        <v>32</v>
      </c>
      <c r="AX3225" s="14" t="s">
        <v>76</v>
      </c>
      <c r="AY3225" s="220" t="s">
        <v>185</v>
      </c>
    </row>
    <row r="3226" s="14" customFormat="1">
      <c r="A3226" s="14"/>
      <c r="B3226" s="219"/>
      <c r="C3226" s="14"/>
      <c r="D3226" s="194" t="s">
        <v>194</v>
      </c>
      <c r="E3226" s="220" t="s">
        <v>1</v>
      </c>
      <c r="F3226" s="221" t="s">
        <v>3844</v>
      </c>
      <c r="G3226" s="14"/>
      <c r="H3226" s="220" t="s">
        <v>1</v>
      </c>
      <c r="I3226" s="222"/>
      <c r="J3226" s="14"/>
      <c r="K3226" s="14"/>
      <c r="L3226" s="219"/>
      <c r="M3226" s="223"/>
      <c r="N3226" s="224"/>
      <c r="O3226" s="224"/>
      <c r="P3226" s="224"/>
      <c r="Q3226" s="224"/>
      <c r="R3226" s="224"/>
      <c r="S3226" s="224"/>
      <c r="T3226" s="225"/>
      <c r="U3226" s="14"/>
      <c r="V3226" s="14"/>
      <c r="W3226" s="14"/>
      <c r="X3226" s="14"/>
      <c r="Y3226" s="14"/>
      <c r="Z3226" s="14"/>
      <c r="AA3226" s="14"/>
      <c r="AB3226" s="14"/>
      <c r="AC3226" s="14"/>
      <c r="AD3226" s="14"/>
      <c r="AE3226" s="14"/>
      <c r="AT3226" s="220" t="s">
        <v>194</v>
      </c>
      <c r="AU3226" s="220" t="s">
        <v>92</v>
      </c>
      <c r="AV3226" s="14" t="s">
        <v>84</v>
      </c>
      <c r="AW3226" s="14" t="s">
        <v>32</v>
      </c>
      <c r="AX3226" s="14" t="s">
        <v>76</v>
      </c>
      <c r="AY3226" s="220" t="s">
        <v>185</v>
      </c>
    </row>
    <row r="3227" s="13" customFormat="1">
      <c r="A3227" s="13"/>
      <c r="B3227" s="199"/>
      <c r="C3227" s="13"/>
      <c r="D3227" s="194" t="s">
        <v>194</v>
      </c>
      <c r="E3227" s="200" t="s">
        <v>1</v>
      </c>
      <c r="F3227" s="201" t="s">
        <v>3845</v>
      </c>
      <c r="G3227" s="13"/>
      <c r="H3227" s="202">
        <v>8.1519999999999992</v>
      </c>
      <c r="I3227" s="203"/>
      <c r="J3227" s="13"/>
      <c r="K3227" s="13"/>
      <c r="L3227" s="199"/>
      <c r="M3227" s="204"/>
      <c r="N3227" s="205"/>
      <c r="O3227" s="205"/>
      <c r="P3227" s="205"/>
      <c r="Q3227" s="205"/>
      <c r="R3227" s="205"/>
      <c r="S3227" s="205"/>
      <c r="T3227" s="206"/>
      <c r="U3227" s="13"/>
      <c r="V3227" s="13"/>
      <c r="W3227" s="13"/>
      <c r="X3227" s="13"/>
      <c r="Y3227" s="13"/>
      <c r="Z3227" s="13"/>
      <c r="AA3227" s="13"/>
      <c r="AB3227" s="13"/>
      <c r="AC3227" s="13"/>
      <c r="AD3227" s="13"/>
      <c r="AE3227" s="13"/>
      <c r="AT3227" s="200" t="s">
        <v>194</v>
      </c>
      <c r="AU3227" s="200" t="s">
        <v>92</v>
      </c>
      <c r="AV3227" s="13" t="s">
        <v>92</v>
      </c>
      <c r="AW3227" s="13" t="s">
        <v>32</v>
      </c>
      <c r="AX3227" s="13" t="s">
        <v>76</v>
      </c>
      <c r="AY3227" s="200" t="s">
        <v>185</v>
      </c>
    </row>
    <row r="3228" s="13" customFormat="1">
      <c r="A3228" s="13"/>
      <c r="B3228" s="199"/>
      <c r="C3228" s="13"/>
      <c r="D3228" s="194" t="s">
        <v>194</v>
      </c>
      <c r="E3228" s="200" t="s">
        <v>1</v>
      </c>
      <c r="F3228" s="201" t="s">
        <v>3846</v>
      </c>
      <c r="G3228" s="13"/>
      <c r="H3228" s="202">
        <v>12.017</v>
      </c>
      <c r="I3228" s="203"/>
      <c r="J3228" s="13"/>
      <c r="K3228" s="13"/>
      <c r="L3228" s="199"/>
      <c r="M3228" s="204"/>
      <c r="N3228" s="205"/>
      <c r="O3228" s="205"/>
      <c r="P3228" s="205"/>
      <c r="Q3228" s="205"/>
      <c r="R3228" s="205"/>
      <c r="S3228" s="205"/>
      <c r="T3228" s="206"/>
      <c r="U3228" s="13"/>
      <c r="V3228" s="13"/>
      <c r="W3228" s="13"/>
      <c r="X3228" s="13"/>
      <c r="Y3228" s="13"/>
      <c r="Z3228" s="13"/>
      <c r="AA3228" s="13"/>
      <c r="AB3228" s="13"/>
      <c r="AC3228" s="13"/>
      <c r="AD3228" s="13"/>
      <c r="AE3228" s="13"/>
      <c r="AT3228" s="200" t="s">
        <v>194</v>
      </c>
      <c r="AU3228" s="200" t="s">
        <v>92</v>
      </c>
      <c r="AV3228" s="13" t="s">
        <v>92</v>
      </c>
      <c r="AW3228" s="13" t="s">
        <v>32</v>
      </c>
      <c r="AX3228" s="13" t="s">
        <v>76</v>
      </c>
      <c r="AY3228" s="200" t="s">
        <v>185</v>
      </c>
    </row>
    <row r="3229" s="13" customFormat="1">
      <c r="A3229" s="13"/>
      <c r="B3229" s="199"/>
      <c r="C3229" s="13"/>
      <c r="D3229" s="194" t="s">
        <v>194</v>
      </c>
      <c r="E3229" s="200" t="s">
        <v>1</v>
      </c>
      <c r="F3229" s="201" t="s">
        <v>3847</v>
      </c>
      <c r="G3229" s="13"/>
      <c r="H3229" s="202">
        <v>14.130000000000001</v>
      </c>
      <c r="I3229" s="203"/>
      <c r="J3229" s="13"/>
      <c r="K3229" s="13"/>
      <c r="L3229" s="199"/>
      <c r="M3229" s="204"/>
      <c r="N3229" s="205"/>
      <c r="O3229" s="205"/>
      <c r="P3229" s="205"/>
      <c r="Q3229" s="205"/>
      <c r="R3229" s="205"/>
      <c r="S3229" s="205"/>
      <c r="T3229" s="206"/>
      <c r="U3229" s="13"/>
      <c r="V3229" s="13"/>
      <c r="W3229" s="13"/>
      <c r="X3229" s="13"/>
      <c r="Y3229" s="13"/>
      <c r="Z3229" s="13"/>
      <c r="AA3229" s="13"/>
      <c r="AB3229" s="13"/>
      <c r="AC3229" s="13"/>
      <c r="AD3229" s="13"/>
      <c r="AE3229" s="13"/>
      <c r="AT3229" s="200" t="s">
        <v>194</v>
      </c>
      <c r="AU3229" s="200" t="s">
        <v>92</v>
      </c>
      <c r="AV3229" s="13" t="s">
        <v>92</v>
      </c>
      <c r="AW3229" s="13" t="s">
        <v>32</v>
      </c>
      <c r="AX3229" s="13" t="s">
        <v>76</v>
      </c>
      <c r="AY3229" s="200" t="s">
        <v>185</v>
      </c>
    </row>
    <row r="3230" s="13" customFormat="1">
      <c r="A3230" s="13"/>
      <c r="B3230" s="199"/>
      <c r="C3230" s="13"/>
      <c r="D3230" s="194" t="s">
        <v>194</v>
      </c>
      <c r="E3230" s="200" t="s">
        <v>1</v>
      </c>
      <c r="F3230" s="201" t="s">
        <v>3848</v>
      </c>
      <c r="G3230" s="13"/>
      <c r="H3230" s="202">
        <v>17.986999999999998</v>
      </c>
      <c r="I3230" s="203"/>
      <c r="J3230" s="13"/>
      <c r="K3230" s="13"/>
      <c r="L3230" s="199"/>
      <c r="M3230" s="204"/>
      <c r="N3230" s="205"/>
      <c r="O3230" s="205"/>
      <c r="P3230" s="205"/>
      <c r="Q3230" s="205"/>
      <c r="R3230" s="205"/>
      <c r="S3230" s="205"/>
      <c r="T3230" s="206"/>
      <c r="U3230" s="13"/>
      <c r="V3230" s="13"/>
      <c r="W3230" s="13"/>
      <c r="X3230" s="13"/>
      <c r="Y3230" s="13"/>
      <c r="Z3230" s="13"/>
      <c r="AA3230" s="13"/>
      <c r="AB3230" s="13"/>
      <c r="AC3230" s="13"/>
      <c r="AD3230" s="13"/>
      <c r="AE3230" s="13"/>
      <c r="AT3230" s="200" t="s">
        <v>194</v>
      </c>
      <c r="AU3230" s="200" t="s">
        <v>92</v>
      </c>
      <c r="AV3230" s="13" t="s">
        <v>92</v>
      </c>
      <c r="AW3230" s="13" t="s">
        <v>32</v>
      </c>
      <c r="AX3230" s="13" t="s">
        <v>76</v>
      </c>
      <c r="AY3230" s="200" t="s">
        <v>185</v>
      </c>
    </row>
    <row r="3231" s="13" customFormat="1">
      <c r="A3231" s="13"/>
      <c r="B3231" s="199"/>
      <c r="C3231" s="13"/>
      <c r="D3231" s="194" t="s">
        <v>194</v>
      </c>
      <c r="E3231" s="200" t="s">
        <v>1</v>
      </c>
      <c r="F3231" s="201" t="s">
        <v>3849</v>
      </c>
      <c r="G3231" s="13"/>
      <c r="H3231" s="202">
        <v>5.5369999999999999</v>
      </c>
      <c r="I3231" s="203"/>
      <c r="J3231" s="13"/>
      <c r="K3231" s="13"/>
      <c r="L3231" s="199"/>
      <c r="M3231" s="204"/>
      <c r="N3231" s="205"/>
      <c r="O3231" s="205"/>
      <c r="P3231" s="205"/>
      <c r="Q3231" s="205"/>
      <c r="R3231" s="205"/>
      <c r="S3231" s="205"/>
      <c r="T3231" s="206"/>
      <c r="U3231" s="13"/>
      <c r="V3231" s="13"/>
      <c r="W3231" s="13"/>
      <c r="X3231" s="13"/>
      <c r="Y3231" s="13"/>
      <c r="Z3231" s="13"/>
      <c r="AA3231" s="13"/>
      <c r="AB3231" s="13"/>
      <c r="AC3231" s="13"/>
      <c r="AD3231" s="13"/>
      <c r="AE3231" s="13"/>
      <c r="AT3231" s="200" t="s">
        <v>194</v>
      </c>
      <c r="AU3231" s="200" t="s">
        <v>92</v>
      </c>
      <c r="AV3231" s="13" t="s">
        <v>92</v>
      </c>
      <c r="AW3231" s="13" t="s">
        <v>32</v>
      </c>
      <c r="AX3231" s="13" t="s">
        <v>76</v>
      </c>
      <c r="AY3231" s="200" t="s">
        <v>185</v>
      </c>
    </row>
    <row r="3232" s="13" customFormat="1">
      <c r="A3232" s="13"/>
      <c r="B3232" s="199"/>
      <c r="C3232" s="13"/>
      <c r="D3232" s="194" t="s">
        <v>194</v>
      </c>
      <c r="E3232" s="200" t="s">
        <v>1</v>
      </c>
      <c r="F3232" s="201" t="s">
        <v>3850</v>
      </c>
      <c r="G3232" s="13"/>
      <c r="H3232" s="202">
        <v>36.185000000000002</v>
      </c>
      <c r="I3232" s="203"/>
      <c r="J3232" s="13"/>
      <c r="K3232" s="13"/>
      <c r="L3232" s="199"/>
      <c r="M3232" s="204"/>
      <c r="N3232" s="205"/>
      <c r="O3232" s="205"/>
      <c r="P3232" s="205"/>
      <c r="Q3232" s="205"/>
      <c r="R3232" s="205"/>
      <c r="S3232" s="205"/>
      <c r="T3232" s="206"/>
      <c r="U3232" s="13"/>
      <c r="V3232" s="13"/>
      <c r="W3232" s="13"/>
      <c r="X3232" s="13"/>
      <c r="Y3232" s="13"/>
      <c r="Z3232" s="13"/>
      <c r="AA3232" s="13"/>
      <c r="AB3232" s="13"/>
      <c r="AC3232" s="13"/>
      <c r="AD3232" s="13"/>
      <c r="AE3232" s="13"/>
      <c r="AT3232" s="200" t="s">
        <v>194</v>
      </c>
      <c r="AU3232" s="200" t="s">
        <v>92</v>
      </c>
      <c r="AV3232" s="13" t="s">
        <v>92</v>
      </c>
      <c r="AW3232" s="13" t="s">
        <v>32</v>
      </c>
      <c r="AX3232" s="13" t="s">
        <v>76</v>
      </c>
      <c r="AY3232" s="200" t="s">
        <v>185</v>
      </c>
    </row>
    <row r="3233" s="13" customFormat="1">
      <c r="A3233" s="13"/>
      <c r="B3233" s="199"/>
      <c r="C3233" s="13"/>
      <c r="D3233" s="194" t="s">
        <v>194</v>
      </c>
      <c r="E3233" s="200" t="s">
        <v>1</v>
      </c>
      <c r="F3233" s="201" t="s">
        <v>3851</v>
      </c>
      <c r="G3233" s="13"/>
      <c r="H3233" s="202">
        <v>1.6200000000000001</v>
      </c>
      <c r="I3233" s="203"/>
      <c r="J3233" s="13"/>
      <c r="K3233" s="13"/>
      <c r="L3233" s="199"/>
      <c r="M3233" s="204"/>
      <c r="N3233" s="205"/>
      <c r="O3233" s="205"/>
      <c r="P3233" s="205"/>
      <c r="Q3233" s="205"/>
      <c r="R3233" s="205"/>
      <c r="S3233" s="205"/>
      <c r="T3233" s="206"/>
      <c r="U3233" s="13"/>
      <c r="V3233" s="13"/>
      <c r="W3233" s="13"/>
      <c r="X3233" s="13"/>
      <c r="Y3233" s="13"/>
      <c r="Z3233" s="13"/>
      <c r="AA3233" s="13"/>
      <c r="AB3233" s="13"/>
      <c r="AC3233" s="13"/>
      <c r="AD3233" s="13"/>
      <c r="AE3233" s="13"/>
      <c r="AT3233" s="200" t="s">
        <v>194</v>
      </c>
      <c r="AU3233" s="200" t="s">
        <v>92</v>
      </c>
      <c r="AV3233" s="13" t="s">
        <v>92</v>
      </c>
      <c r="AW3233" s="13" t="s">
        <v>32</v>
      </c>
      <c r="AX3233" s="13" t="s">
        <v>76</v>
      </c>
      <c r="AY3233" s="200" t="s">
        <v>185</v>
      </c>
    </row>
    <row r="3234" s="13" customFormat="1">
      <c r="A3234" s="13"/>
      <c r="B3234" s="199"/>
      <c r="C3234" s="13"/>
      <c r="D3234" s="194" t="s">
        <v>194</v>
      </c>
      <c r="E3234" s="200" t="s">
        <v>1</v>
      </c>
      <c r="F3234" s="201" t="s">
        <v>3852</v>
      </c>
      <c r="G3234" s="13"/>
      <c r="H3234" s="202">
        <v>6.3860000000000001</v>
      </c>
      <c r="I3234" s="203"/>
      <c r="J3234" s="13"/>
      <c r="K3234" s="13"/>
      <c r="L3234" s="199"/>
      <c r="M3234" s="204"/>
      <c r="N3234" s="205"/>
      <c r="O3234" s="205"/>
      <c r="P3234" s="205"/>
      <c r="Q3234" s="205"/>
      <c r="R3234" s="205"/>
      <c r="S3234" s="205"/>
      <c r="T3234" s="206"/>
      <c r="U3234" s="13"/>
      <c r="V3234" s="13"/>
      <c r="W3234" s="13"/>
      <c r="X3234" s="13"/>
      <c r="Y3234" s="13"/>
      <c r="Z3234" s="13"/>
      <c r="AA3234" s="13"/>
      <c r="AB3234" s="13"/>
      <c r="AC3234" s="13"/>
      <c r="AD3234" s="13"/>
      <c r="AE3234" s="13"/>
      <c r="AT3234" s="200" t="s">
        <v>194</v>
      </c>
      <c r="AU3234" s="200" t="s">
        <v>92</v>
      </c>
      <c r="AV3234" s="13" t="s">
        <v>92</v>
      </c>
      <c r="AW3234" s="13" t="s">
        <v>32</v>
      </c>
      <c r="AX3234" s="13" t="s">
        <v>76</v>
      </c>
      <c r="AY3234" s="200" t="s">
        <v>185</v>
      </c>
    </row>
    <row r="3235" s="15" customFormat="1">
      <c r="A3235" s="15"/>
      <c r="B3235" s="226"/>
      <c r="C3235" s="15"/>
      <c r="D3235" s="194" t="s">
        <v>194</v>
      </c>
      <c r="E3235" s="227" t="s">
        <v>1</v>
      </c>
      <c r="F3235" s="228" t="s">
        <v>276</v>
      </c>
      <c r="G3235" s="15"/>
      <c r="H3235" s="229">
        <v>102.01400000000001</v>
      </c>
      <c r="I3235" s="230"/>
      <c r="J3235" s="15"/>
      <c r="K3235" s="15"/>
      <c r="L3235" s="226"/>
      <c r="M3235" s="231"/>
      <c r="N3235" s="232"/>
      <c r="O3235" s="232"/>
      <c r="P3235" s="232"/>
      <c r="Q3235" s="232"/>
      <c r="R3235" s="232"/>
      <c r="S3235" s="232"/>
      <c r="T3235" s="233"/>
      <c r="U3235" s="15"/>
      <c r="V3235" s="15"/>
      <c r="W3235" s="15"/>
      <c r="X3235" s="15"/>
      <c r="Y3235" s="15"/>
      <c r="Z3235" s="15"/>
      <c r="AA3235" s="15"/>
      <c r="AB3235" s="15"/>
      <c r="AC3235" s="15"/>
      <c r="AD3235" s="15"/>
      <c r="AE3235" s="15"/>
      <c r="AT3235" s="227" t="s">
        <v>194</v>
      </c>
      <c r="AU3235" s="227" t="s">
        <v>92</v>
      </c>
      <c r="AV3235" s="15" t="s">
        <v>191</v>
      </c>
      <c r="AW3235" s="15" t="s">
        <v>32</v>
      </c>
      <c r="AX3235" s="15" t="s">
        <v>84</v>
      </c>
      <c r="AY3235" s="227" t="s">
        <v>185</v>
      </c>
    </row>
    <row r="3236" s="2" customFormat="1" ht="21.75" customHeight="1">
      <c r="A3236" s="38"/>
      <c r="B3236" s="180"/>
      <c r="C3236" s="181" t="s">
        <v>3853</v>
      </c>
      <c r="D3236" s="181" t="s">
        <v>187</v>
      </c>
      <c r="E3236" s="182" t="s">
        <v>3854</v>
      </c>
      <c r="F3236" s="183" t="s">
        <v>3855</v>
      </c>
      <c r="G3236" s="184" t="s">
        <v>190</v>
      </c>
      <c r="H3236" s="185">
        <v>3.996</v>
      </c>
      <c r="I3236" s="186"/>
      <c r="J3236" s="187">
        <f>ROUND(I3236*H3236,2)</f>
        <v>0</v>
      </c>
      <c r="K3236" s="183" t="s">
        <v>1</v>
      </c>
      <c r="L3236" s="39"/>
      <c r="M3236" s="188" t="s">
        <v>1</v>
      </c>
      <c r="N3236" s="189" t="s">
        <v>42</v>
      </c>
      <c r="O3236" s="77"/>
      <c r="P3236" s="190">
        <f>O3236*H3236</f>
        <v>0</v>
      </c>
      <c r="Q3236" s="190">
        <v>0.00033</v>
      </c>
      <c r="R3236" s="190">
        <f>Q3236*H3236</f>
        <v>0.00131868</v>
      </c>
      <c r="S3236" s="190">
        <v>0</v>
      </c>
      <c r="T3236" s="191">
        <f>S3236*H3236</f>
        <v>0</v>
      </c>
      <c r="U3236" s="38"/>
      <c r="V3236" s="38"/>
      <c r="W3236" s="38"/>
      <c r="X3236" s="38"/>
      <c r="Y3236" s="38"/>
      <c r="Z3236" s="38"/>
      <c r="AA3236" s="38"/>
      <c r="AB3236" s="38"/>
      <c r="AC3236" s="38"/>
      <c r="AD3236" s="38"/>
      <c r="AE3236" s="38"/>
      <c r="AR3236" s="192" t="s">
        <v>301</v>
      </c>
      <c r="AT3236" s="192" t="s">
        <v>187</v>
      </c>
      <c r="AU3236" s="192" t="s">
        <v>92</v>
      </c>
      <c r="AY3236" s="19" t="s">
        <v>185</v>
      </c>
      <c r="BE3236" s="193">
        <f>IF(N3236="základní",J3236,0)</f>
        <v>0</v>
      </c>
      <c r="BF3236" s="193">
        <f>IF(N3236="snížená",J3236,0)</f>
        <v>0</v>
      </c>
      <c r="BG3236" s="193">
        <f>IF(N3236="zákl. přenesená",J3236,0)</f>
        <v>0</v>
      </c>
      <c r="BH3236" s="193">
        <f>IF(N3236="sníž. přenesená",J3236,0)</f>
        <v>0</v>
      </c>
      <c r="BI3236" s="193">
        <f>IF(N3236="nulová",J3236,0)</f>
        <v>0</v>
      </c>
      <c r="BJ3236" s="19" t="s">
        <v>92</v>
      </c>
      <c r="BK3236" s="193">
        <f>ROUND(I3236*H3236,2)</f>
        <v>0</v>
      </c>
      <c r="BL3236" s="19" t="s">
        <v>301</v>
      </c>
      <c r="BM3236" s="192" t="s">
        <v>3856</v>
      </c>
    </row>
    <row r="3237" s="2" customFormat="1">
      <c r="A3237" s="38"/>
      <c r="B3237" s="39"/>
      <c r="C3237" s="38"/>
      <c r="D3237" s="194" t="s">
        <v>193</v>
      </c>
      <c r="E3237" s="38"/>
      <c r="F3237" s="195" t="s">
        <v>3855</v>
      </c>
      <c r="G3237" s="38"/>
      <c r="H3237" s="38"/>
      <c r="I3237" s="196"/>
      <c r="J3237" s="38"/>
      <c r="K3237" s="38"/>
      <c r="L3237" s="39"/>
      <c r="M3237" s="197"/>
      <c r="N3237" s="198"/>
      <c r="O3237" s="77"/>
      <c r="P3237" s="77"/>
      <c r="Q3237" s="77"/>
      <c r="R3237" s="77"/>
      <c r="S3237" s="77"/>
      <c r="T3237" s="78"/>
      <c r="U3237" s="38"/>
      <c r="V3237" s="38"/>
      <c r="W3237" s="38"/>
      <c r="X3237" s="38"/>
      <c r="Y3237" s="38"/>
      <c r="Z3237" s="38"/>
      <c r="AA3237" s="38"/>
      <c r="AB3237" s="38"/>
      <c r="AC3237" s="38"/>
      <c r="AD3237" s="38"/>
      <c r="AE3237" s="38"/>
      <c r="AT3237" s="19" t="s">
        <v>193</v>
      </c>
      <c r="AU3237" s="19" t="s">
        <v>92</v>
      </c>
    </row>
    <row r="3238" s="14" customFormat="1">
      <c r="A3238" s="14"/>
      <c r="B3238" s="219"/>
      <c r="C3238" s="14"/>
      <c r="D3238" s="194" t="s">
        <v>194</v>
      </c>
      <c r="E3238" s="220" t="s">
        <v>1</v>
      </c>
      <c r="F3238" s="221" t="s">
        <v>3810</v>
      </c>
      <c r="G3238" s="14"/>
      <c r="H3238" s="220" t="s">
        <v>1</v>
      </c>
      <c r="I3238" s="222"/>
      <c r="J3238" s="14"/>
      <c r="K3238" s="14"/>
      <c r="L3238" s="219"/>
      <c r="M3238" s="223"/>
      <c r="N3238" s="224"/>
      <c r="O3238" s="224"/>
      <c r="P3238" s="224"/>
      <c r="Q3238" s="224"/>
      <c r="R3238" s="224"/>
      <c r="S3238" s="224"/>
      <c r="T3238" s="225"/>
      <c r="U3238" s="14"/>
      <c r="V3238" s="14"/>
      <c r="W3238" s="14"/>
      <c r="X3238" s="14"/>
      <c r="Y3238" s="14"/>
      <c r="Z3238" s="14"/>
      <c r="AA3238" s="14"/>
      <c r="AB3238" s="14"/>
      <c r="AC3238" s="14"/>
      <c r="AD3238" s="14"/>
      <c r="AE3238" s="14"/>
      <c r="AT3238" s="220" t="s">
        <v>194</v>
      </c>
      <c r="AU3238" s="220" t="s">
        <v>92</v>
      </c>
      <c r="AV3238" s="14" t="s">
        <v>84</v>
      </c>
      <c r="AW3238" s="14" t="s">
        <v>32</v>
      </c>
      <c r="AX3238" s="14" t="s">
        <v>76</v>
      </c>
      <c r="AY3238" s="220" t="s">
        <v>185</v>
      </c>
    </row>
    <row r="3239" s="14" customFormat="1">
      <c r="A3239" s="14"/>
      <c r="B3239" s="219"/>
      <c r="C3239" s="14"/>
      <c r="D3239" s="194" t="s">
        <v>194</v>
      </c>
      <c r="E3239" s="220" t="s">
        <v>1</v>
      </c>
      <c r="F3239" s="221" t="s">
        <v>3834</v>
      </c>
      <c r="G3239" s="14"/>
      <c r="H3239" s="220" t="s">
        <v>1</v>
      </c>
      <c r="I3239" s="222"/>
      <c r="J3239" s="14"/>
      <c r="K3239" s="14"/>
      <c r="L3239" s="219"/>
      <c r="M3239" s="223"/>
      <c r="N3239" s="224"/>
      <c r="O3239" s="224"/>
      <c r="P3239" s="224"/>
      <c r="Q3239" s="224"/>
      <c r="R3239" s="224"/>
      <c r="S3239" s="224"/>
      <c r="T3239" s="225"/>
      <c r="U3239" s="14"/>
      <c r="V3239" s="14"/>
      <c r="W3239" s="14"/>
      <c r="X3239" s="14"/>
      <c r="Y3239" s="14"/>
      <c r="Z3239" s="14"/>
      <c r="AA3239" s="14"/>
      <c r="AB3239" s="14"/>
      <c r="AC3239" s="14"/>
      <c r="AD3239" s="14"/>
      <c r="AE3239" s="14"/>
      <c r="AT3239" s="220" t="s">
        <v>194</v>
      </c>
      <c r="AU3239" s="220" t="s">
        <v>92</v>
      </c>
      <c r="AV3239" s="14" t="s">
        <v>84</v>
      </c>
      <c r="AW3239" s="14" t="s">
        <v>32</v>
      </c>
      <c r="AX3239" s="14" t="s">
        <v>76</v>
      </c>
      <c r="AY3239" s="220" t="s">
        <v>185</v>
      </c>
    </row>
    <row r="3240" s="14" customFormat="1">
      <c r="A3240" s="14"/>
      <c r="B3240" s="219"/>
      <c r="C3240" s="14"/>
      <c r="D3240" s="194" t="s">
        <v>194</v>
      </c>
      <c r="E3240" s="220" t="s">
        <v>1</v>
      </c>
      <c r="F3240" s="221" t="s">
        <v>3857</v>
      </c>
      <c r="G3240" s="14"/>
      <c r="H3240" s="220" t="s">
        <v>1</v>
      </c>
      <c r="I3240" s="222"/>
      <c r="J3240" s="14"/>
      <c r="K3240" s="14"/>
      <c r="L3240" s="219"/>
      <c r="M3240" s="223"/>
      <c r="N3240" s="224"/>
      <c r="O3240" s="224"/>
      <c r="P3240" s="224"/>
      <c r="Q3240" s="224"/>
      <c r="R3240" s="224"/>
      <c r="S3240" s="224"/>
      <c r="T3240" s="225"/>
      <c r="U3240" s="14"/>
      <c r="V3240" s="14"/>
      <c r="W3240" s="14"/>
      <c r="X3240" s="14"/>
      <c r="Y3240" s="14"/>
      <c r="Z3240" s="14"/>
      <c r="AA3240" s="14"/>
      <c r="AB3240" s="14"/>
      <c r="AC3240" s="14"/>
      <c r="AD3240" s="14"/>
      <c r="AE3240" s="14"/>
      <c r="AT3240" s="220" t="s">
        <v>194</v>
      </c>
      <c r="AU3240" s="220" t="s">
        <v>92</v>
      </c>
      <c r="AV3240" s="14" t="s">
        <v>84</v>
      </c>
      <c r="AW3240" s="14" t="s">
        <v>32</v>
      </c>
      <c r="AX3240" s="14" t="s">
        <v>76</v>
      </c>
      <c r="AY3240" s="220" t="s">
        <v>185</v>
      </c>
    </row>
    <row r="3241" s="13" customFormat="1">
      <c r="A3241" s="13"/>
      <c r="B3241" s="199"/>
      <c r="C3241" s="13"/>
      <c r="D3241" s="194" t="s">
        <v>194</v>
      </c>
      <c r="E3241" s="200" t="s">
        <v>1</v>
      </c>
      <c r="F3241" s="201" t="s">
        <v>3858</v>
      </c>
      <c r="G3241" s="13"/>
      <c r="H3241" s="202">
        <v>3.996</v>
      </c>
      <c r="I3241" s="203"/>
      <c r="J3241" s="13"/>
      <c r="K3241" s="13"/>
      <c r="L3241" s="199"/>
      <c r="M3241" s="204"/>
      <c r="N3241" s="205"/>
      <c r="O3241" s="205"/>
      <c r="P3241" s="205"/>
      <c r="Q3241" s="205"/>
      <c r="R3241" s="205"/>
      <c r="S3241" s="205"/>
      <c r="T3241" s="206"/>
      <c r="U3241" s="13"/>
      <c r="V3241" s="13"/>
      <c r="W3241" s="13"/>
      <c r="X3241" s="13"/>
      <c r="Y3241" s="13"/>
      <c r="Z3241" s="13"/>
      <c r="AA3241" s="13"/>
      <c r="AB3241" s="13"/>
      <c r="AC3241" s="13"/>
      <c r="AD3241" s="13"/>
      <c r="AE3241" s="13"/>
      <c r="AT3241" s="200" t="s">
        <v>194</v>
      </c>
      <c r="AU3241" s="200" t="s">
        <v>92</v>
      </c>
      <c r="AV3241" s="13" t="s">
        <v>92</v>
      </c>
      <c r="AW3241" s="13" t="s">
        <v>32</v>
      </c>
      <c r="AX3241" s="13" t="s">
        <v>76</v>
      </c>
      <c r="AY3241" s="200" t="s">
        <v>185</v>
      </c>
    </row>
    <row r="3242" s="15" customFormat="1">
      <c r="A3242" s="15"/>
      <c r="B3242" s="226"/>
      <c r="C3242" s="15"/>
      <c r="D3242" s="194" t="s">
        <v>194</v>
      </c>
      <c r="E3242" s="227" t="s">
        <v>1</v>
      </c>
      <c r="F3242" s="228" t="s">
        <v>276</v>
      </c>
      <c r="G3242" s="15"/>
      <c r="H3242" s="229">
        <v>3.996</v>
      </c>
      <c r="I3242" s="230"/>
      <c r="J3242" s="15"/>
      <c r="K3242" s="15"/>
      <c r="L3242" s="226"/>
      <c r="M3242" s="231"/>
      <c r="N3242" s="232"/>
      <c r="O3242" s="232"/>
      <c r="P3242" s="232"/>
      <c r="Q3242" s="232"/>
      <c r="R3242" s="232"/>
      <c r="S3242" s="232"/>
      <c r="T3242" s="233"/>
      <c r="U3242" s="15"/>
      <c r="V3242" s="15"/>
      <c r="W3242" s="15"/>
      <c r="X3242" s="15"/>
      <c r="Y3242" s="15"/>
      <c r="Z3242" s="15"/>
      <c r="AA3242" s="15"/>
      <c r="AB3242" s="15"/>
      <c r="AC3242" s="15"/>
      <c r="AD3242" s="15"/>
      <c r="AE3242" s="15"/>
      <c r="AT3242" s="227" t="s">
        <v>194</v>
      </c>
      <c r="AU3242" s="227" t="s">
        <v>92</v>
      </c>
      <c r="AV3242" s="15" t="s">
        <v>191</v>
      </c>
      <c r="AW3242" s="15" t="s">
        <v>32</v>
      </c>
      <c r="AX3242" s="15" t="s">
        <v>84</v>
      </c>
      <c r="AY3242" s="227" t="s">
        <v>185</v>
      </c>
    </row>
    <row r="3243" s="2" customFormat="1" ht="16.5" customHeight="1">
      <c r="A3243" s="38"/>
      <c r="B3243" s="180"/>
      <c r="C3243" s="181" t="s">
        <v>3859</v>
      </c>
      <c r="D3243" s="181" t="s">
        <v>187</v>
      </c>
      <c r="E3243" s="182" t="s">
        <v>3860</v>
      </c>
      <c r="F3243" s="183" t="s">
        <v>3861</v>
      </c>
      <c r="G3243" s="184" t="s">
        <v>190</v>
      </c>
      <c r="H3243" s="185">
        <v>295.39999999999998</v>
      </c>
      <c r="I3243" s="186"/>
      <c r="J3243" s="187">
        <f>ROUND(I3243*H3243,2)</f>
        <v>0</v>
      </c>
      <c r="K3243" s="183" t="s">
        <v>1</v>
      </c>
      <c r="L3243" s="39"/>
      <c r="M3243" s="188" t="s">
        <v>1</v>
      </c>
      <c r="N3243" s="189" t="s">
        <v>42</v>
      </c>
      <c r="O3243" s="77"/>
      <c r="P3243" s="190">
        <f>O3243*H3243</f>
        <v>0</v>
      </c>
      <c r="Q3243" s="190">
        <v>0.00033</v>
      </c>
      <c r="R3243" s="190">
        <f>Q3243*H3243</f>
        <v>0.097481999999999985</v>
      </c>
      <c r="S3243" s="190">
        <v>0</v>
      </c>
      <c r="T3243" s="191">
        <f>S3243*H3243</f>
        <v>0</v>
      </c>
      <c r="U3243" s="38"/>
      <c r="V3243" s="38"/>
      <c r="W3243" s="38"/>
      <c r="X3243" s="38"/>
      <c r="Y3243" s="38"/>
      <c r="Z3243" s="38"/>
      <c r="AA3243" s="38"/>
      <c r="AB3243" s="38"/>
      <c r="AC3243" s="38"/>
      <c r="AD3243" s="38"/>
      <c r="AE3243" s="38"/>
      <c r="AR3243" s="192" t="s">
        <v>301</v>
      </c>
      <c r="AT3243" s="192" t="s">
        <v>187</v>
      </c>
      <c r="AU3243" s="192" t="s">
        <v>92</v>
      </c>
      <c r="AY3243" s="19" t="s">
        <v>185</v>
      </c>
      <c r="BE3243" s="193">
        <f>IF(N3243="základní",J3243,0)</f>
        <v>0</v>
      </c>
      <c r="BF3243" s="193">
        <f>IF(N3243="snížená",J3243,0)</f>
        <v>0</v>
      </c>
      <c r="BG3243" s="193">
        <f>IF(N3243="zákl. přenesená",J3243,0)</f>
        <v>0</v>
      </c>
      <c r="BH3243" s="193">
        <f>IF(N3243="sníž. přenesená",J3243,0)</f>
        <v>0</v>
      </c>
      <c r="BI3243" s="193">
        <f>IF(N3243="nulová",J3243,0)</f>
        <v>0</v>
      </c>
      <c r="BJ3243" s="19" t="s">
        <v>92</v>
      </c>
      <c r="BK3243" s="193">
        <f>ROUND(I3243*H3243,2)</f>
        <v>0</v>
      </c>
      <c r="BL3243" s="19" t="s">
        <v>301</v>
      </c>
      <c r="BM3243" s="192" t="s">
        <v>3862</v>
      </c>
    </row>
    <row r="3244" s="2" customFormat="1">
      <c r="A3244" s="38"/>
      <c r="B3244" s="39"/>
      <c r="C3244" s="38"/>
      <c r="D3244" s="194" t="s">
        <v>193</v>
      </c>
      <c r="E3244" s="38"/>
      <c r="F3244" s="195" t="s">
        <v>3861</v>
      </c>
      <c r="G3244" s="38"/>
      <c r="H3244" s="38"/>
      <c r="I3244" s="196"/>
      <c r="J3244" s="38"/>
      <c r="K3244" s="38"/>
      <c r="L3244" s="39"/>
      <c r="M3244" s="197"/>
      <c r="N3244" s="198"/>
      <c r="O3244" s="77"/>
      <c r="P3244" s="77"/>
      <c r="Q3244" s="77"/>
      <c r="R3244" s="77"/>
      <c r="S3244" s="77"/>
      <c r="T3244" s="78"/>
      <c r="U3244" s="38"/>
      <c r="V3244" s="38"/>
      <c r="W3244" s="38"/>
      <c r="X3244" s="38"/>
      <c r="Y3244" s="38"/>
      <c r="Z3244" s="38"/>
      <c r="AA3244" s="38"/>
      <c r="AB3244" s="38"/>
      <c r="AC3244" s="38"/>
      <c r="AD3244" s="38"/>
      <c r="AE3244" s="38"/>
      <c r="AT3244" s="19" t="s">
        <v>193</v>
      </c>
      <c r="AU3244" s="19" t="s">
        <v>92</v>
      </c>
    </row>
    <row r="3245" s="14" customFormat="1">
      <c r="A3245" s="14"/>
      <c r="B3245" s="219"/>
      <c r="C3245" s="14"/>
      <c r="D3245" s="194" t="s">
        <v>194</v>
      </c>
      <c r="E3245" s="220" t="s">
        <v>1</v>
      </c>
      <c r="F3245" s="221" t="s">
        <v>686</v>
      </c>
      <c r="G3245" s="14"/>
      <c r="H3245" s="220" t="s">
        <v>1</v>
      </c>
      <c r="I3245" s="222"/>
      <c r="J3245" s="14"/>
      <c r="K3245" s="14"/>
      <c r="L3245" s="219"/>
      <c r="M3245" s="223"/>
      <c r="N3245" s="224"/>
      <c r="O3245" s="224"/>
      <c r="P3245" s="224"/>
      <c r="Q3245" s="224"/>
      <c r="R3245" s="224"/>
      <c r="S3245" s="224"/>
      <c r="T3245" s="225"/>
      <c r="U3245" s="14"/>
      <c r="V3245" s="14"/>
      <c r="W3245" s="14"/>
      <c r="X3245" s="14"/>
      <c r="Y3245" s="14"/>
      <c r="Z3245" s="14"/>
      <c r="AA3245" s="14"/>
      <c r="AB3245" s="14"/>
      <c r="AC3245" s="14"/>
      <c r="AD3245" s="14"/>
      <c r="AE3245" s="14"/>
      <c r="AT3245" s="220" t="s">
        <v>194</v>
      </c>
      <c r="AU3245" s="220" t="s">
        <v>92</v>
      </c>
      <c r="AV3245" s="14" t="s">
        <v>84</v>
      </c>
      <c r="AW3245" s="14" t="s">
        <v>32</v>
      </c>
      <c r="AX3245" s="14" t="s">
        <v>76</v>
      </c>
      <c r="AY3245" s="220" t="s">
        <v>185</v>
      </c>
    </row>
    <row r="3246" s="14" customFormat="1">
      <c r="A3246" s="14"/>
      <c r="B3246" s="219"/>
      <c r="C3246" s="14"/>
      <c r="D3246" s="194" t="s">
        <v>194</v>
      </c>
      <c r="E3246" s="220" t="s">
        <v>1</v>
      </c>
      <c r="F3246" s="221" t="s">
        <v>3863</v>
      </c>
      <c r="G3246" s="14"/>
      <c r="H3246" s="220" t="s">
        <v>1</v>
      </c>
      <c r="I3246" s="222"/>
      <c r="J3246" s="14"/>
      <c r="K3246" s="14"/>
      <c r="L3246" s="219"/>
      <c r="M3246" s="223"/>
      <c r="N3246" s="224"/>
      <c r="O3246" s="224"/>
      <c r="P3246" s="224"/>
      <c r="Q3246" s="224"/>
      <c r="R3246" s="224"/>
      <c r="S3246" s="224"/>
      <c r="T3246" s="225"/>
      <c r="U3246" s="14"/>
      <c r="V3246" s="14"/>
      <c r="W3246" s="14"/>
      <c r="X3246" s="14"/>
      <c r="Y3246" s="14"/>
      <c r="Z3246" s="14"/>
      <c r="AA3246" s="14"/>
      <c r="AB3246" s="14"/>
      <c r="AC3246" s="14"/>
      <c r="AD3246" s="14"/>
      <c r="AE3246" s="14"/>
      <c r="AT3246" s="220" t="s">
        <v>194</v>
      </c>
      <c r="AU3246" s="220" t="s">
        <v>92</v>
      </c>
      <c r="AV3246" s="14" t="s">
        <v>84</v>
      </c>
      <c r="AW3246" s="14" t="s">
        <v>32</v>
      </c>
      <c r="AX3246" s="14" t="s">
        <v>76</v>
      </c>
      <c r="AY3246" s="220" t="s">
        <v>185</v>
      </c>
    </row>
    <row r="3247" s="14" customFormat="1">
      <c r="A3247" s="14"/>
      <c r="B3247" s="219"/>
      <c r="C3247" s="14"/>
      <c r="D3247" s="194" t="s">
        <v>194</v>
      </c>
      <c r="E3247" s="220" t="s">
        <v>1</v>
      </c>
      <c r="F3247" s="221" t="s">
        <v>3857</v>
      </c>
      <c r="G3247" s="14"/>
      <c r="H3247" s="220" t="s">
        <v>1</v>
      </c>
      <c r="I3247" s="222"/>
      <c r="J3247" s="14"/>
      <c r="K3247" s="14"/>
      <c r="L3247" s="219"/>
      <c r="M3247" s="223"/>
      <c r="N3247" s="224"/>
      <c r="O3247" s="224"/>
      <c r="P3247" s="224"/>
      <c r="Q3247" s="224"/>
      <c r="R3247" s="224"/>
      <c r="S3247" s="224"/>
      <c r="T3247" s="225"/>
      <c r="U3247" s="14"/>
      <c r="V3247" s="14"/>
      <c r="W3247" s="14"/>
      <c r="X3247" s="14"/>
      <c r="Y3247" s="14"/>
      <c r="Z3247" s="14"/>
      <c r="AA3247" s="14"/>
      <c r="AB3247" s="14"/>
      <c r="AC3247" s="14"/>
      <c r="AD3247" s="14"/>
      <c r="AE3247" s="14"/>
      <c r="AT3247" s="220" t="s">
        <v>194</v>
      </c>
      <c r="AU3247" s="220" t="s">
        <v>92</v>
      </c>
      <c r="AV3247" s="14" t="s">
        <v>84</v>
      </c>
      <c r="AW3247" s="14" t="s">
        <v>32</v>
      </c>
      <c r="AX3247" s="14" t="s">
        <v>76</v>
      </c>
      <c r="AY3247" s="220" t="s">
        <v>185</v>
      </c>
    </row>
    <row r="3248" s="13" customFormat="1">
      <c r="A3248" s="13"/>
      <c r="B3248" s="199"/>
      <c r="C3248" s="13"/>
      <c r="D3248" s="194" t="s">
        <v>194</v>
      </c>
      <c r="E3248" s="200" t="s">
        <v>1</v>
      </c>
      <c r="F3248" s="201" t="s">
        <v>697</v>
      </c>
      <c r="G3248" s="13"/>
      <c r="H3248" s="202">
        <v>15.6</v>
      </c>
      <c r="I3248" s="203"/>
      <c r="J3248" s="13"/>
      <c r="K3248" s="13"/>
      <c r="L3248" s="199"/>
      <c r="M3248" s="204"/>
      <c r="N3248" s="205"/>
      <c r="O3248" s="205"/>
      <c r="P3248" s="205"/>
      <c r="Q3248" s="205"/>
      <c r="R3248" s="205"/>
      <c r="S3248" s="205"/>
      <c r="T3248" s="206"/>
      <c r="U3248" s="13"/>
      <c r="V3248" s="13"/>
      <c r="W3248" s="13"/>
      <c r="X3248" s="13"/>
      <c r="Y3248" s="13"/>
      <c r="Z3248" s="13"/>
      <c r="AA3248" s="13"/>
      <c r="AB3248" s="13"/>
      <c r="AC3248" s="13"/>
      <c r="AD3248" s="13"/>
      <c r="AE3248" s="13"/>
      <c r="AT3248" s="200" t="s">
        <v>194</v>
      </c>
      <c r="AU3248" s="200" t="s">
        <v>92</v>
      </c>
      <c r="AV3248" s="13" t="s">
        <v>92</v>
      </c>
      <c r="AW3248" s="13" t="s">
        <v>32</v>
      </c>
      <c r="AX3248" s="13" t="s">
        <v>76</v>
      </c>
      <c r="AY3248" s="200" t="s">
        <v>185</v>
      </c>
    </row>
    <row r="3249" s="14" customFormat="1">
      <c r="A3249" s="14"/>
      <c r="B3249" s="219"/>
      <c r="C3249" s="14"/>
      <c r="D3249" s="194" t="s">
        <v>194</v>
      </c>
      <c r="E3249" s="220" t="s">
        <v>1</v>
      </c>
      <c r="F3249" s="221" t="s">
        <v>690</v>
      </c>
      <c r="G3249" s="14"/>
      <c r="H3249" s="220" t="s">
        <v>1</v>
      </c>
      <c r="I3249" s="222"/>
      <c r="J3249" s="14"/>
      <c r="K3249" s="14"/>
      <c r="L3249" s="219"/>
      <c r="M3249" s="223"/>
      <c r="N3249" s="224"/>
      <c r="O3249" s="224"/>
      <c r="P3249" s="224"/>
      <c r="Q3249" s="224"/>
      <c r="R3249" s="224"/>
      <c r="S3249" s="224"/>
      <c r="T3249" s="225"/>
      <c r="U3249" s="14"/>
      <c r="V3249" s="14"/>
      <c r="W3249" s="14"/>
      <c r="X3249" s="14"/>
      <c r="Y3249" s="14"/>
      <c r="Z3249" s="14"/>
      <c r="AA3249" s="14"/>
      <c r="AB3249" s="14"/>
      <c r="AC3249" s="14"/>
      <c r="AD3249" s="14"/>
      <c r="AE3249" s="14"/>
      <c r="AT3249" s="220" t="s">
        <v>194</v>
      </c>
      <c r="AU3249" s="220" t="s">
        <v>92</v>
      </c>
      <c r="AV3249" s="14" t="s">
        <v>84</v>
      </c>
      <c r="AW3249" s="14" t="s">
        <v>32</v>
      </c>
      <c r="AX3249" s="14" t="s">
        <v>76</v>
      </c>
      <c r="AY3249" s="220" t="s">
        <v>185</v>
      </c>
    </row>
    <row r="3250" s="13" customFormat="1">
      <c r="A3250" s="13"/>
      <c r="B3250" s="199"/>
      <c r="C3250" s="13"/>
      <c r="D3250" s="194" t="s">
        <v>194</v>
      </c>
      <c r="E3250" s="200" t="s">
        <v>1</v>
      </c>
      <c r="F3250" s="201" t="s">
        <v>3808</v>
      </c>
      <c r="G3250" s="13"/>
      <c r="H3250" s="202">
        <v>279.80000000000001</v>
      </c>
      <c r="I3250" s="203"/>
      <c r="J3250" s="13"/>
      <c r="K3250" s="13"/>
      <c r="L3250" s="199"/>
      <c r="M3250" s="204"/>
      <c r="N3250" s="205"/>
      <c r="O3250" s="205"/>
      <c r="P3250" s="205"/>
      <c r="Q3250" s="205"/>
      <c r="R3250" s="205"/>
      <c r="S3250" s="205"/>
      <c r="T3250" s="206"/>
      <c r="U3250" s="13"/>
      <c r="V3250" s="13"/>
      <c r="W3250" s="13"/>
      <c r="X3250" s="13"/>
      <c r="Y3250" s="13"/>
      <c r="Z3250" s="13"/>
      <c r="AA3250" s="13"/>
      <c r="AB3250" s="13"/>
      <c r="AC3250" s="13"/>
      <c r="AD3250" s="13"/>
      <c r="AE3250" s="13"/>
      <c r="AT3250" s="200" t="s">
        <v>194</v>
      </c>
      <c r="AU3250" s="200" t="s">
        <v>92</v>
      </c>
      <c r="AV3250" s="13" t="s">
        <v>92</v>
      </c>
      <c r="AW3250" s="13" t="s">
        <v>32</v>
      </c>
      <c r="AX3250" s="13" t="s">
        <v>76</v>
      </c>
      <c r="AY3250" s="200" t="s">
        <v>185</v>
      </c>
    </row>
    <row r="3251" s="15" customFormat="1">
      <c r="A3251" s="15"/>
      <c r="B3251" s="226"/>
      <c r="C3251" s="15"/>
      <c r="D3251" s="194" t="s">
        <v>194</v>
      </c>
      <c r="E3251" s="227" t="s">
        <v>1</v>
      </c>
      <c r="F3251" s="228" t="s">
        <v>276</v>
      </c>
      <c r="G3251" s="15"/>
      <c r="H3251" s="229">
        <v>295.40000000000003</v>
      </c>
      <c r="I3251" s="230"/>
      <c r="J3251" s="15"/>
      <c r="K3251" s="15"/>
      <c r="L3251" s="226"/>
      <c r="M3251" s="231"/>
      <c r="N3251" s="232"/>
      <c r="O3251" s="232"/>
      <c r="P3251" s="232"/>
      <c r="Q3251" s="232"/>
      <c r="R3251" s="232"/>
      <c r="S3251" s="232"/>
      <c r="T3251" s="233"/>
      <c r="U3251" s="15"/>
      <c r="V3251" s="15"/>
      <c r="W3251" s="15"/>
      <c r="X3251" s="15"/>
      <c r="Y3251" s="15"/>
      <c r="Z3251" s="15"/>
      <c r="AA3251" s="15"/>
      <c r="AB3251" s="15"/>
      <c r="AC3251" s="15"/>
      <c r="AD3251" s="15"/>
      <c r="AE3251" s="15"/>
      <c r="AT3251" s="227" t="s">
        <v>194</v>
      </c>
      <c r="AU3251" s="227" t="s">
        <v>92</v>
      </c>
      <c r="AV3251" s="15" t="s">
        <v>191</v>
      </c>
      <c r="AW3251" s="15" t="s">
        <v>32</v>
      </c>
      <c r="AX3251" s="15" t="s">
        <v>84</v>
      </c>
      <c r="AY3251" s="227" t="s">
        <v>185</v>
      </c>
    </row>
    <row r="3252" s="2" customFormat="1" ht="16.5" customHeight="1">
      <c r="A3252" s="38"/>
      <c r="B3252" s="180"/>
      <c r="C3252" s="181" t="s">
        <v>3864</v>
      </c>
      <c r="D3252" s="181" t="s">
        <v>187</v>
      </c>
      <c r="E3252" s="182" t="s">
        <v>3865</v>
      </c>
      <c r="F3252" s="183" t="s">
        <v>3866</v>
      </c>
      <c r="G3252" s="184" t="s">
        <v>190</v>
      </c>
      <c r="H3252" s="185">
        <v>75.468000000000004</v>
      </c>
      <c r="I3252" s="186"/>
      <c r="J3252" s="187">
        <f>ROUND(I3252*H3252,2)</f>
        <v>0</v>
      </c>
      <c r="K3252" s="183" t="s">
        <v>1</v>
      </c>
      <c r="L3252" s="39"/>
      <c r="M3252" s="188" t="s">
        <v>1</v>
      </c>
      <c r="N3252" s="189" t="s">
        <v>42</v>
      </c>
      <c r="O3252" s="77"/>
      <c r="P3252" s="190">
        <f>O3252*H3252</f>
        <v>0</v>
      </c>
      <c r="Q3252" s="190">
        <v>0.00033</v>
      </c>
      <c r="R3252" s="190">
        <f>Q3252*H3252</f>
        <v>0.02490444</v>
      </c>
      <c r="S3252" s="190">
        <v>0</v>
      </c>
      <c r="T3252" s="191">
        <f>S3252*H3252</f>
        <v>0</v>
      </c>
      <c r="U3252" s="38"/>
      <c r="V3252" s="38"/>
      <c r="W3252" s="38"/>
      <c r="X3252" s="38"/>
      <c r="Y3252" s="38"/>
      <c r="Z3252" s="38"/>
      <c r="AA3252" s="38"/>
      <c r="AB3252" s="38"/>
      <c r="AC3252" s="38"/>
      <c r="AD3252" s="38"/>
      <c r="AE3252" s="38"/>
      <c r="AR3252" s="192" t="s">
        <v>301</v>
      </c>
      <c r="AT3252" s="192" t="s">
        <v>187</v>
      </c>
      <c r="AU3252" s="192" t="s">
        <v>92</v>
      </c>
      <c r="AY3252" s="19" t="s">
        <v>185</v>
      </c>
      <c r="BE3252" s="193">
        <f>IF(N3252="základní",J3252,0)</f>
        <v>0</v>
      </c>
      <c r="BF3252" s="193">
        <f>IF(N3252="snížená",J3252,0)</f>
        <v>0</v>
      </c>
      <c r="BG3252" s="193">
        <f>IF(N3252="zákl. přenesená",J3252,0)</f>
        <v>0</v>
      </c>
      <c r="BH3252" s="193">
        <f>IF(N3252="sníž. přenesená",J3252,0)</f>
        <v>0</v>
      </c>
      <c r="BI3252" s="193">
        <f>IF(N3252="nulová",J3252,0)</f>
        <v>0</v>
      </c>
      <c r="BJ3252" s="19" t="s">
        <v>92</v>
      </c>
      <c r="BK3252" s="193">
        <f>ROUND(I3252*H3252,2)</f>
        <v>0</v>
      </c>
      <c r="BL3252" s="19" t="s">
        <v>301</v>
      </c>
      <c r="BM3252" s="192" t="s">
        <v>3867</v>
      </c>
    </row>
    <row r="3253" s="2" customFormat="1">
      <c r="A3253" s="38"/>
      <c r="B3253" s="39"/>
      <c r="C3253" s="38"/>
      <c r="D3253" s="194" t="s">
        <v>193</v>
      </c>
      <c r="E3253" s="38"/>
      <c r="F3253" s="195" t="s">
        <v>3866</v>
      </c>
      <c r="G3253" s="38"/>
      <c r="H3253" s="38"/>
      <c r="I3253" s="196"/>
      <c r="J3253" s="38"/>
      <c r="K3253" s="38"/>
      <c r="L3253" s="39"/>
      <c r="M3253" s="197"/>
      <c r="N3253" s="198"/>
      <c r="O3253" s="77"/>
      <c r="P3253" s="77"/>
      <c r="Q3253" s="77"/>
      <c r="R3253" s="77"/>
      <c r="S3253" s="77"/>
      <c r="T3253" s="78"/>
      <c r="U3253" s="38"/>
      <c r="V3253" s="38"/>
      <c r="W3253" s="38"/>
      <c r="X3253" s="38"/>
      <c r="Y3253" s="38"/>
      <c r="Z3253" s="38"/>
      <c r="AA3253" s="38"/>
      <c r="AB3253" s="38"/>
      <c r="AC3253" s="38"/>
      <c r="AD3253" s="38"/>
      <c r="AE3253" s="38"/>
      <c r="AT3253" s="19" t="s">
        <v>193</v>
      </c>
      <c r="AU3253" s="19" t="s">
        <v>92</v>
      </c>
    </row>
    <row r="3254" s="2" customFormat="1" ht="24.15" customHeight="1">
      <c r="A3254" s="38"/>
      <c r="B3254" s="180"/>
      <c r="C3254" s="181" t="s">
        <v>3868</v>
      </c>
      <c r="D3254" s="181" t="s">
        <v>187</v>
      </c>
      <c r="E3254" s="182" t="s">
        <v>3869</v>
      </c>
      <c r="F3254" s="183" t="s">
        <v>3870</v>
      </c>
      <c r="G3254" s="184" t="s">
        <v>190</v>
      </c>
      <c r="H3254" s="185">
        <v>2.7999999999999998</v>
      </c>
      <c r="I3254" s="186"/>
      <c r="J3254" s="187">
        <f>ROUND(I3254*H3254,2)</f>
        <v>0</v>
      </c>
      <c r="K3254" s="183" t="s">
        <v>1</v>
      </c>
      <c r="L3254" s="39"/>
      <c r="M3254" s="188" t="s">
        <v>1</v>
      </c>
      <c r="N3254" s="189" t="s">
        <v>42</v>
      </c>
      <c r="O3254" s="77"/>
      <c r="P3254" s="190">
        <f>O3254*H3254</f>
        <v>0</v>
      </c>
      <c r="Q3254" s="190">
        <v>0.00027999999999999998</v>
      </c>
      <c r="R3254" s="190">
        <f>Q3254*H3254</f>
        <v>0.00078399999999999987</v>
      </c>
      <c r="S3254" s="190">
        <v>0</v>
      </c>
      <c r="T3254" s="191">
        <f>S3254*H3254</f>
        <v>0</v>
      </c>
      <c r="U3254" s="38"/>
      <c r="V3254" s="38"/>
      <c r="W3254" s="38"/>
      <c r="X3254" s="38"/>
      <c r="Y3254" s="38"/>
      <c r="Z3254" s="38"/>
      <c r="AA3254" s="38"/>
      <c r="AB3254" s="38"/>
      <c r="AC3254" s="38"/>
      <c r="AD3254" s="38"/>
      <c r="AE3254" s="38"/>
      <c r="AR3254" s="192" t="s">
        <v>301</v>
      </c>
      <c r="AT3254" s="192" t="s">
        <v>187</v>
      </c>
      <c r="AU3254" s="192" t="s">
        <v>92</v>
      </c>
      <c r="AY3254" s="19" t="s">
        <v>185</v>
      </c>
      <c r="BE3254" s="193">
        <f>IF(N3254="základní",J3254,0)</f>
        <v>0</v>
      </c>
      <c r="BF3254" s="193">
        <f>IF(N3254="snížená",J3254,0)</f>
        <v>0</v>
      </c>
      <c r="BG3254" s="193">
        <f>IF(N3254="zákl. přenesená",J3254,0)</f>
        <v>0</v>
      </c>
      <c r="BH3254" s="193">
        <f>IF(N3254="sníž. přenesená",J3254,0)</f>
        <v>0</v>
      </c>
      <c r="BI3254" s="193">
        <f>IF(N3254="nulová",J3254,0)</f>
        <v>0</v>
      </c>
      <c r="BJ3254" s="19" t="s">
        <v>92</v>
      </c>
      <c r="BK3254" s="193">
        <f>ROUND(I3254*H3254,2)</f>
        <v>0</v>
      </c>
      <c r="BL3254" s="19" t="s">
        <v>301</v>
      </c>
      <c r="BM3254" s="192" t="s">
        <v>3871</v>
      </c>
    </row>
    <row r="3255" s="2" customFormat="1">
      <c r="A3255" s="38"/>
      <c r="B3255" s="39"/>
      <c r="C3255" s="38"/>
      <c r="D3255" s="194" t="s">
        <v>193</v>
      </c>
      <c r="E3255" s="38"/>
      <c r="F3255" s="195" t="s">
        <v>3870</v>
      </c>
      <c r="G3255" s="38"/>
      <c r="H3255" s="38"/>
      <c r="I3255" s="196"/>
      <c r="J3255" s="38"/>
      <c r="K3255" s="38"/>
      <c r="L3255" s="39"/>
      <c r="M3255" s="197"/>
      <c r="N3255" s="198"/>
      <c r="O3255" s="77"/>
      <c r="P3255" s="77"/>
      <c r="Q3255" s="77"/>
      <c r="R3255" s="77"/>
      <c r="S3255" s="77"/>
      <c r="T3255" s="78"/>
      <c r="U3255" s="38"/>
      <c r="V3255" s="38"/>
      <c r="W3255" s="38"/>
      <c r="X3255" s="38"/>
      <c r="Y3255" s="38"/>
      <c r="Z3255" s="38"/>
      <c r="AA3255" s="38"/>
      <c r="AB3255" s="38"/>
      <c r="AC3255" s="38"/>
      <c r="AD3255" s="38"/>
      <c r="AE3255" s="38"/>
      <c r="AT3255" s="19" t="s">
        <v>193</v>
      </c>
      <c r="AU3255" s="19" t="s">
        <v>92</v>
      </c>
    </row>
    <row r="3256" s="13" customFormat="1">
      <c r="A3256" s="13"/>
      <c r="B3256" s="199"/>
      <c r="C3256" s="13"/>
      <c r="D3256" s="194" t="s">
        <v>194</v>
      </c>
      <c r="E3256" s="200" t="s">
        <v>1</v>
      </c>
      <c r="F3256" s="201" t="s">
        <v>3872</v>
      </c>
      <c r="G3256" s="13"/>
      <c r="H3256" s="202">
        <v>2.7999999999999998</v>
      </c>
      <c r="I3256" s="203"/>
      <c r="J3256" s="13"/>
      <c r="K3256" s="13"/>
      <c r="L3256" s="199"/>
      <c r="M3256" s="204"/>
      <c r="N3256" s="205"/>
      <c r="O3256" s="205"/>
      <c r="P3256" s="205"/>
      <c r="Q3256" s="205"/>
      <c r="R3256" s="205"/>
      <c r="S3256" s="205"/>
      <c r="T3256" s="206"/>
      <c r="U3256" s="13"/>
      <c r="V3256" s="13"/>
      <c r="W3256" s="13"/>
      <c r="X3256" s="13"/>
      <c r="Y3256" s="13"/>
      <c r="Z3256" s="13"/>
      <c r="AA3256" s="13"/>
      <c r="AB3256" s="13"/>
      <c r="AC3256" s="13"/>
      <c r="AD3256" s="13"/>
      <c r="AE3256" s="13"/>
      <c r="AT3256" s="200" t="s">
        <v>194</v>
      </c>
      <c r="AU3256" s="200" t="s">
        <v>92</v>
      </c>
      <c r="AV3256" s="13" t="s">
        <v>92</v>
      </c>
      <c r="AW3256" s="13" t="s">
        <v>32</v>
      </c>
      <c r="AX3256" s="13" t="s">
        <v>84</v>
      </c>
      <c r="AY3256" s="200" t="s">
        <v>185</v>
      </c>
    </row>
    <row r="3257" s="2" customFormat="1" ht="24.15" customHeight="1">
      <c r="A3257" s="38"/>
      <c r="B3257" s="180"/>
      <c r="C3257" s="181" t="s">
        <v>3873</v>
      </c>
      <c r="D3257" s="181" t="s">
        <v>187</v>
      </c>
      <c r="E3257" s="182" t="s">
        <v>3874</v>
      </c>
      <c r="F3257" s="183" t="s">
        <v>3875</v>
      </c>
      <c r="G3257" s="184" t="s">
        <v>584</v>
      </c>
      <c r="H3257" s="185">
        <v>738</v>
      </c>
      <c r="I3257" s="186"/>
      <c r="J3257" s="187">
        <f>ROUND(I3257*H3257,2)</f>
        <v>0</v>
      </c>
      <c r="K3257" s="183" t="s">
        <v>1</v>
      </c>
      <c r="L3257" s="39"/>
      <c r="M3257" s="188" t="s">
        <v>1</v>
      </c>
      <c r="N3257" s="189" t="s">
        <v>42</v>
      </c>
      <c r="O3257" s="77"/>
      <c r="P3257" s="190">
        <f>O3257*H3257</f>
        <v>0</v>
      </c>
      <c r="Q3257" s="190">
        <v>0.00020000000000000001</v>
      </c>
      <c r="R3257" s="190">
        <f>Q3257*H3257</f>
        <v>0.14760000000000001</v>
      </c>
      <c r="S3257" s="190">
        <v>0</v>
      </c>
      <c r="T3257" s="191">
        <f>S3257*H3257</f>
        <v>0</v>
      </c>
      <c r="U3257" s="38"/>
      <c r="V3257" s="38"/>
      <c r="W3257" s="38"/>
      <c r="X3257" s="38"/>
      <c r="Y3257" s="38"/>
      <c r="Z3257" s="38"/>
      <c r="AA3257" s="38"/>
      <c r="AB3257" s="38"/>
      <c r="AC3257" s="38"/>
      <c r="AD3257" s="38"/>
      <c r="AE3257" s="38"/>
      <c r="AR3257" s="192" t="s">
        <v>301</v>
      </c>
      <c r="AT3257" s="192" t="s">
        <v>187</v>
      </c>
      <c r="AU3257" s="192" t="s">
        <v>92</v>
      </c>
      <c r="AY3257" s="19" t="s">
        <v>185</v>
      </c>
      <c r="BE3257" s="193">
        <f>IF(N3257="základní",J3257,0)</f>
        <v>0</v>
      </c>
      <c r="BF3257" s="193">
        <f>IF(N3257="snížená",J3257,0)</f>
        <v>0</v>
      </c>
      <c r="BG3257" s="193">
        <f>IF(N3257="zákl. přenesená",J3257,0)</f>
        <v>0</v>
      </c>
      <c r="BH3257" s="193">
        <f>IF(N3257="sníž. přenesená",J3257,0)</f>
        <v>0</v>
      </c>
      <c r="BI3257" s="193">
        <f>IF(N3257="nulová",J3257,0)</f>
        <v>0</v>
      </c>
      <c r="BJ3257" s="19" t="s">
        <v>92</v>
      </c>
      <c r="BK3257" s="193">
        <f>ROUND(I3257*H3257,2)</f>
        <v>0</v>
      </c>
      <c r="BL3257" s="19" t="s">
        <v>301</v>
      </c>
      <c r="BM3257" s="192" t="s">
        <v>3876</v>
      </c>
    </row>
    <row r="3258" s="2" customFormat="1">
      <c r="A3258" s="38"/>
      <c r="B3258" s="39"/>
      <c r="C3258" s="38"/>
      <c r="D3258" s="194" t="s">
        <v>193</v>
      </c>
      <c r="E3258" s="38"/>
      <c r="F3258" s="195" t="s">
        <v>3875</v>
      </c>
      <c r="G3258" s="38"/>
      <c r="H3258" s="38"/>
      <c r="I3258" s="196"/>
      <c r="J3258" s="38"/>
      <c r="K3258" s="38"/>
      <c r="L3258" s="39"/>
      <c r="M3258" s="197"/>
      <c r="N3258" s="198"/>
      <c r="O3258" s="77"/>
      <c r="P3258" s="77"/>
      <c r="Q3258" s="77"/>
      <c r="R3258" s="77"/>
      <c r="S3258" s="77"/>
      <c r="T3258" s="78"/>
      <c r="U3258" s="38"/>
      <c r="V3258" s="38"/>
      <c r="W3258" s="38"/>
      <c r="X3258" s="38"/>
      <c r="Y3258" s="38"/>
      <c r="Z3258" s="38"/>
      <c r="AA3258" s="38"/>
      <c r="AB3258" s="38"/>
      <c r="AC3258" s="38"/>
      <c r="AD3258" s="38"/>
      <c r="AE3258" s="38"/>
      <c r="AT3258" s="19" t="s">
        <v>193</v>
      </c>
      <c r="AU3258" s="19" t="s">
        <v>92</v>
      </c>
    </row>
    <row r="3259" s="12" customFormat="1" ht="25.92" customHeight="1">
      <c r="A3259" s="12"/>
      <c r="B3259" s="167"/>
      <c r="C3259" s="12"/>
      <c r="D3259" s="168" t="s">
        <v>75</v>
      </c>
      <c r="E3259" s="169" t="s">
        <v>3877</v>
      </c>
      <c r="F3259" s="169" t="s">
        <v>3878</v>
      </c>
      <c r="G3259" s="12"/>
      <c r="H3259" s="12"/>
      <c r="I3259" s="170"/>
      <c r="J3259" s="171">
        <f>BK3259</f>
        <v>0</v>
      </c>
      <c r="K3259" s="12"/>
      <c r="L3259" s="167"/>
      <c r="M3259" s="172"/>
      <c r="N3259" s="173"/>
      <c r="O3259" s="173"/>
      <c r="P3259" s="174">
        <f>SUM(P3260:P3262)</f>
        <v>0</v>
      </c>
      <c r="Q3259" s="173"/>
      <c r="R3259" s="174">
        <f>SUM(R3260:R3262)</f>
        <v>0</v>
      </c>
      <c r="S3259" s="173"/>
      <c r="T3259" s="175">
        <f>SUM(T3260:T3262)</f>
        <v>0</v>
      </c>
      <c r="U3259" s="12"/>
      <c r="V3259" s="12"/>
      <c r="W3259" s="12"/>
      <c r="X3259" s="12"/>
      <c r="Y3259" s="12"/>
      <c r="Z3259" s="12"/>
      <c r="AA3259" s="12"/>
      <c r="AB3259" s="12"/>
      <c r="AC3259" s="12"/>
      <c r="AD3259" s="12"/>
      <c r="AE3259" s="12"/>
      <c r="AR3259" s="168" t="s">
        <v>191</v>
      </c>
      <c r="AT3259" s="176" t="s">
        <v>75</v>
      </c>
      <c r="AU3259" s="176" t="s">
        <v>76</v>
      </c>
      <c r="AY3259" s="168" t="s">
        <v>185</v>
      </c>
      <c r="BK3259" s="177">
        <f>SUM(BK3260:BK3262)</f>
        <v>0</v>
      </c>
    </row>
    <row r="3260" s="2" customFormat="1" ht="44.25" customHeight="1">
      <c r="A3260" s="38"/>
      <c r="B3260" s="180"/>
      <c r="C3260" s="181" t="s">
        <v>3879</v>
      </c>
      <c r="D3260" s="181" t="s">
        <v>187</v>
      </c>
      <c r="E3260" s="182" t="s">
        <v>3880</v>
      </c>
      <c r="F3260" s="183" t="s">
        <v>3881</v>
      </c>
      <c r="G3260" s="184" t="s">
        <v>3882</v>
      </c>
      <c r="H3260" s="185">
        <v>50</v>
      </c>
      <c r="I3260" s="186"/>
      <c r="J3260" s="187">
        <f>ROUND(I3260*H3260,2)</f>
        <v>0</v>
      </c>
      <c r="K3260" s="183" t="s">
        <v>199</v>
      </c>
      <c r="L3260" s="39"/>
      <c r="M3260" s="188" t="s">
        <v>1</v>
      </c>
      <c r="N3260" s="189" t="s">
        <v>42</v>
      </c>
      <c r="O3260" s="77"/>
      <c r="P3260" s="190">
        <f>O3260*H3260</f>
        <v>0</v>
      </c>
      <c r="Q3260" s="190">
        <v>0</v>
      </c>
      <c r="R3260" s="190">
        <f>Q3260*H3260</f>
        <v>0</v>
      </c>
      <c r="S3260" s="190">
        <v>0</v>
      </c>
      <c r="T3260" s="191">
        <f>S3260*H3260</f>
        <v>0</v>
      </c>
      <c r="U3260" s="38"/>
      <c r="V3260" s="38"/>
      <c r="W3260" s="38"/>
      <c r="X3260" s="38"/>
      <c r="Y3260" s="38"/>
      <c r="Z3260" s="38"/>
      <c r="AA3260" s="38"/>
      <c r="AB3260" s="38"/>
      <c r="AC3260" s="38"/>
      <c r="AD3260" s="38"/>
      <c r="AE3260" s="38"/>
      <c r="AR3260" s="192" t="s">
        <v>3282</v>
      </c>
      <c r="AT3260" s="192" t="s">
        <v>187</v>
      </c>
      <c r="AU3260" s="192" t="s">
        <v>84</v>
      </c>
      <c r="AY3260" s="19" t="s">
        <v>185</v>
      </c>
      <c r="BE3260" s="193">
        <f>IF(N3260="základní",J3260,0)</f>
        <v>0</v>
      </c>
      <c r="BF3260" s="193">
        <f>IF(N3260="snížená",J3260,0)</f>
        <v>0</v>
      </c>
      <c r="BG3260" s="193">
        <f>IF(N3260="zákl. přenesená",J3260,0)</f>
        <v>0</v>
      </c>
      <c r="BH3260" s="193">
        <f>IF(N3260="sníž. přenesená",J3260,0)</f>
        <v>0</v>
      </c>
      <c r="BI3260" s="193">
        <f>IF(N3260="nulová",J3260,0)</f>
        <v>0</v>
      </c>
      <c r="BJ3260" s="19" t="s">
        <v>92</v>
      </c>
      <c r="BK3260" s="193">
        <f>ROUND(I3260*H3260,2)</f>
        <v>0</v>
      </c>
      <c r="BL3260" s="19" t="s">
        <v>3282</v>
      </c>
      <c r="BM3260" s="192" t="s">
        <v>3883</v>
      </c>
    </row>
    <row r="3261" s="2" customFormat="1">
      <c r="A3261" s="38"/>
      <c r="B3261" s="39"/>
      <c r="C3261" s="38"/>
      <c r="D3261" s="194" t="s">
        <v>193</v>
      </c>
      <c r="E3261" s="38"/>
      <c r="F3261" s="195" t="s">
        <v>3881</v>
      </c>
      <c r="G3261" s="38"/>
      <c r="H3261" s="38"/>
      <c r="I3261" s="196"/>
      <c r="J3261" s="38"/>
      <c r="K3261" s="38"/>
      <c r="L3261" s="39"/>
      <c r="M3261" s="197"/>
      <c r="N3261" s="198"/>
      <c r="O3261" s="77"/>
      <c r="P3261" s="77"/>
      <c r="Q3261" s="77"/>
      <c r="R3261" s="77"/>
      <c r="S3261" s="77"/>
      <c r="T3261" s="78"/>
      <c r="U3261" s="38"/>
      <c r="V3261" s="38"/>
      <c r="W3261" s="38"/>
      <c r="X3261" s="38"/>
      <c r="Y3261" s="38"/>
      <c r="Z3261" s="38"/>
      <c r="AA3261" s="38"/>
      <c r="AB3261" s="38"/>
      <c r="AC3261" s="38"/>
      <c r="AD3261" s="38"/>
      <c r="AE3261" s="38"/>
      <c r="AT3261" s="19" t="s">
        <v>193</v>
      </c>
      <c r="AU3261" s="19" t="s">
        <v>84</v>
      </c>
    </row>
    <row r="3262" s="2" customFormat="1">
      <c r="A3262" s="38"/>
      <c r="B3262" s="39"/>
      <c r="C3262" s="38"/>
      <c r="D3262" s="207" t="s">
        <v>201</v>
      </c>
      <c r="E3262" s="38"/>
      <c r="F3262" s="208" t="s">
        <v>3884</v>
      </c>
      <c r="G3262" s="38"/>
      <c r="H3262" s="38"/>
      <c r="I3262" s="196"/>
      <c r="J3262" s="38"/>
      <c r="K3262" s="38"/>
      <c r="L3262" s="39"/>
      <c r="M3262" s="243"/>
      <c r="N3262" s="244"/>
      <c r="O3262" s="245"/>
      <c r="P3262" s="245"/>
      <c r="Q3262" s="245"/>
      <c r="R3262" s="245"/>
      <c r="S3262" s="245"/>
      <c r="T3262" s="246"/>
      <c r="U3262" s="38"/>
      <c r="V3262" s="38"/>
      <c r="W3262" s="38"/>
      <c r="X3262" s="38"/>
      <c r="Y3262" s="38"/>
      <c r="Z3262" s="38"/>
      <c r="AA3262" s="38"/>
      <c r="AB3262" s="38"/>
      <c r="AC3262" s="38"/>
      <c r="AD3262" s="38"/>
      <c r="AE3262" s="38"/>
      <c r="AT3262" s="19" t="s">
        <v>201</v>
      </c>
      <c r="AU3262" s="19" t="s">
        <v>84</v>
      </c>
    </row>
    <row r="3263" s="2" customFormat="1" ht="6.96" customHeight="1">
      <c r="A3263" s="38"/>
      <c r="B3263" s="60"/>
      <c r="C3263" s="61"/>
      <c r="D3263" s="61"/>
      <c r="E3263" s="61"/>
      <c r="F3263" s="61"/>
      <c r="G3263" s="61"/>
      <c r="H3263" s="61"/>
      <c r="I3263" s="61"/>
      <c r="J3263" s="61"/>
      <c r="K3263" s="61"/>
      <c r="L3263" s="39"/>
      <c r="M3263" s="38"/>
      <c r="O3263" s="38"/>
      <c r="P3263" s="38"/>
      <c r="Q3263" s="38"/>
      <c r="R3263" s="38"/>
      <c r="S3263" s="38"/>
      <c r="T3263" s="38"/>
      <c r="U3263" s="38"/>
      <c r="V3263" s="38"/>
      <c r="W3263" s="38"/>
      <c r="X3263" s="38"/>
      <c r="Y3263" s="38"/>
      <c r="Z3263" s="38"/>
      <c r="AA3263" s="38"/>
      <c r="AB3263" s="38"/>
      <c r="AC3263" s="38"/>
      <c r="AD3263" s="38"/>
      <c r="AE3263" s="38"/>
    </row>
  </sheetData>
  <autoFilter ref="C147:K3262"/>
  <mergeCells count="9">
    <mergeCell ref="E7:H7"/>
    <mergeCell ref="E9:H9"/>
    <mergeCell ref="E18:H18"/>
    <mergeCell ref="E27:H27"/>
    <mergeCell ref="E85:H85"/>
    <mergeCell ref="E87:H87"/>
    <mergeCell ref="E138:H138"/>
    <mergeCell ref="E140:H140"/>
    <mergeCell ref="L2:V2"/>
  </mergeCells>
  <hyperlinks>
    <hyperlink ref="F156" r:id="rId1" display="https://podminky.urs.cz/item/CS_URS_2025_02/139711111"/>
    <hyperlink ref="F159" r:id="rId2" display="https://podminky.urs.cz/item/CS_URS_2025_02/162211201"/>
    <hyperlink ref="F162" r:id="rId3" display="https://podminky.urs.cz/item/CS_URS_2025_02/162751117"/>
    <hyperlink ref="F165" r:id="rId4" display="https://podminky.urs.cz/item/CS_URS_2025_02/162751119"/>
    <hyperlink ref="F172" r:id="rId5" display="https://podminky.urs.cz/item/CS_URS_2025_02/171201221"/>
    <hyperlink ref="F176" r:id="rId6" display="https://podminky.urs.cz/item/CS_URS_2025_02/171251201"/>
    <hyperlink ref="F179" r:id="rId7" display="https://podminky.urs.cz/item/CS_URS_2025_02/181311103"/>
    <hyperlink ref="F185" r:id="rId8" display="https://podminky.urs.cz/item/CS_URS_2025_02/181411141"/>
    <hyperlink ref="F191" r:id="rId9" display="https://podminky.urs.cz/item/CS_URS_2025_02/181912112"/>
    <hyperlink ref="F212" r:id="rId10" display="https://podminky.urs.cz/item/CS_URS_2025_02/213141111"/>
    <hyperlink ref="F236" r:id="rId11" display="https://podminky.urs.cz/item/CS_URS_2025_02/274313711"/>
    <hyperlink ref="F241" r:id="rId12" display="https://podminky.urs.cz/item/CS_URS_2025_02/310239211"/>
    <hyperlink ref="F248" r:id="rId13" display="https://podminky.urs.cz/item/CS_URS_2025_02/310239211"/>
    <hyperlink ref="F268" r:id="rId14" display="https://podminky.urs.cz/item/CS_URS_2025_02/311231126"/>
    <hyperlink ref="F281" r:id="rId15" display="https://podminky.urs.cz/item/CS_URS_2025_02/311235121"/>
    <hyperlink ref="F290" r:id="rId16" display="https://podminky.urs.cz/item/CS_URS_2025_02/311235181"/>
    <hyperlink ref="F296" r:id="rId17" display="https://podminky.urs.cz/item/CS_URS_2025_02/311235221"/>
    <hyperlink ref="F305" r:id="rId18" display="https://podminky.urs.cz/item/CS_URS_2025_02/317168056"/>
    <hyperlink ref="F309" r:id="rId19" display="https://podminky.urs.cz/item/CS_URS_2025_02/317941121"/>
    <hyperlink ref="F347" r:id="rId20" display="https://podminky.urs.cz/item/CS_URS_2025_02/319201321"/>
    <hyperlink ref="F353" r:id="rId21" display="https://podminky.urs.cz/item/CS_URS_2025_02/340231125"/>
    <hyperlink ref="F358" r:id="rId22" display="https://podminky.urs.cz/item/CS_URS_2025_02/342241162"/>
    <hyperlink ref="F389" r:id="rId23" display="https://podminky.urs.cz/item/CS_URS_2025_02/342244201"/>
    <hyperlink ref="F395" r:id="rId24" display="https://podminky.urs.cz/item/CS_URS_2025_02/342244221"/>
    <hyperlink ref="F404" r:id="rId25" display="https://podminky.urs.cz/item/CS_URS_2025_02/346244381"/>
    <hyperlink ref="F408" r:id="rId26" display="https://podminky.urs.cz/item/CS_URS_2025_02/346272266"/>
    <hyperlink ref="F413" r:id="rId27" display="https://podminky.urs.cz/item/CS_URS_2025_02/346481121"/>
    <hyperlink ref="F428" r:id="rId28" display="https://podminky.urs.cz/item/CS_URS_2025_02/349231811"/>
    <hyperlink ref="F437" r:id="rId29" display="https://podminky.urs.cz/item/CS_URS_2025_02/413231231"/>
    <hyperlink ref="F440" r:id="rId30" display="https://podminky.urs.cz/item/CS_URS_2025_02/413232221"/>
    <hyperlink ref="F443" r:id="rId31" display="https://podminky.urs.cz/item/CS_URS_2025_02/413941125"/>
    <hyperlink ref="F451" r:id="rId32" display="https://podminky.urs.cz/item/CS_URS_2025_02/417321515"/>
    <hyperlink ref="F457" r:id="rId33" display="https://podminky.urs.cz/item/CS_URS_2025_02/417351115"/>
    <hyperlink ref="F461" r:id="rId34" display="https://podminky.urs.cz/item/CS_URS_2025_02/417351116"/>
    <hyperlink ref="F464" r:id="rId35" display="https://podminky.urs.cz/item/CS_URS_2025_02/417361821"/>
    <hyperlink ref="F467" r:id="rId36" display="https://podminky.urs.cz/item/CS_URS_2025_02/430321414"/>
    <hyperlink ref="F471" r:id="rId37" display="https://podminky.urs.cz/item/CS_URS_2025_02/430362021"/>
    <hyperlink ref="F475" r:id="rId38" display="https://podminky.urs.cz/item/CS_URS_2025_02/434311115"/>
    <hyperlink ref="F483" r:id="rId39" display="https://podminky.urs.cz/item/CS_URS_2025_02/434351141"/>
    <hyperlink ref="F491" r:id="rId40" display="https://podminky.urs.cz/item/CS_URS_2025_02/434351142"/>
    <hyperlink ref="F495" r:id="rId41" display="https://podminky.urs.cz/item/CS_URS_2025_02/564720101"/>
    <hyperlink ref="F500" r:id="rId42" display="https://podminky.urs.cz/item/CS_URS_2025_02/564730001"/>
    <hyperlink ref="F503" r:id="rId43" display="https://podminky.urs.cz/item/CS_URS_2025_02/564760001"/>
    <hyperlink ref="F506" r:id="rId44" display="https://podminky.urs.cz/item/CS_URS_2025_02/564760005"/>
    <hyperlink ref="F514" r:id="rId45" display="https://podminky.urs.cz/item/CS_URS_2025_02/564851011"/>
    <hyperlink ref="F519" r:id="rId46" display="https://podminky.urs.cz/item/CS_URS_2025_02/564861011"/>
    <hyperlink ref="F529" r:id="rId47" display="https://podminky.urs.cz/item/CS_URS_2025_02/591211111"/>
    <hyperlink ref="F543" r:id="rId48" display="https://podminky.urs.cz/item/CS_URS_2025_02/596212210"/>
    <hyperlink ref="F551" r:id="rId49" display="https://podminky.urs.cz/item/CS_URS_2025_02/596911111"/>
    <hyperlink ref="F559" r:id="rId50" display="https://podminky.urs.cz/item/CS_URS_2025_02/611131321"/>
    <hyperlink ref="F567" r:id="rId51" display="https://podminky.urs.cz/item/CS_URS_2025_02/611142022"/>
    <hyperlink ref="F577" r:id="rId52" display="https://podminky.urs.cz/item/CS_URS_2025_02/611181001"/>
    <hyperlink ref="F595" r:id="rId53" display="https://podminky.urs.cz/item/CS_URS_2025_02/611325413"/>
    <hyperlink ref="F609" r:id="rId54" display="https://podminky.urs.cz/item/CS_URS_2025_02/612131321"/>
    <hyperlink ref="F624" r:id="rId55" display="https://podminky.urs.cz/item/CS_URS_2025_02/612142001"/>
    <hyperlink ref="F652" r:id="rId56" display="https://podminky.urs.cz/item/CS_URS_2025_02/612325302"/>
    <hyperlink ref="F661" r:id="rId57" display="https://podminky.urs.cz/item/CS_URS_2025_02/612325413"/>
    <hyperlink ref="F670" r:id="rId58" display="https://podminky.urs.cz/item/CS_URS_2025_02/612325453"/>
    <hyperlink ref="F673" r:id="rId59" display="https://podminky.urs.cz/item/CS_URS_2025_02/612331121"/>
    <hyperlink ref="F686" r:id="rId60" display="https://podminky.urs.cz/item/CS_URS_2025_02/622325112"/>
    <hyperlink ref="F689" r:id="rId61" display="https://podminky.urs.cz/item/CS_URS_2025_02/622325452"/>
    <hyperlink ref="F696" r:id="rId62" display="https://podminky.urs.cz/item/CS_URS_2025_02/623142001"/>
    <hyperlink ref="F705" r:id="rId63" display="https://podminky.urs.cz/item/CS_URS_2025_02/629991011"/>
    <hyperlink ref="F713" r:id="rId64" display="https://podminky.urs.cz/item/CS_URS_2025_02/629995101"/>
    <hyperlink ref="F730" r:id="rId65" display="https://podminky.urs.cz/item/CS_URS_2025_02/631311115"/>
    <hyperlink ref="F736" r:id="rId66" display="https://podminky.urs.cz/item/CS_URS_2025_02/631311116"/>
    <hyperlink ref="F763" r:id="rId67" display="https://podminky.urs.cz/item/CS_URS_2025_02/631311125"/>
    <hyperlink ref="F768" r:id="rId68" display="https://podminky.urs.cz/item/CS_URS_2025_02/631311135"/>
    <hyperlink ref="F784" r:id="rId69" display="https://podminky.urs.cz/item/CS_URS_2025_02/631311137"/>
    <hyperlink ref="F790" r:id="rId70" display="https://podminky.urs.cz/item/CS_URS_2025_02/631319171"/>
    <hyperlink ref="F794" r:id="rId71" display="https://podminky.urs.cz/item/CS_URS_2025_02/631319173"/>
    <hyperlink ref="F797" r:id="rId72" display="https://podminky.urs.cz/item/CS_URS_2025_02/631319175"/>
    <hyperlink ref="F810" r:id="rId73" display="https://podminky.urs.cz/item/CS_URS_2025_02/631362021"/>
    <hyperlink ref="F826" r:id="rId74" display="https://podminky.urs.cz/item/CS_URS_2025_02/632441111"/>
    <hyperlink ref="F830" r:id="rId75" display="https://podminky.urs.cz/item/CS_URS_2025_02/632451021"/>
    <hyperlink ref="F835" r:id="rId76" display="https://podminky.urs.cz/item/CS_URS_2025_02/632451101"/>
    <hyperlink ref="F893" r:id="rId77" display="https://podminky.urs.cz/item/CS_URS_2025_02/635111241"/>
    <hyperlink ref="F915" r:id="rId78" display="https://podminky.urs.cz/item/CS_URS_2025_02/635111242"/>
    <hyperlink ref="F921" r:id="rId79" display="https://podminky.urs.cz/item/CS_URS_2025_02/941111132"/>
    <hyperlink ref="F928" r:id="rId80" display="https://podminky.urs.cz/item/CS_URS_2025_02/941111232"/>
    <hyperlink ref="F932" r:id="rId81" display="https://podminky.urs.cz/item/CS_URS_2025_02/941111832"/>
    <hyperlink ref="F935" r:id="rId82" display="https://podminky.urs.cz/item/CS_URS_2025_02/941121111"/>
    <hyperlink ref="F941" r:id="rId83" display="https://podminky.urs.cz/item/CS_URS_2025_02/941121211"/>
    <hyperlink ref="F945" r:id="rId84" display="https://podminky.urs.cz/item/CS_URS_2025_02/941121811"/>
    <hyperlink ref="F948" r:id="rId85" display="https://podminky.urs.cz/item/CS_URS_2025_02/944511111"/>
    <hyperlink ref="F951" r:id="rId86" display="https://podminky.urs.cz/item/CS_URS_2025_02/944511211"/>
    <hyperlink ref="F954" r:id="rId87" display="https://podminky.urs.cz/item/CS_URS_2025_02/944511811"/>
    <hyperlink ref="F957" r:id="rId88" display="https://podminky.urs.cz/item/CS_URS_2025_02/944711112"/>
    <hyperlink ref="F961" r:id="rId89" display="https://podminky.urs.cz/item/CS_URS_2025_02/944711212"/>
    <hyperlink ref="F965" r:id="rId90" display="https://podminky.urs.cz/item/CS_URS_2025_02/944711812"/>
    <hyperlink ref="F968" r:id="rId91" display="https://podminky.urs.cz/item/CS_URS_2025_02/952901111"/>
    <hyperlink ref="F972" r:id="rId92" display="https://podminky.urs.cz/item/CS_URS_2025_02/953731224"/>
    <hyperlink ref="F978" r:id="rId93" display="https://podminky.urs.cz/item/CS_URS_2025_02/953943211"/>
    <hyperlink ref="F986" r:id="rId94" display="https://podminky.urs.cz/item/CS_URS_2025_02/962031132"/>
    <hyperlink ref="F1003" r:id="rId95" display="https://podminky.urs.cz/item/CS_URS_2025_02/962031133"/>
    <hyperlink ref="F1017" r:id="rId96" display="https://podminky.urs.cz/item/CS_URS_2025_02/962032631"/>
    <hyperlink ref="F1026" r:id="rId97" display="https://podminky.urs.cz/item/CS_URS_2025_02/962042320"/>
    <hyperlink ref="F1030" r:id="rId98" display="https://podminky.urs.cz/item/CS_URS_2025_02/962042321"/>
    <hyperlink ref="F1037" r:id="rId99" display="https://podminky.urs.cz/item/CS_URS_2025_02/963042819"/>
    <hyperlink ref="F1043" r:id="rId100" display="https://podminky.urs.cz/item/CS_URS_2025_02/963051113"/>
    <hyperlink ref="F1046" r:id="rId101" display="https://podminky.urs.cz/item/CS_URS_2025_02/964061331"/>
    <hyperlink ref="F1052" r:id="rId102" display="https://podminky.urs.cz/item/CS_URS_2025_02/965042131"/>
    <hyperlink ref="F1061" r:id="rId103" display="https://podminky.urs.cz/item/CS_URS_2025_02/965042141"/>
    <hyperlink ref="F1073" r:id="rId104" display="https://podminky.urs.cz/item/CS_URS_2025_02/965042241"/>
    <hyperlink ref="F1082" r:id="rId105" display="https://podminky.urs.cz/item/CS_URS_2025_02/965081113"/>
    <hyperlink ref="F1088" r:id="rId106" display="https://podminky.urs.cz/item/CS_URS_2025_02/965081323"/>
    <hyperlink ref="F1095" r:id="rId107" display="https://podminky.urs.cz/item/CS_URS_2025_02/965083122"/>
    <hyperlink ref="F1120" r:id="rId108" display="https://podminky.urs.cz/item/CS_URS_2025_02/967031132"/>
    <hyperlink ref="F1133" r:id="rId109" display="https://podminky.urs.cz/item/CS_URS_2025_02/968062244"/>
    <hyperlink ref="F1143" r:id="rId110" display="https://podminky.urs.cz/item/CS_URS_2025_02/968062245"/>
    <hyperlink ref="F1149" r:id="rId111" display="https://podminky.urs.cz/item/CS_URS_2025_02/968062356"/>
    <hyperlink ref="F1155" r:id="rId112" display="https://podminky.urs.cz/item/CS_URS_2025_02/968072455"/>
    <hyperlink ref="F1161" r:id="rId113" display="https://podminky.urs.cz/item/CS_URS_2025_02/968082015"/>
    <hyperlink ref="F1167" r:id="rId114" display="https://podminky.urs.cz/item/CS_URS_2025_02/968082017"/>
    <hyperlink ref="F1176" r:id="rId115" display="https://podminky.urs.cz/item/CS_URS_2025_02/968082021"/>
    <hyperlink ref="F1180" r:id="rId116" display="https://podminky.urs.cz/item/CS_URS_2025_02/968082022"/>
    <hyperlink ref="F1186" r:id="rId117" display="https://podminky.urs.cz/item/CS_URS_2025_02/971033631"/>
    <hyperlink ref="F1192" r:id="rId118" display="https://podminky.urs.cz/item/CS_URS_2025_02/971033651"/>
    <hyperlink ref="F1200" r:id="rId119" display="https://podminky.urs.cz/item/CS_URS_2025_02/971033681"/>
    <hyperlink ref="F1227" r:id="rId120" display="https://podminky.urs.cz/item/CS_URS_2025_02/973031151"/>
    <hyperlink ref="F1237" r:id="rId121" display="https://podminky.urs.cz/item/CS_URS_2025_02/973031335"/>
    <hyperlink ref="F1241" r:id="rId122" display="https://podminky.urs.cz/item/CS_URS_2025_02/974031157"/>
    <hyperlink ref="F1245" r:id="rId123" display="https://podminky.urs.cz/item/CS_URS_2025_02/974031164"/>
    <hyperlink ref="F1253" r:id="rId124" display="https://podminky.urs.cz/item/CS_URS_2025_02/974031167"/>
    <hyperlink ref="F1261" r:id="rId125" display="https://podminky.urs.cz/item/CS_URS_2025_02/974031664"/>
    <hyperlink ref="F1271" r:id="rId126" display="https://podminky.urs.cz/item/CS_URS_2025_02/974031666"/>
    <hyperlink ref="F1282" r:id="rId127" display="https://podminky.urs.cz/item/CS_URS_2025_02/975043111"/>
    <hyperlink ref="F1292" r:id="rId128" display="https://podminky.urs.cz/item/CS_URS_2025_02/977151114"/>
    <hyperlink ref="F1298" r:id="rId129" display="https://podminky.urs.cz/item/CS_URS_2025_02/977151115"/>
    <hyperlink ref="F1306" r:id="rId130" display="https://podminky.urs.cz/item/CS_URS_2025_02/977151118"/>
    <hyperlink ref="F1314" r:id="rId131" display="https://podminky.urs.cz/item/CS_URS_2025_02/977151119"/>
    <hyperlink ref="F1321" r:id="rId132" display="https://podminky.urs.cz/item/CS_URS_2025_02/977151122"/>
    <hyperlink ref="F1328" r:id="rId133" display="https://podminky.urs.cz/item/CS_URS_2025_02/977151124"/>
    <hyperlink ref="F1342" r:id="rId134" display="https://podminky.urs.cz/item/CS_URS_2025_02/977151125"/>
    <hyperlink ref="F1348" r:id="rId135" display="https://podminky.urs.cz/item/CS_URS_2025_02/978011161"/>
    <hyperlink ref="F1360" r:id="rId136" display="https://podminky.urs.cz/item/CS_URS_2025_02/978011191"/>
    <hyperlink ref="F1366" r:id="rId137" display="https://podminky.urs.cz/item/CS_URS_2025_02/978012161"/>
    <hyperlink ref="F1383" r:id="rId138" display="https://podminky.urs.cz/item/CS_URS_2025_02/978013161"/>
    <hyperlink ref="F1433" r:id="rId139" display="https://podminky.urs.cz/item/CS_URS_2025_02/978013191"/>
    <hyperlink ref="F1446" r:id="rId140" display="https://podminky.urs.cz/item/CS_URS_2025_02/978015331"/>
    <hyperlink ref="F1449" r:id="rId141" display="https://podminky.urs.cz/item/CS_URS_2025_02/978015391"/>
    <hyperlink ref="F1455" r:id="rId142" display="https://podminky.urs.cz/item/CS_URS_2025_02/978019331"/>
    <hyperlink ref="F1458" r:id="rId143" display="https://podminky.urs.cz/item/CS_URS_2025_02/981011314"/>
    <hyperlink ref="F1462" r:id="rId144" display="https://podminky.urs.cz/item/CS_URS_2025_02/993111111"/>
    <hyperlink ref="F1465" r:id="rId145" display="https://podminky.urs.cz/item/CS_URS_2025_02/993111119"/>
    <hyperlink ref="F1468" r:id="rId146" display="https://podminky.urs.cz/item/CS_URS_2025_02/993121211"/>
    <hyperlink ref="F1471" r:id="rId147" display="https://podminky.urs.cz/item/CS_URS_2025_02/993121219"/>
    <hyperlink ref="F1475" r:id="rId148" display="https://podminky.urs.cz/item/CS_URS_2025_02/997013115"/>
    <hyperlink ref="F1478" r:id="rId149" display="https://podminky.urs.cz/item/CS_URS_2025_02/997013501"/>
    <hyperlink ref="F1485" r:id="rId150" display="https://podminky.urs.cz/item/CS_URS_2025_02/997013509"/>
    <hyperlink ref="F1489" r:id="rId151" display="https://podminky.urs.cz/item/CS_URS_2025_02/997013631"/>
    <hyperlink ref="F1493" r:id="rId152" display="https://podminky.urs.cz/item/CS_URS_2025_02/997013811"/>
    <hyperlink ref="F1496" r:id="rId153" display="https://podminky.urs.cz/item/CS_URS_2025_02/997013867"/>
    <hyperlink ref="F1500" r:id="rId154" display="https://podminky.urs.cz/item/CS_URS_2025_02/998011003"/>
    <hyperlink ref="F1576" r:id="rId155" display="https://podminky.urs.cz/item/CS_URS_2025_02/711113117"/>
    <hyperlink ref="F1586" r:id="rId156" display="https://podminky.urs.cz/item/CS_URS_2025_02/711113127"/>
    <hyperlink ref="F1596" r:id="rId157" display="https://podminky.urs.cz/item/CS_URS_2025_02/998711203"/>
    <hyperlink ref="F1600" r:id="rId158" display="https://podminky.urs.cz/item/CS_URS_2025_02/713110811"/>
    <hyperlink ref="F1604" r:id="rId159" display="https://podminky.urs.cz/item/CS_URS_2025_02/713111136"/>
    <hyperlink ref="F1625" r:id="rId160" display="https://podminky.urs.cz/item/CS_URS_2025_02/713121111"/>
    <hyperlink ref="F1712" r:id="rId161" display="https://podminky.urs.cz/item/CS_URS_2025_02/713151111"/>
    <hyperlink ref="F1718" r:id="rId162" display="https://podminky.urs.cz/item/CS_URS_2025_02/998713203"/>
    <hyperlink ref="F1724" r:id="rId163" display="https://podminky.urs.cz/item/CS_URS_2025_02/998721203"/>
    <hyperlink ref="F1731" r:id="rId164" display="https://podminky.urs.cz/item/CS_URS_2025_02/762331812"/>
    <hyperlink ref="F1739" r:id="rId165" display="https://podminky.urs.cz/item/CS_URS_2025_02/762331813"/>
    <hyperlink ref="F1747" r:id="rId166" display="https://podminky.urs.cz/item/CS_URS_2025_02/762331921"/>
    <hyperlink ref="F1752" r:id="rId167" display="https://podminky.urs.cz/item/CS_URS_2025_02/762331924"/>
    <hyperlink ref="F1758" r:id="rId168" display="https://podminky.urs.cz/item/CS_URS_2025_02/762331931"/>
    <hyperlink ref="F1763" r:id="rId169" display="https://podminky.urs.cz/item/CS_URS_2025_02/762331942"/>
    <hyperlink ref="F1768" r:id="rId170" display="https://podminky.urs.cz/item/CS_URS_2025_02/762331943"/>
    <hyperlink ref="F1773" r:id="rId171" display="https://podminky.urs.cz/item/CS_URS_2025_02/762331951"/>
    <hyperlink ref="F1778" r:id="rId172" display="https://podminky.urs.cz/item/CS_URS_2025_02/762342214"/>
    <hyperlink ref="F1785" r:id="rId173" display="https://podminky.urs.cz/item/CS_URS_2025_02/762342511"/>
    <hyperlink ref="F1793" r:id="rId174" display="https://podminky.urs.cz/item/CS_URS_2025_02/762342812"/>
    <hyperlink ref="F1796" r:id="rId175" display="https://podminky.urs.cz/item/CS_URS_2025_02/762395000"/>
    <hyperlink ref="F1820" r:id="rId176" display="https://podminky.urs.cz/item/CS_URS_2025_02/762511273"/>
    <hyperlink ref="F1826" r:id="rId177" display="https://podminky.urs.cz/item/CS_URS_2025_02/762511277"/>
    <hyperlink ref="F1834" r:id="rId178" display="https://podminky.urs.cz/item/CS_URS_2025_02/762521811"/>
    <hyperlink ref="F1839" r:id="rId179" display="https://podminky.urs.cz/item/CS_URS_2025_02/762522811"/>
    <hyperlink ref="F1845" r:id="rId180" display="https://podminky.urs.cz/item/CS_URS_2025_02/762524104"/>
    <hyperlink ref="F1854" r:id="rId181" display="https://podminky.urs.cz/item/CS_URS_2025_02/762712921"/>
    <hyperlink ref="F1859" r:id="rId182" display="https://podminky.urs.cz/item/CS_URS_2025_02/762712922"/>
    <hyperlink ref="F1875" r:id="rId183" display="https://podminky.urs.cz/item/CS_URS_2025_02/762712923"/>
    <hyperlink ref="F1889" r:id="rId184" display="https://podminky.urs.cz/item/CS_URS_2025_02/762712924"/>
    <hyperlink ref="F1894" r:id="rId185" display="https://podminky.urs.cz/item/CS_URS_2025_02/762712925"/>
    <hyperlink ref="F1901" r:id="rId186" display="https://podminky.urs.cz/item/CS_URS_2025_02/762810043"/>
    <hyperlink ref="F1906" r:id="rId187" display="https://podminky.urs.cz/item/CS_URS_2025_02/762810047"/>
    <hyperlink ref="F1922" r:id="rId188" display="https://podminky.urs.cz/item/CS_URS_2025_02/762811210"/>
    <hyperlink ref="F1932" r:id="rId189" display="https://podminky.urs.cz/item/CS_URS_2025_02/762815811"/>
    <hyperlink ref="F1951" r:id="rId190" display="https://podminky.urs.cz/item/CS_URS_2025_02/762821950"/>
    <hyperlink ref="F1957" r:id="rId191" display="https://podminky.urs.cz/item/CS_URS_2025_02/762821951"/>
    <hyperlink ref="F1969" r:id="rId192" display="https://podminky.urs.cz/item/CS_URS_2025_02/762822140"/>
    <hyperlink ref="F1981" r:id="rId193" display="https://podminky.urs.cz/item/CS_URS_2025_02/762822840"/>
    <hyperlink ref="F1997" r:id="rId194" display="https://podminky.urs.cz/item/CS_URS_2025_02/762822922"/>
    <hyperlink ref="F2002" r:id="rId195" display="https://podminky.urs.cz/item/CS_URS_2025_02/762822925"/>
    <hyperlink ref="F2017" r:id="rId196" display="https://podminky.urs.cz/item/CS_URS_2025_02/762841812"/>
    <hyperlink ref="F2033" r:id="rId197" display="https://podminky.urs.cz/item/CS_URS_2025_02/762895000"/>
    <hyperlink ref="F2048" r:id="rId198" display="https://podminky.urs.cz/item/CS_URS_2025_02/998762203"/>
    <hyperlink ref="F2052" r:id="rId199" display="https://podminky.urs.cz/item/CS_URS_2025_02/763111414"/>
    <hyperlink ref="F2068" r:id="rId200" display="https://podminky.urs.cz/item/CS_URS_2025_02/763111417"/>
    <hyperlink ref="F2094" r:id="rId201" display="https://podminky.urs.cz/item/CS_URS_2025_02/763111475"/>
    <hyperlink ref="F2102" r:id="rId202" display="https://podminky.urs.cz/item/CS_URS_2025_02/763111717"/>
    <hyperlink ref="F2106" r:id="rId203" display="https://podminky.urs.cz/item/CS_URS_2025_02/763112315"/>
    <hyperlink ref="F2132" r:id="rId204" display="https://podminky.urs.cz/item/CS_URS_2025_02/763121467"/>
    <hyperlink ref="F2138" r:id="rId205" display="https://podminky.urs.cz/item/CS_URS_2025_02/763121714"/>
    <hyperlink ref="F2166" r:id="rId206" display="https://podminky.urs.cz/item/CS_URS_2025_02/763131521"/>
    <hyperlink ref="F2179" r:id="rId207" display="https://podminky.urs.cz/item/CS_URS_2025_02/763131561"/>
    <hyperlink ref="F2188" r:id="rId208" display="https://podminky.urs.cz/item/CS_URS_2025_02/763131714"/>
    <hyperlink ref="F2194" r:id="rId209" display="https://podminky.urs.cz/item/CS_URS_2025_02/763131751"/>
    <hyperlink ref="F2203" r:id="rId210" display="https://podminky.urs.cz/item/CS_URS_2025_02/763131752"/>
    <hyperlink ref="F2222" r:id="rId211" display="https://podminky.urs.cz/item/CS_URS_2025_02/763161763"/>
    <hyperlink ref="F2240" r:id="rId212" display="https://podminky.urs.cz/item/CS_URS_2025_02/763164567"/>
    <hyperlink ref="F2246" r:id="rId213" display="https://podminky.urs.cz/item/CS_URS_2025_02/763182411"/>
    <hyperlink ref="F2254" r:id="rId214" display="https://podminky.urs.cz/item/CS_URS_2025_02/763251222"/>
    <hyperlink ref="F2273" r:id="rId215" display="https://podminky.urs.cz/item/CS_URS_2025_02/763365112"/>
    <hyperlink ref="F2280" r:id="rId216" display="https://podminky.urs.cz/item/CS_URS_2025_02/998763403"/>
    <hyperlink ref="F2284" r:id="rId217" display="https://podminky.urs.cz/item/CS_URS_2025_02/764002812"/>
    <hyperlink ref="F2287" r:id="rId218" display="https://podminky.urs.cz/item/CS_URS_2025_02/764002851"/>
    <hyperlink ref="F2295" r:id="rId219" display="https://podminky.urs.cz/item/CS_URS_2025_02/764002861"/>
    <hyperlink ref="F2299" r:id="rId220" display="https://podminky.urs.cz/item/CS_URS_2025_02/764004801"/>
    <hyperlink ref="F2302" r:id="rId221" display="https://podminky.urs.cz/item/CS_URS_2025_02/764004861"/>
    <hyperlink ref="F2309" r:id="rId222" display="https://podminky.urs.cz/item/CS_URS_2025_02/764232435"/>
    <hyperlink ref="F2328" r:id="rId223" display="https://podminky.urs.cz/item/CS_URS_2025_02/764314612"/>
    <hyperlink ref="F2344" r:id="rId224" display="https://podminky.urs.cz/item/CS_URS_2025_02/764315623"/>
    <hyperlink ref="F2347" r:id="rId225" display="https://podminky.urs.cz/item/CS_URS_2025_02/764531404"/>
    <hyperlink ref="F2350" r:id="rId226" display="https://podminky.urs.cz/item/CS_URS_2025_02/764538422"/>
    <hyperlink ref="F2355" r:id="rId227" display="https://podminky.urs.cz/item/CS_URS_2025_02/998764203"/>
    <hyperlink ref="F2359" r:id="rId228" display="https://podminky.urs.cz/item/CS_URS_2025_02/765111807"/>
    <hyperlink ref="F2368" r:id="rId229" display="https://podminky.urs.cz/item/CS_URS_2025_02/765111833"/>
    <hyperlink ref="F2379" r:id="rId230" display="https://podminky.urs.cz/item/CS_URS_2025_02/765113912"/>
    <hyperlink ref="F2389" r:id="rId231" display="https://podminky.urs.cz/item/CS_URS_2025_02/765191011"/>
    <hyperlink ref="F2395" r:id="rId232" display="https://podminky.urs.cz/item/CS_URS_2025_02/998765203"/>
    <hyperlink ref="F2609" r:id="rId233" display="https://podminky.urs.cz/item/CS_URS_2025_02/766674812"/>
    <hyperlink ref="F2700" r:id="rId234" display="https://podminky.urs.cz/item/CS_URS_2025_02/767161811"/>
    <hyperlink ref="F2703" r:id="rId235" display="https://podminky.urs.cz/item/CS_URS_2025_02/767161821"/>
    <hyperlink ref="F2706" r:id="rId236" display="https://podminky.urs.cz/item/CS_URS_2025_02/767661811"/>
    <hyperlink ref="F2720" r:id="rId237" display="https://podminky.urs.cz/item/CS_URS_2025_02/767851101"/>
    <hyperlink ref="F2727" r:id="rId238" display="https://podminky.urs.cz/item/CS_URS_2025_02/767851104"/>
    <hyperlink ref="F2739" r:id="rId239" display="https://podminky.urs.cz/item/CS_URS_2025_02/767893816"/>
    <hyperlink ref="F2774" r:id="rId240" display="https://podminky.urs.cz/item/CS_URS_2025_02/998767203"/>
    <hyperlink ref="F2778" r:id="rId241" display="https://podminky.urs.cz/item/CS_URS_2025_02/771111011"/>
    <hyperlink ref="F2781" r:id="rId242" display="https://podminky.urs.cz/item/CS_URS_2025_02/771121011"/>
    <hyperlink ref="F2784" r:id="rId243" display="https://podminky.urs.cz/item/CS_URS_2025_02/771571810"/>
    <hyperlink ref="F2830" r:id="rId244" display="https://podminky.urs.cz/item/CS_URS_2025_02/771592011"/>
    <hyperlink ref="F2833" r:id="rId245" display="https://podminky.urs.cz/item/CS_URS_2025_02/998771203"/>
    <hyperlink ref="F2837" r:id="rId246" display="https://podminky.urs.cz/item/CS_URS_2025_02/772231313"/>
    <hyperlink ref="F2841" r:id="rId247" display="https://podminky.urs.cz/item/CS_URS_2025_02/772231424"/>
    <hyperlink ref="F2847" r:id="rId248" display="https://podminky.urs.cz/item/CS_URS_2025_02/772232812"/>
    <hyperlink ref="F2857" r:id="rId249" display="https://podminky.urs.cz/item/CS_URS_2025_02/772232822"/>
    <hyperlink ref="F2870" r:id="rId250" display="https://podminky.urs.cz/item/CS_URS_2025_02/772591923"/>
    <hyperlink ref="F2873" r:id="rId251" display="https://podminky.urs.cz/item/CS_URS_2025_02/998772203"/>
    <hyperlink ref="F2894" r:id="rId252" display="https://podminky.urs.cz/item/CS_URS_2025_02/773591111"/>
    <hyperlink ref="F2900" r:id="rId253" display="https://podminky.urs.cz/item/CS_URS_2025_02/773591171"/>
    <hyperlink ref="F2903" r:id="rId254" display="https://podminky.urs.cz/item/CS_URS_2025_02/998773203"/>
    <hyperlink ref="F2907" r:id="rId255" display="https://podminky.urs.cz/item/CS_URS_2025_02/775121321"/>
    <hyperlink ref="F2929" r:id="rId256" display="https://podminky.urs.cz/item/CS_URS_2025_02/775511810"/>
    <hyperlink ref="F2961" r:id="rId257" display="https://podminky.urs.cz/item/CS_URS_2025_02/775541811"/>
    <hyperlink ref="F2966" r:id="rId258" display="https://podminky.urs.cz/item/CS_URS_2025_02/775591312"/>
    <hyperlink ref="F2971" r:id="rId259" display="https://podminky.urs.cz/item/CS_URS_2025_02/775591411"/>
    <hyperlink ref="F2987" r:id="rId260" display="https://podminky.urs.cz/item/CS_URS_2025_02/998775203"/>
    <hyperlink ref="F2991" r:id="rId261" display="https://podminky.urs.cz/item/CS_URS_2025_02/776201812"/>
    <hyperlink ref="F3007" r:id="rId262" display="https://podminky.urs.cz/item/CS_URS_2025_02/777131101"/>
    <hyperlink ref="F3013" r:id="rId263" display="https://podminky.urs.cz/item/CS_URS_2025_02/777131201"/>
    <hyperlink ref="F3023" r:id="rId264" display="https://podminky.urs.cz/item/CS_URS_2025_02/777612209"/>
    <hyperlink ref="F3032" r:id="rId265" display="https://podminky.urs.cz/item/CS_URS_2025_02/998777203"/>
    <hyperlink ref="F3036" r:id="rId266" display="https://podminky.urs.cz/item/CS_URS_2025_02/781121011"/>
    <hyperlink ref="F3039" r:id="rId267" display="https://podminky.urs.cz/item/CS_URS_2025_02/781484513"/>
    <hyperlink ref="F3050" r:id="rId268" display="https://podminky.urs.cz/item/CS_URS_2025_02/781471810"/>
    <hyperlink ref="F3068" r:id="rId269" display="https://podminky.urs.cz/item/CS_URS_2025_02/781495211"/>
    <hyperlink ref="F3071" r:id="rId270" display="https://podminky.urs.cz/item/CS_URS_2025_02/998781203"/>
    <hyperlink ref="F3077" r:id="rId271" display="https://podminky.urs.cz/item/CS_URS_2025_02/783213021"/>
    <hyperlink ref="F3110" r:id="rId272" display="https://podminky.urs.cz/item/CS_URS_2025_02/783214121"/>
    <hyperlink ref="F3113" r:id="rId273" display="https://podminky.urs.cz/item/CS_URS_2025_02/783218211"/>
    <hyperlink ref="F3119" r:id="rId274" display="https://podminky.urs.cz/item/CS_URS_2025_02/783314201"/>
    <hyperlink ref="F3125" r:id="rId275" display="https://podminky.urs.cz/item/CS_URS_2025_02/783823164"/>
    <hyperlink ref="F3133" r:id="rId276" display="https://podminky.urs.cz/item/CS_URS_2025_02/783913161"/>
    <hyperlink ref="F3144" r:id="rId277" display="https://podminky.urs.cz/item/CS_URS_2025_02/784111003"/>
    <hyperlink ref="F3147" r:id="rId278" display="https://podminky.urs.cz/item/CS_URS_2025_02/784121003"/>
    <hyperlink ref="F3165" r:id="rId279" display="https://podminky.urs.cz/item/CS_URS_2025_02/784121013"/>
    <hyperlink ref="F3168" r:id="rId280" display="https://podminky.urs.cz/item/CS_URS_2025_02/784161513"/>
    <hyperlink ref="F3176" r:id="rId281" display="https://podminky.urs.cz/item/CS_URS_2025_02/784181113"/>
    <hyperlink ref="F3192" r:id="rId282" display="https://podminky.urs.cz/item/CS_URS_2025_02/784181133"/>
    <hyperlink ref="F3213" r:id="rId283" display="https://podminky.urs.cz/item/CS_URS_2025_02/784211103"/>
    <hyperlink ref="F3262" r:id="rId284" display="https://podminky.urs.cz/item/CS_URS_2025_02/HZS4212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285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93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84</v>
      </c>
    </row>
    <row r="4" s="1" customFormat="1" ht="24.96" customHeight="1">
      <c r="B4" s="22"/>
      <c r="D4" s="23" t="s">
        <v>130</v>
      </c>
      <c r="L4" s="22"/>
      <c r="M4" s="129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30" t="str">
        <f>'Rekapitulace stavby'!K6</f>
        <v>Bytový dům Líbeznice, Martinova 142</v>
      </c>
      <c r="F7" s="32"/>
      <c r="G7" s="32"/>
      <c r="H7" s="32"/>
      <c r="L7" s="22"/>
    </row>
    <row r="8" s="1" customFormat="1" ht="12" customHeight="1">
      <c r="B8" s="22"/>
      <c r="D8" s="32" t="s">
        <v>131</v>
      </c>
      <c r="L8" s="22"/>
    </row>
    <row r="9" s="2" customFormat="1" ht="16.5" customHeight="1">
      <c r="A9" s="38"/>
      <c r="B9" s="39"/>
      <c r="C9" s="38"/>
      <c r="D9" s="38"/>
      <c r="E9" s="130" t="s">
        <v>3885</v>
      </c>
      <c r="F9" s="38"/>
      <c r="G9" s="38"/>
      <c r="H9" s="38"/>
      <c r="I9" s="38"/>
      <c r="J9" s="38"/>
      <c r="K9" s="38"/>
      <c r="L9" s="5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39"/>
      <c r="C10" s="38"/>
      <c r="D10" s="32" t="s">
        <v>3886</v>
      </c>
      <c r="E10" s="38"/>
      <c r="F10" s="38"/>
      <c r="G10" s="38"/>
      <c r="H10" s="38"/>
      <c r="I10" s="38"/>
      <c r="J10" s="38"/>
      <c r="K10" s="38"/>
      <c r="L10" s="55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39"/>
      <c r="C11" s="38"/>
      <c r="D11" s="38"/>
      <c r="E11" s="67" t="s">
        <v>3887</v>
      </c>
      <c r="F11" s="38"/>
      <c r="G11" s="38"/>
      <c r="H11" s="38"/>
      <c r="I11" s="38"/>
      <c r="J11" s="38"/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39"/>
      <c r="C12" s="38"/>
      <c r="D12" s="38"/>
      <c r="E12" s="38"/>
      <c r="F12" s="38"/>
      <c r="G12" s="38"/>
      <c r="H12" s="38"/>
      <c r="I12" s="38"/>
      <c r="J12" s="38"/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39"/>
      <c r="C13" s="38"/>
      <c r="D13" s="32" t="s">
        <v>18</v>
      </c>
      <c r="E13" s="38"/>
      <c r="F13" s="27" t="s">
        <v>1</v>
      </c>
      <c r="G13" s="38"/>
      <c r="H13" s="38"/>
      <c r="I13" s="32" t="s">
        <v>19</v>
      </c>
      <c r="J13" s="27" t="s">
        <v>1</v>
      </c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39"/>
      <c r="C14" s="38"/>
      <c r="D14" s="32" t="s">
        <v>20</v>
      </c>
      <c r="E14" s="38"/>
      <c r="F14" s="27" t="s">
        <v>3888</v>
      </c>
      <c r="G14" s="38"/>
      <c r="H14" s="38"/>
      <c r="I14" s="32" t="s">
        <v>22</v>
      </c>
      <c r="J14" s="69" t="str">
        <f>'Rekapitulace stavby'!AN8</f>
        <v>3. 11. 2025</v>
      </c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39"/>
      <c r="C15" s="38"/>
      <c r="D15" s="38"/>
      <c r="E15" s="38"/>
      <c r="F15" s="38"/>
      <c r="G15" s="38"/>
      <c r="H15" s="38"/>
      <c r="I15" s="38"/>
      <c r="J15" s="38"/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39"/>
      <c r="C16" s="38"/>
      <c r="D16" s="32" t="s">
        <v>24</v>
      </c>
      <c r="E16" s="38"/>
      <c r="F16" s="38"/>
      <c r="G16" s="38"/>
      <c r="H16" s="38"/>
      <c r="I16" s="32" t="s">
        <v>25</v>
      </c>
      <c r="J16" s="27" t="s">
        <v>1</v>
      </c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39"/>
      <c r="C17" s="38"/>
      <c r="D17" s="38"/>
      <c r="E17" s="27" t="s">
        <v>26</v>
      </c>
      <c r="F17" s="38"/>
      <c r="G17" s="38"/>
      <c r="H17" s="38"/>
      <c r="I17" s="32" t="s">
        <v>27</v>
      </c>
      <c r="J17" s="27" t="s">
        <v>1</v>
      </c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39"/>
      <c r="C18" s="38"/>
      <c r="D18" s="38"/>
      <c r="E18" s="38"/>
      <c r="F18" s="38"/>
      <c r="G18" s="38"/>
      <c r="H18" s="38"/>
      <c r="I18" s="38"/>
      <c r="J18" s="38"/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39"/>
      <c r="C19" s="38"/>
      <c r="D19" s="32" t="s">
        <v>28</v>
      </c>
      <c r="E19" s="38"/>
      <c r="F19" s="38"/>
      <c r="G19" s="38"/>
      <c r="H19" s="38"/>
      <c r="I19" s="32" t="s">
        <v>25</v>
      </c>
      <c r="J19" s="33" t="str">
        <f>'Rekapitulace stavby'!AN13</f>
        <v>Vyplň údaj</v>
      </c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39"/>
      <c r="C20" s="38"/>
      <c r="D20" s="38"/>
      <c r="E20" s="33" t="str">
        <f>'Rekapitulace stavby'!E14</f>
        <v>Vyplň údaj</v>
      </c>
      <c r="F20" s="27"/>
      <c r="G20" s="27"/>
      <c r="H20" s="27"/>
      <c r="I20" s="32" t="s">
        <v>27</v>
      </c>
      <c r="J20" s="33" t="str">
        <f>'Rekapitulace stavby'!AN14</f>
        <v>Vyplň údaj</v>
      </c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39"/>
      <c r="C21" s="38"/>
      <c r="D21" s="38"/>
      <c r="E21" s="38"/>
      <c r="F21" s="38"/>
      <c r="G21" s="38"/>
      <c r="H21" s="38"/>
      <c r="I21" s="38"/>
      <c r="J21" s="38"/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39"/>
      <c r="C22" s="38"/>
      <c r="D22" s="32" t="s">
        <v>30</v>
      </c>
      <c r="E22" s="38"/>
      <c r="F22" s="38"/>
      <c r="G22" s="38"/>
      <c r="H22" s="38"/>
      <c r="I22" s="32" t="s">
        <v>25</v>
      </c>
      <c r="J22" s="27" t="s">
        <v>1</v>
      </c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39"/>
      <c r="C23" s="38"/>
      <c r="D23" s="38"/>
      <c r="E23" s="27" t="s">
        <v>26</v>
      </c>
      <c r="F23" s="38"/>
      <c r="G23" s="38"/>
      <c r="H23" s="38"/>
      <c r="I23" s="32" t="s">
        <v>27</v>
      </c>
      <c r="J23" s="27" t="s">
        <v>1</v>
      </c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39"/>
      <c r="C24" s="38"/>
      <c r="D24" s="38"/>
      <c r="E24" s="38"/>
      <c r="F24" s="38"/>
      <c r="G24" s="38"/>
      <c r="H24" s="38"/>
      <c r="I24" s="38"/>
      <c r="J24" s="38"/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39"/>
      <c r="C25" s="38"/>
      <c r="D25" s="32" t="s">
        <v>33</v>
      </c>
      <c r="E25" s="38"/>
      <c r="F25" s="38"/>
      <c r="G25" s="38"/>
      <c r="H25" s="38"/>
      <c r="I25" s="32" t="s">
        <v>25</v>
      </c>
      <c r="J25" s="27" t="s">
        <v>1</v>
      </c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39"/>
      <c r="C26" s="38"/>
      <c r="D26" s="38"/>
      <c r="E26" s="27" t="s">
        <v>26</v>
      </c>
      <c r="F26" s="38"/>
      <c r="G26" s="38"/>
      <c r="H26" s="38"/>
      <c r="I26" s="32" t="s">
        <v>27</v>
      </c>
      <c r="J26" s="27" t="s">
        <v>1</v>
      </c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39"/>
      <c r="C27" s="38"/>
      <c r="D27" s="38"/>
      <c r="E27" s="38"/>
      <c r="F27" s="38"/>
      <c r="G27" s="38"/>
      <c r="H27" s="38"/>
      <c r="I27" s="38"/>
      <c r="J27" s="38"/>
      <c r="K27" s="38"/>
      <c r="L27" s="55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39"/>
      <c r="C28" s="38"/>
      <c r="D28" s="32" t="s">
        <v>35</v>
      </c>
      <c r="E28" s="38"/>
      <c r="F28" s="38"/>
      <c r="G28" s="38"/>
      <c r="H28" s="38"/>
      <c r="I28" s="38"/>
      <c r="J28" s="38"/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71.25" customHeight="1">
      <c r="A29" s="131"/>
      <c r="B29" s="132"/>
      <c r="C29" s="131"/>
      <c r="D29" s="131"/>
      <c r="E29" s="36" t="s">
        <v>3889</v>
      </c>
      <c r="F29" s="36"/>
      <c r="G29" s="36"/>
      <c r="H29" s="36"/>
      <c r="I29" s="131"/>
      <c r="J29" s="131"/>
      <c r="K29" s="131"/>
      <c r="L29" s="133"/>
      <c r="S29" s="131"/>
      <c r="T29" s="131"/>
      <c r="U29" s="131"/>
      <c r="V29" s="131"/>
      <c r="W29" s="131"/>
      <c r="X29" s="131"/>
      <c r="Y29" s="131"/>
      <c r="Z29" s="131"/>
      <c r="AA29" s="131"/>
      <c r="AB29" s="131"/>
      <c r="AC29" s="131"/>
      <c r="AD29" s="131"/>
      <c r="AE29" s="131"/>
    </row>
    <row r="30" s="2" customFormat="1" ht="6.96" customHeight="1">
      <c r="A30" s="38"/>
      <c r="B30" s="39"/>
      <c r="C30" s="38"/>
      <c r="D30" s="38"/>
      <c r="E30" s="38"/>
      <c r="F30" s="38"/>
      <c r="G30" s="38"/>
      <c r="H30" s="38"/>
      <c r="I30" s="38"/>
      <c r="J30" s="38"/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39"/>
      <c r="C31" s="38"/>
      <c r="D31" s="90"/>
      <c r="E31" s="90"/>
      <c r="F31" s="90"/>
      <c r="G31" s="90"/>
      <c r="H31" s="90"/>
      <c r="I31" s="90"/>
      <c r="J31" s="90"/>
      <c r="K31" s="90"/>
      <c r="L31" s="5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39"/>
      <c r="C32" s="38"/>
      <c r="D32" s="134" t="s">
        <v>36</v>
      </c>
      <c r="E32" s="38"/>
      <c r="F32" s="38"/>
      <c r="G32" s="38"/>
      <c r="H32" s="38"/>
      <c r="I32" s="38"/>
      <c r="J32" s="96">
        <f>ROUND(J130, 2)</f>
        <v>0</v>
      </c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39"/>
      <c r="C33" s="38"/>
      <c r="D33" s="90"/>
      <c r="E33" s="90"/>
      <c r="F33" s="90"/>
      <c r="G33" s="90"/>
      <c r="H33" s="90"/>
      <c r="I33" s="90"/>
      <c r="J33" s="90"/>
      <c r="K33" s="90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39"/>
      <c r="C34" s="38"/>
      <c r="D34" s="38"/>
      <c r="E34" s="38"/>
      <c r="F34" s="43" t="s">
        <v>38</v>
      </c>
      <c r="G34" s="38"/>
      <c r="H34" s="38"/>
      <c r="I34" s="43" t="s">
        <v>37</v>
      </c>
      <c r="J34" s="43" t="s">
        <v>39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39"/>
      <c r="C35" s="38"/>
      <c r="D35" s="135" t="s">
        <v>40</v>
      </c>
      <c r="E35" s="32" t="s">
        <v>41</v>
      </c>
      <c r="F35" s="136">
        <f>ROUND((SUM(BE130:BE469)),  2)</f>
        <v>0</v>
      </c>
      <c r="G35" s="38"/>
      <c r="H35" s="38"/>
      <c r="I35" s="137">
        <v>0.20999999999999999</v>
      </c>
      <c r="J35" s="136">
        <f>ROUND(((SUM(BE130:BE469))*I35),  2)</f>
        <v>0</v>
      </c>
      <c r="K35" s="38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39"/>
      <c r="C36" s="38"/>
      <c r="D36" s="38"/>
      <c r="E36" s="32" t="s">
        <v>42</v>
      </c>
      <c r="F36" s="136">
        <f>ROUND((SUM(BF130:BF469)),  2)</f>
        <v>0</v>
      </c>
      <c r="G36" s="38"/>
      <c r="H36" s="38"/>
      <c r="I36" s="137">
        <v>0.12</v>
      </c>
      <c r="J36" s="136">
        <f>ROUND(((SUM(BF130:BF469))*I36),  2)</f>
        <v>0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39"/>
      <c r="C37" s="38"/>
      <c r="D37" s="38"/>
      <c r="E37" s="32" t="s">
        <v>43</v>
      </c>
      <c r="F37" s="136">
        <f>ROUND((SUM(BG130:BG469)),  2)</f>
        <v>0</v>
      </c>
      <c r="G37" s="38"/>
      <c r="H37" s="38"/>
      <c r="I37" s="137">
        <v>0.20999999999999999</v>
      </c>
      <c r="J37" s="136">
        <f>0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39"/>
      <c r="C38" s="38"/>
      <c r="D38" s="38"/>
      <c r="E38" s="32" t="s">
        <v>44</v>
      </c>
      <c r="F38" s="136">
        <f>ROUND((SUM(BH130:BH469)),  2)</f>
        <v>0</v>
      </c>
      <c r="G38" s="38"/>
      <c r="H38" s="38"/>
      <c r="I38" s="137">
        <v>0.12</v>
      </c>
      <c r="J38" s="136">
        <f>0</f>
        <v>0</v>
      </c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39"/>
      <c r="C39" s="38"/>
      <c r="D39" s="38"/>
      <c r="E39" s="32" t="s">
        <v>45</v>
      </c>
      <c r="F39" s="136">
        <f>ROUND((SUM(BI130:BI469)),  2)</f>
        <v>0</v>
      </c>
      <c r="G39" s="38"/>
      <c r="H39" s="38"/>
      <c r="I39" s="137">
        <v>0</v>
      </c>
      <c r="J39" s="136">
        <f>0</f>
        <v>0</v>
      </c>
      <c r="K39" s="38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39"/>
      <c r="C40" s="38"/>
      <c r="D40" s="38"/>
      <c r="E40" s="38"/>
      <c r="F40" s="38"/>
      <c r="G40" s="38"/>
      <c r="H40" s="38"/>
      <c r="I40" s="38"/>
      <c r="J40" s="38"/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39"/>
      <c r="C41" s="138"/>
      <c r="D41" s="139" t="s">
        <v>46</v>
      </c>
      <c r="E41" s="81"/>
      <c r="F41" s="81"/>
      <c r="G41" s="140" t="s">
        <v>47</v>
      </c>
      <c r="H41" s="141" t="s">
        <v>48</v>
      </c>
      <c r="I41" s="81"/>
      <c r="J41" s="142">
        <f>SUM(J32:J39)</f>
        <v>0</v>
      </c>
      <c r="K41" s="143"/>
      <c r="L41" s="55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39"/>
      <c r="C42" s="38"/>
      <c r="D42" s="38"/>
      <c r="E42" s="38"/>
      <c r="F42" s="38"/>
      <c r="G42" s="38"/>
      <c r="H42" s="38"/>
      <c r="I42" s="38"/>
      <c r="J42" s="38"/>
      <c r="K42" s="38"/>
      <c r="L42" s="55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49</v>
      </c>
      <c r="E50" s="57"/>
      <c r="F50" s="57"/>
      <c r="G50" s="56" t="s">
        <v>50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51</v>
      </c>
      <c r="E61" s="41"/>
      <c r="F61" s="144" t="s">
        <v>52</v>
      </c>
      <c r="G61" s="58" t="s">
        <v>51</v>
      </c>
      <c r="H61" s="41"/>
      <c r="I61" s="41"/>
      <c r="J61" s="145" t="s">
        <v>52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53</v>
      </c>
      <c r="E65" s="59"/>
      <c r="F65" s="59"/>
      <c r="G65" s="56" t="s">
        <v>54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51</v>
      </c>
      <c r="E76" s="41"/>
      <c r="F76" s="144" t="s">
        <v>52</v>
      </c>
      <c r="G76" s="58" t="s">
        <v>51</v>
      </c>
      <c r="H76" s="41"/>
      <c r="I76" s="41"/>
      <c r="J76" s="145" t="s">
        <v>52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133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30" t="str">
        <f>E7</f>
        <v>Bytový dům Líbeznice, Martinova 142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2"/>
      <c r="C86" s="32" t="s">
        <v>131</v>
      </c>
      <c r="L86" s="22"/>
    </row>
    <row r="87" s="2" customFormat="1" ht="16.5" customHeight="1">
      <c r="A87" s="38"/>
      <c r="B87" s="39"/>
      <c r="C87" s="38"/>
      <c r="D87" s="38"/>
      <c r="E87" s="130" t="s">
        <v>3885</v>
      </c>
      <c r="F87" s="38"/>
      <c r="G87" s="38"/>
      <c r="H87" s="38"/>
      <c r="I87" s="38"/>
      <c r="J87" s="38"/>
      <c r="K87" s="38"/>
      <c r="L87" s="5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3886</v>
      </c>
      <c r="D88" s="38"/>
      <c r="E88" s="38"/>
      <c r="F88" s="38"/>
      <c r="G88" s="38"/>
      <c r="H88" s="38"/>
      <c r="I88" s="38"/>
      <c r="J88" s="38"/>
      <c r="K88" s="38"/>
      <c r="L88" s="55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38"/>
      <c r="D89" s="38"/>
      <c r="E89" s="67" t="str">
        <f>E11</f>
        <v>001 - Sanace vlhkosti a salinity - 1.PP</v>
      </c>
      <c r="F89" s="38"/>
      <c r="G89" s="38"/>
      <c r="H89" s="38"/>
      <c r="I89" s="38"/>
      <c r="J89" s="38"/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38"/>
      <c r="E91" s="38"/>
      <c r="F91" s="27" t="str">
        <f>F14</f>
        <v xml:space="preserve">250 65 Líbeznice </v>
      </c>
      <c r="G91" s="38"/>
      <c r="H91" s="38"/>
      <c r="I91" s="32" t="s">
        <v>22</v>
      </c>
      <c r="J91" s="69" t="str">
        <f>IF(J14="","",J14)</f>
        <v>3. 11. 2025</v>
      </c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38"/>
      <c r="D92" s="38"/>
      <c r="E92" s="38"/>
      <c r="F92" s="38"/>
      <c r="G92" s="38"/>
      <c r="H92" s="38"/>
      <c r="I92" s="38"/>
      <c r="J92" s="38"/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5.15" customHeight="1">
      <c r="A93" s="38"/>
      <c r="B93" s="39"/>
      <c r="C93" s="32" t="s">
        <v>24</v>
      </c>
      <c r="D93" s="38"/>
      <c r="E93" s="38"/>
      <c r="F93" s="27" t="str">
        <f>E17</f>
        <v xml:space="preserve"> </v>
      </c>
      <c r="G93" s="38"/>
      <c r="H93" s="38"/>
      <c r="I93" s="32" t="s">
        <v>30</v>
      </c>
      <c r="J93" s="36" t="str">
        <f>E23</f>
        <v xml:space="preserve"> </v>
      </c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38"/>
      <c r="E94" s="38"/>
      <c r="F94" s="27" t="str">
        <f>IF(E20="","",E20)</f>
        <v>Vyplň údaj</v>
      </c>
      <c r="G94" s="38"/>
      <c r="H94" s="38"/>
      <c r="I94" s="32" t="s">
        <v>33</v>
      </c>
      <c r="J94" s="36" t="str">
        <f>E26</f>
        <v xml:space="preserve"> </v>
      </c>
      <c r="K94" s="38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38"/>
      <c r="D95" s="38"/>
      <c r="E95" s="38"/>
      <c r="F95" s="38"/>
      <c r="G95" s="38"/>
      <c r="H95" s="38"/>
      <c r="I95" s="38"/>
      <c r="J95" s="38"/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46" t="s">
        <v>134</v>
      </c>
      <c r="D96" s="138"/>
      <c r="E96" s="138"/>
      <c r="F96" s="138"/>
      <c r="G96" s="138"/>
      <c r="H96" s="138"/>
      <c r="I96" s="138"/>
      <c r="J96" s="147" t="s">
        <v>135</v>
      </c>
      <c r="K96" s="1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38"/>
      <c r="D97" s="38"/>
      <c r="E97" s="38"/>
      <c r="F97" s="38"/>
      <c r="G97" s="38"/>
      <c r="H97" s="38"/>
      <c r="I97" s="38"/>
      <c r="J97" s="38"/>
      <c r="K97" s="38"/>
      <c r="L97" s="55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48" t="s">
        <v>136</v>
      </c>
      <c r="D98" s="38"/>
      <c r="E98" s="38"/>
      <c r="F98" s="38"/>
      <c r="G98" s="38"/>
      <c r="H98" s="38"/>
      <c r="I98" s="38"/>
      <c r="J98" s="96">
        <f>J130</f>
        <v>0</v>
      </c>
      <c r="K98" s="38"/>
      <c r="L98" s="55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9" t="s">
        <v>137</v>
      </c>
    </row>
    <row r="99" s="9" customFormat="1" ht="24.96" customHeight="1">
      <c r="A99" s="9"/>
      <c r="B99" s="149"/>
      <c r="C99" s="9"/>
      <c r="D99" s="150" t="s">
        <v>3890</v>
      </c>
      <c r="E99" s="151"/>
      <c r="F99" s="151"/>
      <c r="G99" s="151"/>
      <c r="H99" s="151"/>
      <c r="I99" s="151"/>
      <c r="J99" s="152">
        <f>J131</f>
        <v>0</v>
      </c>
      <c r="K99" s="9"/>
      <c r="L99" s="14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53"/>
      <c r="C100" s="10"/>
      <c r="D100" s="154" t="s">
        <v>141</v>
      </c>
      <c r="E100" s="155"/>
      <c r="F100" s="155"/>
      <c r="G100" s="155"/>
      <c r="H100" s="155"/>
      <c r="I100" s="155"/>
      <c r="J100" s="156">
        <f>J132</f>
        <v>0</v>
      </c>
      <c r="K100" s="10"/>
      <c r="L100" s="153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53"/>
      <c r="C101" s="10"/>
      <c r="D101" s="154" t="s">
        <v>144</v>
      </c>
      <c r="E101" s="155"/>
      <c r="F101" s="155"/>
      <c r="G101" s="155"/>
      <c r="H101" s="155"/>
      <c r="I101" s="155"/>
      <c r="J101" s="156">
        <f>J159</f>
        <v>0</v>
      </c>
      <c r="K101" s="10"/>
      <c r="L101" s="153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53"/>
      <c r="C102" s="10"/>
      <c r="D102" s="154" t="s">
        <v>145</v>
      </c>
      <c r="E102" s="155"/>
      <c r="F102" s="155"/>
      <c r="G102" s="155"/>
      <c r="H102" s="155"/>
      <c r="I102" s="155"/>
      <c r="J102" s="156">
        <f>J286</f>
        <v>0</v>
      </c>
      <c r="K102" s="10"/>
      <c r="L102" s="153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53"/>
      <c r="C103" s="10"/>
      <c r="D103" s="154" t="s">
        <v>147</v>
      </c>
      <c r="E103" s="155"/>
      <c r="F103" s="155"/>
      <c r="G103" s="155"/>
      <c r="H103" s="155"/>
      <c r="I103" s="155"/>
      <c r="J103" s="156">
        <f>J308</f>
        <v>0</v>
      </c>
      <c r="K103" s="10"/>
      <c r="L103" s="153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49"/>
      <c r="C104" s="9"/>
      <c r="D104" s="150" t="s">
        <v>149</v>
      </c>
      <c r="E104" s="151"/>
      <c r="F104" s="151"/>
      <c r="G104" s="151"/>
      <c r="H104" s="151"/>
      <c r="I104" s="151"/>
      <c r="J104" s="152">
        <f>J312</f>
        <v>0</v>
      </c>
      <c r="K104" s="9"/>
      <c r="L104" s="14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53"/>
      <c r="C105" s="10"/>
      <c r="D105" s="154" t="s">
        <v>150</v>
      </c>
      <c r="E105" s="155"/>
      <c r="F105" s="155"/>
      <c r="G105" s="155"/>
      <c r="H105" s="155"/>
      <c r="I105" s="155"/>
      <c r="J105" s="156">
        <f>J313</f>
        <v>0</v>
      </c>
      <c r="K105" s="10"/>
      <c r="L105" s="153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53"/>
      <c r="C106" s="10"/>
      <c r="D106" s="154" t="s">
        <v>168</v>
      </c>
      <c r="E106" s="155"/>
      <c r="F106" s="155"/>
      <c r="G106" s="155"/>
      <c r="H106" s="155"/>
      <c r="I106" s="155"/>
      <c r="J106" s="156">
        <f>J439</f>
        <v>0</v>
      </c>
      <c r="K106" s="10"/>
      <c r="L106" s="153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9" customFormat="1" ht="24.96" customHeight="1">
      <c r="A107" s="9"/>
      <c r="B107" s="149"/>
      <c r="C107" s="9"/>
      <c r="D107" s="150" t="s">
        <v>3891</v>
      </c>
      <c r="E107" s="151"/>
      <c r="F107" s="151"/>
      <c r="G107" s="151"/>
      <c r="H107" s="151"/>
      <c r="I107" s="151"/>
      <c r="J107" s="152">
        <f>J465</f>
        <v>0</v>
      </c>
      <c r="K107" s="9"/>
      <c r="L107" s="14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s="10" customFormat="1" ht="19.92" customHeight="1">
      <c r="A108" s="10"/>
      <c r="B108" s="153"/>
      <c r="C108" s="10"/>
      <c r="D108" s="154" t="s">
        <v>3892</v>
      </c>
      <c r="E108" s="155"/>
      <c r="F108" s="155"/>
      <c r="G108" s="155"/>
      <c r="H108" s="155"/>
      <c r="I108" s="155"/>
      <c r="J108" s="156">
        <f>J466</f>
        <v>0</v>
      </c>
      <c r="K108" s="10"/>
      <c r="L108" s="153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2" customFormat="1" ht="21.84" customHeight="1">
      <c r="A109" s="38"/>
      <c r="B109" s="39"/>
      <c r="C109" s="38"/>
      <c r="D109" s="38"/>
      <c r="E109" s="38"/>
      <c r="F109" s="38"/>
      <c r="G109" s="38"/>
      <c r="H109" s="38"/>
      <c r="I109" s="38"/>
      <c r="J109" s="38"/>
      <c r="K109" s="38"/>
      <c r="L109" s="55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6.96" customHeight="1">
      <c r="A110" s="38"/>
      <c r="B110" s="60"/>
      <c r="C110" s="61"/>
      <c r="D110" s="61"/>
      <c r="E110" s="61"/>
      <c r="F110" s="61"/>
      <c r="G110" s="61"/>
      <c r="H110" s="61"/>
      <c r="I110" s="61"/>
      <c r="J110" s="61"/>
      <c r="K110" s="61"/>
      <c r="L110" s="55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4" s="2" customFormat="1" ht="6.96" customHeight="1">
      <c r="A114" s="38"/>
      <c r="B114" s="62"/>
      <c r="C114" s="63"/>
      <c r="D114" s="63"/>
      <c r="E114" s="63"/>
      <c r="F114" s="63"/>
      <c r="G114" s="63"/>
      <c r="H114" s="63"/>
      <c r="I114" s="63"/>
      <c r="J114" s="63"/>
      <c r="K114" s="63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24.96" customHeight="1">
      <c r="A115" s="38"/>
      <c r="B115" s="39"/>
      <c r="C115" s="23" t="s">
        <v>170</v>
      </c>
      <c r="D115" s="38"/>
      <c r="E115" s="38"/>
      <c r="F115" s="38"/>
      <c r="G115" s="38"/>
      <c r="H115" s="38"/>
      <c r="I115" s="38"/>
      <c r="J115" s="38"/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38"/>
      <c r="D116" s="38"/>
      <c r="E116" s="38"/>
      <c r="F116" s="38"/>
      <c r="G116" s="38"/>
      <c r="H116" s="38"/>
      <c r="I116" s="38"/>
      <c r="J116" s="38"/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16</v>
      </c>
      <c r="D117" s="38"/>
      <c r="E117" s="38"/>
      <c r="F117" s="38"/>
      <c r="G117" s="38"/>
      <c r="H117" s="38"/>
      <c r="I117" s="38"/>
      <c r="J117" s="38"/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6.5" customHeight="1">
      <c r="A118" s="38"/>
      <c r="B118" s="39"/>
      <c r="C118" s="38"/>
      <c r="D118" s="38"/>
      <c r="E118" s="130" t="str">
        <f>E7</f>
        <v>Bytový dům Líbeznice, Martinova 142</v>
      </c>
      <c r="F118" s="32"/>
      <c r="G118" s="32"/>
      <c r="H118" s="32"/>
      <c r="I118" s="38"/>
      <c r="J118" s="38"/>
      <c r="K118" s="38"/>
      <c r="L118" s="55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1" customFormat="1" ht="12" customHeight="1">
      <c r="B119" s="22"/>
      <c r="C119" s="32" t="s">
        <v>131</v>
      </c>
      <c r="L119" s="22"/>
    </row>
    <row r="120" s="2" customFormat="1" ht="16.5" customHeight="1">
      <c r="A120" s="38"/>
      <c r="B120" s="39"/>
      <c r="C120" s="38"/>
      <c r="D120" s="38"/>
      <c r="E120" s="130" t="s">
        <v>3885</v>
      </c>
      <c r="F120" s="38"/>
      <c r="G120" s="38"/>
      <c r="H120" s="38"/>
      <c r="I120" s="38"/>
      <c r="J120" s="38"/>
      <c r="K120" s="38"/>
      <c r="L120" s="55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2" customHeight="1">
      <c r="A121" s="38"/>
      <c r="B121" s="39"/>
      <c r="C121" s="32" t="s">
        <v>3886</v>
      </c>
      <c r="D121" s="38"/>
      <c r="E121" s="38"/>
      <c r="F121" s="38"/>
      <c r="G121" s="38"/>
      <c r="H121" s="38"/>
      <c r="I121" s="38"/>
      <c r="J121" s="38"/>
      <c r="K121" s="38"/>
      <c r="L121" s="55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6.5" customHeight="1">
      <c r="A122" s="38"/>
      <c r="B122" s="39"/>
      <c r="C122" s="38"/>
      <c r="D122" s="38"/>
      <c r="E122" s="67" t="str">
        <f>E11</f>
        <v>001 - Sanace vlhkosti a salinity - 1.PP</v>
      </c>
      <c r="F122" s="38"/>
      <c r="G122" s="38"/>
      <c r="H122" s="38"/>
      <c r="I122" s="38"/>
      <c r="J122" s="38"/>
      <c r="K122" s="38"/>
      <c r="L122" s="55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6.96" customHeight="1">
      <c r="A123" s="38"/>
      <c r="B123" s="39"/>
      <c r="C123" s="38"/>
      <c r="D123" s="38"/>
      <c r="E123" s="38"/>
      <c r="F123" s="38"/>
      <c r="G123" s="38"/>
      <c r="H123" s="38"/>
      <c r="I123" s="38"/>
      <c r="J123" s="38"/>
      <c r="K123" s="38"/>
      <c r="L123" s="55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2" customHeight="1">
      <c r="A124" s="38"/>
      <c r="B124" s="39"/>
      <c r="C124" s="32" t="s">
        <v>20</v>
      </c>
      <c r="D124" s="38"/>
      <c r="E124" s="38"/>
      <c r="F124" s="27" t="str">
        <f>F14</f>
        <v xml:space="preserve">250 65 Líbeznice </v>
      </c>
      <c r="G124" s="38"/>
      <c r="H124" s="38"/>
      <c r="I124" s="32" t="s">
        <v>22</v>
      </c>
      <c r="J124" s="69" t="str">
        <f>IF(J14="","",J14)</f>
        <v>3. 11. 2025</v>
      </c>
      <c r="K124" s="38"/>
      <c r="L124" s="55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6.96" customHeight="1">
      <c r="A125" s="38"/>
      <c r="B125" s="39"/>
      <c r="C125" s="38"/>
      <c r="D125" s="38"/>
      <c r="E125" s="38"/>
      <c r="F125" s="38"/>
      <c r="G125" s="38"/>
      <c r="H125" s="38"/>
      <c r="I125" s="38"/>
      <c r="J125" s="38"/>
      <c r="K125" s="38"/>
      <c r="L125" s="55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15.15" customHeight="1">
      <c r="A126" s="38"/>
      <c r="B126" s="39"/>
      <c r="C126" s="32" t="s">
        <v>24</v>
      </c>
      <c r="D126" s="38"/>
      <c r="E126" s="38"/>
      <c r="F126" s="27" t="str">
        <f>E17</f>
        <v xml:space="preserve"> </v>
      </c>
      <c r="G126" s="38"/>
      <c r="H126" s="38"/>
      <c r="I126" s="32" t="s">
        <v>30</v>
      </c>
      <c r="J126" s="36" t="str">
        <f>E23</f>
        <v xml:space="preserve"> </v>
      </c>
      <c r="K126" s="38"/>
      <c r="L126" s="55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15.15" customHeight="1">
      <c r="A127" s="38"/>
      <c r="B127" s="39"/>
      <c r="C127" s="32" t="s">
        <v>28</v>
      </c>
      <c r="D127" s="38"/>
      <c r="E127" s="38"/>
      <c r="F127" s="27" t="str">
        <f>IF(E20="","",E20)</f>
        <v>Vyplň údaj</v>
      </c>
      <c r="G127" s="38"/>
      <c r="H127" s="38"/>
      <c r="I127" s="32" t="s">
        <v>33</v>
      </c>
      <c r="J127" s="36" t="str">
        <f>E26</f>
        <v xml:space="preserve"> </v>
      </c>
      <c r="K127" s="38"/>
      <c r="L127" s="55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2" customFormat="1" ht="10.32" customHeight="1">
      <c r="A128" s="38"/>
      <c r="B128" s="39"/>
      <c r="C128" s="38"/>
      <c r="D128" s="38"/>
      <c r="E128" s="38"/>
      <c r="F128" s="38"/>
      <c r="G128" s="38"/>
      <c r="H128" s="38"/>
      <c r="I128" s="38"/>
      <c r="J128" s="38"/>
      <c r="K128" s="38"/>
      <c r="L128" s="55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11" customFormat="1" ht="29.28" customHeight="1">
      <c r="A129" s="157"/>
      <c r="B129" s="158"/>
      <c r="C129" s="159" t="s">
        <v>171</v>
      </c>
      <c r="D129" s="160" t="s">
        <v>61</v>
      </c>
      <c r="E129" s="160" t="s">
        <v>57</v>
      </c>
      <c r="F129" s="160" t="s">
        <v>58</v>
      </c>
      <c r="G129" s="160" t="s">
        <v>172</v>
      </c>
      <c r="H129" s="160" t="s">
        <v>173</v>
      </c>
      <c r="I129" s="160" t="s">
        <v>174</v>
      </c>
      <c r="J129" s="160" t="s">
        <v>135</v>
      </c>
      <c r="K129" s="161" t="s">
        <v>175</v>
      </c>
      <c r="L129" s="162"/>
      <c r="M129" s="86" t="s">
        <v>1</v>
      </c>
      <c r="N129" s="87" t="s">
        <v>40</v>
      </c>
      <c r="O129" s="87" t="s">
        <v>176</v>
      </c>
      <c r="P129" s="87" t="s">
        <v>177</v>
      </c>
      <c r="Q129" s="87" t="s">
        <v>178</v>
      </c>
      <c r="R129" s="87" t="s">
        <v>179</v>
      </c>
      <c r="S129" s="87" t="s">
        <v>180</v>
      </c>
      <c r="T129" s="88" t="s">
        <v>181</v>
      </c>
      <c r="U129" s="157"/>
      <c r="V129" s="157"/>
      <c r="W129" s="157"/>
      <c r="X129" s="157"/>
      <c r="Y129" s="157"/>
      <c r="Z129" s="157"/>
      <c r="AA129" s="157"/>
      <c r="AB129" s="157"/>
      <c r="AC129" s="157"/>
      <c r="AD129" s="157"/>
      <c r="AE129" s="157"/>
    </row>
    <row r="130" s="2" customFormat="1" ht="22.8" customHeight="1">
      <c r="A130" s="38"/>
      <c r="B130" s="39"/>
      <c r="C130" s="93" t="s">
        <v>182</v>
      </c>
      <c r="D130" s="38"/>
      <c r="E130" s="38"/>
      <c r="F130" s="38"/>
      <c r="G130" s="38"/>
      <c r="H130" s="38"/>
      <c r="I130" s="38"/>
      <c r="J130" s="163">
        <f>BK130</f>
        <v>0</v>
      </c>
      <c r="K130" s="38"/>
      <c r="L130" s="39"/>
      <c r="M130" s="89"/>
      <c r="N130" s="73"/>
      <c r="O130" s="90"/>
      <c r="P130" s="164">
        <f>P131+P312+P465</f>
        <v>0</v>
      </c>
      <c r="Q130" s="90"/>
      <c r="R130" s="164">
        <f>R131+R312+R465</f>
        <v>25.633580850000001</v>
      </c>
      <c r="S130" s="90"/>
      <c r="T130" s="165">
        <f>T131+T312+T465</f>
        <v>0.032021599999999997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T130" s="19" t="s">
        <v>75</v>
      </c>
      <c r="AU130" s="19" t="s">
        <v>137</v>
      </c>
      <c r="BK130" s="166">
        <f>BK131+BK312+BK465</f>
        <v>0</v>
      </c>
    </row>
    <row r="131" s="12" customFormat="1" ht="25.92" customHeight="1">
      <c r="A131" s="12"/>
      <c r="B131" s="167"/>
      <c r="C131" s="12"/>
      <c r="D131" s="168" t="s">
        <v>75</v>
      </c>
      <c r="E131" s="169" t="s">
        <v>183</v>
      </c>
      <c r="F131" s="169" t="s">
        <v>183</v>
      </c>
      <c r="G131" s="12"/>
      <c r="H131" s="12"/>
      <c r="I131" s="170"/>
      <c r="J131" s="171">
        <f>BK131</f>
        <v>0</v>
      </c>
      <c r="K131" s="12"/>
      <c r="L131" s="167"/>
      <c r="M131" s="172"/>
      <c r="N131" s="173"/>
      <c r="O131" s="173"/>
      <c r="P131" s="174">
        <f>P132+P159+P286+P308</f>
        <v>0</v>
      </c>
      <c r="Q131" s="173"/>
      <c r="R131" s="174">
        <f>R132+R159+R286+R308</f>
        <v>24.553344290000002</v>
      </c>
      <c r="S131" s="173"/>
      <c r="T131" s="175">
        <f>T132+T159+T286+T308</f>
        <v>0.032021599999999997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168" t="s">
        <v>84</v>
      </c>
      <c r="AT131" s="176" t="s">
        <v>75</v>
      </c>
      <c r="AU131" s="176" t="s">
        <v>76</v>
      </c>
      <c r="AY131" s="168" t="s">
        <v>185</v>
      </c>
      <c r="BK131" s="177">
        <f>BK132+BK159+BK286+BK308</f>
        <v>0</v>
      </c>
    </row>
    <row r="132" s="12" customFormat="1" ht="22.8" customHeight="1">
      <c r="A132" s="12"/>
      <c r="B132" s="167"/>
      <c r="C132" s="12"/>
      <c r="D132" s="168" t="s">
        <v>75</v>
      </c>
      <c r="E132" s="178" t="s">
        <v>111</v>
      </c>
      <c r="F132" s="178" t="s">
        <v>312</v>
      </c>
      <c r="G132" s="12"/>
      <c r="H132" s="12"/>
      <c r="I132" s="170"/>
      <c r="J132" s="179">
        <f>BK132</f>
        <v>0</v>
      </c>
      <c r="K132" s="12"/>
      <c r="L132" s="167"/>
      <c r="M132" s="172"/>
      <c r="N132" s="173"/>
      <c r="O132" s="173"/>
      <c r="P132" s="174">
        <f>SUM(P133:P158)</f>
        <v>0</v>
      </c>
      <c r="Q132" s="173"/>
      <c r="R132" s="174">
        <f>SUM(R133:R158)</f>
        <v>0.43053604000000001</v>
      </c>
      <c r="S132" s="173"/>
      <c r="T132" s="175">
        <f>SUM(T133:T158)</f>
        <v>0.032021599999999997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168" t="s">
        <v>84</v>
      </c>
      <c r="AT132" s="176" t="s">
        <v>75</v>
      </c>
      <c r="AU132" s="176" t="s">
        <v>84</v>
      </c>
      <c r="AY132" s="168" t="s">
        <v>185</v>
      </c>
      <c r="BK132" s="177">
        <f>SUM(BK133:BK158)</f>
        <v>0</v>
      </c>
    </row>
    <row r="133" s="2" customFormat="1" ht="37.8" customHeight="1">
      <c r="A133" s="38"/>
      <c r="B133" s="180"/>
      <c r="C133" s="181" t="s">
        <v>84</v>
      </c>
      <c r="D133" s="181" t="s">
        <v>187</v>
      </c>
      <c r="E133" s="182" t="s">
        <v>3893</v>
      </c>
      <c r="F133" s="183" t="s">
        <v>3894</v>
      </c>
      <c r="G133" s="184" t="s">
        <v>584</v>
      </c>
      <c r="H133" s="185">
        <v>16.32</v>
      </c>
      <c r="I133" s="186"/>
      <c r="J133" s="187">
        <f>ROUND(I133*H133,2)</f>
        <v>0</v>
      </c>
      <c r="K133" s="183" t="s">
        <v>199</v>
      </c>
      <c r="L133" s="39"/>
      <c r="M133" s="188" t="s">
        <v>1</v>
      </c>
      <c r="N133" s="189" t="s">
        <v>42</v>
      </c>
      <c r="O133" s="77"/>
      <c r="P133" s="190">
        <f>O133*H133</f>
        <v>0</v>
      </c>
      <c r="Q133" s="190">
        <v>0.0012849999999999999</v>
      </c>
      <c r="R133" s="190">
        <f>Q133*H133</f>
        <v>0.020971199999999999</v>
      </c>
      <c r="S133" s="190">
        <v>0.00010000000000000001</v>
      </c>
      <c r="T133" s="191">
        <f>S133*H133</f>
        <v>0.0016320000000000002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192" t="s">
        <v>191</v>
      </c>
      <c r="AT133" s="192" t="s">
        <v>187</v>
      </c>
      <c r="AU133" s="192" t="s">
        <v>92</v>
      </c>
      <c r="AY133" s="19" t="s">
        <v>185</v>
      </c>
      <c r="BE133" s="193">
        <f>IF(N133="základní",J133,0)</f>
        <v>0</v>
      </c>
      <c r="BF133" s="193">
        <f>IF(N133="snížená",J133,0)</f>
        <v>0</v>
      </c>
      <c r="BG133" s="193">
        <f>IF(N133="zákl. přenesená",J133,0)</f>
        <v>0</v>
      </c>
      <c r="BH133" s="193">
        <f>IF(N133="sníž. přenesená",J133,0)</f>
        <v>0</v>
      </c>
      <c r="BI133" s="193">
        <f>IF(N133="nulová",J133,0)</f>
        <v>0</v>
      </c>
      <c r="BJ133" s="19" t="s">
        <v>92</v>
      </c>
      <c r="BK133" s="193">
        <f>ROUND(I133*H133,2)</f>
        <v>0</v>
      </c>
      <c r="BL133" s="19" t="s">
        <v>191</v>
      </c>
      <c r="BM133" s="192" t="s">
        <v>3895</v>
      </c>
    </row>
    <row r="134" s="2" customFormat="1">
      <c r="A134" s="38"/>
      <c r="B134" s="39"/>
      <c r="C134" s="38"/>
      <c r="D134" s="194" t="s">
        <v>193</v>
      </c>
      <c r="E134" s="38"/>
      <c r="F134" s="195" t="s">
        <v>3894</v>
      </c>
      <c r="G134" s="38"/>
      <c r="H134" s="38"/>
      <c r="I134" s="196"/>
      <c r="J134" s="38"/>
      <c r="K134" s="38"/>
      <c r="L134" s="39"/>
      <c r="M134" s="197"/>
      <c r="N134" s="198"/>
      <c r="O134" s="77"/>
      <c r="P134" s="77"/>
      <c r="Q134" s="77"/>
      <c r="R134" s="77"/>
      <c r="S134" s="77"/>
      <c r="T134" s="7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9" t="s">
        <v>193</v>
      </c>
      <c r="AU134" s="19" t="s">
        <v>92</v>
      </c>
    </row>
    <row r="135" s="2" customFormat="1">
      <c r="A135" s="38"/>
      <c r="B135" s="39"/>
      <c r="C135" s="38"/>
      <c r="D135" s="207" t="s">
        <v>201</v>
      </c>
      <c r="E135" s="38"/>
      <c r="F135" s="208" t="s">
        <v>3896</v>
      </c>
      <c r="G135" s="38"/>
      <c r="H135" s="38"/>
      <c r="I135" s="196"/>
      <c r="J135" s="38"/>
      <c r="K135" s="38"/>
      <c r="L135" s="39"/>
      <c r="M135" s="197"/>
      <c r="N135" s="198"/>
      <c r="O135" s="77"/>
      <c r="P135" s="77"/>
      <c r="Q135" s="77"/>
      <c r="R135" s="77"/>
      <c r="S135" s="77"/>
      <c r="T135" s="7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9" t="s">
        <v>201</v>
      </c>
      <c r="AU135" s="19" t="s">
        <v>92</v>
      </c>
    </row>
    <row r="136" s="14" customFormat="1">
      <c r="A136" s="14"/>
      <c r="B136" s="219"/>
      <c r="C136" s="14"/>
      <c r="D136" s="194" t="s">
        <v>194</v>
      </c>
      <c r="E136" s="220" t="s">
        <v>1</v>
      </c>
      <c r="F136" s="221" t="s">
        <v>3897</v>
      </c>
      <c r="G136" s="14"/>
      <c r="H136" s="220" t="s">
        <v>1</v>
      </c>
      <c r="I136" s="222"/>
      <c r="J136" s="14"/>
      <c r="K136" s="14"/>
      <c r="L136" s="219"/>
      <c r="M136" s="223"/>
      <c r="N136" s="224"/>
      <c r="O136" s="224"/>
      <c r="P136" s="224"/>
      <c r="Q136" s="224"/>
      <c r="R136" s="224"/>
      <c r="S136" s="224"/>
      <c r="T136" s="225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20" t="s">
        <v>194</v>
      </c>
      <c r="AU136" s="220" t="s">
        <v>92</v>
      </c>
      <c r="AV136" s="14" t="s">
        <v>84</v>
      </c>
      <c r="AW136" s="14" t="s">
        <v>32</v>
      </c>
      <c r="AX136" s="14" t="s">
        <v>76</v>
      </c>
      <c r="AY136" s="220" t="s">
        <v>185</v>
      </c>
    </row>
    <row r="137" s="14" customFormat="1">
      <c r="A137" s="14"/>
      <c r="B137" s="219"/>
      <c r="C137" s="14"/>
      <c r="D137" s="194" t="s">
        <v>194</v>
      </c>
      <c r="E137" s="220" t="s">
        <v>1</v>
      </c>
      <c r="F137" s="221" t="s">
        <v>3898</v>
      </c>
      <c r="G137" s="14"/>
      <c r="H137" s="220" t="s">
        <v>1</v>
      </c>
      <c r="I137" s="222"/>
      <c r="J137" s="14"/>
      <c r="K137" s="14"/>
      <c r="L137" s="219"/>
      <c r="M137" s="223"/>
      <c r="N137" s="224"/>
      <c r="O137" s="224"/>
      <c r="P137" s="224"/>
      <c r="Q137" s="224"/>
      <c r="R137" s="224"/>
      <c r="S137" s="224"/>
      <c r="T137" s="225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20" t="s">
        <v>194</v>
      </c>
      <c r="AU137" s="220" t="s">
        <v>92</v>
      </c>
      <c r="AV137" s="14" t="s">
        <v>84</v>
      </c>
      <c r="AW137" s="14" t="s">
        <v>32</v>
      </c>
      <c r="AX137" s="14" t="s">
        <v>76</v>
      </c>
      <c r="AY137" s="220" t="s">
        <v>185</v>
      </c>
    </row>
    <row r="138" s="13" customFormat="1">
      <c r="A138" s="13"/>
      <c r="B138" s="199"/>
      <c r="C138" s="13"/>
      <c r="D138" s="194" t="s">
        <v>194</v>
      </c>
      <c r="E138" s="200" t="s">
        <v>1</v>
      </c>
      <c r="F138" s="201" t="s">
        <v>3899</v>
      </c>
      <c r="G138" s="13"/>
      <c r="H138" s="202">
        <v>6.0800000000000001</v>
      </c>
      <c r="I138" s="203"/>
      <c r="J138" s="13"/>
      <c r="K138" s="13"/>
      <c r="L138" s="199"/>
      <c r="M138" s="204"/>
      <c r="N138" s="205"/>
      <c r="O138" s="205"/>
      <c r="P138" s="205"/>
      <c r="Q138" s="205"/>
      <c r="R138" s="205"/>
      <c r="S138" s="205"/>
      <c r="T138" s="206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00" t="s">
        <v>194</v>
      </c>
      <c r="AU138" s="200" t="s">
        <v>92</v>
      </c>
      <c r="AV138" s="13" t="s">
        <v>92</v>
      </c>
      <c r="AW138" s="13" t="s">
        <v>32</v>
      </c>
      <c r="AX138" s="13" t="s">
        <v>76</v>
      </c>
      <c r="AY138" s="200" t="s">
        <v>185</v>
      </c>
    </row>
    <row r="139" s="13" customFormat="1">
      <c r="A139" s="13"/>
      <c r="B139" s="199"/>
      <c r="C139" s="13"/>
      <c r="D139" s="194" t="s">
        <v>194</v>
      </c>
      <c r="E139" s="200" t="s">
        <v>1</v>
      </c>
      <c r="F139" s="201" t="s">
        <v>3900</v>
      </c>
      <c r="G139" s="13"/>
      <c r="H139" s="202">
        <v>10.24</v>
      </c>
      <c r="I139" s="203"/>
      <c r="J139" s="13"/>
      <c r="K139" s="13"/>
      <c r="L139" s="199"/>
      <c r="M139" s="204"/>
      <c r="N139" s="205"/>
      <c r="O139" s="205"/>
      <c r="P139" s="205"/>
      <c r="Q139" s="205"/>
      <c r="R139" s="205"/>
      <c r="S139" s="205"/>
      <c r="T139" s="206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00" t="s">
        <v>194</v>
      </c>
      <c r="AU139" s="200" t="s">
        <v>92</v>
      </c>
      <c r="AV139" s="13" t="s">
        <v>92</v>
      </c>
      <c r="AW139" s="13" t="s">
        <v>32</v>
      </c>
      <c r="AX139" s="13" t="s">
        <v>76</v>
      </c>
      <c r="AY139" s="200" t="s">
        <v>185</v>
      </c>
    </row>
    <row r="140" s="15" customFormat="1">
      <c r="A140" s="15"/>
      <c r="B140" s="226"/>
      <c r="C140" s="15"/>
      <c r="D140" s="194" t="s">
        <v>194</v>
      </c>
      <c r="E140" s="227" t="s">
        <v>1</v>
      </c>
      <c r="F140" s="228" t="s">
        <v>276</v>
      </c>
      <c r="G140" s="15"/>
      <c r="H140" s="229">
        <v>16.32</v>
      </c>
      <c r="I140" s="230"/>
      <c r="J140" s="15"/>
      <c r="K140" s="15"/>
      <c r="L140" s="226"/>
      <c r="M140" s="231"/>
      <c r="N140" s="232"/>
      <c r="O140" s="232"/>
      <c r="P140" s="232"/>
      <c r="Q140" s="232"/>
      <c r="R140" s="232"/>
      <c r="S140" s="232"/>
      <c r="T140" s="233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T140" s="227" t="s">
        <v>194</v>
      </c>
      <c r="AU140" s="227" t="s">
        <v>92</v>
      </c>
      <c r="AV140" s="15" t="s">
        <v>191</v>
      </c>
      <c r="AW140" s="15" t="s">
        <v>32</v>
      </c>
      <c r="AX140" s="15" t="s">
        <v>84</v>
      </c>
      <c r="AY140" s="227" t="s">
        <v>185</v>
      </c>
    </row>
    <row r="141" s="2" customFormat="1" ht="37.8" customHeight="1">
      <c r="A141" s="38"/>
      <c r="B141" s="180"/>
      <c r="C141" s="181" t="s">
        <v>92</v>
      </c>
      <c r="D141" s="181" t="s">
        <v>187</v>
      </c>
      <c r="E141" s="182" t="s">
        <v>3901</v>
      </c>
      <c r="F141" s="183" t="s">
        <v>3902</v>
      </c>
      <c r="G141" s="184" t="s">
        <v>584</v>
      </c>
      <c r="H141" s="185">
        <v>180.03999999999999</v>
      </c>
      <c r="I141" s="186"/>
      <c r="J141" s="187">
        <f>ROUND(I141*H141,2)</f>
        <v>0</v>
      </c>
      <c r="K141" s="183" t="s">
        <v>199</v>
      </c>
      <c r="L141" s="39"/>
      <c r="M141" s="188" t="s">
        <v>1</v>
      </c>
      <c r="N141" s="189" t="s">
        <v>42</v>
      </c>
      <c r="O141" s="77"/>
      <c r="P141" s="190">
        <f>O141*H141</f>
        <v>0</v>
      </c>
      <c r="Q141" s="190">
        <v>0.0018910000000000001</v>
      </c>
      <c r="R141" s="190">
        <f>Q141*H141</f>
        <v>0.34045564</v>
      </c>
      <c r="S141" s="190">
        <v>0.00013999999999999999</v>
      </c>
      <c r="T141" s="191">
        <f>S141*H141</f>
        <v>0.025205599999999998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192" t="s">
        <v>191</v>
      </c>
      <c r="AT141" s="192" t="s">
        <v>187</v>
      </c>
      <c r="AU141" s="192" t="s">
        <v>92</v>
      </c>
      <c r="AY141" s="19" t="s">
        <v>185</v>
      </c>
      <c r="BE141" s="193">
        <f>IF(N141="základní",J141,0)</f>
        <v>0</v>
      </c>
      <c r="BF141" s="193">
        <f>IF(N141="snížená",J141,0)</f>
        <v>0</v>
      </c>
      <c r="BG141" s="193">
        <f>IF(N141="zákl. přenesená",J141,0)</f>
        <v>0</v>
      </c>
      <c r="BH141" s="193">
        <f>IF(N141="sníž. přenesená",J141,0)</f>
        <v>0</v>
      </c>
      <c r="BI141" s="193">
        <f>IF(N141="nulová",J141,0)</f>
        <v>0</v>
      </c>
      <c r="BJ141" s="19" t="s">
        <v>92</v>
      </c>
      <c r="BK141" s="193">
        <f>ROUND(I141*H141,2)</f>
        <v>0</v>
      </c>
      <c r="BL141" s="19" t="s">
        <v>191</v>
      </c>
      <c r="BM141" s="192" t="s">
        <v>3903</v>
      </c>
    </row>
    <row r="142" s="2" customFormat="1">
      <c r="A142" s="38"/>
      <c r="B142" s="39"/>
      <c r="C142" s="38"/>
      <c r="D142" s="194" t="s">
        <v>193</v>
      </c>
      <c r="E142" s="38"/>
      <c r="F142" s="195" t="s">
        <v>3902</v>
      </c>
      <c r="G142" s="38"/>
      <c r="H142" s="38"/>
      <c r="I142" s="196"/>
      <c r="J142" s="38"/>
      <c r="K142" s="38"/>
      <c r="L142" s="39"/>
      <c r="M142" s="197"/>
      <c r="N142" s="198"/>
      <c r="O142" s="77"/>
      <c r="P142" s="77"/>
      <c r="Q142" s="77"/>
      <c r="R142" s="77"/>
      <c r="S142" s="77"/>
      <c r="T142" s="7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9" t="s">
        <v>193</v>
      </c>
      <c r="AU142" s="19" t="s">
        <v>92</v>
      </c>
    </row>
    <row r="143" s="2" customFormat="1">
      <c r="A143" s="38"/>
      <c r="B143" s="39"/>
      <c r="C143" s="38"/>
      <c r="D143" s="207" t="s">
        <v>201</v>
      </c>
      <c r="E143" s="38"/>
      <c r="F143" s="208" t="s">
        <v>3904</v>
      </c>
      <c r="G143" s="38"/>
      <c r="H143" s="38"/>
      <c r="I143" s="196"/>
      <c r="J143" s="38"/>
      <c r="K143" s="38"/>
      <c r="L143" s="39"/>
      <c r="M143" s="197"/>
      <c r="N143" s="198"/>
      <c r="O143" s="77"/>
      <c r="P143" s="77"/>
      <c r="Q143" s="77"/>
      <c r="R143" s="77"/>
      <c r="S143" s="77"/>
      <c r="T143" s="7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9" t="s">
        <v>201</v>
      </c>
      <c r="AU143" s="19" t="s">
        <v>92</v>
      </c>
    </row>
    <row r="144" s="14" customFormat="1">
      <c r="A144" s="14"/>
      <c r="B144" s="219"/>
      <c r="C144" s="14"/>
      <c r="D144" s="194" t="s">
        <v>194</v>
      </c>
      <c r="E144" s="220" t="s">
        <v>1</v>
      </c>
      <c r="F144" s="221" t="s">
        <v>3897</v>
      </c>
      <c r="G144" s="14"/>
      <c r="H144" s="220" t="s">
        <v>1</v>
      </c>
      <c r="I144" s="222"/>
      <c r="J144" s="14"/>
      <c r="K144" s="14"/>
      <c r="L144" s="219"/>
      <c r="M144" s="223"/>
      <c r="N144" s="224"/>
      <c r="O144" s="224"/>
      <c r="P144" s="224"/>
      <c r="Q144" s="224"/>
      <c r="R144" s="224"/>
      <c r="S144" s="224"/>
      <c r="T144" s="225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20" t="s">
        <v>194</v>
      </c>
      <c r="AU144" s="220" t="s">
        <v>92</v>
      </c>
      <c r="AV144" s="14" t="s">
        <v>84</v>
      </c>
      <c r="AW144" s="14" t="s">
        <v>32</v>
      </c>
      <c r="AX144" s="14" t="s">
        <v>76</v>
      </c>
      <c r="AY144" s="220" t="s">
        <v>185</v>
      </c>
    </row>
    <row r="145" s="14" customFormat="1">
      <c r="A145" s="14"/>
      <c r="B145" s="219"/>
      <c r="C145" s="14"/>
      <c r="D145" s="194" t="s">
        <v>194</v>
      </c>
      <c r="E145" s="220" t="s">
        <v>1</v>
      </c>
      <c r="F145" s="221" t="s">
        <v>3898</v>
      </c>
      <c r="G145" s="14"/>
      <c r="H145" s="220" t="s">
        <v>1</v>
      </c>
      <c r="I145" s="222"/>
      <c r="J145" s="14"/>
      <c r="K145" s="14"/>
      <c r="L145" s="219"/>
      <c r="M145" s="223"/>
      <c r="N145" s="224"/>
      <c r="O145" s="224"/>
      <c r="P145" s="224"/>
      <c r="Q145" s="224"/>
      <c r="R145" s="224"/>
      <c r="S145" s="224"/>
      <c r="T145" s="225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20" t="s">
        <v>194</v>
      </c>
      <c r="AU145" s="220" t="s">
        <v>92</v>
      </c>
      <c r="AV145" s="14" t="s">
        <v>84</v>
      </c>
      <c r="AW145" s="14" t="s">
        <v>32</v>
      </c>
      <c r="AX145" s="14" t="s">
        <v>76</v>
      </c>
      <c r="AY145" s="220" t="s">
        <v>185</v>
      </c>
    </row>
    <row r="146" s="13" customFormat="1">
      <c r="A146" s="13"/>
      <c r="B146" s="199"/>
      <c r="C146" s="13"/>
      <c r="D146" s="194" t="s">
        <v>194</v>
      </c>
      <c r="E146" s="200" t="s">
        <v>1</v>
      </c>
      <c r="F146" s="201" t="s">
        <v>3905</v>
      </c>
      <c r="G146" s="13"/>
      <c r="H146" s="202">
        <v>2</v>
      </c>
      <c r="I146" s="203"/>
      <c r="J146" s="13"/>
      <c r="K146" s="13"/>
      <c r="L146" s="199"/>
      <c r="M146" s="204"/>
      <c r="N146" s="205"/>
      <c r="O146" s="205"/>
      <c r="P146" s="205"/>
      <c r="Q146" s="205"/>
      <c r="R146" s="205"/>
      <c r="S146" s="205"/>
      <c r="T146" s="206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00" t="s">
        <v>194</v>
      </c>
      <c r="AU146" s="200" t="s">
        <v>92</v>
      </c>
      <c r="AV146" s="13" t="s">
        <v>92</v>
      </c>
      <c r="AW146" s="13" t="s">
        <v>32</v>
      </c>
      <c r="AX146" s="13" t="s">
        <v>76</v>
      </c>
      <c r="AY146" s="200" t="s">
        <v>185</v>
      </c>
    </row>
    <row r="147" s="13" customFormat="1">
      <c r="A147" s="13"/>
      <c r="B147" s="199"/>
      <c r="C147" s="13"/>
      <c r="D147" s="194" t="s">
        <v>194</v>
      </c>
      <c r="E147" s="200" t="s">
        <v>1</v>
      </c>
      <c r="F147" s="201" t="s">
        <v>3906</v>
      </c>
      <c r="G147" s="13"/>
      <c r="H147" s="202">
        <v>5.1200000000000001</v>
      </c>
      <c r="I147" s="203"/>
      <c r="J147" s="13"/>
      <c r="K147" s="13"/>
      <c r="L147" s="199"/>
      <c r="M147" s="204"/>
      <c r="N147" s="205"/>
      <c r="O147" s="205"/>
      <c r="P147" s="205"/>
      <c r="Q147" s="205"/>
      <c r="R147" s="205"/>
      <c r="S147" s="205"/>
      <c r="T147" s="206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00" t="s">
        <v>194</v>
      </c>
      <c r="AU147" s="200" t="s">
        <v>92</v>
      </c>
      <c r="AV147" s="13" t="s">
        <v>92</v>
      </c>
      <c r="AW147" s="13" t="s">
        <v>32</v>
      </c>
      <c r="AX147" s="13" t="s">
        <v>76</v>
      </c>
      <c r="AY147" s="200" t="s">
        <v>185</v>
      </c>
    </row>
    <row r="148" s="13" customFormat="1">
      <c r="A148" s="13"/>
      <c r="B148" s="199"/>
      <c r="C148" s="13"/>
      <c r="D148" s="194" t="s">
        <v>194</v>
      </c>
      <c r="E148" s="200" t="s">
        <v>1</v>
      </c>
      <c r="F148" s="201" t="s">
        <v>3907</v>
      </c>
      <c r="G148" s="13"/>
      <c r="H148" s="202">
        <v>86.459999999999994</v>
      </c>
      <c r="I148" s="203"/>
      <c r="J148" s="13"/>
      <c r="K148" s="13"/>
      <c r="L148" s="199"/>
      <c r="M148" s="204"/>
      <c r="N148" s="205"/>
      <c r="O148" s="205"/>
      <c r="P148" s="205"/>
      <c r="Q148" s="205"/>
      <c r="R148" s="205"/>
      <c r="S148" s="205"/>
      <c r="T148" s="206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00" t="s">
        <v>194</v>
      </c>
      <c r="AU148" s="200" t="s">
        <v>92</v>
      </c>
      <c r="AV148" s="13" t="s">
        <v>92</v>
      </c>
      <c r="AW148" s="13" t="s">
        <v>32</v>
      </c>
      <c r="AX148" s="13" t="s">
        <v>76</v>
      </c>
      <c r="AY148" s="200" t="s">
        <v>185</v>
      </c>
    </row>
    <row r="149" s="13" customFormat="1">
      <c r="A149" s="13"/>
      <c r="B149" s="199"/>
      <c r="C149" s="13"/>
      <c r="D149" s="194" t="s">
        <v>194</v>
      </c>
      <c r="E149" s="200" t="s">
        <v>1</v>
      </c>
      <c r="F149" s="201" t="s">
        <v>3908</v>
      </c>
      <c r="G149" s="13"/>
      <c r="H149" s="202">
        <v>86.459999999999994</v>
      </c>
      <c r="I149" s="203"/>
      <c r="J149" s="13"/>
      <c r="K149" s="13"/>
      <c r="L149" s="199"/>
      <c r="M149" s="204"/>
      <c r="N149" s="205"/>
      <c r="O149" s="205"/>
      <c r="P149" s="205"/>
      <c r="Q149" s="205"/>
      <c r="R149" s="205"/>
      <c r="S149" s="205"/>
      <c r="T149" s="206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00" t="s">
        <v>194</v>
      </c>
      <c r="AU149" s="200" t="s">
        <v>92</v>
      </c>
      <c r="AV149" s="13" t="s">
        <v>92</v>
      </c>
      <c r="AW149" s="13" t="s">
        <v>32</v>
      </c>
      <c r="AX149" s="13" t="s">
        <v>76</v>
      </c>
      <c r="AY149" s="200" t="s">
        <v>185</v>
      </c>
    </row>
    <row r="150" s="15" customFormat="1">
      <c r="A150" s="15"/>
      <c r="B150" s="226"/>
      <c r="C150" s="15"/>
      <c r="D150" s="194" t="s">
        <v>194</v>
      </c>
      <c r="E150" s="227" t="s">
        <v>1</v>
      </c>
      <c r="F150" s="228" t="s">
        <v>276</v>
      </c>
      <c r="G150" s="15"/>
      <c r="H150" s="229">
        <v>180.03999999999999</v>
      </c>
      <c r="I150" s="230"/>
      <c r="J150" s="15"/>
      <c r="K150" s="15"/>
      <c r="L150" s="226"/>
      <c r="M150" s="231"/>
      <c r="N150" s="232"/>
      <c r="O150" s="232"/>
      <c r="P150" s="232"/>
      <c r="Q150" s="232"/>
      <c r="R150" s="232"/>
      <c r="S150" s="232"/>
      <c r="T150" s="233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T150" s="227" t="s">
        <v>194</v>
      </c>
      <c r="AU150" s="227" t="s">
        <v>92</v>
      </c>
      <c r="AV150" s="15" t="s">
        <v>191</v>
      </c>
      <c r="AW150" s="15" t="s">
        <v>32</v>
      </c>
      <c r="AX150" s="15" t="s">
        <v>84</v>
      </c>
      <c r="AY150" s="227" t="s">
        <v>185</v>
      </c>
    </row>
    <row r="151" s="2" customFormat="1" ht="37.8" customHeight="1">
      <c r="A151" s="38"/>
      <c r="B151" s="180"/>
      <c r="C151" s="181" t="s">
        <v>111</v>
      </c>
      <c r="D151" s="181" t="s">
        <v>187</v>
      </c>
      <c r="E151" s="182" t="s">
        <v>3909</v>
      </c>
      <c r="F151" s="183" t="s">
        <v>3910</v>
      </c>
      <c r="G151" s="184" t="s">
        <v>584</v>
      </c>
      <c r="H151" s="185">
        <v>32.399999999999999</v>
      </c>
      <c r="I151" s="186"/>
      <c r="J151" s="187">
        <f>ROUND(I151*H151,2)</f>
        <v>0</v>
      </c>
      <c r="K151" s="183" t="s">
        <v>199</v>
      </c>
      <c r="L151" s="39"/>
      <c r="M151" s="188" t="s">
        <v>1</v>
      </c>
      <c r="N151" s="189" t="s">
        <v>42</v>
      </c>
      <c r="O151" s="77"/>
      <c r="P151" s="190">
        <f>O151*H151</f>
        <v>0</v>
      </c>
      <c r="Q151" s="190">
        <v>0.0021329999999999999</v>
      </c>
      <c r="R151" s="190">
        <f>Q151*H151</f>
        <v>0.069109199999999996</v>
      </c>
      <c r="S151" s="190">
        <v>0.00016000000000000001</v>
      </c>
      <c r="T151" s="191">
        <f>S151*H151</f>
        <v>0.0051840000000000002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192" t="s">
        <v>191</v>
      </c>
      <c r="AT151" s="192" t="s">
        <v>187</v>
      </c>
      <c r="AU151" s="192" t="s">
        <v>92</v>
      </c>
      <c r="AY151" s="19" t="s">
        <v>185</v>
      </c>
      <c r="BE151" s="193">
        <f>IF(N151="základní",J151,0)</f>
        <v>0</v>
      </c>
      <c r="BF151" s="193">
        <f>IF(N151="snížená",J151,0)</f>
        <v>0</v>
      </c>
      <c r="BG151" s="193">
        <f>IF(N151="zákl. přenesená",J151,0)</f>
        <v>0</v>
      </c>
      <c r="BH151" s="193">
        <f>IF(N151="sníž. přenesená",J151,0)</f>
        <v>0</v>
      </c>
      <c r="BI151" s="193">
        <f>IF(N151="nulová",J151,0)</f>
        <v>0</v>
      </c>
      <c r="BJ151" s="19" t="s">
        <v>92</v>
      </c>
      <c r="BK151" s="193">
        <f>ROUND(I151*H151,2)</f>
        <v>0</v>
      </c>
      <c r="BL151" s="19" t="s">
        <v>191</v>
      </c>
      <c r="BM151" s="192" t="s">
        <v>3911</v>
      </c>
    </row>
    <row r="152" s="2" customFormat="1">
      <c r="A152" s="38"/>
      <c r="B152" s="39"/>
      <c r="C152" s="38"/>
      <c r="D152" s="194" t="s">
        <v>193</v>
      </c>
      <c r="E152" s="38"/>
      <c r="F152" s="195" t="s">
        <v>3910</v>
      </c>
      <c r="G152" s="38"/>
      <c r="H152" s="38"/>
      <c r="I152" s="196"/>
      <c r="J152" s="38"/>
      <c r="K152" s="38"/>
      <c r="L152" s="39"/>
      <c r="M152" s="197"/>
      <c r="N152" s="198"/>
      <c r="O152" s="77"/>
      <c r="P152" s="77"/>
      <c r="Q152" s="77"/>
      <c r="R152" s="77"/>
      <c r="S152" s="77"/>
      <c r="T152" s="7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9" t="s">
        <v>193</v>
      </c>
      <c r="AU152" s="19" t="s">
        <v>92</v>
      </c>
    </row>
    <row r="153" s="2" customFormat="1">
      <c r="A153" s="38"/>
      <c r="B153" s="39"/>
      <c r="C153" s="38"/>
      <c r="D153" s="207" t="s">
        <v>201</v>
      </c>
      <c r="E153" s="38"/>
      <c r="F153" s="208" t="s">
        <v>3912</v>
      </c>
      <c r="G153" s="38"/>
      <c r="H153" s="38"/>
      <c r="I153" s="196"/>
      <c r="J153" s="38"/>
      <c r="K153" s="38"/>
      <c r="L153" s="39"/>
      <c r="M153" s="197"/>
      <c r="N153" s="198"/>
      <c r="O153" s="77"/>
      <c r="P153" s="77"/>
      <c r="Q153" s="77"/>
      <c r="R153" s="77"/>
      <c r="S153" s="77"/>
      <c r="T153" s="7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T153" s="19" t="s">
        <v>201</v>
      </c>
      <c r="AU153" s="19" t="s">
        <v>92</v>
      </c>
    </row>
    <row r="154" s="14" customFormat="1">
      <c r="A154" s="14"/>
      <c r="B154" s="219"/>
      <c r="C154" s="14"/>
      <c r="D154" s="194" t="s">
        <v>194</v>
      </c>
      <c r="E154" s="220" t="s">
        <v>1</v>
      </c>
      <c r="F154" s="221" t="s">
        <v>3897</v>
      </c>
      <c r="G154" s="14"/>
      <c r="H154" s="220" t="s">
        <v>1</v>
      </c>
      <c r="I154" s="222"/>
      <c r="J154" s="14"/>
      <c r="K154" s="14"/>
      <c r="L154" s="219"/>
      <c r="M154" s="223"/>
      <c r="N154" s="224"/>
      <c r="O154" s="224"/>
      <c r="P154" s="224"/>
      <c r="Q154" s="224"/>
      <c r="R154" s="224"/>
      <c r="S154" s="224"/>
      <c r="T154" s="225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20" t="s">
        <v>194</v>
      </c>
      <c r="AU154" s="220" t="s">
        <v>92</v>
      </c>
      <c r="AV154" s="14" t="s">
        <v>84</v>
      </c>
      <c r="AW154" s="14" t="s">
        <v>32</v>
      </c>
      <c r="AX154" s="14" t="s">
        <v>76</v>
      </c>
      <c r="AY154" s="220" t="s">
        <v>185</v>
      </c>
    </row>
    <row r="155" s="14" customFormat="1">
      <c r="A155" s="14"/>
      <c r="B155" s="219"/>
      <c r="C155" s="14"/>
      <c r="D155" s="194" t="s">
        <v>194</v>
      </c>
      <c r="E155" s="220" t="s">
        <v>1</v>
      </c>
      <c r="F155" s="221" t="s">
        <v>3898</v>
      </c>
      <c r="G155" s="14"/>
      <c r="H155" s="220" t="s">
        <v>1</v>
      </c>
      <c r="I155" s="222"/>
      <c r="J155" s="14"/>
      <c r="K155" s="14"/>
      <c r="L155" s="219"/>
      <c r="M155" s="223"/>
      <c r="N155" s="224"/>
      <c r="O155" s="224"/>
      <c r="P155" s="224"/>
      <c r="Q155" s="224"/>
      <c r="R155" s="224"/>
      <c r="S155" s="224"/>
      <c r="T155" s="225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20" t="s">
        <v>194</v>
      </c>
      <c r="AU155" s="220" t="s">
        <v>92</v>
      </c>
      <c r="AV155" s="14" t="s">
        <v>84</v>
      </c>
      <c r="AW155" s="14" t="s">
        <v>32</v>
      </c>
      <c r="AX155" s="14" t="s">
        <v>76</v>
      </c>
      <c r="AY155" s="220" t="s">
        <v>185</v>
      </c>
    </row>
    <row r="156" s="13" customFormat="1">
      <c r="A156" s="13"/>
      <c r="B156" s="199"/>
      <c r="C156" s="13"/>
      <c r="D156" s="194" t="s">
        <v>194</v>
      </c>
      <c r="E156" s="200" t="s">
        <v>1</v>
      </c>
      <c r="F156" s="201" t="s">
        <v>3913</v>
      </c>
      <c r="G156" s="13"/>
      <c r="H156" s="202">
        <v>16.199999999999999</v>
      </c>
      <c r="I156" s="203"/>
      <c r="J156" s="13"/>
      <c r="K156" s="13"/>
      <c r="L156" s="199"/>
      <c r="M156" s="204"/>
      <c r="N156" s="205"/>
      <c r="O156" s="205"/>
      <c r="P156" s="205"/>
      <c r="Q156" s="205"/>
      <c r="R156" s="205"/>
      <c r="S156" s="205"/>
      <c r="T156" s="206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00" t="s">
        <v>194</v>
      </c>
      <c r="AU156" s="200" t="s">
        <v>92</v>
      </c>
      <c r="AV156" s="13" t="s">
        <v>92</v>
      </c>
      <c r="AW156" s="13" t="s">
        <v>32</v>
      </c>
      <c r="AX156" s="13" t="s">
        <v>76</v>
      </c>
      <c r="AY156" s="200" t="s">
        <v>185</v>
      </c>
    </row>
    <row r="157" s="13" customFormat="1">
      <c r="A157" s="13"/>
      <c r="B157" s="199"/>
      <c r="C157" s="13"/>
      <c r="D157" s="194" t="s">
        <v>194</v>
      </c>
      <c r="E157" s="200" t="s">
        <v>1</v>
      </c>
      <c r="F157" s="201" t="s">
        <v>3914</v>
      </c>
      <c r="G157" s="13"/>
      <c r="H157" s="202">
        <v>16.199999999999999</v>
      </c>
      <c r="I157" s="203"/>
      <c r="J157" s="13"/>
      <c r="K157" s="13"/>
      <c r="L157" s="199"/>
      <c r="M157" s="204"/>
      <c r="N157" s="205"/>
      <c r="O157" s="205"/>
      <c r="P157" s="205"/>
      <c r="Q157" s="205"/>
      <c r="R157" s="205"/>
      <c r="S157" s="205"/>
      <c r="T157" s="206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00" t="s">
        <v>194</v>
      </c>
      <c r="AU157" s="200" t="s">
        <v>92</v>
      </c>
      <c r="AV157" s="13" t="s">
        <v>92</v>
      </c>
      <c r="AW157" s="13" t="s">
        <v>32</v>
      </c>
      <c r="AX157" s="13" t="s">
        <v>76</v>
      </c>
      <c r="AY157" s="200" t="s">
        <v>185</v>
      </c>
    </row>
    <row r="158" s="15" customFormat="1">
      <c r="A158" s="15"/>
      <c r="B158" s="226"/>
      <c r="C158" s="15"/>
      <c r="D158" s="194" t="s">
        <v>194</v>
      </c>
      <c r="E158" s="227" t="s">
        <v>1</v>
      </c>
      <c r="F158" s="228" t="s">
        <v>276</v>
      </c>
      <c r="G158" s="15"/>
      <c r="H158" s="229">
        <v>32.399999999999999</v>
      </c>
      <c r="I158" s="230"/>
      <c r="J158" s="15"/>
      <c r="K158" s="15"/>
      <c r="L158" s="226"/>
      <c r="M158" s="231"/>
      <c r="N158" s="232"/>
      <c r="O158" s="232"/>
      <c r="P158" s="232"/>
      <c r="Q158" s="232"/>
      <c r="R158" s="232"/>
      <c r="S158" s="232"/>
      <c r="T158" s="233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T158" s="227" t="s">
        <v>194</v>
      </c>
      <c r="AU158" s="227" t="s">
        <v>92</v>
      </c>
      <c r="AV158" s="15" t="s">
        <v>191</v>
      </c>
      <c r="AW158" s="15" t="s">
        <v>32</v>
      </c>
      <c r="AX158" s="15" t="s">
        <v>84</v>
      </c>
      <c r="AY158" s="227" t="s">
        <v>185</v>
      </c>
    </row>
    <row r="159" s="12" customFormat="1" ht="22.8" customHeight="1">
      <c r="A159" s="12"/>
      <c r="B159" s="167"/>
      <c r="C159" s="12"/>
      <c r="D159" s="168" t="s">
        <v>75</v>
      </c>
      <c r="E159" s="178" t="s">
        <v>217</v>
      </c>
      <c r="F159" s="178" t="s">
        <v>669</v>
      </c>
      <c r="G159" s="12"/>
      <c r="H159" s="12"/>
      <c r="I159" s="170"/>
      <c r="J159" s="179">
        <f>BK159</f>
        <v>0</v>
      </c>
      <c r="K159" s="12"/>
      <c r="L159" s="167"/>
      <c r="M159" s="172"/>
      <c r="N159" s="173"/>
      <c r="O159" s="173"/>
      <c r="P159" s="174">
        <f>SUM(P160:P285)</f>
        <v>0</v>
      </c>
      <c r="Q159" s="173"/>
      <c r="R159" s="174">
        <f>SUM(R160:R285)</f>
        <v>24.067657000000001</v>
      </c>
      <c r="S159" s="173"/>
      <c r="T159" s="175">
        <f>SUM(T160:T285)</f>
        <v>0</v>
      </c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R159" s="168" t="s">
        <v>84</v>
      </c>
      <c r="AT159" s="176" t="s">
        <v>75</v>
      </c>
      <c r="AU159" s="176" t="s">
        <v>84</v>
      </c>
      <c r="AY159" s="168" t="s">
        <v>185</v>
      </c>
      <c r="BK159" s="177">
        <f>SUM(BK160:BK285)</f>
        <v>0</v>
      </c>
    </row>
    <row r="160" s="2" customFormat="1" ht="44.25" customHeight="1">
      <c r="A160" s="38"/>
      <c r="B160" s="180"/>
      <c r="C160" s="181" t="s">
        <v>191</v>
      </c>
      <c r="D160" s="181" t="s">
        <v>187</v>
      </c>
      <c r="E160" s="182" t="s">
        <v>3915</v>
      </c>
      <c r="F160" s="183" t="s">
        <v>3916</v>
      </c>
      <c r="G160" s="184" t="s">
        <v>190</v>
      </c>
      <c r="H160" s="185">
        <v>70.400000000000006</v>
      </c>
      <c r="I160" s="186"/>
      <c r="J160" s="187">
        <f>ROUND(I160*H160,2)</f>
        <v>0</v>
      </c>
      <c r="K160" s="183" t="s">
        <v>199</v>
      </c>
      <c r="L160" s="39"/>
      <c r="M160" s="188" t="s">
        <v>1</v>
      </c>
      <c r="N160" s="189" t="s">
        <v>42</v>
      </c>
      <c r="O160" s="77"/>
      <c r="P160" s="190">
        <f>O160*H160</f>
        <v>0</v>
      </c>
      <c r="Q160" s="190">
        <v>0.012</v>
      </c>
      <c r="R160" s="190">
        <f>Q160*H160</f>
        <v>0.84480000000000011</v>
      </c>
      <c r="S160" s="190">
        <v>0</v>
      </c>
      <c r="T160" s="191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192" t="s">
        <v>191</v>
      </c>
      <c r="AT160" s="192" t="s">
        <v>187</v>
      </c>
      <c r="AU160" s="192" t="s">
        <v>92</v>
      </c>
      <c r="AY160" s="19" t="s">
        <v>185</v>
      </c>
      <c r="BE160" s="193">
        <f>IF(N160="základní",J160,0)</f>
        <v>0</v>
      </c>
      <c r="BF160" s="193">
        <f>IF(N160="snížená",J160,0)</f>
        <v>0</v>
      </c>
      <c r="BG160" s="193">
        <f>IF(N160="zákl. přenesená",J160,0)</f>
        <v>0</v>
      </c>
      <c r="BH160" s="193">
        <f>IF(N160="sníž. přenesená",J160,0)</f>
        <v>0</v>
      </c>
      <c r="BI160" s="193">
        <f>IF(N160="nulová",J160,0)</f>
        <v>0</v>
      </c>
      <c r="BJ160" s="19" t="s">
        <v>92</v>
      </c>
      <c r="BK160" s="193">
        <f>ROUND(I160*H160,2)</f>
        <v>0</v>
      </c>
      <c r="BL160" s="19" t="s">
        <v>191</v>
      </c>
      <c r="BM160" s="192" t="s">
        <v>3917</v>
      </c>
    </row>
    <row r="161" s="2" customFormat="1">
      <c r="A161" s="38"/>
      <c r="B161" s="39"/>
      <c r="C161" s="38"/>
      <c r="D161" s="194" t="s">
        <v>193</v>
      </c>
      <c r="E161" s="38"/>
      <c r="F161" s="195" t="s">
        <v>3916</v>
      </c>
      <c r="G161" s="38"/>
      <c r="H161" s="38"/>
      <c r="I161" s="196"/>
      <c r="J161" s="38"/>
      <c r="K161" s="38"/>
      <c r="L161" s="39"/>
      <c r="M161" s="197"/>
      <c r="N161" s="198"/>
      <c r="O161" s="77"/>
      <c r="P161" s="77"/>
      <c r="Q161" s="77"/>
      <c r="R161" s="77"/>
      <c r="S161" s="77"/>
      <c r="T161" s="7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9" t="s">
        <v>193</v>
      </c>
      <c r="AU161" s="19" t="s">
        <v>92</v>
      </c>
    </row>
    <row r="162" s="2" customFormat="1">
      <c r="A162" s="38"/>
      <c r="B162" s="39"/>
      <c r="C162" s="38"/>
      <c r="D162" s="207" t="s">
        <v>201</v>
      </c>
      <c r="E162" s="38"/>
      <c r="F162" s="208" t="s">
        <v>3918</v>
      </c>
      <c r="G162" s="38"/>
      <c r="H162" s="38"/>
      <c r="I162" s="196"/>
      <c r="J162" s="38"/>
      <c r="K162" s="38"/>
      <c r="L162" s="39"/>
      <c r="M162" s="197"/>
      <c r="N162" s="198"/>
      <c r="O162" s="77"/>
      <c r="P162" s="77"/>
      <c r="Q162" s="77"/>
      <c r="R162" s="77"/>
      <c r="S162" s="77"/>
      <c r="T162" s="7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T162" s="19" t="s">
        <v>201</v>
      </c>
      <c r="AU162" s="19" t="s">
        <v>92</v>
      </c>
    </row>
    <row r="163" s="14" customFormat="1">
      <c r="A163" s="14"/>
      <c r="B163" s="219"/>
      <c r="C163" s="14"/>
      <c r="D163" s="194" t="s">
        <v>194</v>
      </c>
      <c r="E163" s="220" t="s">
        <v>1</v>
      </c>
      <c r="F163" s="221" t="s">
        <v>3898</v>
      </c>
      <c r="G163" s="14"/>
      <c r="H163" s="220" t="s">
        <v>1</v>
      </c>
      <c r="I163" s="222"/>
      <c r="J163" s="14"/>
      <c r="K163" s="14"/>
      <c r="L163" s="219"/>
      <c r="M163" s="223"/>
      <c r="N163" s="224"/>
      <c r="O163" s="224"/>
      <c r="P163" s="224"/>
      <c r="Q163" s="224"/>
      <c r="R163" s="224"/>
      <c r="S163" s="224"/>
      <c r="T163" s="225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20" t="s">
        <v>194</v>
      </c>
      <c r="AU163" s="220" t="s">
        <v>92</v>
      </c>
      <c r="AV163" s="14" t="s">
        <v>84</v>
      </c>
      <c r="AW163" s="14" t="s">
        <v>32</v>
      </c>
      <c r="AX163" s="14" t="s">
        <v>76</v>
      </c>
      <c r="AY163" s="220" t="s">
        <v>185</v>
      </c>
    </row>
    <row r="164" s="14" customFormat="1">
      <c r="A164" s="14"/>
      <c r="B164" s="219"/>
      <c r="C164" s="14"/>
      <c r="D164" s="194" t="s">
        <v>194</v>
      </c>
      <c r="E164" s="220" t="s">
        <v>1</v>
      </c>
      <c r="F164" s="221" t="s">
        <v>3919</v>
      </c>
      <c r="G164" s="14"/>
      <c r="H164" s="220" t="s">
        <v>1</v>
      </c>
      <c r="I164" s="222"/>
      <c r="J164" s="14"/>
      <c r="K164" s="14"/>
      <c r="L164" s="219"/>
      <c r="M164" s="223"/>
      <c r="N164" s="224"/>
      <c r="O164" s="224"/>
      <c r="P164" s="224"/>
      <c r="Q164" s="224"/>
      <c r="R164" s="224"/>
      <c r="S164" s="224"/>
      <c r="T164" s="225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20" t="s">
        <v>194</v>
      </c>
      <c r="AU164" s="220" t="s">
        <v>92</v>
      </c>
      <c r="AV164" s="14" t="s">
        <v>84</v>
      </c>
      <c r="AW164" s="14" t="s">
        <v>32</v>
      </c>
      <c r="AX164" s="14" t="s">
        <v>76</v>
      </c>
      <c r="AY164" s="220" t="s">
        <v>185</v>
      </c>
    </row>
    <row r="165" s="13" customFormat="1">
      <c r="A165" s="13"/>
      <c r="B165" s="199"/>
      <c r="C165" s="13"/>
      <c r="D165" s="194" t="s">
        <v>194</v>
      </c>
      <c r="E165" s="200" t="s">
        <v>1</v>
      </c>
      <c r="F165" s="201" t="s">
        <v>3920</v>
      </c>
      <c r="G165" s="13"/>
      <c r="H165" s="202">
        <v>10.6</v>
      </c>
      <c r="I165" s="203"/>
      <c r="J165" s="13"/>
      <c r="K165" s="13"/>
      <c r="L165" s="199"/>
      <c r="M165" s="204"/>
      <c r="N165" s="205"/>
      <c r="O165" s="205"/>
      <c r="P165" s="205"/>
      <c r="Q165" s="205"/>
      <c r="R165" s="205"/>
      <c r="S165" s="205"/>
      <c r="T165" s="206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00" t="s">
        <v>194</v>
      </c>
      <c r="AU165" s="200" t="s">
        <v>92</v>
      </c>
      <c r="AV165" s="13" t="s">
        <v>92</v>
      </c>
      <c r="AW165" s="13" t="s">
        <v>32</v>
      </c>
      <c r="AX165" s="13" t="s">
        <v>76</v>
      </c>
      <c r="AY165" s="200" t="s">
        <v>185</v>
      </c>
    </row>
    <row r="166" s="13" customFormat="1">
      <c r="A166" s="13"/>
      <c r="B166" s="199"/>
      <c r="C166" s="13"/>
      <c r="D166" s="194" t="s">
        <v>194</v>
      </c>
      <c r="E166" s="200" t="s">
        <v>1</v>
      </c>
      <c r="F166" s="201" t="s">
        <v>3921</v>
      </c>
      <c r="G166" s="13"/>
      <c r="H166" s="202">
        <v>21.199999999999999</v>
      </c>
      <c r="I166" s="203"/>
      <c r="J166" s="13"/>
      <c r="K166" s="13"/>
      <c r="L166" s="199"/>
      <c r="M166" s="204"/>
      <c r="N166" s="205"/>
      <c r="O166" s="205"/>
      <c r="P166" s="205"/>
      <c r="Q166" s="205"/>
      <c r="R166" s="205"/>
      <c r="S166" s="205"/>
      <c r="T166" s="206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00" t="s">
        <v>194</v>
      </c>
      <c r="AU166" s="200" t="s">
        <v>92</v>
      </c>
      <c r="AV166" s="13" t="s">
        <v>92</v>
      </c>
      <c r="AW166" s="13" t="s">
        <v>32</v>
      </c>
      <c r="AX166" s="13" t="s">
        <v>76</v>
      </c>
      <c r="AY166" s="200" t="s">
        <v>185</v>
      </c>
    </row>
    <row r="167" s="13" customFormat="1">
      <c r="A167" s="13"/>
      <c r="B167" s="199"/>
      <c r="C167" s="13"/>
      <c r="D167" s="194" t="s">
        <v>194</v>
      </c>
      <c r="E167" s="200" t="s">
        <v>1</v>
      </c>
      <c r="F167" s="201" t="s">
        <v>3922</v>
      </c>
      <c r="G167" s="13"/>
      <c r="H167" s="202">
        <v>19.699999999999999</v>
      </c>
      <c r="I167" s="203"/>
      <c r="J167" s="13"/>
      <c r="K167" s="13"/>
      <c r="L167" s="199"/>
      <c r="M167" s="204"/>
      <c r="N167" s="205"/>
      <c r="O167" s="205"/>
      <c r="P167" s="205"/>
      <c r="Q167" s="205"/>
      <c r="R167" s="205"/>
      <c r="S167" s="205"/>
      <c r="T167" s="206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00" t="s">
        <v>194</v>
      </c>
      <c r="AU167" s="200" t="s">
        <v>92</v>
      </c>
      <c r="AV167" s="13" t="s">
        <v>92</v>
      </c>
      <c r="AW167" s="13" t="s">
        <v>32</v>
      </c>
      <c r="AX167" s="13" t="s">
        <v>76</v>
      </c>
      <c r="AY167" s="200" t="s">
        <v>185</v>
      </c>
    </row>
    <row r="168" s="13" customFormat="1">
      <c r="A168" s="13"/>
      <c r="B168" s="199"/>
      <c r="C168" s="13"/>
      <c r="D168" s="194" t="s">
        <v>194</v>
      </c>
      <c r="E168" s="200" t="s">
        <v>1</v>
      </c>
      <c r="F168" s="201" t="s">
        <v>3923</v>
      </c>
      <c r="G168" s="13"/>
      <c r="H168" s="202">
        <v>18.899999999999999</v>
      </c>
      <c r="I168" s="203"/>
      <c r="J168" s="13"/>
      <c r="K168" s="13"/>
      <c r="L168" s="199"/>
      <c r="M168" s="204"/>
      <c r="N168" s="205"/>
      <c r="O168" s="205"/>
      <c r="P168" s="205"/>
      <c r="Q168" s="205"/>
      <c r="R168" s="205"/>
      <c r="S168" s="205"/>
      <c r="T168" s="206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00" t="s">
        <v>194</v>
      </c>
      <c r="AU168" s="200" t="s">
        <v>92</v>
      </c>
      <c r="AV168" s="13" t="s">
        <v>92</v>
      </c>
      <c r="AW168" s="13" t="s">
        <v>32</v>
      </c>
      <c r="AX168" s="13" t="s">
        <v>76</v>
      </c>
      <c r="AY168" s="200" t="s">
        <v>185</v>
      </c>
    </row>
    <row r="169" s="15" customFormat="1">
      <c r="A169" s="15"/>
      <c r="B169" s="226"/>
      <c r="C169" s="15"/>
      <c r="D169" s="194" t="s">
        <v>194</v>
      </c>
      <c r="E169" s="227" t="s">
        <v>1</v>
      </c>
      <c r="F169" s="228" t="s">
        <v>276</v>
      </c>
      <c r="G169" s="15"/>
      <c r="H169" s="229">
        <v>70.400000000000006</v>
      </c>
      <c r="I169" s="230"/>
      <c r="J169" s="15"/>
      <c r="K169" s="15"/>
      <c r="L169" s="226"/>
      <c r="M169" s="231"/>
      <c r="N169" s="232"/>
      <c r="O169" s="232"/>
      <c r="P169" s="232"/>
      <c r="Q169" s="232"/>
      <c r="R169" s="232"/>
      <c r="S169" s="232"/>
      <c r="T169" s="233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T169" s="227" t="s">
        <v>194</v>
      </c>
      <c r="AU169" s="227" t="s">
        <v>92</v>
      </c>
      <c r="AV169" s="15" t="s">
        <v>191</v>
      </c>
      <c r="AW169" s="15" t="s">
        <v>32</v>
      </c>
      <c r="AX169" s="15" t="s">
        <v>84</v>
      </c>
      <c r="AY169" s="227" t="s">
        <v>185</v>
      </c>
    </row>
    <row r="170" s="2" customFormat="1" ht="55.5" customHeight="1">
      <c r="A170" s="38"/>
      <c r="B170" s="180"/>
      <c r="C170" s="181" t="s">
        <v>211</v>
      </c>
      <c r="D170" s="181" t="s">
        <v>187</v>
      </c>
      <c r="E170" s="182" t="s">
        <v>3924</v>
      </c>
      <c r="F170" s="183" t="s">
        <v>3925</v>
      </c>
      <c r="G170" s="184" t="s">
        <v>190</v>
      </c>
      <c r="H170" s="185">
        <v>70.400000000000006</v>
      </c>
      <c r="I170" s="186"/>
      <c r="J170" s="187">
        <f>ROUND(I170*H170,2)</f>
        <v>0</v>
      </c>
      <c r="K170" s="183" t="s">
        <v>199</v>
      </c>
      <c r="L170" s="39"/>
      <c r="M170" s="188" t="s">
        <v>1</v>
      </c>
      <c r="N170" s="189" t="s">
        <v>42</v>
      </c>
      <c r="O170" s="77"/>
      <c r="P170" s="190">
        <f>O170*H170</f>
        <v>0</v>
      </c>
      <c r="Q170" s="190">
        <v>0.012</v>
      </c>
      <c r="R170" s="190">
        <f>Q170*H170</f>
        <v>0.84480000000000011</v>
      </c>
      <c r="S170" s="190">
        <v>0</v>
      </c>
      <c r="T170" s="191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192" t="s">
        <v>191</v>
      </c>
      <c r="AT170" s="192" t="s">
        <v>187</v>
      </c>
      <c r="AU170" s="192" t="s">
        <v>92</v>
      </c>
      <c r="AY170" s="19" t="s">
        <v>185</v>
      </c>
      <c r="BE170" s="193">
        <f>IF(N170="základní",J170,0)</f>
        <v>0</v>
      </c>
      <c r="BF170" s="193">
        <f>IF(N170="snížená",J170,0)</f>
        <v>0</v>
      </c>
      <c r="BG170" s="193">
        <f>IF(N170="zákl. přenesená",J170,0)</f>
        <v>0</v>
      </c>
      <c r="BH170" s="193">
        <f>IF(N170="sníž. přenesená",J170,0)</f>
        <v>0</v>
      </c>
      <c r="BI170" s="193">
        <f>IF(N170="nulová",J170,0)</f>
        <v>0</v>
      </c>
      <c r="BJ170" s="19" t="s">
        <v>92</v>
      </c>
      <c r="BK170" s="193">
        <f>ROUND(I170*H170,2)</f>
        <v>0</v>
      </c>
      <c r="BL170" s="19" t="s">
        <v>191</v>
      </c>
      <c r="BM170" s="192" t="s">
        <v>3926</v>
      </c>
    </row>
    <row r="171" s="2" customFormat="1">
      <c r="A171" s="38"/>
      <c r="B171" s="39"/>
      <c r="C171" s="38"/>
      <c r="D171" s="194" t="s">
        <v>193</v>
      </c>
      <c r="E171" s="38"/>
      <c r="F171" s="195" t="s">
        <v>3925</v>
      </c>
      <c r="G171" s="38"/>
      <c r="H171" s="38"/>
      <c r="I171" s="196"/>
      <c r="J171" s="38"/>
      <c r="K171" s="38"/>
      <c r="L171" s="39"/>
      <c r="M171" s="197"/>
      <c r="N171" s="198"/>
      <c r="O171" s="77"/>
      <c r="P171" s="77"/>
      <c r="Q171" s="77"/>
      <c r="R171" s="77"/>
      <c r="S171" s="77"/>
      <c r="T171" s="7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T171" s="19" t="s">
        <v>193</v>
      </c>
      <c r="AU171" s="19" t="s">
        <v>92</v>
      </c>
    </row>
    <row r="172" s="2" customFormat="1">
      <c r="A172" s="38"/>
      <c r="B172" s="39"/>
      <c r="C172" s="38"/>
      <c r="D172" s="207" t="s">
        <v>201</v>
      </c>
      <c r="E172" s="38"/>
      <c r="F172" s="208" t="s">
        <v>3927</v>
      </c>
      <c r="G172" s="38"/>
      <c r="H172" s="38"/>
      <c r="I172" s="196"/>
      <c r="J172" s="38"/>
      <c r="K172" s="38"/>
      <c r="L172" s="39"/>
      <c r="M172" s="197"/>
      <c r="N172" s="198"/>
      <c r="O172" s="77"/>
      <c r="P172" s="77"/>
      <c r="Q172" s="77"/>
      <c r="R172" s="77"/>
      <c r="S172" s="77"/>
      <c r="T172" s="7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T172" s="19" t="s">
        <v>201</v>
      </c>
      <c r="AU172" s="19" t="s">
        <v>92</v>
      </c>
    </row>
    <row r="173" s="2" customFormat="1" ht="33" customHeight="1">
      <c r="A173" s="38"/>
      <c r="B173" s="180"/>
      <c r="C173" s="181" t="s">
        <v>217</v>
      </c>
      <c r="D173" s="181" t="s">
        <v>187</v>
      </c>
      <c r="E173" s="182" t="s">
        <v>3928</v>
      </c>
      <c r="F173" s="183" t="s">
        <v>3929</v>
      </c>
      <c r="G173" s="184" t="s">
        <v>190</v>
      </c>
      <c r="H173" s="185">
        <v>162.887</v>
      </c>
      <c r="I173" s="186"/>
      <c r="J173" s="187">
        <f>ROUND(I173*H173,2)</f>
        <v>0</v>
      </c>
      <c r="K173" s="183" t="s">
        <v>199</v>
      </c>
      <c r="L173" s="39"/>
      <c r="M173" s="188" t="s">
        <v>1</v>
      </c>
      <c r="N173" s="189" t="s">
        <v>42</v>
      </c>
      <c r="O173" s="77"/>
      <c r="P173" s="190">
        <f>O173*H173</f>
        <v>0</v>
      </c>
      <c r="Q173" s="190">
        <v>0.0080000000000000002</v>
      </c>
      <c r="R173" s="190">
        <f>Q173*H173</f>
        <v>1.303096</v>
      </c>
      <c r="S173" s="190">
        <v>0</v>
      </c>
      <c r="T173" s="191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192" t="s">
        <v>191</v>
      </c>
      <c r="AT173" s="192" t="s">
        <v>187</v>
      </c>
      <c r="AU173" s="192" t="s">
        <v>92</v>
      </c>
      <c r="AY173" s="19" t="s">
        <v>185</v>
      </c>
      <c r="BE173" s="193">
        <f>IF(N173="základní",J173,0)</f>
        <v>0</v>
      </c>
      <c r="BF173" s="193">
        <f>IF(N173="snížená",J173,0)</f>
        <v>0</v>
      </c>
      <c r="BG173" s="193">
        <f>IF(N173="zákl. přenesená",J173,0)</f>
        <v>0</v>
      </c>
      <c r="BH173" s="193">
        <f>IF(N173="sníž. přenesená",J173,0)</f>
        <v>0</v>
      </c>
      <c r="BI173" s="193">
        <f>IF(N173="nulová",J173,0)</f>
        <v>0</v>
      </c>
      <c r="BJ173" s="19" t="s">
        <v>92</v>
      </c>
      <c r="BK173" s="193">
        <f>ROUND(I173*H173,2)</f>
        <v>0</v>
      </c>
      <c r="BL173" s="19" t="s">
        <v>191</v>
      </c>
      <c r="BM173" s="192" t="s">
        <v>3930</v>
      </c>
    </row>
    <row r="174" s="2" customFormat="1">
      <c r="A174" s="38"/>
      <c r="B174" s="39"/>
      <c r="C174" s="38"/>
      <c r="D174" s="194" t="s">
        <v>193</v>
      </c>
      <c r="E174" s="38"/>
      <c r="F174" s="195" t="s">
        <v>3929</v>
      </c>
      <c r="G174" s="38"/>
      <c r="H174" s="38"/>
      <c r="I174" s="196"/>
      <c r="J174" s="38"/>
      <c r="K174" s="38"/>
      <c r="L174" s="39"/>
      <c r="M174" s="197"/>
      <c r="N174" s="198"/>
      <c r="O174" s="77"/>
      <c r="P174" s="77"/>
      <c r="Q174" s="77"/>
      <c r="R174" s="77"/>
      <c r="S174" s="77"/>
      <c r="T174" s="7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9" t="s">
        <v>193</v>
      </c>
      <c r="AU174" s="19" t="s">
        <v>92</v>
      </c>
    </row>
    <row r="175" s="2" customFormat="1">
      <c r="A175" s="38"/>
      <c r="B175" s="39"/>
      <c r="C175" s="38"/>
      <c r="D175" s="207" t="s">
        <v>201</v>
      </c>
      <c r="E175" s="38"/>
      <c r="F175" s="208" t="s">
        <v>3931</v>
      </c>
      <c r="G175" s="38"/>
      <c r="H175" s="38"/>
      <c r="I175" s="196"/>
      <c r="J175" s="38"/>
      <c r="K175" s="38"/>
      <c r="L175" s="39"/>
      <c r="M175" s="197"/>
      <c r="N175" s="198"/>
      <c r="O175" s="77"/>
      <c r="P175" s="77"/>
      <c r="Q175" s="77"/>
      <c r="R175" s="77"/>
      <c r="S175" s="77"/>
      <c r="T175" s="7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T175" s="19" t="s">
        <v>201</v>
      </c>
      <c r="AU175" s="19" t="s">
        <v>92</v>
      </c>
    </row>
    <row r="176" s="14" customFormat="1">
      <c r="A176" s="14"/>
      <c r="B176" s="219"/>
      <c r="C176" s="14"/>
      <c r="D176" s="194" t="s">
        <v>194</v>
      </c>
      <c r="E176" s="220" t="s">
        <v>1</v>
      </c>
      <c r="F176" s="221" t="s">
        <v>3898</v>
      </c>
      <c r="G176" s="14"/>
      <c r="H176" s="220" t="s">
        <v>1</v>
      </c>
      <c r="I176" s="222"/>
      <c r="J176" s="14"/>
      <c r="K176" s="14"/>
      <c r="L176" s="219"/>
      <c r="M176" s="223"/>
      <c r="N176" s="224"/>
      <c r="O176" s="224"/>
      <c r="P176" s="224"/>
      <c r="Q176" s="224"/>
      <c r="R176" s="224"/>
      <c r="S176" s="224"/>
      <c r="T176" s="225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20" t="s">
        <v>194</v>
      </c>
      <c r="AU176" s="220" t="s">
        <v>92</v>
      </c>
      <c r="AV176" s="14" t="s">
        <v>84</v>
      </c>
      <c r="AW176" s="14" t="s">
        <v>32</v>
      </c>
      <c r="AX176" s="14" t="s">
        <v>76</v>
      </c>
      <c r="AY176" s="220" t="s">
        <v>185</v>
      </c>
    </row>
    <row r="177" s="14" customFormat="1">
      <c r="A177" s="14"/>
      <c r="B177" s="219"/>
      <c r="C177" s="14"/>
      <c r="D177" s="194" t="s">
        <v>194</v>
      </c>
      <c r="E177" s="220" t="s">
        <v>1</v>
      </c>
      <c r="F177" s="221" t="s">
        <v>3932</v>
      </c>
      <c r="G177" s="14"/>
      <c r="H177" s="220" t="s">
        <v>1</v>
      </c>
      <c r="I177" s="222"/>
      <c r="J177" s="14"/>
      <c r="K177" s="14"/>
      <c r="L177" s="219"/>
      <c r="M177" s="223"/>
      <c r="N177" s="224"/>
      <c r="O177" s="224"/>
      <c r="P177" s="224"/>
      <c r="Q177" s="224"/>
      <c r="R177" s="224"/>
      <c r="S177" s="224"/>
      <c r="T177" s="225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20" t="s">
        <v>194</v>
      </c>
      <c r="AU177" s="220" t="s">
        <v>92</v>
      </c>
      <c r="AV177" s="14" t="s">
        <v>84</v>
      </c>
      <c r="AW177" s="14" t="s">
        <v>32</v>
      </c>
      <c r="AX177" s="14" t="s">
        <v>76</v>
      </c>
      <c r="AY177" s="220" t="s">
        <v>185</v>
      </c>
    </row>
    <row r="178" s="13" customFormat="1">
      <c r="A178" s="13"/>
      <c r="B178" s="199"/>
      <c r="C178" s="13"/>
      <c r="D178" s="194" t="s">
        <v>194</v>
      </c>
      <c r="E178" s="200" t="s">
        <v>1</v>
      </c>
      <c r="F178" s="201" t="s">
        <v>3933</v>
      </c>
      <c r="G178" s="13"/>
      <c r="H178" s="202">
        <v>15.541</v>
      </c>
      <c r="I178" s="203"/>
      <c r="J178" s="13"/>
      <c r="K178" s="13"/>
      <c r="L178" s="199"/>
      <c r="M178" s="204"/>
      <c r="N178" s="205"/>
      <c r="O178" s="205"/>
      <c r="P178" s="205"/>
      <c r="Q178" s="205"/>
      <c r="R178" s="205"/>
      <c r="S178" s="205"/>
      <c r="T178" s="206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00" t="s">
        <v>194</v>
      </c>
      <c r="AU178" s="200" t="s">
        <v>92</v>
      </c>
      <c r="AV178" s="13" t="s">
        <v>92</v>
      </c>
      <c r="AW178" s="13" t="s">
        <v>32</v>
      </c>
      <c r="AX178" s="13" t="s">
        <v>76</v>
      </c>
      <c r="AY178" s="200" t="s">
        <v>185</v>
      </c>
    </row>
    <row r="179" s="13" customFormat="1">
      <c r="A179" s="13"/>
      <c r="B179" s="199"/>
      <c r="C179" s="13"/>
      <c r="D179" s="194" t="s">
        <v>194</v>
      </c>
      <c r="E179" s="200" t="s">
        <v>1</v>
      </c>
      <c r="F179" s="201" t="s">
        <v>3934</v>
      </c>
      <c r="G179" s="13"/>
      <c r="H179" s="202">
        <v>28.600000000000001</v>
      </c>
      <c r="I179" s="203"/>
      <c r="J179" s="13"/>
      <c r="K179" s="13"/>
      <c r="L179" s="199"/>
      <c r="M179" s="204"/>
      <c r="N179" s="205"/>
      <c r="O179" s="205"/>
      <c r="P179" s="205"/>
      <c r="Q179" s="205"/>
      <c r="R179" s="205"/>
      <c r="S179" s="205"/>
      <c r="T179" s="206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00" t="s">
        <v>194</v>
      </c>
      <c r="AU179" s="200" t="s">
        <v>92</v>
      </c>
      <c r="AV179" s="13" t="s">
        <v>92</v>
      </c>
      <c r="AW179" s="13" t="s">
        <v>32</v>
      </c>
      <c r="AX179" s="13" t="s">
        <v>76</v>
      </c>
      <c r="AY179" s="200" t="s">
        <v>185</v>
      </c>
    </row>
    <row r="180" s="13" customFormat="1">
      <c r="A180" s="13"/>
      <c r="B180" s="199"/>
      <c r="C180" s="13"/>
      <c r="D180" s="194" t="s">
        <v>194</v>
      </c>
      <c r="E180" s="200" t="s">
        <v>1</v>
      </c>
      <c r="F180" s="201" t="s">
        <v>3935</v>
      </c>
      <c r="G180" s="13"/>
      <c r="H180" s="202">
        <v>32.890000000000001</v>
      </c>
      <c r="I180" s="203"/>
      <c r="J180" s="13"/>
      <c r="K180" s="13"/>
      <c r="L180" s="199"/>
      <c r="M180" s="204"/>
      <c r="N180" s="205"/>
      <c r="O180" s="205"/>
      <c r="P180" s="205"/>
      <c r="Q180" s="205"/>
      <c r="R180" s="205"/>
      <c r="S180" s="205"/>
      <c r="T180" s="206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00" t="s">
        <v>194</v>
      </c>
      <c r="AU180" s="200" t="s">
        <v>92</v>
      </c>
      <c r="AV180" s="13" t="s">
        <v>92</v>
      </c>
      <c r="AW180" s="13" t="s">
        <v>32</v>
      </c>
      <c r="AX180" s="13" t="s">
        <v>76</v>
      </c>
      <c r="AY180" s="200" t="s">
        <v>185</v>
      </c>
    </row>
    <row r="181" s="13" customFormat="1">
      <c r="A181" s="13"/>
      <c r="B181" s="199"/>
      <c r="C181" s="13"/>
      <c r="D181" s="194" t="s">
        <v>194</v>
      </c>
      <c r="E181" s="200" t="s">
        <v>1</v>
      </c>
      <c r="F181" s="201" t="s">
        <v>3936</v>
      </c>
      <c r="G181" s="13"/>
      <c r="H181" s="202">
        <v>19.219000000000001</v>
      </c>
      <c r="I181" s="203"/>
      <c r="J181" s="13"/>
      <c r="K181" s="13"/>
      <c r="L181" s="199"/>
      <c r="M181" s="204"/>
      <c r="N181" s="205"/>
      <c r="O181" s="205"/>
      <c r="P181" s="205"/>
      <c r="Q181" s="205"/>
      <c r="R181" s="205"/>
      <c r="S181" s="205"/>
      <c r="T181" s="206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00" t="s">
        <v>194</v>
      </c>
      <c r="AU181" s="200" t="s">
        <v>92</v>
      </c>
      <c r="AV181" s="13" t="s">
        <v>92</v>
      </c>
      <c r="AW181" s="13" t="s">
        <v>32</v>
      </c>
      <c r="AX181" s="13" t="s">
        <v>76</v>
      </c>
      <c r="AY181" s="200" t="s">
        <v>185</v>
      </c>
    </row>
    <row r="182" s="13" customFormat="1">
      <c r="A182" s="13"/>
      <c r="B182" s="199"/>
      <c r="C182" s="13"/>
      <c r="D182" s="194" t="s">
        <v>194</v>
      </c>
      <c r="E182" s="200" t="s">
        <v>1</v>
      </c>
      <c r="F182" s="201" t="s">
        <v>3937</v>
      </c>
      <c r="G182" s="13"/>
      <c r="H182" s="202">
        <v>36.064999999999998</v>
      </c>
      <c r="I182" s="203"/>
      <c r="J182" s="13"/>
      <c r="K182" s="13"/>
      <c r="L182" s="199"/>
      <c r="M182" s="204"/>
      <c r="N182" s="205"/>
      <c r="O182" s="205"/>
      <c r="P182" s="205"/>
      <c r="Q182" s="205"/>
      <c r="R182" s="205"/>
      <c r="S182" s="205"/>
      <c r="T182" s="206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00" t="s">
        <v>194</v>
      </c>
      <c r="AU182" s="200" t="s">
        <v>92</v>
      </c>
      <c r="AV182" s="13" t="s">
        <v>92</v>
      </c>
      <c r="AW182" s="13" t="s">
        <v>32</v>
      </c>
      <c r="AX182" s="13" t="s">
        <v>76</v>
      </c>
      <c r="AY182" s="200" t="s">
        <v>185</v>
      </c>
    </row>
    <row r="183" s="16" customFormat="1">
      <c r="A183" s="16"/>
      <c r="B183" s="234"/>
      <c r="C183" s="16"/>
      <c r="D183" s="194" t="s">
        <v>194</v>
      </c>
      <c r="E183" s="235" t="s">
        <v>1</v>
      </c>
      <c r="F183" s="236" t="s">
        <v>293</v>
      </c>
      <c r="G183" s="16"/>
      <c r="H183" s="237">
        <v>132.315</v>
      </c>
      <c r="I183" s="238"/>
      <c r="J183" s="16"/>
      <c r="K183" s="16"/>
      <c r="L183" s="234"/>
      <c r="M183" s="239"/>
      <c r="N183" s="240"/>
      <c r="O183" s="240"/>
      <c r="P183" s="240"/>
      <c r="Q183" s="240"/>
      <c r="R183" s="240"/>
      <c r="S183" s="240"/>
      <c r="T183" s="241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T183" s="235" t="s">
        <v>194</v>
      </c>
      <c r="AU183" s="235" t="s">
        <v>92</v>
      </c>
      <c r="AV183" s="16" t="s">
        <v>111</v>
      </c>
      <c r="AW183" s="16" t="s">
        <v>32</v>
      </c>
      <c r="AX183" s="16" t="s">
        <v>76</v>
      </c>
      <c r="AY183" s="235" t="s">
        <v>185</v>
      </c>
    </row>
    <row r="184" s="14" customFormat="1">
      <c r="A184" s="14"/>
      <c r="B184" s="219"/>
      <c r="C184" s="14"/>
      <c r="D184" s="194" t="s">
        <v>194</v>
      </c>
      <c r="E184" s="220" t="s">
        <v>1</v>
      </c>
      <c r="F184" s="221" t="s">
        <v>3938</v>
      </c>
      <c r="G184" s="14"/>
      <c r="H184" s="220" t="s">
        <v>1</v>
      </c>
      <c r="I184" s="222"/>
      <c r="J184" s="14"/>
      <c r="K184" s="14"/>
      <c r="L184" s="219"/>
      <c r="M184" s="223"/>
      <c r="N184" s="224"/>
      <c r="O184" s="224"/>
      <c r="P184" s="224"/>
      <c r="Q184" s="224"/>
      <c r="R184" s="224"/>
      <c r="S184" s="224"/>
      <c r="T184" s="225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20" t="s">
        <v>194</v>
      </c>
      <c r="AU184" s="220" t="s">
        <v>92</v>
      </c>
      <c r="AV184" s="14" t="s">
        <v>84</v>
      </c>
      <c r="AW184" s="14" t="s">
        <v>32</v>
      </c>
      <c r="AX184" s="14" t="s">
        <v>76</v>
      </c>
      <c r="AY184" s="220" t="s">
        <v>185</v>
      </c>
    </row>
    <row r="185" s="13" customFormat="1">
      <c r="A185" s="13"/>
      <c r="B185" s="199"/>
      <c r="C185" s="13"/>
      <c r="D185" s="194" t="s">
        <v>194</v>
      </c>
      <c r="E185" s="200" t="s">
        <v>1</v>
      </c>
      <c r="F185" s="201" t="s">
        <v>3939</v>
      </c>
      <c r="G185" s="13"/>
      <c r="H185" s="202">
        <v>12.907</v>
      </c>
      <c r="I185" s="203"/>
      <c r="J185" s="13"/>
      <c r="K185" s="13"/>
      <c r="L185" s="199"/>
      <c r="M185" s="204"/>
      <c r="N185" s="205"/>
      <c r="O185" s="205"/>
      <c r="P185" s="205"/>
      <c r="Q185" s="205"/>
      <c r="R185" s="205"/>
      <c r="S185" s="205"/>
      <c r="T185" s="206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00" t="s">
        <v>194</v>
      </c>
      <c r="AU185" s="200" t="s">
        <v>92</v>
      </c>
      <c r="AV185" s="13" t="s">
        <v>92</v>
      </c>
      <c r="AW185" s="13" t="s">
        <v>32</v>
      </c>
      <c r="AX185" s="13" t="s">
        <v>76</v>
      </c>
      <c r="AY185" s="200" t="s">
        <v>185</v>
      </c>
    </row>
    <row r="186" s="13" customFormat="1">
      <c r="A186" s="13"/>
      <c r="B186" s="199"/>
      <c r="C186" s="13"/>
      <c r="D186" s="194" t="s">
        <v>194</v>
      </c>
      <c r="E186" s="200" t="s">
        <v>1</v>
      </c>
      <c r="F186" s="201" t="s">
        <v>3940</v>
      </c>
      <c r="G186" s="13"/>
      <c r="H186" s="202">
        <v>4.5570000000000004</v>
      </c>
      <c r="I186" s="203"/>
      <c r="J186" s="13"/>
      <c r="K186" s="13"/>
      <c r="L186" s="199"/>
      <c r="M186" s="204"/>
      <c r="N186" s="205"/>
      <c r="O186" s="205"/>
      <c r="P186" s="205"/>
      <c r="Q186" s="205"/>
      <c r="R186" s="205"/>
      <c r="S186" s="205"/>
      <c r="T186" s="206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00" t="s">
        <v>194</v>
      </c>
      <c r="AU186" s="200" t="s">
        <v>92</v>
      </c>
      <c r="AV186" s="13" t="s">
        <v>92</v>
      </c>
      <c r="AW186" s="13" t="s">
        <v>32</v>
      </c>
      <c r="AX186" s="13" t="s">
        <v>76</v>
      </c>
      <c r="AY186" s="200" t="s">
        <v>185</v>
      </c>
    </row>
    <row r="187" s="13" customFormat="1">
      <c r="A187" s="13"/>
      <c r="B187" s="199"/>
      <c r="C187" s="13"/>
      <c r="D187" s="194" t="s">
        <v>194</v>
      </c>
      <c r="E187" s="200" t="s">
        <v>1</v>
      </c>
      <c r="F187" s="201" t="s">
        <v>3941</v>
      </c>
      <c r="G187" s="13"/>
      <c r="H187" s="202">
        <v>3.2770000000000001</v>
      </c>
      <c r="I187" s="203"/>
      <c r="J187" s="13"/>
      <c r="K187" s="13"/>
      <c r="L187" s="199"/>
      <c r="M187" s="204"/>
      <c r="N187" s="205"/>
      <c r="O187" s="205"/>
      <c r="P187" s="205"/>
      <c r="Q187" s="205"/>
      <c r="R187" s="205"/>
      <c r="S187" s="205"/>
      <c r="T187" s="206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00" t="s">
        <v>194</v>
      </c>
      <c r="AU187" s="200" t="s">
        <v>92</v>
      </c>
      <c r="AV187" s="13" t="s">
        <v>92</v>
      </c>
      <c r="AW187" s="13" t="s">
        <v>32</v>
      </c>
      <c r="AX187" s="13" t="s">
        <v>76</v>
      </c>
      <c r="AY187" s="200" t="s">
        <v>185</v>
      </c>
    </row>
    <row r="188" s="13" customFormat="1">
      <c r="A188" s="13"/>
      <c r="B188" s="199"/>
      <c r="C188" s="13"/>
      <c r="D188" s="194" t="s">
        <v>194</v>
      </c>
      <c r="E188" s="200" t="s">
        <v>1</v>
      </c>
      <c r="F188" s="201" t="s">
        <v>3942</v>
      </c>
      <c r="G188" s="13"/>
      <c r="H188" s="202">
        <v>6.5540000000000003</v>
      </c>
      <c r="I188" s="203"/>
      <c r="J188" s="13"/>
      <c r="K188" s="13"/>
      <c r="L188" s="199"/>
      <c r="M188" s="204"/>
      <c r="N188" s="205"/>
      <c r="O188" s="205"/>
      <c r="P188" s="205"/>
      <c r="Q188" s="205"/>
      <c r="R188" s="205"/>
      <c r="S188" s="205"/>
      <c r="T188" s="206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00" t="s">
        <v>194</v>
      </c>
      <c r="AU188" s="200" t="s">
        <v>92</v>
      </c>
      <c r="AV188" s="13" t="s">
        <v>92</v>
      </c>
      <c r="AW188" s="13" t="s">
        <v>32</v>
      </c>
      <c r="AX188" s="13" t="s">
        <v>76</v>
      </c>
      <c r="AY188" s="200" t="s">
        <v>185</v>
      </c>
    </row>
    <row r="189" s="13" customFormat="1">
      <c r="A189" s="13"/>
      <c r="B189" s="199"/>
      <c r="C189" s="13"/>
      <c r="D189" s="194" t="s">
        <v>194</v>
      </c>
      <c r="E189" s="200" t="s">
        <v>1</v>
      </c>
      <c r="F189" s="201" t="s">
        <v>3943</v>
      </c>
      <c r="G189" s="13"/>
      <c r="H189" s="202">
        <v>3.2770000000000001</v>
      </c>
      <c r="I189" s="203"/>
      <c r="J189" s="13"/>
      <c r="K189" s="13"/>
      <c r="L189" s="199"/>
      <c r="M189" s="204"/>
      <c r="N189" s="205"/>
      <c r="O189" s="205"/>
      <c r="P189" s="205"/>
      <c r="Q189" s="205"/>
      <c r="R189" s="205"/>
      <c r="S189" s="205"/>
      <c r="T189" s="206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00" t="s">
        <v>194</v>
      </c>
      <c r="AU189" s="200" t="s">
        <v>92</v>
      </c>
      <c r="AV189" s="13" t="s">
        <v>92</v>
      </c>
      <c r="AW189" s="13" t="s">
        <v>32</v>
      </c>
      <c r="AX189" s="13" t="s">
        <v>76</v>
      </c>
      <c r="AY189" s="200" t="s">
        <v>185</v>
      </c>
    </row>
    <row r="190" s="16" customFormat="1">
      <c r="A190" s="16"/>
      <c r="B190" s="234"/>
      <c r="C190" s="16"/>
      <c r="D190" s="194" t="s">
        <v>194</v>
      </c>
      <c r="E190" s="235" t="s">
        <v>1</v>
      </c>
      <c r="F190" s="236" t="s">
        <v>293</v>
      </c>
      <c r="G190" s="16"/>
      <c r="H190" s="237">
        <v>30.572000000000003</v>
      </c>
      <c r="I190" s="238"/>
      <c r="J190" s="16"/>
      <c r="K190" s="16"/>
      <c r="L190" s="234"/>
      <c r="M190" s="239"/>
      <c r="N190" s="240"/>
      <c r="O190" s="240"/>
      <c r="P190" s="240"/>
      <c r="Q190" s="240"/>
      <c r="R190" s="240"/>
      <c r="S190" s="240"/>
      <c r="T190" s="241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T190" s="235" t="s">
        <v>194</v>
      </c>
      <c r="AU190" s="235" t="s">
        <v>92</v>
      </c>
      <c r="AV190" s="16" t="s">
        <v>111</v>
      </c>
      <c r="AW190" s="16" t="s">
        <v>32</v>
      </c>
      <c r="AX190" s="16" t="s">
        <v>76</v>
      </c>
      <c r="AY190" s="235" t="s">
        <v>185</v>
      </c>
    </row>
    <row r="191" s="15" customFormat="1">
      <c r="A191" s="15"/>
      <c r="B191" s="226"/>
      <c r="C191" s="15"/>
      <c r="D191" s="194" t="s">
        <v>194</v>
      </c>
      <c r="E191" s="227" t="s">
        <v>1</v>
      </c>
      <c r="F191" s="228" t="s">
        <v>276</v>
      </c>
      <c r="G191" s="15"/>
      <c r="H191" s="229">
        <v>162.88699999999997</v>
      </c>
      <c r="I191" s="230"/>
      <c r="J191" s="15"/>
      <c r="K191" s="15"/>
      <c r="L191" s="226"/>
      <c r="M191" s="231"/>
      <c r="N191" s="232"/>
      <c r="O191" s="232"/>
      <c r="P191" s="232"/>
      <c r="Q191" s="232"/>
      <c r="R191" s="232"/>
      <c r="S191" s="232"/>
      <c r="T191" s="233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T191" s="227" t="s">
        <v>194</v>
      </c>
      <c r="AU191" s="227" t="s">
        <v>92</v>
      </c>
      <c r="AV191" s="15" t="s">
        <v>191</v>
      </c>
      <c r="AW191" s="15" t="s">
        <v>32</v>
      </c>
      <c r="AX191" s="15" t="s">
        <v>84</v>
      </c>
      <c r="AY191" s="227" t="s">
        <v>185</v>
      </c>
    </row>
    <row r="192" s="2" customFormat="1" ht="33" customHeight="1">
      <c r="A192" s="38"/>
      <c r="B192" s="180"/>
      <c r="C192" s="181" t="s">
        <v>222</v>
      </c>
      <c r="D192" s="181" t="s">
        <v>187</v>
      </c>
      <c r="E192" s="182" t="s">
        <v>3944</v>
      </c>
      <c r="F192" s="183" t="s">
        <v>3945</v>
      </c>
      <c r="G192" s="184" t="s">
        <v>190</v>
      </c>
      <c r="H192" s="185">
        <v>443.29000000000002</v>
      </c>
      <c r="I192" s="186"/>
      <c r="J192" s="187">
        <f>ROUND(I192*H192,2)</f>
        <v>0</v>
      </c>
      <c r="K192" s="183" t="s">
        <v>199</v>
      </c>
      <c r="L192" s="39"/>
      <c r="M192" s="188" t="s">
        <v>1</v>
      </c>
      <c r="N192" s="189" t="s">
        <v>42</v>
      </c>
      <c r="O192" s="77"/>
      <c r="P192" s="190">
        <f>O192*H192</f>
        <v>0</v>
      </c>
      <c r="Q192" s="190">
        <v>0.0147</v>
      </c>
      <c r="R192" s="190">
        <f>Q192*H192</f>
        <v>6.5163630000000001</v>
      </c>
      <c r="S192" s="190">
        <v>0</v>
      </c>
      <c r="T192" s="191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192" t="s">
        <v>191</v>
      </c>
      <c r="AT192" s="192" t="s">
        <v>187</v>
      </c>
      <c r="AU192" s="192" t="s">
        <v>92</v>
      </c>
      <c r="AY192" s="19" t="s">
        <v>185</v>
      </c>
      <c r="BE192" s="193">
        <f>IF(N192="základní",J192,0)</f>
        <v>0</v>
      </c>
      <c r="BF192" s="193">
        <f>IF(N192="snížená",J192,0)</f>
        <v>0</v>
      </c>
      <c r="BG192" s="193">
        <f>IF(N192="zákl. přenesená",J192,0)</f>
        <v>0</v>
      </c>
      <c r="BH192" s="193">
        <f>IF(N192="sníž. přenesená",J192,0)</f>
        <v>0</v>
      </c>
      <c r="BI192" s="193">
        <f>IF(N192="nulová",J192,0)</f>
        <v>0</v>
      </c>
      <c r="BJ192" s="19" t="s">
        <v>92</v>
      </c>
      <c r="BK192" s="193">
        <f>ROUND(I192*H192,2)</f>
        <v>0</v>
      </c>
      <c r="BL192" s="19" t="s">
        <v>191</v>
      </c>
      <c r="BM192" s="192" t="s">
        <v>3946</v>
      </c>
    </row>
    <row r="193" s="2" customFormat="1">
      <c r="A193" s="38"/>
      <c r="B193" s="39"/>
      <c r="C193" s="38"/>
      <c r="D193" s="194" t="s">
        <v>193</v>
      </c>
      <c r="E193" s="38"/>
      <c r="F193" s="195" t="s">
        <v>3945</v>
      </c>
      <c r="G193" s="38"/>
      <c r="H193" s="38"/>
      <c r="I193" s="196"/>
      <c r="J193" s="38"/>
      <c r="K193" s="38"/>
      <c r="L193" s="39"/>
      <c r="M193" s="197"/>
      <c r="N193" s="198"/>
      <c r="O193" s="77"/>
      <c r="P193" s="77"/>
      <c r="Q193" s="77"/>
      <c r="R193" s="77"/>
      <c r="S193" s="77"/>
      <c r="T193" s="7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T193" s="19" t="s">
        <v>193</v>
      </c>
      <c r="AU193" s="19" t="s">
        <v>92</v>
      </c>
    </row>
    <row r="194" s="2" customFormat="1">
      <c r="A194" s="38"/>
      <c r="B194" s="39"/>
      <c r="C194" s="38"/>
      <c r="D194" s="207" t="s">
        <v>201</v>
      </c>
      <c r="E194" s="38"/>
      <c r="F194" s="208" t="s">
        <v>3947</v>
      </c>
      <c r="G194" s="38"/>
      <c r="H194" s="38"/>
      <c r="I194" s="196"/>
      <c r="J194" s="38"/>
      <c r="K194" s="38"/>
      <c r="L194" s="39"/>
      <c r="M194" s="197"/>
      <c r="N194" s="198"/>
      <c r="O194" s="77"/>
      <c r="P194" s="77"/>
      <c r="Q194" s="77"/>
      <c r="R194" s="77"/>
      <c r="S194" s="77"/>
      <c r="T194" s="7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T194" s="19" t="s">
        <v>201</v>
      </c>
      <c r="AU194" s="19" t="s">
        <v>92</v>
      </c>
    </row>
    <row r="195" s="14" customFormat="1">
      <c r="A195" s="14"/>
      <c r="B195" s="219"/>
      <c r="C195" s="14"/>
      <c r="D195" s="194" t="s">
        <v>194</v>
      </c>
      <c r="E195" s="220" t="s">
        <v>1</v>
      </c>
      <c r="F195" s="221" t="s">
        <v>3898</v>
      </c>
      <c r="G195" s="14"/>
      <c r="H195" s="220" t="s">
        <v>1</v>
      </c>
      <c r="I195" s="222"/>
      <c r="J195" s="14"/>
      <c r="K195" s="14"/>
      <c r="L195" s="219"/>
      <c r="M195" s="223"/>
      <c r="N195" s="224"/>
      <c r="O195" s="224"/>
      <c r="P195" s="224"/>
      <c r="Q195" s="224"/>
      <c r="R195" s="224"/>
      <c r="S195" s="224"/>
      <c r="T195" s="225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20" t="s">
        <v>194</v>
      </c>
      <c r="AU195" s="220" t="s">
        <v>92</v>
      </c>
      <c r="AV195" s="14" t="s">
        <v>84</v>
      </c>
      <c r="AW195" s="14" t="s">
        <v>32</v>
      </c>
      <c r="AX195" s="14" t="s">
        <v>76</v>
      </c>
      <c r="AY195" s="220" t="s">
        <v>185</v>
      </c>
    </row>
    <row r="196" s="14" customFormat="1">
      <c r="A196" s="14"/>
      <c r="B196" s="219"/>
      <c r="C196" s="14"/>
      <c r="D196" s="194" t="s">
        <v>194</v>
      </c>
      <c r="E196" s="220" t="s">
        <v>1</v>
      </c>
      <c r="F196" s="221" t="s">
        <v>3948</v>
      </c>
      <c r="G196" s="14"/>
      <c r="H196" s="220" t="s">
        <v>1</v>
      </c>
      <c r="I196" s="222"/>
      <c r="J196" s="14"/>
      <c r="K196" s="14"/>
      <c r="L196" s="219"/>
      <c r="M196" s="223"/>
      <c r="N196" s="224"/>
      <c r="O196" s="224"/>
      <c r="P196" s="224"/>
      <c r="Q196" s="224"/>
      <c r="R196" s="224"/>
      <c r="S196" s="224"/>
      <c r="T196" s="225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20" t="s">
        <v>194</v>
      </c>
      <c r="AU196" s="220" t="s">
        <v>92</v>
      </c>
      <c r="AV196" s="14" t="s">
        <v>84</v>
      </c>
      <c r="AW196" s="14" t="s">
        <v>32</v>
      </c>
      <c r="AX196" s="14" t="s">
        <v>76</v>
      </c>
      <c r="AY196" s="220" t="s">
        <v>185</v>
      </c>
    </row>
    <row r="197" s="13" customFormat="1">
      <c r="A197" s="13"/>
      <c r="B197" s="199"/>
      <c r="C197" s="13"/>
      <c r="D197" s="194" t="s">
        <v>194</v>
      </c>
      <c r="E197" s="200" t="s">
        <v>1</v>
      </c>
      <c r="F197" s="201" t="s">
        <v>3949</v>
      </c>
      <c r="G197" s="13"/>
      <c r="H197" s="202">
        <v>443.29000000000002</v>
      </c>
      <c r="I197" s="203"/>
      <c r="J197" s="13"/>
      <c r="K197" s="13"/>
      <c r="L197" s="199"/>
      <c r="M197" s="204"/>
      <c r="N197" s="205"/>
      <c r="O197" s="205"/>
      <c r="P197" s="205"/>
      <c r="Q197" s="205"/>
      <c r="R197" s="205"/>
      <c r="S197" s="205"/>
      <c r="T197" s="206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00" t="s">
        <v>194</v>
      </c>
      <c r="AU197" s="200" t="s">
        <v>92</v>
      </c>
      <c r="AV197" s="13" t="s">
        <v>92</v>
      </c>
      <c r="AW197" s="13" t="s">
        <v>32</v>
      </c>
      <c r="AX197" s="13" t="s">
        <v>76</v>
      </c>
      <c r="AY197" s="200" t="s">
        <v>185</v>
      </c>
    </row>
    <row r="198" s="15" customFormat="1">
      <c r="A198" s="15"/>
      <c r="B198" s="226"/>
      <c r="C198" s="15"/>
      <c r="D198" s="194" t="s">
        <v>194</v>
      </c>
      <c r="E198" s="227" t="s">
        <v>1</v>
      </c>
      <c r="F198" s="228" t="s">
        <v>276</v>
      </c>
      <c r="G198" s="15"/>
      <c r="H198" s="229">
        <v>443.29000000000002</v>
      </c>
      <c r="I198" s="230"/>
      <c r="J198" s="15"/>
      <c r="K198" s="15"/>
      <c r="L198" s="226"/>
      <c r="M198" s="231"/>
      <c r="N198" s="232"/>
      <c r="O198" s="232"/>
      <c r="P198" s="232"/>
      <c r="Q198" s="232"/>
      <c r="R198" s="232"/>
      <c r="S198" s="232"/>
      <c r="T198" s="233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T198" s="227" t="s">
        <v>194</v>
      </c>
      <c r="AU198" s="227" t="s">
        <v>92</v>
      </c>
      <c r="AV198" s="15" t="s">
        <v>191</v>
      </c>
      <c r="AW198" s="15" t="s">
        <v>32</v>
      </c>
      <c r="AX198" s="15" t="s">
        <v>84</v>
      </c>
      <c r="AY198" s="227" t="s">
        <v>185</v>
      </c>
    </row>
    <row r="199" s="2" customFormat="1" ht="44.25" customHeight="1">
      <c r="A199" s="38"/>
      <c r="B199" s="180"/>
      <c r="C199" s="181" t="s">
        <v>229</v>
      </c>
      <c r="D199" s="181" t="s">
        <v>187</v>
      </c>
      <c r="E199" s="182" t="s">
        <v>3950</v>
      </c>
      <c r="F199" s="183" t="s">
        <v>3951</v>
      </c>
      <c r="G199" s="184" t="s">
        <v>190</v>
      </c>
      <c r="H199" s="185">
        <v>886.58000000000004</v>
      </c>
      <c r="I199" s="186"/>
      <c r="J199" s="187">
        <f>ROUND(I199*H199,2)</f>
        <v>0</v>
      </c>
      <c r="K199" s="183" t="s">
        <v>199</v>
      </c>
      <c r="L199" s="39"/>
      <c r="M199" s="188" t="s">
        <v>1</v>
      </c>
      <c r="N199" s="189" t="s">
        <v>42</v>
      </c>
      <c r="O199" s="77"/>
      <c r="P199" s="190">
        <f>O199*H199</f>
        <v>0</v>
      </c>
      <c r="Q199" s="190">
        <v>0.0073499999999999998</v>
      </c>
      <c r="R199" s="190">
        <f>Q199*H199</f>
        <v>6.5163630000000001</v>
      </c>
      <c r="S199" s="190">
        <v>0</v>
      </c>
      <c r="T199" s="191">
        <f>S199*H199</f>
        <v>0</v>
      </c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192" t="s">
        <v>191</v>
      </c>
      <c r="AT199" s="192" t="s">
        <v>187</v>
      </c>
      <c r="AU199" s="192" t="s">
        <v>92</v>
      </c>
      <c r="AY199" s="19" t="s">
        <v>185</v>
      </c>
      <c r="BE199" s="193">
        <f>IF(N199="základní",J199,0)</f>
        <v>0</v>
      </c>
      <c r="BF199" s="193">
        <f>IF(N199="snížená",J199,0)</f>
        <v>0</v>
      </c>
      <c r="BG199" s="193">
        <f>IF(N199="zákl. přenesená",J199,0)</f>
        <v>0</v>
      </c>
      <c r="BH199" s="193">
        <f>IF(N199="sníž. přenesená",J199,0)</f>
        <v>0</v>
      </c>
      <c r="BI199" s="193">
        <f>IF(N199="nulová",J199,0)</f>
        <v>0</v>
      </c>
      <c r="BJ199" s="19" t="s">
        <v>92</v>
      </c>
      <c r="BK199" s="193">
        <f>ROUND(I199*H199,2)</f>
        <v>0</v>
      </c>
      <c r="BL199" s="19" t="s">
        <v>191</v>
      </c>
      <c r="BM199" s="192" t="s">
        <v>3952</v>
      </c>
    </row>
    <row r="200" s="2" customFormat="1">
      <c r="A200" s="38"/>
      <c r="B200" s="39"/>
      <c r="C200" s="38"/>
      <c r="D200" s="194" t="s">
        <v>193</v>
      </c>
      <c r="E200" s="38"/>
      <c r="F200" s="195" t="s">
        <v>3951</v>
      </c>
      <c r="G200" s="38"/>
      <c r="H200" s="38"/>
      <c r="I200" s="196"/>
      <c r="J200" s="38"/>
      <c r="K200" s="38"/>
      <c r="L200" s="39"/>
      <c r="M200" s="197"/>
      <c r="N200" s="198"/>
      <c r="O200" s="77"/>
      <c r="P200" s="77"/>
      <c r="Q200" s="77"/>
      <c r="R200" s="77"/>
      <c r="S200" s="77"/>
      <c r="T200" s="7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T200" s="19" t="s">
        <v>193</v>
      </c>
      <c r="AU200" s="19" t="s">
        <v>92</v>
      </c>
    </row>
    <row r="201" s="2" customFormat="1">
      <c r="A201" s="38"/>
      <c r="B201" s="39"/>
      <c r="C201" s="38"/>
      <c r="D201" s="207" t="s">
        <v>201</v>
      </c>
      <c r="E201" s="38"/>
      <c r="F201" s="208" t="s">
        <v>3953</v>
      </c>
      <c r="G201" s="38"/>
      <c r="H201" s="38"/>
      <c r="I201" s="196"/>
      <c r="J201" s="38"/>
      <c r="K201" s="38"/>
      <c r="L201" s="39"/>
      <c r="M201" s="197"/>
      <c r="N201" s="198"/>
      <c r="O201" s="77"/>
      <c r="P201" s="77"/>
      <c r="Q201" s="77"/>
      <c r="R201" s="77"/>
      <c r="S201" s="77"/>
      <c r="T201" s="7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T201" s="19" t="s">
        <v>201</v>
      </c>
      <c r="AU201" s="19" t="s">
        <v>92</v>
      </c>
    </row>
    <row r="202" s="13" customFormat="1">
      <c r="A202" s="13"/>
      <c r="B202" s="199"/>
      <c r="C202" s="13"/>
      <c r="D202" s="194" t="s">
        <v>194</v>
      </c>
      <c r="E202" s="200" t="s">
        <v>1</v>
      </c>
      <c r="F202" s="201" t="s">
        <v>3954</v>
      </c>
      <c r="G202" s="13"/>
      <c r="H202" s="202">
        <v>886.58000000000004</v>
      </c>
      <c r="I202" s="203"/>
      <c r="J202" s="13"/>
      <c r="K202" s="13"/>
      <c r="L202" s="199"/>
      <c r="M202" s="204"/>
      <c r="N202" s="205"/>
      <c r="O202" s="205"/>
      <c r="P202" s="205"/>
      <c r="Q202" s="205"/>
      <c r="R202" s="205"/>
      <c r="S202" s="205"/>
      <c r="T202" s="206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00" t="s">
        <v>194</v>
      </c>
      <c r="AU202" s="200" t="s">
        <v>92</v>
      </c>
      <c r="AV202" s="13" t="s">
        <v>92</v>
      </c>
      <c r="AW202" s="13" t="s">
        <v>32</v>
      </c>
      <c r="AX202" s="13" t="s">
        <v>84</v>
      </c>
      <c r="AY202" s="200" t="s">
        <v>185</v>
      </c>
    </row>
    <row r="203" s="2" customFormat="1" ht="37.8" customHeight="1">
      <c r="A203" s="38"/>
      <c r="B203" s="180"/>
      <c r="C203" s="181" t="s">
        <v>234</v>
      </c>
      <c r="D203" s="181" t="s">
        <v>187</v>
      </c>
      <c r="E203" s="182" t="s">
        <v>3955</v>
      </c>
      <c r="F203" s="183" t="s">
        <v>3956</v>
      </c>
      <c r="G203" s="184" t="s">
        <v>190</v>
      </c>
      <c r="H203" s="185">
        <v>206.465</v>
      </c>
      <c r="I203" s="186"/>
      <c r="J203" s="187">
        <f>ROUND(I203*H203,2)</f>
        <v>0</v>
      </c>
      <c r="K203" s="183" t="s">
        <v>199</v>
      </c>
      <c r="L203" s="39"/>
      <c r="M203" s="188" t="s">
        <v>1</v>
      </c>
      <c r="N203" s="189" t="s">
        <v>42</v>
      </c>
      <c r="O203" s="77"/>
      <c r="P203" s="190">
        <f>O203*H203</f>
        <v>0</v>
      </c>
      <c r="Q203" s="190">
        <v>0.012</v>
      </c>
      <c r="R203" s="190">
        <f>Q203*H203</f>
        <v>2.4775800000000001</v>
      </c>
      <c r="S203" s="190">
        <v>0</v>
      </c>
      <c r="T203" s="191">
        <f>S203*H203</f>
        <v>0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192" t="s">
        <v>191</v>
      </c>
      <c r="AT203" s="192" t="s">
        <v>187</v>
      </c>
      <c r="AU203" s="192" t="s">
        <v>92</v>
      </c>
      <c r="AY203" s="19" t="s">
        <v>185</v>
      </c>
      <c r="BE203" s="193">
        <f>IF(N203="základní",J203,0)</f>
        <v>0</v>
      </c>
      <c r="BF203" s="193">
        <f>IF(N203="snížená",J203,0)</f>
        <v>0</v>
      </c>
      <c r="BG203" s="193">
        <f>IF(N203="zákl. přenesená",J203,0)</f>
        <v>0</v>
      </c>
      <c r="BH203" s="193">
        <f>IF(N203="sníž. přenesená",J203,0)</f>
        <v>0</v>
      </c>
      <c r="BI203" s="193">
        <f>IF(N203="nulová",J203,0)</f>
        <v>0</v>
      </c>
      <c r="BJ203" s="19" t="s">
        <v>92</v>
      </c>
      <c r="BK203" s="193">
        <f>ROUND(I203*H203,2)</f>
        <v>0</v>
      </c>
      <c r="BL203" s="19" t="s">
        <v>191</v>
      </c>
      <c r="BM203" s="192" t="s">
        <v>3957</v>
      </c>
    </row>
    <row r="204" s="2" customFormat="1">
      <c r="A204" s="38"/>
      <c r="B204" s="39"/>
      <c r="C204" s="38"/>
      <c r="D204" s="194" t="s">
        <v>193</v>
      </c>
      <c r="E204" s="38"/>
      <c r="F204" s="195" t="s">
        <v>3956</v>
      </c>
      <c r="G204" s="38"/>
      <c r="H204" s="38"/>
      <c r="I204" s="196"/>
      <c r="J204" s="38"/>
      <c r="K204" s="38"/>
      <c r="L204" s="39"/>
      <c r="M204" s="197"/>
      <c r="N204" s="198"/>
      <c r="O204" s="77"/>
      <c r="P204" s="77"/>
      <c r="Q204" s="77"/>
      <c r="R204" s="77"/>
      <c r="S204" s="77"/>
      <c r="T204" s="7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T204" s="19" t="s">
        <v>193</v>
      </c>
      <c r="AU204" s="19" t="s">
        <v>92</v>
      </c>
    </row>
    <row r="205" s="2" customFormat="1">
      <c r="A205" s="38"/>
      <c r="B205" s="39"/>
      <c r="C205" s="38"/>
      <c r="D205" s="207" t="s">
        <v>201</v>
      </c>
      <c r="E205" s="38"/>
      <c r="F205" s="208" t="s">
        <v>3958</v>
      </c>
      <c r="G205" s="38"/>
      <c r="H205" s="38"/>
      <c r="I205" s="196"/>
      <c r="J205" s="38"/>
      <c r="K205" s="38"/>
      <c r="L205" s="39"/>
      <c r="M205" s="197"/>
      <c r="N205" s="198"/>
      <c r="O205" s="77"/>
      <c r="P205" s="77"/>
      <c r="Q205" s="77"/>
      <c r="R205" s="77"/>
      <c r="S205" s="77"/>
      <c r="T205" s="7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T205" s="19" t="s">
        <v>201</v>
      </c>
      <c r="AU205" s="19" t="s">
        <v>92</v>
      </c>
    </row>
    <row r="206" s="14" customFormat="1">
      <c r="A206" s="14"/>
      <c r="B206" s="219"/>
      <c r="C206" s="14"/>
      <c r="D206" s="194" t="s">
        <v>194</v>
      </c>
      <c r="E206" s="220" t="s">
        <v>1</v>
      </c>
      <c r="F206" s="221" t="s">
        <v>3898</v>
      </c>
      <c r="G206" s="14"/>
      <c r="H206" s="220" t="s">
        <v>1</v>
      </c>
      <c r="I206" s="222"/>
      <c r="J206" s="14"/>
      <c r="K206" s="14"/>
      <c r="L206" s="219"/>
      <c r="M206" s="223"/>
      <c r="N206" s="224"/>
      <c r="O206" s="224"/>
      <c r="P206" s="224"/>
      <c r="Q206" s="224"/>
      <c r="R206" s="224"/>
      <c r="S206" s="224"/>
      <c r="T206" s="225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20" t="s">
        <v>194</v>
      </c>
      <c r="AU206" s="220" t="s">
        <v>92</v>
      </c>
      <c r="AV206" s="14" t="s">
        <v>84</v>
      </c>
      <c r="AW206" s="14" t="s">
        <v>32</v>
      </c>
      <c r="AX206" s="14" t="s">
        <v>76</v>
      </c>
      <c r="AY206" s="220" t="s">
        <v>185</v>
      </c>
    </row>
    <row r="207" s="14" customFormat="1">
      <c r="A207" s="14"/>
      <c r="B207" s="219"/>
      <c r="C207" s="14"/>
      <c r="D207" s="194" t="s">
        <v>194</v>
      </c>
      <c r="E207" s="220" t="s">
        <v>1</v>
      </c>
      <c r="F207" s="221" t="s">
        <v>3959</v>
      </c>
      <c r="G207" s="14"/>
      <c r="H207" s="220" t="s">
        <v>1</v>
      </c>
      <c r="I207" s="222"/>
      <c r="J207" s="14"/>
      <c r="K207" s="14"/>
      <c r="L207" s="219"/>
      <c r="M207" s="223"/>
      <c r="N207" s="224"/>
      <c r="O207" s="224"/>
      <c r="P207" s="224"/>
      <c r="Q207" s="224"/>
      <c r="R207" s="224"/>
      <c r="S207" s="224"/>
      <c r="T207" s="225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20" t="s">
        <v>194</v>
      </c>
      <c r="AU207" s="220" t="s">
        <v>92</v>
      </c>
      <c r="AV207" s="14" t="s">
        <v>84</v>
      </c>
      <c r="AW207" s="14" t="s">
        <v>32</v>
      </c>
      <c r="AX207" s="14" t="s">
        <v>76</v>
      </c>
      <c r="AY207" s="220" t="s">
        <v>185</v>
      </c>
    </row>
    <row r="208" s="14" customFormat="1">
      <c r="A208" s="14"/>
      <c r="B208" s="219"/>
      <c r="C208" s="14"/>
      <c r="D208" s="194" t="s">
        <v>194</v>
      </c>
      <c r="E208" s="220" t="s">
        <v>1</v>
      </c>
      <c r="F208" s="221" t="s">
        <v>3960</v>
      </c>
      <c r="G208" s="14"/>
      <c r="H208" s="220" t="s">
        <v>1</v>
      </c>
      <c r="I208" s="222"/>
      <c r="J208" s="14"/>
      <c r="K208" s="14"/>
      <c r="L208" s="219"/>
      <c r="M208" s="223"/>
      <c r="N208" s="224"/>
      <c r="O208" s="224"/>
      <c r="P208" s="224"/>
      <c r="Q208" s="224"/>
      <c r="R208" s="224"/>
      <c r="S208" s="224"/>
      <c r="T208" s="225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20" t="s">
        <v>194</v>
      </c>
      <c r="AU208" s="220" t="s">
        <v>92</v>
      </c>
      <c r="AV208" s="14" t="s">
        <v>84</v>
      </c>
      <c r="AW208" s="14" t="s">
        <v>32</v>
      </c>
      <c r="AX208" s="14" t="s">
        <v>76</v>
      </c>
      <c r="AY208" s="220" t="s">
        <v>185</v>
      </c>
    </row>
    <row r="209" s="13" customFormat="1">
      <c r="A209" s="13"/>
      <c r="B209" s="199"/>
      <c r="C209" s="13"/>
      <c r="D209" s="194" t="s">
        <v>194</v>
      </c>
      <c r="E209" s="200" t="s">
        <v>1</v>
      </c>
      <c r="F209" s="201" t="s">
        <v>3961</v>
      </c>
      <c r="G209" s="13"/>
      <c r="H209" s="202">
        <v>2.4239999999999999</v>
      </c>
      <c r="I209" s="203"/>
      <c r="J209" s="13"/>
      <c r="K209" s="13"/>
      <c r="L209" s="199"/>
      <c r="M209" s="204"/>
      <c r="N209" s="205"/>
      <c r="O209" s="205"/>
      <c r="P209" s="205"/>
      <c r="Q209" s="205"/>
      <c r="R209" s="205"/>
      <c r="S209" s="205"/>
      <c r="T209" s="206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00" t="s">
        <v>194</v>
      </c>
      <c r="AU209" s="200" t="s">
        <v>92</v>
      </c>
      <c r="AV209" s="13" t="s">
        <v>92</v>
      </c>
      <c r="AW209" s="13" t="s">
        <v>32</v>
      </c>
      <c r="AX209" s="13" t="s">
        <v>76</v>
      </c>
      <c r="AY209" s="200" t="s">
        <v>185</v>
      </c>
    </row>
    <row r="210" s="13" customFormat="1">
      <c r="A210" s="13"/>
      <c r="B210" s="199"/>
      <c r="C210" s="13"/>
      <c r="D210" s="194" t="s">
        <v>194</v>
      </c>
      <c r="E210" s="200" t="s">
        <v>1</v>
      </c>
      <c r="F210" s="201" t="s">
        <v>3962</v>
      </c>
      <c r="G210" s="13"/>
      <c r="H210" s="202">
        <v>6.1440000000000001</v>
      </c>
      <c r="I210" s="203"/>
      <c r="J210" s="13"/>
      <c r="K210" s="13"/>
      <c r="L210" s="199"/>
      <c r="M210" s="204"/>
      <c r="N210" s="205"/>
      <c r="O210" s="205"/>
      <c r="P210" s="205"/>
      <c r="Q210" s="205"/>
      <c r="R210" s="205"/>
      <c r="S210" s="205"/>
      <c r="T210" s="206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00" t="s">
        <v>194</v>
      </c>
      <c r="AU210" s="200" t="s">
        <v>92</v>
      </c>
      <c r="AV210" s="13" t="s">
        <v>92</v>
      </c>
      <c r="AW210" s="13" t="s">
        <v>32</v>
      </c>
      <c r="AX210" s="13" t="s">
        <v>76</v>
      </c>
      <c r="AY210" s="200" t="s">
        <v>185</v>
      </c>
    </row>
    <row r="211" s="13" customFormat="1">
      <c r="A211" s="13"/>
      <c r="B211" s="199"/>
      <c r="C211" s="13"/>
      <c r="D211" s="194" t="s">
        <v>194</v>
      </c>
      <c r="E211" s="200" t="s">
        <v>1</v>
      </c>
      <c r="F211" s="201" t="s">
        <v>3963</v>
      </c>
      <c r="G211" s="13"/>
      <c r="H211" s="202">
        <v>1.1399999999999999</v>
      </c>
      <c r="I211" s="203"/>
      <c r="J211" s="13"/>
      <c r="K211" s="13"/>
      <c r="L211" s="199"/>
      <c r="M211" s="204"/>
      <c r="N211" s="205"/>
      <c r="O211" s="205"/>
      <c r="P211" s="205"/>
      <c r="Q211" s="205"/>
      <c r="R211" s="205"/>
      <c r="S211" s="205"/>
      <c r="T211" s="206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00" t="s">
        <v>194</v>
      </c>
      <c r="AU211" s="200" t="s">
        <v>92</v>
      </c>
      <c r="AV211" s="13" t="s">
        <v>92</v>
      </c>
      <c r="AW211" s="13" t="s">
        <v>32</v>
      </c>
      <c r="AX211" s="13" t="s">
        <v>76</v>
      </c>
      <c r="AY211" s="200" t="s">
        <v>185</v>
      </c>
    </row>
    <row r="212" s="13" customFormat="1">
      <c r="A212" s="13"/>
      <c r="B212" s="199"/>
      <c r="C212" s="13"/>
      <c r="D212" s="194" t="s">
        <v>194</v>
      </c>
      <c r="E212" s="200" t="s">
        <v>1</v>
      </c>
      <c r="F212" s="201" t="s">
        <v>3964</v>
      </c>
      <c r="G212" s="13"/>
      <c r="H212" s="202">
        <v>3.0720000000000001</v>
      </c>
      <c r="I212" s="203"/>
      <c r="J212" s="13"/>
      <c r="K212" s="13"/>
      <c r="L212" s="199"/>
      <c r="M212" s="204"/>
      <c r="N212" s="205"/>
      <c r="O212" s="205"/>
      <c r="P212" s="205"/>
      <c r="Q212" s="205"/>
      <c r="R212" s="205"/>
      <c r="S212" s="205"/>
      <c r="T212" s="206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00" t="s">
        <v>194</v>
      </c>
      <c r="AU212" s="200" t="s">
        <v>92</v>
      </c>
      <c r="AV212" s="13" t="s">
        <v>92</v>
      </c>
      <c r="AW212" s="13" t="s">
        <v>32</v>
      </c>
      <c r="AX212" s="13" t="s">
        <v>76</v>
      </c>
      <c r="AY212" s="200" t="s">
        <v>185</v>
      </c>
    </row>
    <row r="213" s="13" customFormat="1">
      <c r="A213" s="13"/>
      <c r="B213" s="199"/>
      <c r="C213" s="13"/>
      <c r="D213" s="194" t="s">
        <v>194</v>
      </c>
      <c r="E213" s="200" t="s">
        <v>1</v>
      </c>
      <c r="F213" s="201" t="s">
        <v>3965</v>
      </c>
      <c r="G213" s="13"/>
      <c r="H213" s="202">
        <v>12.968999999999999</v>
      </c>
      <c r="I213" s="203"/>
      <c r="J213" s="13"/>
      <c r="K213" s="13"/>
      <c r="L213" s="199"/>
      <c r="M213" s="204"/>
      <c r="N213" s="205"/>
      <c r="O213" s="205"/>
      <c r="P213" s="205"/>
      <c r="Q213" s="205"/>
      <c r="R213" s="205"/>
      <c r="S213" s="205"/>
      <c r="T213" s="206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00" t="s">
        <v>194</v>
      </c>
      <c r="AU213" s="200" t="s">
        <v>92</v>
      </c>
      <c r="AV213" s="13" t="s">
        <v>92</v>
      </c>
      <c r="AW213" s="13" t="s">
        <v>32</v>
      </c>
      <c r="AX213" s="13" t="s">
        <v>76</v>
      </c>
      <c r="AY213" s="200" t="s">
        <v>185</v>
      </c>
    </row>
    <row r="214" s="13" customFormat="1">
      <c r="A214" s="13"/>
      <c r="B214" s="199"/>
      <c r="C214" s="13"/>
      <c r="D214" s="194" t="s">
        <v>194</v>
      </c>
      <c r="E214" s="200" t="s">
        <v>1</v>
      </c>
      <c r="F214" s="201" t="s">
        <v>3966</v>
      </c>
      <c r="G214" s="13"/>
      <c r="H214" s="202">
        <v>12.968999999999999</v>
      </c>
      <c r="I214" s="203"/>
      <c r="J214" s="13"/>
      <c r="K214" s="13"/>
      <c r="L214" s="199"/>
      <c r="M214" s="204"/>
      <c r="N214" s="205"/>
      <c r="O214" s="205"/>
      <c r="P214" s="205"/>
      <c r="Q214" s="205"/>
      <c r="R214" s="205"/>
      <c r="S214" s="205"/>
      <c r="T214" s="206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00" t="s">
        <v>194</v>
      </c>
      <c r="AU214" s="200" t="s">
        <v>92</v>
      </c>
      <c r="AV214" s="13" t="s">
        <v>92</v>
      </c>
      <c r="AW214" s="13" t="s">
        <v>32</v>
      </c>
      <c r="AX214" s="13" t="s">
        <v>76</v>
      </c>
      <c r="AY214" s="200" t="s">
        <v>185</v>
      </c>
    </row>
    <row r="215" s="13" customFormat="1">
      <c r="A215" s="13"/>
      <c r="B215" s="199"/>
      <c r="C215" s="13"/>
      <c r="D215" s="194" t="s">
        <v>194</v>
      </c>
      <c r="E215" s="200" t="s">
        <v>1</v>
      </c>
      <c r="F215" s="201" t="s">
        <v>3967</v>
      </c>
      <c r="G215" s="13"/>
      <c r="H215" s="202">
        <v>2.4300000000000002</v>
      </c>
      <c r="I215" s="203"/>
      <c r="J215" s="13"/>
      <c r="K215" s="13"/>
      <c r="L215" s="199"/>
      <c r="M215" s="204"/>
      <c r="N215" s="205"/>
      <c r="O215" s="205"/>
      <c r="P215" s="205"/>
      <c r="Q215" s="205"/>
      <c r="R215" s="205"/>
      <c r="S215" s="205"/>
      <c r="T215" s="206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00" t="s">
        <v>194</v>
      </c>
      <c r="AU215" s="200" t="s">
        <v>92</v>
      </c>
      <c r="AV215" s="13" t="s">
        <v>92</v>
      </c>
      <c r="AW215" s="13" t="s">
        <v>32</v>
      </c>
      <c r="AX215" s="13" t="s">
        <v>76</v>
      </c>
      <c r="AY215" s="200" t="s">
        <v>185</v>
      </c>
    </row>
    <row r="216" s="13" customFormat="1">
      <c r="A216" s="13"/>
      <c r="B216" s="199"/>
      <c r="C216" s="13"/>
      <c r="D216" s="194" t="s">
        <v>194</v>
      </c>
      <c r="E216" s="200" t="s">
        <v>1</v>
      </c>
      <c r="F216" s="201" t="s">
        <v>3968</v>
      </c>
      <c r="G216" s="13"/>
      <c r="H216" s="202">
        <v>2.4300000000000002</v>
      </c>
      <c r="I216" s="203"/>
      <c r="J216" s="13"/>
      <c r="K216" s="13"/>
      <c r="L216" s="199"/>
      <c r="M216" s="204"/>
      <c r="N216" s="205"/>
      <c r="O216" s="205"/>
      <c r="P216" s="205"/>
      <c r="Q216" s="205"/>
      <c r="R216" s="205"/>
      <c r="S216" s="205"/>
      <c r="T216" s="206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00" t="s">
        <v>194</v>
      </c>
      <c r="AU216" s="200" t="s">
        <v>92</v>
      </c>
      <c r="AV216" s="13" t="s">
        <v>92</v>
      </c>
      <c r="AW216" s="13" t="s">
        <v>32</v>
      </c>
      <c r="AX216" s="13" t="s">
        <v>76</v>
      </c>
      <c r="AY216" s="200" t="s">
        <v>185</v>
      </c>
    </row>
    <row r="217" s="16" customFormat="1">
      <c r="A217" s="16"/>
      <c r="B217" s="234"/>
      <c r="C217" s="16"/>
      <c r="D217" s="194" t="s">
        <v>194</v>
      </c>
      <c r="E217" s="235" t="s">
        <v>1</v>
      </c>
      <c r="F217" s="236" t="s">
        <v>293</v>
      </c>
      <c r="G217" s="16"/>
      <c r="H217" s="237">
        <v>43.578000000000003</v>
      </c>
      <c r="I217" s="238"/>
      <c r="J217" s="16"/>
      <c r="K217" s="16"/>
      <c r="L217" s="234"/>
      <c r="M217" s="239"/>
      <c r="N217" s="240"/>
      <c r="O217" s="240"/>
      <c r="P217" s="240"/>
      <c r="Q217" s="240"/>
      <c r="R217" s="240"/>
      <c r="S217" s="240"/>
      <c r="T217" s="241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T217" s="235" t="s">
        <v>194</v>
      </c>
      <c r="AU217" s="235" t="s">
        <v>92</v>
      </c>
      <c r="AV217" s="16" t="s">
        <v>111</v>
      </c>
      <c r="AW217" s="16" t="s">
        <v>32</v>
      </c>
      <c r="AX217" s="16" t="s">
        <v>76</v>
      </c>
      <c r="AY217" s="235" t="s">
        <v>185</v>
      </c>
    </row>
    <row r="218" s="14" customFormat="1">
      <c r="A218" s="14"/>
      <c r="B218" s="219"/>
      <c r="C218" s="14"/>
      <c r="D218" s="194" t="s">
        <v>194</v>
      </c>
      <c r="E218" s="220" t="s">
        <v>1</v>
      </c>
      <c r="F218" s="221" t="s">
        <v>3969</v>
      </c>
      <c r="G218" s="14"/>
      <c r="H218" s="220" t="s">
        <v>1</v>
      </c>
      <c r="I218" s="222"/>
      <c r="J218" s="14"/>
      <c r="K218" s="14"/>
      <c r="L218" s="219"/>
      <c r="M218" s="223"/>
      <c r="N218" s="224"/>
      <c r="O218" s="224"/>
      <c r="P218" s="224"/>
      <c r="Q218" s="224"/>
      <c r="R218" s="224"/>
      <c r="S218" s="224"/>
      <c r="T218" s="225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20" t="s">
        <v>194</v>
      </c>
      <c r="AU218" s="220" t="s">
        <v>92</v>
      </c>
      <c r="AV218" s="14" t="s">
        <v>84</v>
      </c>
      <c r="AW218" s="14" t="s">
        <v>32</v>
      </c>
      <c r="AX218" s="14" t="s">
        <v>76</v>
      </c>
      <c r="AY218" s="220" t="s">
        <v>185</v>
      </c>
    </row>
    <row r="219" s="13" customFormat="1">
      <c r="A219" s="13"/>
      <c r="B219" s="199"/>
      <c r="C219" s="13"/>
      <c r="D219" s="194" t="s">
        <v>194</v>
      </c>
      <c r="E219" s="200" t="s">
        <v>1</v>
      </c>
      <c r="F219" s="201" t="s">
        <v>3933</v>
      </c>
      <c r="G219" s="13"/>
      <c r="H219" s="202">
        <v>15.541</v>
      </c>
      <c r="I219" s="203"/>
      <c r="J219" s="13"/>
      <c r="K219" s="13"/>
      <c r="L219" s="199"/>
      <c r="M219" s="204"/>
      <c r="N219" s="205"/>
      <c r="O219" s="205"/>
      <c r="P219" s="205"/>
      <c r="Q219" s="205"/>
      <c r="R219" s="205"/>
      <c r="S219" s="205"/>
      <c r="T219" s="206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00" t="s">
        <v>194</v>
      </c>
      <c r="AU219" s="200" t="s">
        <v>92</v>
      </c>
      <c r="AV219" s="13" t="s">
        <v>92</v>
      </c>
      <c r="AW219" s="13" t="s">
        <v>32</v>
      </c>
      <c r="AX219" s="13" t="s">
        <v>76</v>
      </c>
      <c r="AY219" s="200" t="s">
        <v>185</v>
      </c>
    </row>
    <row r="220" s="13" customFormat="1">
      <c r="A220" s="13"/>
      <c r="B220" s="199"/>
      <c r="C220" s="13"/>
      <c r="D220" s="194" t="s">
        <v>194</v>
      </c>
      <c r="E220" s="200" t="s">
        <v>1</v>
      </c>
      <c r="F220" s="201" t="s">
        <v>3934</v>
      </c>
      <c r="G220" s="13"/>
      <c r="H220" s="202">
        <v>28.600000000000001</v>
      </c>
      <c r="I220" s="203"/>
      <c r="J220" s="13"/>
      <c r="K220" s="13"/>
      <c r="L220" s="199"/>
      <c r="M220" s="204"/>
      <c r="N220" s="205"/>
      <c r="O220" s="205"/>
      <c r="P220" s="205"/>
      <c r="Q220" s="205"/>
      <c r="R220" s="205"/>
      <c r="S220" s="205"/>
      <c r="T220" s="206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00" t="s">
        <v>194</v>
      </c>
      <c r="AU220" s="200" t="s">
        <v>92</v>
      </c>
      <c r="AV220" s="13" t="s">
        <v>92</v>
      </c>
      <c r="AW220" s="13" t="s">
        <v>32</v>
      </c>
      <c r="AX220" s="13" t="s">
        <v>76</v>
      </c>
      <c r="AY220" s="200" t="s">
        <v>185</v>
      </c>
    </row>
    <row r="221" s="13" customFormat="1">
      <c r="A221" s="13"/>
      <c r="B221" s="199"/>
      <c r="C221" s="13"/>
      <c r="D221" s="194" t="s">
        <v>194</v>
      </c>
      <c r="E221" s="200" t="s">
        <v>1</v>
      </c>
      <c r="F221" s="201" t="s">
        <v>3935</v>
      </c>
      <c r="G221" s="13"/>
      <c r="H221" s="202">
        <v>32.890000000000001</v>
      </c>
      <c r="I221" s="203"/>
      <c r="J221" s="13"/>
      <c r="K221" s="13"/>
      <c r="L221" s="199"/>
      <c r="M221" s="204"/>
      <c r="N221" s="205"/>
      <c r="O221" s="205"/>
      <c r="P221" s="205"/>
      <c r="Q221" s="205"/>
      <c r="R221" s="205"/>
      <c r="S221" s="205"/>
      <c r="T221" s="206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00" t="s">
        <v>194</v>
      </c>
      <c r="AU221" s="200" t="s">
        <v>92</v>
      </c>
      <c r="AV221" s="13" t="s">
        <v>92</v>
      </c>
      <c r="AW221" s="13" t="s">
        <v>32</v>
      </c>
      <c r="AX221" s="13" t="s">
        <v>76</v>
      </c>
      <c r="AY221" s="200" t="s">
        <v>185</v>
      </c>
    </row>
    <row r="222" s="13" customFormat="1">
      <c r="A222" s="13"/>
      <c r="B222" s="199"/>
      <c r="C222" s="13"/>
      <c r="D222" s="194" t="s">
        <v>194</v>
      </c>
      <c r="E222" s="200" t="s">
        <v>1</v>
      </c>
      <c r="F222" s="201" t="s">
        <v>3936</v>
      </c>
      <c r="G222" s="13"/>
      <c r="H222" s="202">
        <v>19.219000000000001</v>
      </c>
      <c r="I222" s="203"/>
      <c r="J222" s="13"/>
      <c r="K222" s="13"/>
      <c r="L222" s="199"/>
      <c r="M222" s="204"/>
      <c r="N222" s="205"/>
      <c r="O222" s="205"/>
      <c r="P222" s="205"/>
      <c r="Q222" s="205"/>
      <c r="R222" s="205"/>
      <c r="S222" s="205"/>
      <c r="T222" s="206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00" t="s">
        <v>194</v>
      </c>
      <c r="AU222" s="200" t="s">
        <v>92</v>
      </c>
      <c r="AV222" s="13" t="s">
        <v>92</v>
      </c>
      <c r="AW222" s="13" t="s">
        <v>32</v>
      </c>
      <c r="AX222" s="13" t="s">
        <v>76</v>
      </c>
      <c r="AY222" s="200" t="s">
        <v>185</v>
      </c>
    </row>
    <row r="223" s="13" customFormat="1">
      <c r="A223" s="13"/>
      <c r="B223" s="199"/>
      <c r="C223" s="13"/>
      <c r="D223" s="194" t="s">
        <v>194</v>
      </c>
      <c r="E223" s="200" t="s">
        <v>1</v>
      </c>
      <c r="F223" s="201" t="s">
        <v>3937</v>
      </c>
      <c r="G223" s="13"/>
      <c r="H223" s="202">
        <v>36.064999999999998</v>
      </c>
      <c r="I223" s="203"/>
      <c r="J223" s="13"/>
      <c r="K223" s="13"/>
      <c r="L223" s="199"/>
      <c r="M223" s="204"/>
      <c r="N223" s="205"/>
      <c r="O223" s="205"/>
      <c r="P223" s="205"/>
      <c r="Q223" s="205"/>
      <c r="R223" s="205"/>
      <c r="S223" s="205"/>
      <c r="T223" s="206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00" t="s">
        <v>194</v>
      </c>
      <c r="AU223" s="200" t="s">
        <v>92</v>
      </c>
      <c r="AV223" s="13" t="s">
        <v>92</v>
      </c>
      <c r="AW223" s="13" t="s">
        <v>32</v>
      </c>
      <c r="AX223" s="13" t="s">
        <v>76</v>
      </c>
      <c r="AY223" s="200" t="s">
        <v>185</v>
      </c>
    </row>
    <row r="224" s="16" customFormat="1">
      <c r="A224" s="16"/>
      <c r="B224" s="234"/>
      <c r="C224" s="16"/>
      <c r="D224" s="194" t="s">
        <v>194</v>
      </c>
      <c r="E224" s="235" t="s">
        <v>1</v>
      </c>
      <c r="F224" s="236" t="s">
        <v>293</v>
      </c>
      <c r="G224" s="16"/>
      <c r="H224" s="237">
        <v>132.315</v>
      </c>
      <c r="I224" s="238"/>
      <c r="J224" s="16"/>
      <c r="K224" s="16"/>
      <c r="L224" s="234"/>
      <c r="M224" s="239"/>
      <c r="N224" s="240"/>
      <c r="O224" s="240"/>
      <c r="P224" s="240"/>
      <c r="Q224" s="240"/>
      <c r="R224" s="240"/>
      <c r="S224" s="240"/>
      <c r="T224" s="241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T224" s="235" t="s">
        <v>194</v>
      </c>
      <c r="AU224" s="235" t="s">
        <v>92</v>
      </c>
      <c r="AV224" s="16" t="s">
        <v>111</v>
      </c>
      <c r="AW224" s="16" t="s">
        <v>32</v>
      </c>
      <c r="AX224" s="16" t="s">
        <v>76</v>
      </c>
      <c r="AY224" s="235" t="s">
        <v>185</v>
      </c>
    </row>
    <row r="225" s="14" customFormat="1">
      <c r="A225" s="14"/>
      <c r="B225" s="219"/>
      <c r="C225" s="14"/>
      <c r="D225" s="194" t="s">
        <v>194</v>
      </c>
      <c r="E225" s="220" t="s">
        <v>1</v>
      </c>
      <c r="F225" s="221" t="s">
        <v>3970</v>
      </c>
      <c r="G225" s="14"/>
      <c r="H225" s="220" t="s">
        <v>1</v>
      </c>
      <c r="I225" s="222"/>
      <c r="J225" s="14"/>
      <c r="K225" s="14"/>
      <c r="L225" s="219"/>
      <c r="M225" s="223"/>
      <c r="N225" s="224"/>
      <c r="O225" s="224"/>
      <c r="P225" s="224"/>
      <c r="Q225" s="224"/>
      <c r="R225" s="224"/>
      <c r="S225" s="224"/>
      <c r="T225" s="225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20" t="s">
        <v>194</v>
      </c>
      <c r="AU225" s="220" t="s">
        <v>92</v>
      </c>
      <c r="AV225" s="14" t="s">
        <v>84</v>
      </c>
      <c r="AW225" s="14" t="s">
        <v>32</v>
      </c>
      <c r="AX225" s="14" t="s">
        <v>76</v>
      </c>
      <c r="AY225" s="220" t="s">
        <v>185</v>
      </c>
    </row>
    <row r="226" s="13" customFormat="1">
      <c r="A226" s="13"/>
      <c r="B226" s="199"/>
      <c r="C226" s="13"/>
      <c r="D226" s="194" t="s">
        <v>194</v>
      </c>
      <c r="E226" s="200" t="s">
        <v>1</v>
      </c>
      <c r="F226" s="201" t="s">
        <v>3971</v>
      </c>
      <c r="G226" s="13"/>
      <c r="H226" s="202">
        <v>12.907</v>
      </c>
      <c r="I226" s="203"/>
      <c r="J226" s="13"/>
      <c r="K226" s="13"/>
      <c r="L226" s="199"/>
      <c r="M226" s="204"/>
      <c r="N226" s="205"/>
      <c r="O226" s="205"/>
      <c r="P226" s="205"/>
      <c r="Q226" s="205"/>
      <c r="R226" s="205"/>
      <c r="S226" s="205"/>
      <c r="T226" s="206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00" t="s">
        <v>194</v>
      </c>
      <c r="AU226" s="200" t="s">
        <v>92</v>
      </c>
      <c r="AV226" s="13" t="s">
        <v>92</v>
      </c>
      <c r="AW226" s="13" t="s">
        <v>32</v>
      </c>
      <c r="AX226" s="13" t="s">
        <v>76</v>
      </c>
      <c r="AY226" s="200" t="s">
        <v>185</v>
      </c>
    </row>
    <row r="227" s="13" customFormat="1">
      <c r="A227" s="13"/>
      <c r="B227" s="199"/>
      <c r="C227" s="13"/>
      <c r="D227" s="194" t="s">
        <v>194</v>
      </c>
      <c r="E227" s="200" t="s">
        <v>1</v>
      </c>
      <c r="F227" s="201" t="s">
        <v>3940</v>
      </c>
      <c r="G227" s="13"/>
      <c r="H227" s="202">
        <v>4.5570000000000004</v>
      </c>
      <c r="I227" s="203"/>
      <c r="J227" s="13"/>
      <c r="K227" s="13"/>
      <c r="L227" s="199"/>
      <c r="M227" s="204"/>
      <c r="N227" s="205"/>
      <c r="O227" s="205"/>
      <c r="P227" s="205"/>
      <c r="Q227" s="205"/>
      <c r="R227" s="205"/>
      <c r="S227" s="205"/>
      <c r="T227" s="206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00" t="s">
        <v>194</v>
      </c>
      <c r="AU227" s="200" t="s">
        <v>92</v>
      </c>
      <c r="AV227" s="13" t="s">
        <v>92</v>
      </c>
      <c r="AW227" s="13" t="s">
        <v>32</v>
      </c>
      <c r="AX227" s="13" t="s">
        <v>76</v>
      </c>
      <c r="AY227" s="200" t="s">
        <v>185</v>
      </c>
    </row>
    <row r="228" s="13" customFormat="1">
      <c r="A228" s="13"/>
      <c r="B228" s="199"/>
      <c r="C228" s="13"/>
      <c r="D228" s="194" t="s">
        <v>194</v>
      </c>
      <c r="E228" s="200" t="s">
        <v>1</v>
      </c>
      <c r="F228" s="201" t="s">
        <v>3941</v>
      </c>
      <c r="G228" s="13"/>
      <c r="H228" s="202">
        <v>3.2770000000000001</v>
      </c>
      <c r="I228" s="203"/>
      <c r="J228" s="13"/>
      <c r="K228" s="13"/>
      <c r="L228" s="199"/>
      <c r="M228" s="204"/>
      <c r="N228" s="205"/>
      <c r="O228" s="205"/>
      <c r="P228" s="205"/>
      <c r="Q228" s="205"/>
      <c r="R228" s="205"/>
      <c r="S228" s="205"/>
      <c r="T228" s="206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00" t="s">
        <v>194</v>
      </c>
      <c r="AU228" s="200" t="s">
        <v>92</v>
      </c>
      <c r="AV228" s="13" t="s">
        <v>92</v>
      </c>
      <c r="AW228" s="13" t="s">
        <v>32</v>
      </c>
      <c r="AX228" s="13" t="s">
        <v>76</v>
      </c>
      <c r="AY228" s="200" t="s">
        <v>185</v>
      </c>
    </row>
    <row r="229" s="13" customFormat="1">
      <c r="A229" s="13"/>
      <c r="B229" s="199"/>
      <c r="C229" s="13"/>
      <c r="D229" s="194" t="s">
        <v>194</v>
      </c>
      <c r="E229" s="200" t="s">
        <v>1</v>
      </c>
      <c r="F229" s="201" t="s">
        <v>3942</v>
      </c>
      <c r="G229" s="13"/>
      <c r="H229" s="202">
        <v>6.5540000000000003</v>
      </c>
      <c r="I229" s="203"/>
      <c r="J229" s="13"/>
      <c r="K229" s="13"/>
      <c r="L229" s="199"/>
      <c r="M229" s="204"/>
      <c r="N229" s="205"/>
      <c r="O229" s="205"/>
      <c r="P229" s="205"/>
      <c r="Q229" s="205"/>
      <c r="R229" s="205"/>
      <c r="S229" s="205"/>
      <c r="T229" s="206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00" t="s">
        <v>194</v>
      </c>
      <c r="AU229" s="200" t="s">
        <v>92</v>
      </c>
      <c r="AV229" s="13" t="s">
        <v>92</v>
      </c>
      <c r="AW229" s="13" t="s">
        <v>32</v>
      </c>
      <c r="AX229" s="13" t="s">
        <v>76</v>
      </c>
      <c r="AY229" s="200" t="s">
        <v>185</v>
      </c>
    </row>
    <row r="230" s="13" customFormat="1">
      <c r="A230" s="13"/>
      <c r="B230" s="199"/>
      <c r="C230" s="13"/>
      <c r="D230" s="194" t="s">
        <v>194</v>
      </c>
      <c r="E230" s="200" t="s">
        <v>1</v>
      </c>
      <c r="F230" s="201" t="s">
        <v>3943</v>
      </c>
      <c r="G230" s="13"/>
      <c r="H230" s="202">
        <v>3.2770000000000001</v>
      </c>
      <c r="I230" s="203"/>
      <c r="J230" s="13"/>
      <c r="K230" s="13"/>
      <c r="L230" s="199"/>
      <c r="M230" s="204"/>
      <c r="N230" s="205"/>
      <c r="O230" s="205"/>
      <c r="P230" s="205"/>
      <c r="Q230" s="205"/>
      <c r="R230" s="205"/>
      <c r="S230" s="205"/>
      <c r="T230" s="206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00" t="s">
        <v>194</v>
      </c>
      <c r="AU230" s="200" t="s">
        <v>92</v>
      </c>
      <c r="AV230" s="13" t="s">
        <v>92</v>
      </c>
      <c r="AW230" s="13" t="s">
        <v>32</v>
      </c>
      <c r="AX230" s="13" t="s">
        <v>76</v>
      </c>
      <c r="AY230" s="200" t="s">
        <v>185</v>
      </c>
    </row>
    <row r="231" s="16" customFormat="1">
      <c r="A231" s="16"/>
      <c r="B231" s="234"/>
      <c r="C231" s="16"/>
      <c r="D231" s="194" t="s">
        <v>194</v>
      </c>
      <c r="E231" s="235" t="s">
        <v>1</v>
      </c>
      <c r="F231" s="236" t="s">
        <v>293</v>
      </c>
      <c r="G231" s="16"/>
      <c r="H231" s="237">
        <v>30.572000000000003</v>
      </c>
      <c r="I231" s="238"/>
      <c r="J231" s="16"/>
      <c r="K231" s="16"/>
      <c r="L231" s="234"/>
      <c r="M231" s="239"/>
      <c r="N231" s="240"/>
      <c r="O231" s="240"/>
      <c r="P231" s="240"/>
      <c r="Q231" s="240"/>
      <c r="R231" s="240"/>
      <c r="S231" s="240"/>
      <c r="T231" s="241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T231" s="235" t="s">
        <v>194</v>
      </c>
      <c r="AU231" s="235" t="s">
        <v>92</v>
      </c>
      <c r="AV231" s="16" t="s">
        <v>111</v>
      </c>
      <c r="AW231" s="16" t="s">
        <v>32</v>
      </c>
      <c r="AX231" s="16" t="s">
        <v>76</v>
      </c>
      <c r="AY231" s="235" t="s">
        <v>185</v>
      </c>
    </row>
    <row r="232" s="15" customFormat="1">
      <c r="A232" s="15"/>
      <c r="B232" s="226"/>
      <c r="C232" s="15"/>
      <c r="D232" s="194" t="s">
        <v>194</v>
      </c>
      <c r="E232" s="227" t="s">
        <v>1</v>
      </c>
      <c r="F232" s="228" t="s">
        <v>276</v>
      </c>
      <c r="G232" s="15"/>
      <c r="H232" s="229">
        <v>206.46499999999998</v>
      </c>
      <c r="I232" s="230"/>
      <c r="J232" s="15"/>
      <c r="K232" s="15"/>
      <c r="L232" s="226"/>
      <c r="M232" s="231"/>
      <c r="N232" s="232"/>
      <c r="O232" s="232"/>
      <c r="P232" s="232"/>
      <c r="Q232" s="232"/>
      <c r="R232" s="232"/>
      <c r="S232" s="232"/>
      <c r="T232" s="233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T232" s="227" t="s">
        <v>194</v>
      </c>
      <c r="AU232" s="227" t="s">
        <v>92</v>
      </c>
      <c r="AV232" s="15" t="s">
        <v>191</v>
      </c>
      <c r="AW232" s="15" t="s">
        <v>32</v>
      </c>
      <c r="AX232" s="15" t="s">
        <v>84</v>
      </c>
      <c r="AY232" s="227" t="s">
        <v>185</v>
      </c>
    </row>
    <row r="233" s="2" customFormat="1" ht="55.5" customHeight="1">
      <c r="A233" s="38"/>
      <c r="B233" s="180"/>
      <c r="C233" s="181" t="s">
        <v>239</v>
      </c>
      <c r="D233" s="181" t="s">
        <v>187</v>
      </c>
      <c r="E233" s="182" t="s">
        <v>3972</v>
      </c>
      <c r="F233" s="183" t="s">
        <v>3973</v>
      </c>
      <c r="G233" s="184" t="s">
        <v>190</v>
      </c>
      <c r="H233" s="185">
        <v>206.465</v>
      </c>
      <c r="I233" s="186"/>
      <c r="J233" s="187">
        <f>ROUND(I233*H233,2)</f>
        <v>0</v>
      </c>
      <c r="K233" s="183" t="s">
        <v>199</v>
      </c>
      <c r="L233" s="39"/>
      <c r="M233" s="188" t="s">
        <v>1</v>
      </c>
      <c r="N233" s="189" t="s">
        <v>42</v>
      </c>
      <c r="O233" s="77"/>
      <c r="P233" s="190">
        <f>O233*H233</f>
        <v>0</v>
      </c>
      <c r="Q233" s="190">
        <v>0.0060000000000000001</v>
      </c>
      <c r="R233" s="190">
        <f>Q233*H233</f>
        <v>1.2387900000000001</v>
      </c>
      <c r="S233" s="190">
        <v>0</v>
      </c>
      <c r="T233" s="191">
        <f>S233*H233</f>
        <v>0</v>
      </c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R233" s="192" t="s">
        <v>191</v>
      </c>
      <c r="AT233" s="192" t="s">
        <v>187</v>
      </c>
      <c r="AU233" s="192" t="s">
        <v>92</v>
      </c>
      <c r="AY233" s="19" t="s">
        <v>185</v>
      </c>
      <c r="BE233" s="193">
        <f>IF(N233="základní",J233,0)</f>
        <v>0</v>
      </c>
      <c r="BF233" s="193">
        <f>IF(N233="snížená",J233,0)</f>
        <v>0</v>
      </c>
      <c r="BG233" s="193">
        <f>IF(N233="zákl. přenesená",J233,0)</f>
        <v>0</v>
      </c>
      <c r="BH233" s="193">
        <f>IF(N233="sníž. přenesená",J233,0)</f>
        <v>0</v>
      </c>
      <c r="BI233" s="193">
        <f>IF(N233="nulová",J233,0)</f>
        <v>0</v>
      </c>
      <c r="BJ233" s="19" t="s">
        <v>92</v>
      </c>
      <c r="BK233" s="193">
        <f>ROUND(I233*H233,2)</f>
        <v>0</v>
      </c>
      <c r="BL233" s="19" t="s">
        <v>191</v>
      </c>
      <c r="BM233" s="192" t="s">
        <v>3974</v>
      </c>
    </row>
    <row r="234" s="2" customFormat="1">
      <c r="A234" s="38"/>
      <c r="B234" s="39"/>
      <c r="C234" s="38"/>
      <c r="D234" s="194" t="s">
        <v>193</v>
      </c>
      <c r="E234" s="38"/>
      <c r="F234" s="195" t="s">
        <v>3973</v>
      </c>
      <c r="G234" s="38"/>
      <c r="H234" s="38"/>
      <c r="I234" s="196"/>
      <c r="J234" s="38"/>
      <c r="K234" s="38"/>
      <c r="L234" s="39"/>
      <c r="M234" s="197"/>
      <c r="N234" s="198"/>
      <c r="O234" s="77"/>
      <c r="P234" s="77"/>
      <c r="Q234" s="77"/>
      <c r="R234" s="77"/>
      <c r="S234" s="77"/>
      <c r="T234" s="7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T234" s="19" t="s">
        <v>193</v>
      </c>
      <c r="AU234" s="19" t="s">
        <v>92</v>
      </c>
    </row>
    <row r="235" s="2" customFormat="1">
      <c r="A235" s="38"/>
      <c r="B235" s="39"/>
      <c r="C235" s="38"/>
      <c r="D235" s="207" t="s">
        <v>201</v>
      </c>
      <c r="E235" s="38"/>
      <c r="F235" s="208" t="s">
        <v>3975</v>
      </c>
      <c r="G235" s="38"/>
      <c r="H235" s="38"/>
      <c r="I235" s="196"/>
      <c r="J235" s="38"/>
      <c r="K235" s="38"/>
      <c r="L235" s="39"/>
      <c r="M235" s="197"/>
      <c r="N235" s="198"/>
      <c r="O235" s="77"/>
      <c r="P235" s="77"/>
      <c r="Q235" s="77"/>
      <c r="R235" s="77"/>
      <c r="S235" s="77"/>
      <c r="T235" s="7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T235" s="19" t="s">
        <v>201</v>
      </c>
      <c r="AU235" s="19" t="s">
        <v>92</v>
      </c>
    </row>
    <row r="236" s="2" customFormat="1" ht="37.8" customHeight="1">
      <c r="A236" s="38"/>
      <c r="B236" s="180"/>
      <c r="C236" s="181" t="s">
        <v>245</v>
      </c>
      <c r="D236" s="181" t="s">
        <v>187</v>
      </c>
      <c r="E236" s="182" t="s">
        <v>3976</v>
      </c>
      <c r="F236" s="183" t="s">
        <v>3977</v>
      </c>
      <c r="G236" s="184" t="s">
        <v>190</v>
      </c>
      <c r="H236" s="185">
        <v>600.81399999999996</v>
      </c>
      <c r="I236" s="186"/>
      <c r="J236" s="187">
        <f>ROUND(I236*H236,2)</f>
        <v>0</v>
      </c>
      <c r="K236" s="183" t="s">
        <v>199</v>
      </c>
      <c r="L236" s="39"/>
      <c r="M236" s="188" t="s">
        <v>1</v>
      </c>
      <c r="N236" s="189" t="s">
        <v>42</v>
      </c>
      <c r="O236" s="77"/>
      <c r="P236" s="190">
        <f>O236*H236</f>
        <v>0</v>
      </c>
      <c r="Q236" s="190">
        <v>0.0060000000000000001</v>
      </c>
      <c r="R236" s="190">
        <f>Q236*H236</f>
        <v>3.6048839999999998</v>
      </c>
      <c r="S236" s="190">
        <v>0</v>
      </c>
      <c r="T236" s="191">
        <f>S236*H236</f>
        <v>0</v>
      </c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R236" s="192" t="s">
        <v>191</v>
      </c>
      <c r="AT236" s="192" t="s">
        <v>187</v>
      </c>
      <c r="AU236" s="192" t="s">
        <v>92</v>
      </c>
      <c r="AY236" s="19" t="s">
        <v>185</v>
      </c>
      <c r="BE236" s="193">
        <f>IF(N236="základní",J236,0)</f>
        <v>0</v>
      </c>
      <c r="BF236" s="193">
        <f>IF(N236="snížená",J236,0)</f>
        <v>0</v>
      </c>
      <c r="BG236" s="193">
        <f>IF(N236="zákl. přenesená",J236,0)</f>
        <v>0</v>
      </c>
      <c r="BH236" s="193">
        <f>IF(N236="sníž. přenesená",J236,0)</f>
        <v>0</v>
      </c>
      <c r="BI236" s="193">
        <f>IF(N236="nulová",J236,0)</f>
        <v>0</v>
      </c>
      <c r="BJ236" s="19" t="s">
        <v>92</v>
      </c>
      <c r="BK236" s="193">
        <f>ROUND(I236*H236,2)</f>
        <v>0</v>
      </c>
      <c r="BL236" s="19" t="s">
        <v>191</v>
      </c>
      <c r="BM236" s="192" t="s">
        <v>3978</v>
      </c>
    </row>
    <row r="237" s="2" customFormat="1">
      <c r="A237" s="38"/>
      <c r="B237" s="39"/>
      <c r="C237" s="38"/>
      <c r="D237" s="194" t="s">
        <v>193</v>
      </c>
      <c r="E237" s="38"/>
      <c r="F237" s="195" t="s">
        <v>3977</v>
      </c>
      <c r="G237" s="38"/>
      <c r="H237" s="38"/>
      <c r="I237" s="196"/>
      <c r="J237" s="38"/>
      <c r="K237" s="38"/>
      <c r="L237" s="39"/>
      <c r="M237" s="197"/>
      <c r="N237" s="198"/>
      <c r="O237" s="77"/>
      <c r="P237" s="77"/>
      <c r="Q237" s="77"/>
      <c r="R237" s="77"/>
      <c r="S237" s="77"/>
      <c r="T237" s="7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T237" s="19" t="s">
        <v>193</v>
      </c>
      <c r="AU237" s="19" t="s">
        <v>92</v>
      </c>
    </row>
    <row r="238" s="2" customFormat="1">
      <c r="A238" s="38"/>
      <c r="B238" s="39"/>
      <c r="C238" s="38"/>
      <c r="D238" s="207" t="s">
        <v>201</v>
      </c>
      <c r="E238" s="38"/>
      <c r="F238" s="208" t="s">
        <v>3979</v>
      </c>
      <c r="G238" s="38"/>
      <c r="H238" s="38"/>
      <c r="I238" s="196"/>
      <c r="J238" s="38"/>
      <c r="K238" s="38"/>
      <c r="L238" s="39"/>
      <c r="M238" s="197"/>
      <c r="N238" s="198"/>
      <c r="O238" s="77"/>
      <c r="P238" s="77"/>
      <c r="Q238" s="77"/>
      <c r="R238" s="77"/>
      <c r="S238" s="77"/>
      <c r="T238" s="7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T238" s="19" t="s">
        <v>201</v>
      </c>
      <c r="AU238" s="19" t="s">
        <v>92</v>
      </c>
    </row>
    <row r="239" s="14" customFormat="1">
      <c r="A239" s="14"/>
      <c r="B239" s="219"/>
      <c r="C239" s="14"/>
      <c r="D239" s="194" t="s">
        <v>194</v>
      </c>
      <c r="E239" s="220" t="s">
        <v>1</v>
      </c>
      <c r="F239" s="221" t="s">
        <v>3898</v>
      </c>
      <c r="G239" s="14"/>
      <c r="H239" s="220" t="s">
        <v>1</v>
      </c>
      <c r="I239" s="222"/>
      <c r="J239" s="14"/>
      <c r="K239" s="14"/>
      <c r="L239" s="219"/>
      <c r="M239" s="223"/>
      <c r="N239" s="224"/>
      <c r="O239" s="224"/>
      <c r="P239" s="224"/>
      <c r="Q239" s="224"/>
      <c r="R239" s="224"/>
      <c r="S239" s="224"/>
      <c r="T239" s="225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20" t="s">
        <v>194</v>
      </c>
      <c r="AU239" s="220" t="s">
        <v>92</v>
      </c>
      <c r="AV239" s="14" t="s">
        <v>84</v>
      </c>
      <c r="AW239" s="14" t="s">
        <v>32</v>
      </c>
      <c r="AX239" s="14" t="s">
        <v>76</v>
      </c>
      <c r="AY239" s="220" t="s">
        <v>185</v>
      </c>
    </row>
    <row r="240" s="14" customFormat="1">
      <c r="A240" s="14"/>
      <c r="B240" s="219"/>
      <c r="C240" s="14"/>
      <c r="D240" s="194" t="s">
        <v>194</v>
      </c>
      <c r="E240" s="220" t="s">
        <v>1</v>
      </c>
      <c r="F240" s="221" t="s">
        <v>3980</v>
      </c>
      <c r="G240" s="14"/>
      <c r="H240" s="220" t="s">
        <v>1</v>
      </c>
      <c r="I240" s="222"/>
      <c r="J240" s="14"/>
      <c r="K240" s="14"/>
      <c r="L240" s="219"/>
      <c r="M240" s="223"/>
      <c r="N240" s="224"/>
      <c r="O240" s="224"/>
      <c r="P240" s="224"/>
      <c r="Q240" s="224"/>
      <c r="R240" s="224"/>
      <c r="S240" s="224"/>
      <c r="T240" s="225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20" t="s">
        <v>194</v>
      </c>
      <c r="AU240" s="220" t="s">
        <v>92</v>
      </c>
      <c r="AV240" s="14" t="s">
        <v>84</v>
      </c>
      <c r="AW240" s="14" t="s">
        <v>32</v>
      </c>
      <c r="AX240" s="14" t="s">
        <v>76</v>
      </c>
      <c r="AY240" s="220" t="s">
        <v>185</v>
      </c>
    </row>
    <row r="241" s="13" customFormat="1">
      <c r="A241" s="13"/>
      <c r="B241" s="199"/>
      <c r="C241" s="13"/>
      <c r="D241" s="194" t="s">
        <v>194</v>
      </c>
      <c r="E241" s="200" t="s">
        <v>1</v>
      </c>
      <c r="F241" s="201" t="s">
        <v>3981</v>
      </c>
      <c r="G241" s="13"/>
      <c r="H241" s="202">
        <v>29.149999999999999</v>
      </c>
      <c r="I241" s="203"/>
      <c r="J241" s="13"/>
      <c r="K241" s="13"/>
      <c r="L241" s="199"/>
      <c r="M241" s="204"/>
      <c r="N241" s="205"/>
      <c r="O241" s="205"/>
      <c r="P241" s="205"/>
      <c r="Q241" s="205"/>
      <c r="R241" s="205"/>
      <c r="S241" s="205"/>
      <c r="T241" s="206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00" t="s">
        <v>194</v>
      </c>
      <c r="AU241" s="200" t="s">
        <v>92</v>
      </c>
      <c r="AV241" s="13" t="s">
        <v>92</v>
      </c>
      <c r="AW241" s="13" t="s">
        <v>32</v>
      </c>
      <c r="AX241" s="13" t="s">
        <v>76</v>
      </c>
      <c r="AY241" s="200" t="s">
        <v>185</v>
      </c>
    </row>
    <row r="242" s="13" customFormat="1">
      <c r="A242" s="13"/>
      <c r="B242" s="199"/>
      <c r="C242" s="13"/>
      <c r="D242" s="194" t="s">
        <v>194</v>
      </c>
      <c r="E242" s="200" t="s">
        <v>1</v>
      </c>
      <c r="F242" s="201" t="s">
        <v>3982</v>
      </c>
      <c r="G242" s="13"/>
      <c r="H242" s="202">
        <v>58.299999999999997</v>
      </c>
      <c r="I242" s="203"/>
      <c r="J242" s="13"/>
      <c r="K242" s="13"/>
      <c r="L242" s="199"/>
      <c r="M242" s="204"/>
      <c r="N242" s="205"/>
      <c r="O242" s="205"/>
      <c r="P242" s="205"/>
      <c r="Q242" s="205"/>
      <c r="R242" s="205"/>
      <c r="S242" s="205"/>
      <c r="T242" s="206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00" t="s">
        <v>194</v>
      </c>
      <c r="AU242" s="200" t="s">
        <v>92</v>
      </c>
      <c r="AV242" s="13" t="s">
        <v>92</v>
      </c>
      <c r="AW242" s="13" t="s">
        <v>32</v>
      </c>
      <c r="AX242" s="13" t="s">
        <v>76</v>
      </c>
      <c r="AY242" s="200" t="s">
        <v>185</v>
      </c>
    </row>
    <row r="243" s="13" customFormat="1">
      <c r="A243" s="13"/>
      <c r="B243" s="199"/>
      <c r="C243" s="13"/>
      <c r="D243" s="194" t="s">
        <v>194</v>
      </c>
      <c r="E243" s="200" t="s">
        <v>1</v>
      </c>
      <c r="F243" s="201" t="s">
        <v>3983</v>
      </c>
      <c r="G243" s="13"/>
      <c r="H243" s="202">
        <v>54.174999999999997</v>
      </c>
      <c r="I243" s="203"/>
      <c r="J243" s="13"/>
      <c r="K243" s="13"/>
      <c r="L243" s="199"/>
      <c r="M243" s="204"/>
      <c r="N243" s="205"/>
      <c r="O243" s="205"/>
      <c r="P243" s="205"/>
      <c r="Q243" s="205"/>
      <c r="R243" s="205"/>
      <c r="S243" s="205"/>
      <c r="T243" s="206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00" t="s">
        <v>194</v>
      </c>
      <c r="AU243" s="200" t="s">
        <v>92</v>
      </c>
      <c r="AV243" s="13" t="s">
        <v>92</v>
      </c>
      <c r="AW243" s="13" t="s">
        <v>32</v>
      </c>
      <c r="AX243" s="13" t="s">
        <v>76</v>
      </c>
      <c r="AY243" s="200" t="s">
        <v>185</v>
      </c>
    </row>
    <row r="244" s="13" customFormat="1">
      <c r="A244" s="13"/>
      <c r="B244" s="199"/>
      <c r="C244" s="13"/>
      <c r="D244" s="194" t="s">
        <v>194</v>
      </c>
      <c r="E244" s="200" t="s">
        <v>1</v>
      </c>
      <c r="F244" s="201" t="s">
        <v>3984</v>
      </c>
      <c r="G244" s="13"/>
      <c r="H244" s="202">
        <v>51.975000000000001</v>
      </c>
      <c r="I244" s="203"/>
      <c r="J244" s="13"/>
      <c r="K244" s="13"/>
      <c r="L244" s="199"/>
      <c r="M244" s="204"/>
      <c r="N244" s="205"/>
      <c r="O244" s="205"/>
      <c r="P244" s="205"/>
      <c r="Q244" s="205"/>
      <c r="R244" s="205"/>
      <c r="S244" s="205"/>
      <c r="T244" s="206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00" t="s">
        <v>194</v>
      </c>
      <c r="AU244" s="200" t="s">
        <v>92</v>
      </c>
      <c r="AV244" s="13" t="s">
        <v>92</v>
      </c>
      <c r="AW244" s="13" t="s">
        <v>32</v>
      </c>
      <c r="AX244" s="13" t="s">
        <v>76</v>
      </c>
      <c r="AY244" s="200" t="s">
        <v>185</v>
      </c>
    </row>
    <row r="245" s="16" customFormat="1">
      <c r="A245" s="16"/>
      <c r="B245" s="234"/>
      <c r="C245" s="16"/>
      <c r="D245" s="194" t="s">
        <v>194</v>
      </c>
      <c r="E245" s="235" t="s">
        <v>1</v>
      </c>
      <c r="F245" s="236" t="s">
        <v>293</v>
      </c>
      <c r="G245" s="16"/>
      <c r="H245" s="237">
        <v>193.59999999999999</v>
      </c>
      <c r="I245" s="238"/>
      <c r="J245" s="16"/>
      <c r="K245" s="16"/>
      <c r="L245" s="234"/>
      <c r="M245" s="239"/>
      <c r="N245" s="240"/>
      <c r="O245" s="240"/>
      <c r="P245" s="240"/>
      <c r="Q245" s="240"/>
      <c r="R245" s="240"/>
      <c r="S245" s="240"/>
      <c r="T245" s="241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T245" s="235" t="s">
        <v>194</v>
      </c>
      <c r="AU245" s="235" t="s">
        <v>92</v>
      </c>
      <c r="AV245" s="16" t="s">
        <v>111</v>
      </c>
      <c r="AW245" s="16" t="s">
        <v>32</v>
      </c>
      <c r="AX245" s="16" t="s">
        <v>76</v>
      </c>
      <c r="AY245" s="235" t="s">
        <v>185</v>
      </c>
    </row>
    <row r="246" s="14" customFormat="1">
      <c r="A246" s="14"/>
      <c r="B246" s="219"/>
      <c r="C246" s="14"/>
      <c r="D246" s="194" t="s">
        <v>194</v>
      </c>
      <c r="E246" s="220" t="s">
        <v>1</v>
      </c>
      <c r="F246" s="221" t="s">
        <v>3985</v>
      </c>
      <c r="G246" s="14"/>
      <c r="H246" s="220" t="s">
        <v>1</v>
      </c>
      <c r="I246" s="222"/>
      <c r="J246" s="14"/>
      <c r="K246" s="14"/>
      <c r="L246" s="219"/>
      <c r="M246" s="223"/>
      <c r="N246" s="224"/>
      <c r="O246" s="224"/>
      <c r="P246" s="224"/>
      <c r="Q246" s="224"/>
      <c r="R246" s="224"/>
      <c r="S246" s="224"/>
      <c r="T246" s="225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20" t="s">
        <v>194</v>
      </c>
      <c r="AU246" s="220" t="s">
        <v>92</v>
      </c>
      <c r="AV246" s="14" t="s">
        <v>84</v>
      </c>
      <c r="AW246" s="14" t="s">
        <v>32</v>
      </c>
      <c r="AX246" s="14" t="s">
        <v>76</v>
      </c>
      <c r="AY246" s="220" t="s">
        <v>185</v>
      </c>
    </row>
    <row r="247" s="13" customFormat="1">
      <c r="A247" s="13"/>
      <c r="B247" s="199"/>
      <c r="C247" s="13"/>
      <c r="D247" s="194" t="s">
        <v>194</v>
      </c>
      <c r="E247" s="200" t="s">
        <v>1</v>
      </c>
      <c r="F247" s="201" t="s">
        <v>3986</v>
      </c>
      <c r="G247" s="13"/>
      <c r="H247" s="202">
        <v>38.851999999999997</v>
      </c>
      <c r="I247" s="203"/>
      <c r="J247" s="13"/>
      <c r="K247" s="13"/>
      <c r="L247" s="199"/>
      <c r="M247" s="204"/>
      <c r="N247" s="205"/>
      <c r="O247" s="205"/>
      <c r="P247" s="205"/>
      <c r="Q247" s="205"/>
      <c r="R247" s="205"/>
      <c r="S247" s="205"/>
      <c r="T247" s="206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00" t="s">
        <v>194</v>
      </c>
      <c r="AU247" s="200" t="s">
        <v>92</v>
      </c>
      <c r="AV247" s="13" t="s">
        <v>92</v>
      </c>
      <c r="AW247" s="13" t="s">
        <v>32</v>
      </c>
      <c r="AX247" s="13" t="s">
        <v>76</v>
      </c>
      <c r="AY247" s="200" t="s">
        <v>185</v>
      </c>
    </row>
    <row r="248" s="13" customFormat="1">
      <c r="A248" s="13"/>
      <c r="B248" s="199"/>
      <c r="C248" s="13"/>
      <c r="D248" s="194" t="s">
        <v>194</v>
      </c>
      <c r="E248" s="200" t="s">
        <v>1</v>
      </c>
      <c r="F248" s="201" t="s">
        <v>3987</v>
      </c>
      <c r="G248" s="13"/>
      <c r="H248" s="202">
        <v>71.5</v>
      </c>
      <c r="I248" s="203"/>
      <c r="J248" s="13"/>
      <c r="K248" s="13"/>
      <c r="L248" s="199"/>
      <c r="M248" s="204"/>
      <c r="N248" s="205"/>
      <c r="O248" s="205"/>
      <c r="P248" s="205"/>
      <c r="Q248" s="205"/>
      <c r="R248" s="205"/>
      <c r="S248" s="205"/>
      <c r="T248" s="206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00" t="s">
        <v>194</v>
      </c>
      <c r="AU248" s="200" t="s">
        <v>92</v>
      </c>
      <c r="AV248" s="13" t="s">
        <v>92</v>
      </c>
      <c r="AW248" s="13" t="s">
        <v>32</v>
      </c>
      <c r="AX248" s="13" t="s">
        <v>76</v>
      </c>
      <c r="AY248" s="200" t="s">
        <v>185</v>
      </c>
    </row>
    <row r="249" s="13" customFormat="1">
      <c r="A249" s="13"/>
      <c r="B249" s="199"/>
      <c r="C249" s="13"/>
      <c r="D249" s="194" t="s">
        <v>194</v>
      </c>
      <c r="E249" s="200" t="s">
        <v>1</v>
      </c>
      <c r="F249" s="201" t="s">
        <v>3988</v>
      </c>
      <c r="G249" s="13"/>
      <c r="H249" s="202">
        <v>82.224999999999994</v>
      </c>
      <c r="I249" s="203"/>
      <c r="J249" s="13"/>
      <c r="K249" s="13"/>
      <c r="L249" s="199"/>
      <c r="M249" s="204"/>
      <c r="N249" s="205"/>
      <c r="O249" s="205"/>
      <c r="P249" s="205"/>
      <c r="Q249" s="205"/>
      <c r="R249" s="205"/>
      <c r="S249" s="205"/>
      <c r="T249" s="206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00" t="s">
        <v>194</v>
      </c>
      <c r="AU249" s="200" t="s">
        <v>92</v>
      </c>
      <c r="AV249" s="13" t="s">
        <v>92</v>
      </c>
      <c r="AW249" s="13" t="s">
        <v>32</v>
      </c>
      <c r="AX249" s="13" t="s">
        <v>76</v>
      </c>
      <c r="AY249" s="200" t="s">
        <v>185</v>
      </c>
    </row>
    <row r="250" s="13" customFormat="1">
      <c r="A250" s="13"/>
      <c r="B250" s="199"/>
      <c r="C250" s="13"/>
      <c r="D250" s="194" t="s">
        <v>194</v>
      </c>
      <c r="E250" s="200" t="s">
        <v>1</v>
      </c>
      <c r="F250" s="201" t="s">
        <v>3989</v>
      </c>
      <c r="G250" s="13"/>
      <c r="H250" s="202">
        <v>48.048000000000002</v>
      </c>
      <c r="I250" s="203"/>
      <c r="J250" s="13"/>
      <c r="K250" s="13"/>
      <c r="L250" s="199"/>
      <c r="M250" s="204"/>
      <c r="N250" s="205"/>
      <c r="O250" s="205"/>
      <c r="P250" s="205"/>
      <c r="Q250" s="205"/>
      <c r="R250" s="205"/>
      <c r="S250" s="205"/>
      <c r="T250" s="206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00" t="s">
        <v>194</v>
      </c>
      <c r="AU250" s="200" t="s">
        <v>92</v>
      </c>
      <c r="AV250" s="13" t="s">
        <v>92</v>
      </c>
      <c r="AW250" s="13" t="s">
        <v>32</v>
      </c>
      <c r="AX250" s="13" t="s">
        <v>76</v>
      </c>
      <c r="AY250" s="200" t="s">
        <v>185</v>
      </c>
    </row>
    <row r="251" s="13" customFormat="1">
      <c r="A251" s="13"/>
      <c r="B251" s="199"/>
      <c r="C251" s="13"/>
      <c r="D251" s="194" t="s">
        <v>194</v>
      </c>
      <c r="E251" s="200" t="s">
        <v>1</v>
      </c>
      <c r="F251" s="201" t="s">
        <v>3990</v>
      </c>
      <c r="G251" s="13"/>
      <c r="H251" s="202">
        <v>90.162000000000006</v>
      </c>
      <c r="I251" s="203"/>
      <c r="J251" s="13"/>
      <c r="K251" s="13"/>
      <c r="L251" s="199"/>
      <c r="M251" s="204"/>
      <c r="N251" s="205"/>
      <c r="O251" s="205"/>
      <c r="P251" s="205"/>
      <c r="Q251" s="205"/>
      <c r="R251" s="205"/>
      <c r="S251" s="205"/>
      <c r="T251" s="206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00" t="s">
        <v>194</v>
      </c>
      <c r="AU251" s="200" t="s">
        <v>92</v>
      </c>
      <c r="AV251" s="13" t="s">
        <v>92</v>
      </c>
      <c r="AW251" s="13" t="s">
        <v>32</v>
      </c>
      <c r="AX251" s="13" t="s">
        <v>76</v>
      </c>
      <c r="AY251" s="200" t="s">
        <v>185</v>
      </c>
    </row>
    <row r="252" s="16" customFormat="1">
      <c r="A252" s="16"/>
      <c r="B252" s="234"/>
      <c r="C252" s="16"/>
      <c r="D252" s="194" t="s">
        <v>194</v>
      </c>
      <c r="E252" s="235" t="s">
        <v>1</v>
      </c>
      <c r="F252" s="236" t="s">
        <v>293</v>
      </c>
      <c r="G252" s="16"/>
      <c r="H252" s="237">
        <v>330.78700000000003</v>
      </c>
      <c r="I252" s="238"/>
      <c r="J252" s="16"/>
      <c r="K252" s="16"/>
      <c r="L252" s="234"/>
      <c r="M252" s="239"/>
      <c r="N252" s="240"/>
      <c r="O252" s="240"/>
      <c r="P252" s="240"/>
      <c r="Q252" s="240"/>
      <c r="R252" s="240"/>
      <c r="S252" s="240"/>
      <c r="T252" s="241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T252" s="235" t="s">
        <v>194</v>
      </c>
      <c r="AU252" s="235" t="s">
        <v>92</v>
      </c>
      <c r="AV252" s="16" t="s">
        <v>111</v>
      </c>
      <c r="AW252" s="16" t="s">
        <v>32</v>
      </c>
      <c r="AX252" s="16" t="s">
        <v>76</v>
      </c>
      <c r="AY252" s="235" t="s">
        <v>185</v>
      </c>
    </row>
    <row r="253" s="14" customFormat="1">
      <c r="A253" s="14"/>
      <c r="B253" s="219"/>
      <c r="C253" s="14"/>
      <c r="D253" s="194" t="s">
        <v>194</v>
      </c>
      <c r="E253" s="220" t="s">
        <v>1</v>
      </c>
      <c r="F253" s="221" t="s">
        <v>3991</v>
      </c>
      <c r="G253" s="14"/>
      <c r="H253" s="220" t="s">
        <v>1</v>
      </c>
      <c r="I253" s="222"/>
      <c r="J253" s="14"/>
      <c r="K253" s="14"/>
      <c r="L253" s="219"/>
      <c r="M253" s="223"/>
      <c r="N253" s="224"/>
      <c r="O253" s="224"/>
      <c r="P253" s="224"/>
      <c r="Q253" s="224"/>
      <c r="R253" s="224"/>
      <c r="S253" s="224"/>
      <c r="T253" s="225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20" t="s">
        <v>194</v>
      </c>
      <c r="AU253" s="220" t="s">
        <v>92</v>
      </c>
      <c r="AV253" s="14" t="s">
        <v>84</v>
      </c>
      <c r="AW253" s="14" t="s">
        <v>32</v>
      </c>
      <c r="AX253" s="14" t="s">
        <v>76</v>
      </c>
      <c r="AY253" s="220" t="s">
        <v>185</v>
      </c>
    </row>
    <row r="254" s="13" customFormat="1">
      <c r="A254" s="13"/>
      <c r="B254" s="199"/>
      <c r="C254" s="13"/>
      <c r="D254" s="194" t="s">
        <v>194</v>
      </c>
      <c r="E254" s="200" t="s">
        <v>1</v>
      </c>
      <c r="F254" s="201" t="s">
        <v>3992</v>
      </c>
      <c r="G254" s="13"/>
      <c r="H254" s="202">
        <v>32.267000000000003</v>
      </c>
      <c r="I254" s="203"/>
      <c r="J254" s="13"/>
      <c r="K254" s="13"/>
      <c r="L254" s="199"/>
      <c r="M254" s="204"/>
      <c r="N254" s="205"/>
      <c r="O254" s="205"/>
      <c r="P254" s="205"/>
      <c r="Q254" s="205"/>
      <c r="R254" s="205"/>
      <c r="S254" s="205"/>
      <c r="T254" s="206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00" t="s">
        <v>194</v>
      </c>
      <c r="AU254" s="200" t="s">
        <v>92</v>
      </c>
      <c r="AV254" s="13" t="s">
        <v>92</v>
      </c>
      <c r="AW254" s="13" t="s">
        <v>32</v>
      </c>
      <c r="AX254" s="13" t="s">
        <v>76</v>
      </c>
      <c r="AY254" s="200" t="s">
        <v>185</v>
      </c>
    </row>
    <row r="255" s="13" customFormat="1">
      <c r="A255" s="13"/>
      <c r="B255" s="199"/>
      <c r="C255" s="13"/>
      <c r="D255" s="194" t="s">
        <v>194</v>
      </c>
      <c r="E255" s="200" t="s">
        <v>1</v>
      </c>
      <c r="F255" s="201" t="s">
        <v>3993</v>
      </c>
      <c r="G255" s="13"/>
      <c r="H255" s="202">
        <v>11.392</v>
      </c>
      <c r="I255" s="203"/>
      <c r="J255" s="13"/>
      <c r="K255" s="13"/>
      <c r="L255" s="199"/>
      <c r="M255" s="204"/>
      <c r="N255" s="205"/>
      <c r="O255" s="205"/>
      <c r="P255" s="205"/>
      <c r="Q255" s="205"/>
      <c r="R255" s="205"/>
      <c r="S255" s="205"/>
      <c r="T255" s="206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00" t="s">
        <v>194</v>
      </c>
      <c r="AU255" s="200" t="s">
        <v>92</v>
      </c>
      <c r="AV255" s="13" t="s">
        <v>92</v>
      </c>
      <c r="AW255" s="13" t="s">
        <v>32</v>
      </c>
      <c r="AX255" s="13" t="s">
        <v>76</v>
      </c>
      <c r="AY255" s="200" t="s">
        <v>185</v>
      </c>
    </row>
    <row r="256" s="13" customFormat="1">
      <c r="A256" s="13"/>
      <c r="B256" s="199"/>
      <c r="C256" s="13"/>
      <c r="D256" s="194" t="s">
        <v>194</v>
      </c>
      <c r="E256" s="200" t="s">
        <v>1</v>
      </c>
      <c r="F256" s="201" t="s">
        <v>3994</v>
      </c>
      <c r="G256" s="13"/>
      <c r="H256" s="202">
        <v>8.1920000000000002</v>
      </c>
      <c r="I256" s="203"/>
      <c r="J256" s="13"/>
      <c r="K256" s="13"/>
      <c r="L256" s="199"/>
      <c r="M256" s="204"/>
      <c r="N256" s="205"/>
      <c r="O256" s="205"/>
      <c r="P256" s="205"/>
      <c r="Q256" s="205"/>
      <c r="R256" s="205"/>
      <c r="S256" s="205"/>
      <c r="T256" s="206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00" t="s">
        <v>194</v>
      </c>
      <c r="AU256" s="200" t="s">
        <v>92</v>
      </c>
      <c r="AV256" s="13" t="s">
        <v>92</v>
      </c>
      <c r="AW256" s="13" t="s">
        <v>32</v>
      </c>
      <c r="AX256" s="13" t="s">
        <v>76</v>
      </c>
      <c r="AY256" s="200" t="s">
        <v>185</v>
      </c>
    </row>
    <row r="257" s="13" customFormat="1">
      <c r="A257" s="13"/>
      <c r="B257" s="199"/>
      <c r="C257" s="13"/>
      <c r="D257" s="194" t="s">
        <v>194</v>
      </c>
      <c r="E257" s="200" t="s">
        <v>1</v>
      </c>
      <c r="F257" s="201" t="s">
        <v>3995</v>
      </c>
      <c r="G257" s="13"/>
      <c r="H257" s="202">
        <v>16.384</v>
      </c>
      <c r="I257" s="203"/>
      <c r="J257" s="13"/>
      <c r="K257" s="13"/>
      <c r="L257" s="199"/>
      <c r="M257" s="204"/>
      <c r="N257" s="205"/>
      <c r="O257" s="205"/>
      <c r="P257" s="205"/>
      <c r="Q257" s="205"/>
      <c r="R257" s="205"/>
      <c r="S257" s="205"/>
      <c r="T257" s="206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00" t="s">
        <v>194</v>
      </c>
      <c r="AU257" s="200" t="s">
        <v>92</v>
      </c>
      <c r="AV257" s="13" t="s">
        <v>92</v>
      </c>
      <c r="AW257" s="13" t="s">
        <v>32</v>
      </c>
      <c r="AX257" s="13" t="s">
        <v>76</v>
      </c>
      <c r="AY257" s="200" t="s">
        <v>185</v>
      </c>
    </row>
    <row r="258" s="13" customFormat="1">
      <c r="A258" s="13"/>
      <c r="B258" s="199"/>
      <c r="C258" s="13"/>
      <c r="D258" s="194" t="s">
        <v>194</v>
      </c>
      <c r="E258" s="200" t="s">
        <v>1</v>
      </c>
      <c r="F258" s="201" t="s">
        <v>3996</v>
      </c>
      <c r="G258" s="13"/>
      <c r="H258" s="202">
        <v>8.1920000000000002</v>
      </c>
      <c r="I258" s="203"/>
      <c r="J258" s="13"/>
      <c r="K258" s="13"/>
      <c r="L258" s="199"/>
      <c r="M258" s="204"/>
      <c r="N258" s="205"/>
      <c r="O258" s="205"/>
      <c r="P258" s="205"/>
      <c r="Q258" s="205"/>
      <c r="R258" s="205"/>
      <c r="S258" s="205"/>
      <c r="T258" s="206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00" t="s">
        <v>194</v>
      </c>
      <c r="AU258" s="200" t="s">
        <v>92</v>
      </c>
      <c r="AV258" s="13" t="s">
        <v>92</v>
      </c>
      <c r="AW258" s="13" t="s">
        <v>32</v>
      </c>
      <c r="AX258" s="13" t="s">
        <v>76</v>
      </c>
      <c r="AY258" s="200" t="s">
        <v>185</v>
      </c>
    </row>
    <row r="259" s="16" customFormat="1">
      <c r="A259" s="16"/>
      <c r="B259" s="234"/>
      <c r="C259" s="16"/>
      <c r="D259" s="194" t="s">
        <v>194</v>
      </c>
      <c r="E259" s="235" t="s">
        <v>1</v>
      </c>
      <c r="F259" s="236" t="s">
        <v>293</v>
      </c>
      <c r="G259" s="16"/>
      <c r="H259" s="237">
        <v>76.427000000000021</v>
      </c>
      <c r="I259" s="238"/>
      <c r="J259" s="16"/>
      <c r="K259" s="16"/>
      <c r="L259" s="234"/>
      <c r="M259" s="239"/>
      <c r="N259" s="240"/>
      <c r="O259" s="240"/>
      <c r="P259" s="240"/>
      <c r="Q259" s="240"/>
      <c r="R259" s="240"/>
      <c r="S259" s="240"/>
      <c r="T259" s="241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T259" s="235" t="s">
        <v>194</v>
      </c>
      <c r="AU259" s="235" t="s">
        <v>92</v>
      </c>
      <c r="AV259" s="16" t="s">
        <v>111</v>
      </c>
      <c r="AW259" s="16" t="s">
        <v>32</v>
      </c>
      <c r="AX259" s="16" t="s">
        <v>76</v>
      </c>
      <c r="AY259" s="235" t="s">
        <v>185</v>
      </c>
    </row>
    <row r="260" s="15" customFormat="1">
      <c r="A260" s="15"/>
      <c r="B260" s="226"/>
      <c r="C260" s="15"/>
      <c r="D260" s="194" t="s">
        <v>194</v>
      </c>
      <c r="E260" s="227" t="s">
        <v>1</v>
      </c>
      <c r="F260" s="228" t="s">
        <v>276</v>
      </c>
      <c r="G260" s="15"/>
      <c r="H260" s="229">
        <v>600.81400000000019</v>
      </c>
      <c r="I260" s="230"/>
      <c r="J260" s="15"/>
      <c r="K260" s="15"/>
      <c r="L260" s="226"/>
      <c r="M260" s="231"/>
      <c r="N260" s="232"/>
      <c r="O260" s="232"/>
      <c r="P260" s="232"/>
      <c r="Q260" s="232"/>
      <c r="R260" s="232"/>
      <c r="S260" s="232"/>
      <c r="T260" s="233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T260" s="227" t="s">
        <v>194</v>
      </c>
      <c r="AU260" s="227" t="s">
        <v>92</v>
      </c>
      <c r="AV260" s="15" t="s">
        <v>191</v>
      </c>
      <c r="AW260" s="15" t="s">
        <v>32</v>
      </c>
      <c r="AX260" s="15" t="s">
        <v>84</v>
      </c>
      <c r="AY260" s="227" t="s">
        <v>185</v>
      </c>
    </row>
    <row r="261" s="2" customFormat="1" ht="37.8" customHeight="1">
      <c r="A261" s="38"/>
      <c r="B261" s="180"/>
      <c r="C261" s="181" t="s">
        <v>8</v>
      </c>
      <c r="D261" s="181" t="s">
        <v>187</v>
      </c>
      <c r="E261" s="182" t="s">
        <v>3997</v>
      </c>
      <c r="F261" s="183" t="s">
        <v>3998</v>
      </c>
      <c r="G261" s="184" t="s">
        <v>190</v>
      </c>
      <c r="H261" s="185">
        <v>240.327</v>
      </c>
      <c r="I261" s="186"/>
      <c r="J261" s="187">
        <f>ROUND(I261*H261,2)</f>
        <v>0</v>
      </c>
      <c r="K261" s="183" t="s">
        <v>199</v>
      </c>
      <c r="L261" s="39"/>
      <c r="M261" s="188" t="s">
        <v>1</v>
      </c>
      <c r="N261" s="189" t="s">
        <v>42</v>
      </c>
      <c r="O261" s="77"/>
      <c r="P261" s="190">
        <f>O261*H261</f>
        <v>0</v>
      </c>
      <c r="Q261" s="190">
        <v>0.0030000000000000001</v>
      </c>
      <c r="R261" s="190">
        <f>Q261*H261</f>
        <v>0.72098099999999998</v>
      </c>
      <c r="S261" s="190">
        <v>0</v>
      </c>
      <c r="T261" s="191">
        <f>S261*H261</f>
        <v>0</v>
      </c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R261" s="192" t="s">
        <v>191</v>
      </c>
      <c r="AT261" s="192" t="s">
        <v>187</v>
      </c>
      <c r="AU261" s="192" t="s">
        <v>92</v>
      </c>
      <c r="AY261" s="19" t="s">
        <v>185</v>
      </c>
      <c r="BE261" s="193">
        <f>IF(N261="základní",J261,0)</f>
        <v>0</v>
      </c>
      <c r="BF261" s="193">
        <f>IF(N261="snížená",J261,0)</f>
        <v>0</v>
      </c>
      <c r="BG261" s="193">
        <f>IF(N261="zákl. přenesená",J261,0)</f>
        <v>0</v>
      </c>
      <c r="BH261" s="193">
        <f>IF(N261="sníž. přenesená",J261,0)</f>
        <v>0</v>
      </c>
      <c r="BI261" s="193">
        <f>IF(N261="nulová",J261,0)</f>
        <v>0</v>
      </c>
      <c r="BJ261" s="19" t="s">
        <v>92</v>
      </c>
      <c r="BK261" s="193">
        <f>ROUND(I261*H261,2)</f>
        <v>0</v>
      </c>
      <c r="BL261" s="19" t="s">
        <v>191</v>
      </c>
      <c r="BM261" s="192" t="s">
        <v>3999</v>
      </c>
    </row>
    <row r="262" s="2" customFormat="1">
      <c r="A262" s="38"/>
      <c r="B262" s="39"/>
      <c r="C262" s="38"/>
      <c r="D262" s="194" t="s">
        <v>193</v>
      </c>
      <c r="E262" s="38"/>
      <c r="F262" s="195" t="s">
        <v>3998</v>
      </c>
      <c r="G262" s="38"/>
      <c r="H262" s="38"/>
      <c r="I262" s="196"/>
      <c r="J262" s="38"/>
      <c r="K262" s="38"/>
      <c r="L262" s="39"/>
      <c r="M262" s="197"/>
      <c r="N262" s="198"/>
      <c r="O262" s="77"/>
      <c r="P262" s="77"/>
      <c r="Q262" s="77"/>
      <c r="R262" s="77"/>
      <c r="S262" s="77"/>
      <c r="T262" s="7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T262" s="19" t="s">
        <v>193</v>
      </c>
      <c r="AU262" s="19" t="s">
        <v>92</v>
      </c>
    </row>
    <row r="263" s="2" customFormat="1">
      <c r="A263" s="38"/>
      <c r="B263" s="39"/>
      <c r="C263" s="38"/>
      <c r="D263" s="207" t="s">
        <v>201</v>
      </c>
      <c r="E263" s="38"/>
      <c r="F263" s="208" t="s">
        <v>4000</v>
      </c>
      <c r="G263" s="38"/>
      <c r="H263" s="38"/>
      <c r="I263" s="196"/>
      <c r="J263" s="38"/>
      <c r="K263" s="38"/>
      <c r="L263" s="39"/>
      <c r="M263" s="197"/>
      <c r="N263" s="198"/>
      <c r="O263" s="77"/>
      <c r="P263" s="77"/>
      <c r="Q263" s="77"/>
      <c r="R263" s="77"/>
      <c r="S263" s="77"/>
      <c r="T263" s="7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T263" s="19" t="s">
        <v>201</v>
      </c>
      <c r="AU263" s="19" t="s">
        <v>92</v>
      </c>
    </row>
    <row r="264" s="14" customFormat="1">
      <c r="A264" s="14"/>
      <c r="B264" s="219"/>
      <c r="C264" s="14"/>
      <c r="D264" s="194" t="s">
        <v>194</v>
      </c>
      <c r="E264" s="220" t="s">
        <v>1</v>
      </c>
      <c r="F264" s="221" t="s">
        <v>3898</v>
      </c>
      <c r="G264" s="14"/>
      <c r="H264" s="220" t="s">
        <v>1</v>
      </c>
      <c r="I264" s="222"/>
      <c r="J264" s="14"/>
      <c r="K264" s="14"/>
      <c r="L264" s="219"/>
      <c r="M264" s="223"/>
      <c r="N264" s="224"/>
      <c r="O264" s="224"/>
      <c r="P264" s="224"/>
      <c r="Q264" s="224"/>
      <c r="R264" s="224"/>
      <c r="S264" s="224"/>
      <c r="T264" s="225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20" t="s">
        <v>194</v>
      </c>
      <c r="AU264" s="220" t="s">
        <v>92</v>
      </c>
      <c r="AV264" s="14" t="s">
        <v>84</v>
      </c>
      <c r="AW264" s="14" t="s">
        <v>32</v>
      </c>
      <c r="AX264" s="14" t="s">
        <v>76</v>
      </c>
      <c r="AY264" s="220" t="s">
        <v>185</v>
      </c>
    </row>
    <row r="265" s="14" customFormat="1">
      <c r="A265" s="14"/>
      <c r="B265" s="219"/>
      <c r="C265" s="14"/>
      <c r="D265" s="194" t="s">
        <v>194</v>
      </c>
      <c r="E265" s="220" t="s">
        <v>1</v>
      </c>
      <c r="F265" s="221" t="s">
        <v>4001</v>
      </c>
      <c r="G265" s="14"/>
      <c r="H265" s="220" t="s">
        <v>1</v>
      </c>
      <c r="I265" s="222"/>
      <c r="J265" s="14"/>
      <c r="K265" s="14"/>
      <c r="L265" s="219"/>
      <c r="M265" s="223"/>
      <c r="N265" s="224"/>
      <c r="O265" s="224"/>
      <c r="P265" s="224"/>
      <c r="Q265" s="224"/>
      <c r="R265" s="224"/>
      <c r="S265" s="224"/>
      <c r="T265" s="225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20" t="s">
        <v>194</v>
      </c>
      <c r="AU265" s="220" t="s">
        <v>92</v>
      </c>
      <c r="AV265" s="14" t="s">
        <v>84</v>
      </c>
      <c r="AW265" s="14" t="s">
        <v>32</v>
      </c>
      <c r="AX265" s="14" t="s">
        <v>76</v>
      </c>
      <c r="AY265" s="220" t="s">
        <v>185</v>
      </c>
    </row>
    <row r="266" s="13" customFormat="1">
      <c r="A266" s="13"/>
      <c r="B266" s="199"/>
      <c r="C266" s="13"/>
      <c r="D266" s="194" t="s">
        <v>194</v>
      </c>
      <c r="E266" s="200" t="s">
        <v>1</v>
      </c>
      <c r="F266" s="201" t="s">
        <v>4002</v>
      </c>
      <c r="G266" s="13"/>
      <c r="H266" s="202">
        <v>11.66</v>
      </c>
      <c r="I266" s="203"/>
      <c r="J266" s="13"/>
      <c r="K266" s="13"/>
      <c r="L266" s="199"/>
      <c r="M266" s="204"/>
      <c r="N266" s="205"/>
      <c r="O266" s="205"/>
      <c r="P266" s="205"/>
      <c r="Q266" s="205"/>
      <c r="R266" s="205"/>
      <c r="S266" s="205"/>
      <c r="T266" s="206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00" t="s">
        <v>194</v>
      </c>
      <c r="AU266" s="200" t="s">
        <v>92</v>
      </c>
      <c r="AV266" s="13" t="s">
        <v>92</v>
      </c>
      <c r="AW266" s="13" t="s">
        <v>32</v>
      </c>
      <c r="AX266" s="13" t="s">
        <v>76</v>
      </c>
      <c r="AY266" s="200" t="s">
        <v>185</v>
      </c>
    </row>
    <row r="267" s="13" customFormat="1">
      <c r="A267" s="13"/>
      <c r="B267" s="199"/>
      <c r="C267" s="13"/>
      <c r="D267" s="194" t="s">
        <v>194</v>
      </c>
      <c r="E267" s="200" t="s">
        <v>1</v>
      </c>
      <c r="F267" s="201" t="s">
        <v>4003</v>
      </c>
      <c r="G267" s="13"/>
      <c r="H267" s="202">
        <v>23.32</v>
      </c>
      <c r="I267" s="203"/>
      <c r="J267" s="13"/>
      <c r="K267" s="13"/>
      <c r="L267" s="199"/>
      <c r="M267" s="204"/>
      <c r="N267" s="205"/>
      <c r="O267" s="205"/>
      <c r="P267" s="205"/>
      <c r="Q267" s="205"/>
      <c r="R267" s="205"/>
      <c r="S267" s="205"/>
      <c r="T267" s="206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00" t="s">
        <v>194</v>
      </c>
      <c r="AU267" s="200" t="s">
        <v>92</v>
      </c>
      <c r="AV267" s="13" t="s">
        <v>92</v>
      </c>
      <c r="AW267" s="13" t="s">
        <v>32</v>
      </c>
      <c r="AX267" s="13" t="s">
        <v>76</v>
      </c>
      <c r="AY267" s="200" t="s">
        <v>185</v>
      </c>
    </row>
    <row r="268" s="13" customFormat="1">
      <c r="A268" s="13"/>
      <c r="B268" s="199"/>
      <c r="C268" s="13"/>
      <c r="D268" s="194" t="s">
        <v>194</v>
      </c>
      <c r="E268" s="200" t="s">
        <v>1</v>
      </c>
      <c r="F268" s="201" t="s">
        <v>4004</v>
      </c>
      <c r="G268" s="13"/>
      <c r="H268" s="202">
        <v>21.670000000000002</v>
      </c>
      <c r="I268" s="203"/>
      <c r="J268" s="13"/>
      <c r="K268" s="13"/>
      <c r="L268" s="199"/>
      <c r="M268" s="204"/>
      <c r="N268" s="205"/>
      <c r="O268" s="205"/>
      <c r="P268" s="205"/>
      <c r="Q268" s="205"/>
      <c r="R268" s="205"/>
      <c r="S268" s="205"/>
      <c r="T268" s="206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00" t="s">
        <v>194</v>
      </c>
      <c r="AU268" s="200" t="s">
        <v>92</v>
      </c>
      <c r="AV268" s="13" t="s">
        <v>92</v>
      </c>
      <c r="AW268" s="13" t="s">
        <v>32</v>
      </c>
      <c r="AX268" s="13" t="s">
        <v>76</v>
      </c>
      <c r="AY268" s="200" t="s">
        <v>185</v>
      </c>
    </row>
    <row r="269" s="13" customFormat="1">
      <c r="A269" s="13"/>
      <c r="B269" s="199"/>
      <c r="C269" s="13"/>
      <c r="D269" s="194" t="s">
        <v>194</v>
      </c>
      <c r="E269" s="200" t="s">
        <v>1</v>
      </c>
      <c r="F269" s="201" t="s">
        <v>4005</v>
      </c>
      <c r="G269" s="13"/>
      <c r="H269" s="202">
        <v>20.789999999999999</v>
      </c>
      <c r="I269" s="203"/>
      <c r="J269" s="13"/>
      <c r="K269" s="13"/>
      <c r="L269" s="199"/>
      <c r="M269" s="204"/>
      <c r="N269" s="205"/>
      <c r="O269" s="205"/>
      <c r="P269" s="205"/>
      <c r="Q269" s="205"/>
      <c r="R269" s="205"/>
      <c r="S269" s="205"/>
      <c r="T269" s="206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00" t="s">
        <v>194</v>
      </c>
      <c r="AU269" s="200" t="s">
        <v>92</v>
      </c>
      <c r="AV269" s="13" t="s">
        <v>92</v>
      </c>
      <c r="AW269" s="13" t="s">
        <v>32</v>
      </c>
      <c r="AX269" s="13" t="s">
        <v>76</v>
      </c>
      <c r="AY269" s="200" t="s">
        <v>185</v>
      </c>
    </row>
    <row r="270" s="16" customFormat="1">
      <c r="A270" s="16"/>
      <c r="B270" s="234"/>
      <c r="C270" s="16"/>
      <c r="D270" s="194" t="s">
        <v>194</v>
      </c>
      <c r="E270" s="235" t="s">
        <v>1</v>
      </c>
      <c r="F270" s="236" t="s">
        <v>293</v>
      </c>
      <c r="G270" s="16"/>
      <c r="H270" s="237">
        <v>77.439999999999998</v>
      </c>
      <c r="I270" s="238"/>
      <c r="J270" s="16"/>
      <c r="K270" s="16"/>
      <c r="L270" s="234"/>
      <c r="M270" s="239"/>
      <c r="N270" s="240"/>
      <c r="O270" s="240"/>
      <c r="P270" s="240"/>
      <c r="Q270" s="240"/>
      <c r="R270" s="240"/>
      <c r="S270" s="240"/>
      <c r="T270" s="241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T270" s="235" t="s">
        <v>194</v>
      </c>
      <c r="AU270" s="235" t="s">
        <v>92</v>
      </c>
      <c r="AV270" s="16" t="s">
        <v>111</v>
      </c>
      <c r="AW270" s="16" t="s">
        <v>32</v>
      </c>
      <c r="AX270" s="16" t="s">
        <v>76</v>
      </c>
      <c r="AY270" s="235" t="s">
        <v>185</v>
      </c>
    </row>
    <row r="271" s="14" customFormat="1">
      <c r="A271" s="14"/>
      <c r="B271" s="219"/>
      <c r="C271" s="14"/>
      <c r="D271" s="194" t="s">
        <v>194</v>
      </c>
      <c r="E271" s="220" t="s">
        <v>1</v>
      </c>
      <c r="F271" s="221" t="s">
        <v>4006</v>
      </c>
      <c r="G271" s="14"/>
      <c r="H271" s="220" t="s">
        <v>1</v>
      </c>
      <c r="I271" s="222"/>
      <c r="J271" s="14"/>
      <c r="K271" s="14"/>
      <c r="L271" s="219"/>
      <c r="M271" s="223"/>
      <c r="N271" s="224"/>
      <c r="O271" s="224"/>
      <c r="P271" s="224"/>
      <c r="Q271" s="224"/>
      <c r="R271" s="224"/>
      <c r="S271" s="224"/>
      <c r="T271" s="225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20" t="s">
        <v>194</v>
      </c>
      <c r="AU271" s="220" t="s">
        <v>92</v>
      </c>
      <c r="AV271" s="14" t="s">
        <v>84</v>
      </c>
      <c r="AW271" s="14" t="s">
        <v>32</v>
      </c>
      <c r="AX271" s="14" t="s">
        <v>76</v>
      </c>
      <c r="AY271" s="220" t="s">
        <v>185</v>
      </c>
    </row>
    <row r="272" s="13" customFormat="1">
      <c r="A272" s="13"/>
      <c r="B272" s="199"/>
      <c r="C272" s="13"/>
      <c r="D272" s="194" t="s">
        <v>194</v>
      </c>
      <c r="E272" s="200" t="s">
        <v>1</v>
      </c>
      <c r="F272" s="201" t="s">
        <v>3933</v>
      </c>
      <c r="G272" s="13"/>
      <c r="H272" s="202">
        <v>15.541</v>
      </c>
      <c r="I272" s="203"/>
      <c r="J272" s="13"/>
      <c r="K272" s="13"/>
      <c r="L272" s="199"/>
      <c r="M272" s="204"/>
      <c r="N272" s="205"/>
      <c r="O272" s="205"/>
      <c r="P272" s="205"/>
      <c r="Q272" s="205"/>
      <c r="R272" s="205"/>
      <c r="S272" s="205"/>
      <c r="T272" s="206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00" t="s">
        <v>194</v>
      </c>
      <c r="AU272" s="200" t="s">
        <v>92</v>
      </c>
      <c r="AV272" s="13" t="s">
        <v>92</v>
      </c>
      <c r="AW272" s="13" t="s">
        <v>32</v>
      </c>
      <c r="AX272" s="13" t="s">
        <v>76</v>
      </c>
      <c r="AY272" s="200" t="s">
        <v>185</v>
      </c>
    </row>
    <row r="273" s="13" customFormat="1">
      <c r="A273" s="13"/>
      <c r="B273" s="199"/>
      <c r="C273" s="13"/>
      <c r="D273" s="194" t="s">
        <v>194</v>
      </c>
      <c r="E273" s="200" t="s">
        <v>1</v>
      </c>
      <c r="F273" s="201" t="s">
        <v>3934</v>
      </c>
      <c r="G273" s="13"/>
      <c r="H273" s="202">
        <v>28.600000000000001</v>
      </c>
      <c r="I273" s="203"/>
      <c r="J273" s="13"/>
      <c r="K273" s="13"/>
      <c r="L273" s="199"/>
      <c r="M273" s="204"/>
      <c r="N273" s="205"/>
      <c r="O273" s="205"/>
      <c r="P273" s="205"/>
      <c r="Q273" s="205"/>
      <c r="R273" s="205"/>
      <c r="S273" s="205"/>
      <c r="T273" s="206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00" t="s">
        <v>194</v>
      </c>
      <c r="AU273" s="200" t="s">
        <v>92</v>
      </c>
      <c r="AV273" s="13" t="s">
        <v>92</v>
      </c>
      <c r="AW273" s="13" t="s">
        <v>32</v>
      </c>
      <c r="AX273" s="13" t="s">
        <v>76</v>
      </c>
      <c r="AY273" s="200" t="s">
        <v>185</v>
      </c>
    </row>
    <row r="274" s="13" customFormat="1">
      <c r="A274" s="13"/>
      <c r="B274" s="199"/>
      <c r="C274" s="13"/>
      <c r="D274" s="194" t="s">
        <v>194</v>
      </c>
      <c r="E274" s="200" t="s">
        <v>1</v>
      </c>
      <c r="F274" s="201" t="s">
        <v>3935</v>
      </c>
      <c r="G274" s="13"/>
      <c r="H274" s="202">
        <v>32.890000000000001</v>
      </c>
      <c r="I274" s="203"/>
      <c r="J274" s="13"/>
      <c r="K274" s="13"/>
      <c r="L274" s="199"/>
      <c r="M274" s="204"/>
      <c r="N274" s="205"/>
      <c r="O274" s="205"/>
      <c r="P274" s="205"/>
      <c r="Q274" s="205"/>
      <c r="R274" s="205"/>
      <c r="S274" s="205"/>
      <c r="T274" s="206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00" t="s">
        <v>194</v>
      </c>
      <c r="AU274" s="200" t="s">
        <v>92</v>
      </c>
      <c r="AV274" s="13" t="s">
        <v>92</v>
      </c>
      <c r="AW274" s="13" t="s">
        <v>32</v>
      </c>
      <c r="AX274" s="13" t="s">
        <v>76</v>
      </c>
      <c r="AY274" s="200" t="s">
        <v>185</v>
      </c>
    </row>
    <row r="275" s="13" customFormat="1">
      <c r="A275" s="13"/>
      <c r="B275" s="199"/>
      <c r="C275" s="13"/>
      <c r="D275" s="194" t="s">
        <v>194</v>
      </c>
      <c r="E275" s="200" t="s">
        <v>1</v>
      </c>
      <c r="F275" s="201" t="s">
        <v>3936</v>
      </c>
      <c r="G275" s="13"/>
      <c r="H275" s="202">
        <v>19.219000000000001</v>
      </c>
      <c r="I275" s="203"/>
      <c r="J275" s="13"/>
      <c r="K275" s="13"/>
      <c r="L275" s="199"/>
      <c r="M275" s="204"/>
      <c r="N275" s="205"/>
      <c r="O275" s="205"/>
      <c r="P275" s="205"/>
      <c r="Q275" s="205"/>
      <c r="R275" s="205"/>
      <c r="S275" s="205"/>
      <c r="T275" s="206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00" t="s">
        <v>194</v>
      </c>
      <c r="AU275" s="200" t="s">
        <v>92</v>
      </c>
      <c r="AV275" s="13" t="s">
        <v>92</v>
      </c>
      <c r="AW275" s="13" t="s">
        <v>32</v>
      </c>
      <c r="AX275" s="13" t="s">
        <v>76</v>
      </c>
      <c r="AY275" s="200" t="s">
        <v>185</v>
      </c>
    </row>
    <row r="276" s="13" customFormat="1">
      <c r="A276" s="13"/>
      <c r="B276" s="199"/>
      <c r="C276" s="13"/>
      <c r="D276" s="194" t="s">
        <v>194</v>
      </c>
      <c r="E276" s="200" t="s">
        <v>1</v>
      </c>
      <c r="F276" s="201" t="s">
        <v>3937</v>
      </c>
      <c r="G276" s="13"/>
      <c r="H276" s="202">
        <v>36.064999999999998</v>
      </c>
      <c r="I276" s="203"/>
      <c r="J276" s="13"/>
      <c r="K276" s="13"/>
      <c r="L276" s="199"/>
      <c r="M276" s="204"/>
      <c r="N276" s="205"/>
      <c r="O276" s="205"/>
      <c r="P276" s="205"/>
      <c r="Q276" s="205"/>
      <c r="R276" s="205"/>
      <c r="S276" s="205"/>
      <c r="T276" s="206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00" t="s">
        <v>194</v>
      </c>
      <c r="AU276" s="200" t="s">
        <v>92</v>
      </c>
      <c r="AV276" s="13" t="s">
        <v>92</v>
      </c>
      <c r="AW276" s="13" t="s">
        <v>32</v>
      </c>
      <c r="AX276" s="13" t="s">
        <v>76</v>
      </c>
      <c r="AY276" s="200" t="s">
        <v>185</v>
      </c>
    </row>
    <row r="277" s="16" customFormat="1">
      <c r="A277" s="16"/>
      <c r="B277" s="234"/>
      <c r="C277" s="16"/>
      <c r="D277" s="194" t="s">
        <v>194</v>
      </c>
      <c r="E277" s="235" t="s">
        <v>1</v>
      </c>
      <c r="F277" s="236" t="s">
        <v>293</v>
      </c>
      <c r="G277" s="16"/>
      <c r="H277" s="237">
        <v>132.315</v>
      </c>
      <c r="I277" s="238"/>
      <c r="J277" s="16"/>
      <c r="K277" s="16"/>
      <c r="L277" s="234"/>
      <c r="M277" s="239"/>
      <c r="N277" s="240"/>
      <c r="O277" s="240"/>
      <c r="P277" s="240"/>
      <c r="Q277" s="240"/>
      <c r="R277" s="240"/>
      <c r="S277" s="240"/>
      <c r="T277" s="241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T277" s="235" t="s">
        <v>194</v>
      </c>
      <c r="AU277" s="235" t="s">
        <v>92</v>
      </c>
      <c r="AV277" s="16" t="s">
        <v>111</v>
      </c>
      <c r="AW277" s="16" t="s">
        <v>32</v>
      </c>
      <c r="AX277" s="16" t="s">
        <v>76</v>
      </c>
      <c r="AY277" s="235" t="s">
        <v>185</v>
      </c>
    </row>
    <row r="278" s="14" customFormat="1">
      <c r="A278" s="14"/>
      <c r="B278" s="219"/>
      <c r="C278" s="14"/>
      <c r="D278" s="194" t="s">
        <v>194</v>
      </c>
      <c r="E278" s="220" t="s">
        <v>1</v>
      </c>
      <c r="F278" s="221" t="s">
        <v>4007</v>
      </c>
      <c r="G278" s="14"/>
      <c r="H278" s="220" t="s">
        <v>1</v>
      </c>
      <c r="I278" s="222"/>
      <c r="J278" s="14"/>
      <c r="K278" s="14"/>
      <c r="L278" s="219"/>
      <c r="M278" s="223"/>
      <c r="N278" s="224"/>
      <c r="O278" s="224"/>
      <c r="P278" s="224"/>
      <c r="Q278" s="224"/>
      <c r="R278" s="224"/>
      <c r="S278" s="224"/>
      <c r="T278" s="225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20" t="s">
        <v>194</v>
      </c>
      <c r="AU278" s="220" t="s">
        <v>92</v>
      </c>
      <c r="AV278" s="14" t="s">
        <v>84</v>
      </c>
      <c r="AW278" s="14" t="s">
        <v>32</v>
      </c>
      <c r="AX278" s="14" t="s">
        <v>76</v>
      </c>
      <c r="AY278" s="220" t="s">
        <v>185</v>
      </c>
    </row>
    <row r="279" s="13" customFormat="1">
      <c r="A279" s="13"/>
      <c r="B279" s="199"/>
      <c r="C279" s="13"/>
      <c r="D279" s="194" t="s">
        <v>194</v>
      </c>
      <c r="E279" s="200" t="s">
        <v>1</v>
      </c>
      <c r="F279" s="201" t="s">
        <v>3971</v>
      </c>
      <c r="G279" s="13"/>
      <c r="H279" s="202">
        <v>12.907</v>
      </c>
      <c r="I279" s="203"/>
      <c r="J279" s="13"/>
      <c r="K279" s="13"/>
      <c r="L279" s="199"/>
      <c r="M279" s="204"/>
      <c r="N279" s="205"/>
      <c r="O279" s="205"/>
      <c r="P279" s="205"/>
      <c r="Q279" s="205"/>
      <c r="R279" s="205"/>
      <c r="S279" s="205"/>
      <c r="T279" s="206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00" t="s">
        <v>194</v>
      </c>
      <c r="AU279" s="200" t="s">
        <v>92</v>
      </c>
      <c r="AV279" s="13" t="s">
        <v>92</v>
      </c>
      <c r="AW279" s="13" t="s">
        <v>32</v>
      </c>
      <c r="AX279" s="13" t="s">
        <v>76</v>
      </c>
      <c r="AY279" s="200" t="s">
        <v>185</v>
      </c>
    </row>
    <row r="280" s="13" customFormat="1">
      <c r="A280" s="13"/>
      <c r="B280" s="199"/>
      <c r="C280" s="13"/>
      <c r="D280" s="194" t="s">
        <v>194</v>
      </c>
      <c r="E280" s="200" t="s">
        <v>1</v>
      </c>
      <c r="F280" s="201" t="s">
        <v>3940</v>
      </c>
      <c r="G280" s="13"/>
      <c r="H280" s="202">
        <v>4.5570000000000004</v>
      </c>
      <c r="I280" s="203"/>
      <c r="J280" s="13"/>
      <c r="K280" s="13"/>
      <c r="L280" s="199"/>
      <c r="M280" s="204"/>
      <c r="N280" s="205"/>
      <c r="O280" s="205"/>
      <c r="P280" s="205"/>
      <c r="Q280" s="205"/>
      <c r="R280" s="205"/>
      <c r="S280" s="205"/>
      <c r="T280" s="206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00" t="s">
        <v>194</v>
      </c>
      <c r="AU280" s="200" t="s">
        <v>92</v>
      </c>
      <c r="AV280" s="13" t="s">
        <v>92</v>
      </c>
      <c r="AW280" s="13" t="s">
        <v>32</v>
      </c>
      <c r="AX280" s="13" t="s">
        <v>76</v>
      </c>
      <c r="AY280" s="200" t="s">
        <v>185</v>
      </c>
    </row>
    <row r="281" s="13" customFormat="1">
      <c r="A281" s="13"/>
      <c r="B281" s="199"/>
      <c r="C281" s="13"/>
      <c r="D281" s="194" t="s">
        <v>194</v>
      </c>
      <c r="E281" s="200" t="s">
        <v>1</v>
      </c>
      <c r="F281" s="201" t="s">
        <v>3941</v>
      </c>
      <c r="G281" s="13"/>
      <c r="H281" s="202">
        <v>3.2770000000000001</v>
      </c>
      <c r="I281" s="203"/>
      <c r="J281" s="13"/>
      <c r="K281" s="13"/>
      <c r="L281" s="199"/>
      <c r="M281" s="204"/>
      <c r="N281" s="205"/>
      <c r="O281" s="205"/>
      <c r="P281" s="205"/>
      <c r="Q281" s="205"/>
      <c r="R281" s="205"/>
      <c r="S281" s="205"/>
      <c r="T281" s="206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00" t="s">
        <v>194</v>
      </c>
      <c r="AU281" s="200" t="s">
        <v>92</v>
      </c>
      <c r="AV281" s="13" t="s">
        <v>92</v>
      </c>
      <c r="AW281" s="13" t="s">
        <v>32</v>
      </c>
      <c r="AX281" s="13" t="s">
        <v>76</v>
      </c>
      <c r="AY281" s="200" t="s">
        <v>185</v>
      </c>
    </row>
    <row r="282" s="13" customFormat="1">
      <c r="A282" s="13"/>
      <c r="B282" s="199"/>
      <c r="C282" s="13"/>
      <c r="D282" s="194" t="s">
        <v>194</v>
      </c>
      <c r="E282" s="200" t="s">
        <v>1</v>
      </c>
      <c r="F282" s="201" t="s">
        <v>3942</v>
      </c>
      <c r="G282" s="13"/>
      <c r="H282" s="202">
        <v>6.5540000000000003</v>
      </c>
      <c r="I282" s="203"/>
      <c r="J282" s="13"/>
      <c r="K282" s="13"/>
      <c r="L282" s="199"/>
      <c r="M282" s="204"/>
      <c r="N282" s="205"/>
      <c r="O282" s="205"/>
      <c r="P282" s="205"/>
      <c r="Q282" s="205"/>
      <c r="R282" s="205"/>
      <c r="S282" s="205"/>
      <c r="T282" s="206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00" t="s">
        <v>194</v>
      </c>
      <c r="AU282" s="200" t="s">
        <v>92</v>
      </c>
      <c r="AV282" s="13" t="s">
        <v>92</v>
      </c>
      <c r="AW282" s="13" t="s">
        <v>32</v>
      </c>
      <c r="AX282" s="13" t="s">
        <v>76</v>
      </c>
      <c r="AY282" s="200" t="s">
        <v>185</v>
      </c>
    </row>
    <row r="283" s="13" customFormat="1">
      <c r="A283" s="13"/>
      <c r="B283" s="199"/>
      <c r="C283" s="13"/>
      <c r="D283" s="194" t="s">
        <v>194</v>
      </c>
      <c r="E283" s="200" t="s">
        <v>1</v>
      </c>
      <c r="F283" s="201" t="s">
        <v>3943</v>
      </c>
      <c r="G283" s="13"/>
      <c r="H283" s="202">
        <v>3.2770000000000001</v>
      </c>
      <c r="I283" s="203"/>
      <c r="J283" s="13"/>
      <c r="K283" s="13"/>
      <c r="L283" s="199"/>
      <c r="M283" s="204"/>
      <c r="N283" s="205"/>
      <c r="O283" s="205"/>
      <c r="P283" s="205"/>
      <c r="Q283" s="205"/>
      <c r="R283" s="205"/>
      <c r="S283" s="205"/>
      <c r="T283" s="206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00" t="s">
        <v>194</v>
      </c>
      <c r="AU283" s="200" t="s">
        <v>92</v>
      </c>
      <c r="AV283" s="13" t="s">
        <v>92</v>
      </c>
      <c r="AW283" s="13" t="s">
        <v>32</v>
      </c>
      <c r="AX283" s="13" t="s">
        <v>76</v>
      </c>
      <c r="AY283" s="200" t="s">
        <v>185</v>
      </c>
    </row>
    <row r="284" s="16" customFormat="1">
      <c r="A284" s="16"/>
      <c r="B284" s="234"/>
      <c r="C284" s="16"/>
      <c r="D284" s="194" t="s">
        <v>194</v>
      </c>
      <c r="E284" s="235" t="s">
        <v>1</v>
      </c>
      <c r="F284" s="236" t="s">
        <v>293</v>
      </c>
      <c r="G284" s="16"/>
      <c r="H284" s="237">
        <v>30.572000000000003</v>
      </c>
      <c r="I284" s="238"/>
      <c r="J284" s="16"/>
      <c r="K284" s="16"/>
      <c r="L284" s="234"/>
      <c r="M284" s="239"/>
      <c r="N284" s="240"/>
      <c r="O284" s="240"/>
      <c r="P284" s="240"/>
      <c r="Q284" s="240"/>
      <c r="R284" s="240"/>
      <c r="S284" s="240"/>
      <c r="T284" s="241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T284" s="235" t="s">
        <v>194</v>
      </c>
      <c r="AU284" s="235" t="s">
        <v>92</v>
      </c>
      <c r="AV284" s="16" t="s">
        <v>111</v>
      </c>
      <c r="AW284" s="16" t="s">
        <v>32</v>
      </c>
      <c r="AX284" s="16" t="s">
        <v>76</v>
      </c>
      <c r="AY284" s="235" t="s">
        <v>185</v>
      </c>
    </row>
    <row r="285" s="15" customFormat="1">
      <c r="A285" s="15"/>
      <c r="B285" s="226"/>
      <c r="C285" s="15"/>
      <c r="D285" s="194" t="s">
        <v>194</v>
      </c>
      <c r="E285" s="227" t="s">
        <v>1</v>
      </c>
      <c r="F285" s="228" t="s">
        <v>276</v>
      </c>
      <c r="G285" s="15"/>
      <c r="H285" s="229">
        <v>240.32699999999997</v>
      </c>
      <c r="I285" s="230"/>
      <c r="J285" s="15"/>
      <c r="K285" s="15"/>
      <c r="L285" s="226"/>
      <c r="M285" s="231"/>
      <c r="N285" s="232"/>
      <c r="O285" s="232"/>
      <c r="P285" s="232"/>
      <c r="Q285" s="232"/>
      <c r="R285" s="232"/>
      <c r="S285" s="232"/>
      <c r="T285" s="233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T285" s="227" t="s">
        <v>194</v>
      </c>
      <c r="AU285" s="227" t="s">
        <v>92</v>
      </c>
      <c r="AV285" s="15" t="s">
        <v>191</v>
      </c>
      <c r="AW285" s="15" t="s">
        <v>32</v>
      </c>
      <c r="AX285" s="15" t="s">
        <v>84</v>
      </c>
      <c r="AY285" s="227" t="s">
        <v>185</v>
      </c>
    </row>
    <row r="286" s="12" customFormat="1" ht="22.8" customHeight="1">
      <c r="A286" s="12"/>
      <c r="B286" s="167"/>
      <c r="C286" s="12"/>
      <c r="D286" s="168" t="s">
        <v>75</v>
      </c>
      <c r="E286" s="178" t="s">
        <v>234</v>
      </c>
      <c r="F286" s="178" t="s">
        <v>1004</v>
      </c>
      <c r="G286" s="12"/>
      <c r="H286" s="12"/>
      <c r="I286" s="170"/>
      <c r="J286" s="179">
        <f>BK286</f>
        <v>0</v>
      </c>
      <c r="K286" s="12"/>
      <c r="L286" s="167"/>
      <c r="M286" s="172"/>
      <c r="N286" s="173"/>
      <c r="O286" s="173"/>
      <c r="P286" s="174">
        <f>SUM(P287:P307)</f>
        <v>0</v>
      </c>
      <c r="Q286" s="173"/>
      <c r="R286" s="174">
        <f>SUM(R287:R307)</f>
        <v>0.055151249999999999</v>
      </c>
      <c r="S286" s="173"/>
      <c r="T286" s="175">
        <f>SUM(T287:T307)</f>
        <v>0</v>
      </c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R286" s="168" t="s">
        <v>84</v>
      </c>
      <c r="AT286" s="176" t="s">
        <v>75</v>
      </c>
      <c r="AU286" s="176" t="s">
        <v>84</v>
      </c>
      <c r="AY286" s="168" t="s">
        <v>185</v>
      </c>
      <c r="BK286" s="177">
        <f>SUM(BK287:BK307)</f>
        <v>0</v>
      </c>
    </row>
    <row r="287" s="2" customFormat="1" ht="24.15" customHeight="1">
      <c r="A287" s="38"/>
      <c r="B287" s="180"/>
      <c r="C287" s="181" t="s">
        <v>255</v>
      </c>
      <c r="D287" s="181" t="s">
        <v>187</v>
      </c>
      <c r="E287" s="182" t="s">
        <v>4008</v>
      </c>
      <c r="F287" s="183" t="s">
        <v>4009</v>
      </c>
      <c r="G287" s="184" t="s">
        <v>190</v>
      </c>
      <c r="H287" s="185">
        <v>80.219999999999999</v>
      </c>
      <c r="I287" s="186"/>
      <c r="J287" s="187">
        <f>ROUND(I287*H287,2)</f>
        <v>0</v>
      </c>
      <c r="K287" s="183" t="s">
        <v>199</v>
      </c>
      <c r="L287" s="39"/>
      <c r="M287" s="188" t="s">
        <v>1</v>
      </c>
      <c r="N287" s="189" t="s">
        <v>42</v>
      </c>
      <c r="O287" s="77"/>
      <c r="P287" s="190">
        <f>O287*H287</f>
        <v>0</v>
      </c>
      <c r="Q287" s="190">
        <v>0.00068749999999999996</v>
      </c>
      <c r="R287" s="190">
        <f>Q287*H287</f>
        <v>0.055151249999999999</v>
      </c>
      <c r="S287" s="190">
        <v>0</v>
      </c>
      <c r="T287" s="191">
        <f>S287*H287</f>
        <v>0</v>
      </c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R287" s="192" t="s">
        <v>191</v>
      </c>
      <c r="AT287" s="192" t="s">
        <v>187</v>
      </c>
      <c r="AU287" s="192" t="s">
        <v>92</v>
      </c>
      <c r="AY287" s="19" t="s">
        <v>185</v>
      </c>
      <c r="BE287" s="193">
        <f>IF(N287="základní",J287,0)</f>
        <v>0</v>
      </c>
      <c r="BF287" s="193">
        <f>IF(N287="snížená",J287,0)</f>
        <v>0</v>
      </c>
      <c r="BG287" s="193">
        <f>IF(N287="zákl. přenesená",J287,0)</f>
        <v>0</v>
      </c>
      <c r="BH287" s="193">
        <f>IF(N287="sníž. přenesená",J287,0)</f>
        <v>0</v>
      </c>
      <c r="BI287" s="193">
        <f>IF(N287="nulová",J287,0)</f>
        <v>0</v>
      </c>
      <c r="BJ287" s="19" t="s">
        <v>92</v>
      </c>
      <c r="BK287" s="193">
        <f>ROUND(I287*H287,2)</f>
        <v>0</v>
      </c>
      <c r="BL287" s="19" t="s">
        <v>191</v>
      </c>
      <c r="BM287" s="192" t="s">
        <v>4010</v>
      </c>
    </row>
    <row r="288" s="2" customFormat="1">
      <c r="A288" s="38"/>
      <c r="B288" s="39"/>
      <c r="C288" s="38"/>
      <c r="D288" s="194" t="s">
        <v>193</v>
      </c>
      <c r="E288" s="38"/>
      <c r="F288" s="195" t="s">
        <v>4009</v>
      </c>
      <c r="G288" s="38"/>
      <c r="H288" s="38"/>
      <c r="I288" s="196"/>
      <c r="J288" s="38"/>
      <c r="K288" s="38"/>
      <c r="L288" s="39"/>
      <c r="M288" s="197"/>
      <c r="N288" s="198"/>
      <c r="O288" s="77"/>
      <c r="P288" s="77"/>
      <c r="Q288" s="77"/>
      <c r="R288" s="77"/>
      <c r="S288" s="77"/>
      <c r="T288" s="7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T288" s="19" t="s">
        <v>193</v>
      </c>
      <c r="AU288" s="19" t="s">
        <v>92</v>
      </c>
    </row>
    <row r="289" s="2" customFormat="1">
      <c r="A289" s="38"/>
      <c r="B289" s="39"/>
      <c r="C289" s="38"/>
      <c r="D289" s="207" t="s">
        <v>201</v>
      </c>
      <c r="E289" s="38"/>
      <c r="F289" s="208" t="s">
        <v>4011</v>
      </c>
      <c r="G289" s="38"/>
      <c r="H289" s="38"/>
      <c r="I289" s="196"/>
      <c r="J289" s="38"/>
      <c r="K289" s="38"/>
      <c r="L289" s="39"/>
      <c r="M289" s="197"/>
      <c r="N289" s="198"/>
      <c r="O289" s="77"/>
      <c r="P289" s="77"/>
      <c r="Q289" s="77"/>
      <c r="R289" s="77"/>
      <c r="S289" s="77"/>
      <c r="T289" s="7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T289" s="19" t="s">
        <v>201</v>
      </c>
      <c r="AU289" s="19" t="s">
        <v>92</v>
      </c>
    </row>
    <row r="290" s="14" customFormat="1">
      <c r="A290" s="14"/>
      <c r="B290" s="219"/>
      <c r="C290" s="14"/>
      <c r="D290" s="194" t="s">
        <v>194</v>
      </c>
      <c r="E290" s="220" t="s">
        <v>1</v>
      </c>
      <c r="F290" s="221" t="s">
        <v>3898</v>
      </c>
      <c r="G290" s="14"/>
      <c r="H290" s="220" t="s">
        <v>1</v>
      </c>
      <c r="I290" s="222"/>
      <c r="J290" s="14"/>
      <c r="K290" s="14"/>
      <c r="L290" s="219"/>
      <c r="M290" s="223"/>
      <c r="N290" s="224"/>
      <c r="O290" s="224"/>
      <c r="P290" s="224"/>
      <c r="Q290" s="224"/>
      <c r="R290" s="224"/>
      <c r="S290" s="224"/>
      <c r="T290" s="225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20" t="s">
        <v>194</v>
      </c>
      <c r="AU290" s="220" t="s">
        <v>92</v>
      </c>
      <c r="AV290" s="14" t="s">
        <v>84</v>
      </c>
      <c r="AW290" s="14" t="s">
        <v>32</v>
      </c>
      <c r="AX290" s="14" t="s">
        <v>76</v>
      </c>
      <c r="AY290" s="220" t="s">
        <v>185</v>
      </c>
    </row>
    <row r="291" s="14" customFormat="1">
      <c r="A291" s="14"/>
      <c r="B291" s="219"/>
      <c r="C291" s="14"/>
      <c r="D291" s="194" t="s">
        <v>194</v>
      </c>
      <c r="E291" s="220" t="s">
        <v>1</v>
      </c>
      <c r="F291" s="221" t="s">
        <v>4012</v>
      </c>
      <c r="G291" s="14"/>
      <c r="H291" s="220" t="s">
        <v>1</v>
      </c>
      <c r="I291" s="222"/>
      <c r="J291" s="14"/>
      <c r="K291" s="14"/>
      <c r="L291" s="219"/>
      <c r="M291" s="223"/>
      <c r="N291" s="224"/>
      <c r="O291" s="224"/>
      <c r="P291" s="224"/>
      <c r="Q291" s="224"/>
      <c r="R291" s="224"/>
      <c r="S291" s="224"/>
      <c r="T291" s="225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20" t="s">
        <v>194</v>
      </c>
      <c r="AU291" s="220" t="s">
        <v>92</v>
      </c>
      <c r="AV291" s="14" t="s">
        <v>84</v>
      </c>
      <c r="AW291" s="14" t="s">
        <v>32</v>
      </c>
      <c r="AX291" s="14" t="s">
        <v>76</v>
      </c>
      <c r="AY291" s="220" t="s">
        <v>185</v>
      </c>
    </row>
    <row r="292" s="13" customFormat="1">
      <c r="A292" s="13"/>
      <c r="B292" s="199"/>
      <c r="C292" s="13"/>
      <c r="D292" s="194" t="s">
        <v>194</v>
      </c>
      <c r="E292" s="200" t="s">
        <v>1</v>
      </c>
      <c r="F292" s="201" t="s">
        <v>3920</v>
      </c>
      <c r="G292" s="13"/>
      <c r="H292" s="202">
        <v>10.6</v>
      </c>
      <c r="I292" s="203"/>
      <c r="J292" s="13"/>
      <c r="K292" s="13"/>
      <c r="L292" s="199"/>
      <c r="M292" s="204"/>
      <c r="N292" s="205"/>
      <c r="O292" s="205"/>
      <c r="P292" s="205"/>
      <c r="Q292" s="205"/>
      <c r="R292" s="205"/>
      <c r="S292" s="205"/>
      <c r="T292" s="206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00" t="s">
        <v>194</v>
      </c>
      <c r="AU292" s="200" t="s">
        <v>92</v>
      </c>
      <c r="AV292" s="13" t="s">
        <v>92</v>
      </c>
      <c r="AW292" s="13" t="s">
        <v>32</v>
      </c>
      <c r="AX292" s="13" t="s">
        <v>76</v>
      </c>
      <c r="AY292" s="200" t="s">
        <v>185</v>
      </c>
    </row>
    <row r="293" s="13" customFormat="1">
      <c r="A293" s="13"/>
      <c r="B293" s="199"/>
      <c r="C293" s="13"/>
      <c r="D293" s="194" t="s">
        <v>194</v>
      </c>
      <c r="E293" s="200" t="s">
        <v>1</v>
      </c>
      <c r="F293" s="201" t="s">
        <v>3921</v>
      </c>
      <c r="G293" s="13"/>
      <c r="H293" s="202">
        <v>21.199999999999999</v>
      </c>
      <c r="I293" s="203"/>
      <c r="J293" s="13"/>
      <c r="K293" s="13"/>
      <c r="L293" s="199"/>
      <c r="M293" s="204"/>
      <c r="N293" s="205"/>
      <c r="O293" s="205"/>
      <c r="P293" s="205"/>
      <c r="Q293" s="205"/>
      <c r="R293" s="205"/>
      <c r="S293" s="205"/>
      <c r="T293" s="206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00" t="s">
        <v>194</v>
      </c>
      <c r="AU293" s="200" t="s">
        <v>92</v>
      </c>
      <c r="AV293" s="13" t="s">
        <v>92</v>
      </c>
      <c r="AW293" s="13" t="s">
        <v>32</v>
      </c>
      <c r="AX293" s="13" t="s">
        <v>76</v>
      </c>
      <c r="AY293" s="200" t="s">
        <v>185</v>
      </c>
    </row>
    <row r="294" s="13" customFormat="1">
      <c r="A294" s="13"/>
      <c r="B294" s="199"/>
      <c r="C294" s="13"/>
      <c r="D294" s="194" t="s">
        <v>194</v>
      </c>
      <c r="E294" s="200" t="s">
        <v>1</v>
      </c>
      <c r="F294" s="201" t="s">
        <v>3922</v>
      </c>
      <c r="G294" s="13"/>
      <c r="H294" s="202">
        <v>19.699999999999999</v>
      </c>
      <c r="I294" s="203"/>
      <c r="J294" s="13"/>
      <c r="K294" s="13"/>
      <c r="L294" s="199"/>
      <c r="M294" s="204"/>
      <c r="N294" s="205"/>
      <c r="O294" s="205"/>
      <c r="P294" s="205"/>
      <c r="Q294" s="205"/>
      <c r="R294" s="205"/>
      <c r="S294" s="205"/>
      <c r="T294" s="206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00" t="s">
        <v>194</v>
      </c>
      <c r="AU294" s="200" t="s">
        <v>92</v>
      </c>
      <c r="AV294" s="13" t="s">
        <v>92</v>
      </c>
      <c r="AW294" s="13" t="s">
        <v>32</v>
      </c>
      <c r="AX294" s="13" t="s">
        <v>76</v>
      </c>
      <c r="AY294" s="200" t="s">
        <v>185</v>
      </c>
    </row>
    <row r="295" s="13" customFormat="1">
      <c r="A295" s="13"/>
      <c r="B295" s="199"/>
      <c r="C295" s="13"/>
      <c r="D295" s="194" t="s">
        <v>194</v>
      </c>
      <c r="E295" s="200" t="s">
        <v>1</v>
      </c>
      <c r="F295" s="201" t="s">
        <v>3923</v>
      </c>
      <c r="G295" s="13"/>
      <c r="H295" s="202">
        <v>18.899999999999999</v>
      </c>
      <c r="I295" s="203"/>
      <c r="J295" s="13"/>
      <c r="K295" s="13"/>
      <c r="L295" s="199"/>
      <c r="M295" s="204"/>
      <c r="N295" s="205"/>
      <c r="O295" s="205"/>
      <c r="P295" s="205"/>
      <c r="Q295" s="205"/>
      <c r="R295" s="205"/>
      <c r="S295" s="205"/>
      <c r="T295" s="206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00" t="s">
        <v>194</v>
      </c>
      <c r="AU295" s="200" t="s">
        <v>92</v>
      </c>
      <c r="AV295" s="13" t="s">
        <v>92</v>
      </c>
      <c r="AW295" s="13" t="s">
        <v>32</v>
      </c>
      <c r="AX295" s="13" t="s">
        <v>76</v>
      </c>
      <c r="AY295" s="200" t="s">
        <v>185</v>
      </c>
    </row>
    <row r="296" s="13" customFormat="1">
      <c r="A296" s="13"/>
      <c r="B296" s="199"/>
      <c r="C296" s="13"/>
      <c r="D296" s="194" t="s">
        <v>194</v>
      </c>
      <c r="E296" s="200" t="s">
        <v>1</v>
      </c>
      <c r="F296" s="201" t="s">
        <v>4013</v>
      </c>
      <c r="G296" s="13"/>
      <c r="H296" s="202">
        <v>9.8200000000000003</v>
      </c>
      <c r="I296" s="203"/>
      <c r="J296" s="13"/>
      <c r="K296" s="13"/>
      <c r="L296" s="199"/>
      <c r="M296" s="204"/>
      <c r="N296" s="205"/>
      <c r="O296" s="205"/>
      <c r="P296" s="205"/>
      <c r="Q296" s="205"/>
      <c r="R296" s="205"/>
      <c r="S296" s="205"/>
      <c r="T296" s="206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00" t="s">
        <v>194</v>
      </c>
      <c r="AU296" s="200" t="s">
        <v>92</v>
      </c>
      <c r="AV296" s="13" t="s">
        <v>92</v>
      </c>
      <c r="AW296" s="13" t="s">
        <v>32</v>
      </c>
      <c r="AX296" s="13" t="s">
        <v>76</v>
      </c>
      <c r="AY296" s="200" t="s">
        <v>185</v>
      </c>
    </row>
    <row r="297" s="15" customFormat="1">
      <c r="A297" s="15"/>
      <c r="B297" s="226"/>
      <c r="C297" s="15"/>
      <c r="D297" s="194" t="s">
        <v>194</v>
      </c>
      <c r="E297" s="227" t="s">
        <v>1</v>
      </c>
      <c r="F297" s="228" t="s">
        <v>276</v>
      </c>
      <c r="G297" s="15"/>
      <c r="H297" s="229">
        <v>80.219999999999999</v>
      </c>
      <c r="I297" s="230"/>
      <c r="J297" s="15"/>
      <c r="K297" s="15"/>
      <c r="L297" s="226"/>
      <c r="M297" s="231"/>
      <c r="N297" s="232"/>
      <c r="O297" s="232"/>
      <c r="P297" s="232"/>
      <c r="Q297" s="232"/>
      <c r="R297" s="232"/>
      <c r="S297" s="232"/>
      <c r="T297" s="233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T297" s="227" t="s">
        <v>194</v>
      </c>
      <c r="AU297" s="227" t="s">
        <v>92</v>
      </c>
      <c r="AV297" s="15" t="s">
        <v>191</v>
      </c>
      <c r="AW297" s="15" t="s">
        <v>32</v>
      </c>
      <c r="AX297" s="15" t="s">
        <v>84</v>
      </c>
      <c r="AY297" s="227" t="s">
        <v>185</v>
      </c>
    </row>
    <row r="298" s="2" customFormat="1" ht="37.8" customHeight="1">
      <c r="A298" s="38"/>
      <c r="B298" s="180"/>
      <c r="C298" s="181" t="s">
        <v>278</v>
      </c>
      <c r="D298" s="181" t="s">
        <v>187</v>
      </c>
      <c r="E298" s="182" t="s">
        <v>4014</v>
      </c>
      <c r="F298" s="183" t="s">
        <v>4015</v>
      </c>
      <c r="G298" s="184" t="s">
        <v>190</v>
      </c>
      <c r="H298" s="185">
        <v>70.400000000000006</v>
      </c>
      <c r="I298" s="186"/>
      <c r="J298" s="187">
        <f>ROUND(I298*H298,2)</f>
        <v>0</v>
      </c>
      <c r="K298" s="183" t="s">
        <v>199</v>
      </c>
      <c r="L298" s="39"/>
      <c r="M298" s="188" t="s">
        <v>1</v>
      </c>
      <c r="N298" s="189" t="s">
        <v>42</v>
      </c>
      <c r="O298" s="77"/>
      <c r="P298" s="190">
        <f>O298*H298</f>
        <v>0</v>
      </c>
      <c r="Q298" s="190">
        <v>0</v>
      </c>
      <c r="R298" s="190">
        <f>Q298*H298</f>
        <v>0</v>
      </c>
      <c r="S298" s="190">
        <v>0</v>
      </c>
      <c r="T298" s="191">
        <f>S298*H298</f>
        <v>0</v>
      </c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R298" s="192" t="s">
        <v>191</v>
      </c>
      <c r="AT298" s="192" t="s">
        <v>187</v>
      </c>
      <c r="AU298" s="192" t="s">
        <v>92</v>
      </c>
      <c r="AY298" s="19" t="s">
        <v>185</v>
      </c>
      <c r="BE298" s="193">
        <f>IF(N298="základní",J298,0)</f>
        <v>0</v>
      </c>
      <c r="BF298" s="193">
        <f>IF(N298="snížená",J298,0)</f>
        <v>0</v>
      </c>
      <c r="BG298" s="193">
        <f>IF(N298="zákl. přenesená",J298,0)</f>
        <v>0</v>
      </c>
      <c r="BH298" s="193">
        <f>IF(N298="sníž. přenesená",J298,0)</f>
        <v>0</v>
      </c>
      <c r="BI298" s="193">
        <f>IF(N298="nulová",J298,0)</f>
        <v>0</v>
      </c>
      <c r="BJ298" s="19" t="s">
        <v>92</v>
      </c>
      <c r="BK298" s="193">
        <f>ROUND(I298*H298,2)</f>
        <v>0</v>
      </c>
      <c r="BL298" s="19" t="s">
        <v>191</v>
      </c>
      <c r="BM298" s="192" t="s">
        <v>4016</v>
      </c>
    </row>
    <row r="299" s="2" customFormat="1">
      <c r="A299" s="38"/>
      <c r="B299" s="39"/>
      <c r="C299" s="38"/>
      <c r="D299" s="194" t="s">
        <v>193</v>
      </c>
      <c r="E299" s="38"/>
      <c r="F299" s="195" t="s">
        <v>4015</v>
      </c>
      <c r="G299" s="38"/>
      <c r="H299" s="38"/>
      <c r="I299" s="196"/>
      <c r="J299" s="38"/>
      <c r="K299" s="38"/>
      <c r="L299" s="39"/>
      <c r="M299" s="197"/>
      <c r="N299" s="198"/>
      <c r="O299" s="77"/>
      <c r="P299" s="77"/>
      <c r="Q299" s="77"/>
      <c r="R299" s="77"/>
      <c r="S299" s="77"/>
      <c r="T299" s="7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T299" s="19" t="s">
        <v>193</v>
      </c>
      <c r="AU299" s="19" t="s">
        <v>92</v>
      </c>
    </row>
    <row r="300" s="2" customFormat="1">
      <c r="A300" s="38"/>
      <c r="B300" s="39"/>
      <c r="C300" s="38"/>
      <c r="D300" s="207" t="s">
        <v>201</v>
      </c>
      <c r="E300" s="38"/>
      <c r="F300" s="208" t="s">
        <v>4017</v>
      </c>
      <c r="G300" s="38"/>
      <c r="H300" s="38"/>
      <c r="I300" s="196"/>
      <c r="J300" s="38"/>
      <c r="K300" s="38"/>
      <c r="L300" s="39"/>
      <c r="M300" s="197"/>
      <c r="N300" s="198"/>
      <c r="O300" s="77"/>
      <c r="P300" s="77"/>
      <c r="Q300" s="77"/>
      <c r="R300" s="77"/>
      <c r="S300" s="77"/>
      <c r="T300" s="7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T300" s="19" t="s">
        <v>201</v>
      </c>
      <c r="AU300" s="19" t="s">
        <v>92</v>
      </c>
    </row>
    <row r="301" s="14" customFormat="1">
      <c r="A301" s="14"/>
      <c r="B301" s="219"/>
      <c r="C301" s="14"/>
      <c r="D301" s="194" t="s">
        <v>194</v>
      </c>
      <c r="E301" s="220" t="s">
        <v>1</v>
      </c>
      <c r="F301" s="221" t="s">
        <v>3898</v>
      </c>
      <c r="G301" s="14"/>
      <c r="H301" s="220" t="s">
        <v>1</v>
      </c>
      <c r="I301" s="222"/>
      <c r="J301" s="14"/>
      <c r="K301" s="14"/>
      <c r="L301" s="219"/>
      <c r="M301" s="223"/>
      <c r="N301" s="224"/>
      <c r="O301" s="224"/>
      <c r="P301" s="224"/>
      <c r="Q301" s="224"/>
      <c r="R301" s="224"/>
      <c r="S301" s="224"/>
      <c r="T301" s="225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20" t="s">
        <v>194</v>
      </c>
      <c r="AU301" s="220" t="s">
        <v>92</v>
      </c>
      <c r="AV301" s="14" t="s">
        <v>84</v>
      </c>
      <c r="AW301" s="14" t="s">
        <v>32</v>
      </c>
      <c r="AX301" s="14" t="s">
        <v>76</v>
      </c>
      <c r="AY301" s="220" t="s">
        <v>185</v>
      </c>
    </row>
    <row r="302" s="14" customFormat="1">
      <c r="A302" s="14"/>
      <c r="B302" s="219"/>
      <c r="C302" s="14"/>
      <c r="D302" s="194" t="s">
        <v>194</v>
      </c>
      <c r="E302" s="220" t="s">
        <v>1</v>
      </c>
      <c r="F302" s="221" t="s">
        <v>4018</v>
      </c>
      <c r="G302" s="14"/>
      <c r="H302" s="220" t="s">
        <v>1</v>
      </c>
      <c r="I302" s="222"/>
      <c r="J302" s="14"/>
      <c r="K302" s="14"/>
      <c r="L302" s="219"/>
      <c r="M302" s="223"/>
      <c r="N302" s="224"/>
      <c r="O302" s="224"/>
      <c r="P302" s="224"/>
      <c r="Q302" s="224"/>
      <c r="R302" s="224"/>
      <c r="S302" s="224"/>
      <c r="T302" s="225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20" t="s">
        <v>194</v>
      </c>
      <c r="AU302" s="220" t="s">
        <v>92</v>
      </c>
      <c r="AV302" s="14" t="s">
        <v>84</v>
      </c>
      <c r="AW302" s="14" t="s">
        <v>32</v>
      </c>
      <c r="AX302" s="14" t="s">
        <v>76</v>
      </c>
      <c r="AY302" s="220" t="s">
        <v>185</v>
      </c>
    </row>
    <row r="303" s="13" customFormat="1">
      <c r="A303" s="13"/>
      <c r="B303" s="199"/>
      <c r="C303" s="13"/>
      <c r="D303" s="194" t="s">
        <v>194</v>
      </c>
      <c r="E303" s="200" t="s">
        <v>1</v>
      </c>
      <c r="F303" s="201" t="s">
        <v>3920</v>
      </c>
      <c r="G303" s="13"/>
      <c r="H303" s="202">
        <v>10.6</v>
      </c>
      <c r="I303" s="203"/>
      <c r="J303" s="13"/>
      <c r="K303" s="13"/>
      <c r="L303" s="199"/>
      <c r="M303" s="204"/>
      <c r="N303" s="205"/>
      <c r="O303" s="205"/>
      <c r="P303" s="205"/>
      <c r="Q303" s="205"/>
      <c r="R303" s="205"/>
      <c r="S303" s="205"/>
      <c r="T303" s="206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00" t="s">
        <v>194</v>
      </c>
      <c r="AU303" s="200" t="s">
        <v>92</v>
      </c>
      <c r="AV303" s="13" t="s">
        <v>92</v>
      </c>
      <c r="AW303" s="13" t="s">
        <v>32</v>
      </c>
      <c r="AX303" s="13" t="s">
        <v>76</v>
      </c>
      <c r="AY303" s="200" t="s">
        <v>185</v>
      </c>
    </row>
    <row r="304" s="13" customFormat="1">
      <c r="A304" s="13"/>
      <c r="B304" s="199"/>
      <c r="C304" s="13"/>
      <c r="D304" s="194" t="s">
        <v>194</v>
      </c>
      <c r="E304" s="200" t="s">
        <v>1</v>
      </c>
      <c r="F304" s="201" t="s">
        <v>3921</v>
      </c>
      <c r="G304" s="13"/>
      <c r="H304" s="202">
        <v>21.199999999999999</v>
      </c>
      <c r="I304" s="203"/>
      <c r="J304" s="13"/>
      <c r="K304" s="13"/>
      <c r="L304" s="199"/>
      <c r="M304" s="204"/>
      <c r="N304" s="205"/>
      <c r="O304" s="205"/>
      <c r="P304" s="205"/>
      <c r="Q304" s="205"/>
      <c r="R304" s="205"/>
      <c r="S304" s="205"/>
      <c r="T304" s="206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00" t="s">
        <v>194</v>
      </c>
      <c r="AU304" s="200" t="s">
        <v>92</v>
      </c>
      <c r="AV304" s="13" t="s">
        <v>92</v>
      </c>
      <c r="AW304" s="13" t="s">
        <v>32</v>
      </c>
      <c r="AX304" s="13" t="s">
        <v>76</v>
      </c>
      <c r="AY304" s="200" t="s">
        <v>185</v>
      </c>
    </row>
    <row r="305" s="13" customFormat="1">
      <c r="A305" s="13"/>
      <c r="B305" s="199"/>
      <c r="C305" s="13"/>
      <c r="D305" s="194" t="s">
        <v>194</v>
      </c>
      <c r="E305" s="200" t="s">
        <v>1</v>
      </c>
      <c r="F305" s="201" t="s">
        <v>3922</v>
      </c>
      <c r="G305" s="13"/>
      <c r="H305" s="202">
        <v>19.699999999999999</v>
      </c>
      <c r="I305" s="203"/>
      <c r="J305" s="13"/>
      <c r="K305" s="13"/>
      <c r="L305" s="199"/>
      <c r="M305" s="204"/>
      <c r="N305" s="205"/>
      <c r="O305" s="205"/>
      <c r="P305" s="205"/>
      <c r="Q305" s="205"/>
      <c r="R305" s="205"/>
      <c r="S305" s="205"/>
      <c r="T305" s="206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00" t="s">
        <v>194</v>
      </c>
      <c r="AU305" s="200" t="s">
        <v>92</v>
      </c>
      <c r="AV305" s="13" t="s">
        <v>92</v>
      </c>
      <c r="AW305" s="13" t="s">
        <v>32</v>
      </c>
      <c r="AX305" s="13" t="s">
        <v>76</v>
      </c>
      <c r="AY305" s="200" t="s">
        <v>185</v>
      </c>
    </row>
    <row r="306" s="13" customFormat="1">
      <c r="A306" s="13"/>
      <c r="B306" s="199"/>
      <c r="C306" s="13"/>
      <c r="D306" s="194" t="s">
        <v>194</v>
      </c>
      <c r="E306" s="200" t="s">
        <v>1</v>
      </c>
      <c r="F306" s="201" t="s">
        <v>3923</v>
      </c>
      <c r="G306" s="13"/>
      <c r="H306" s="202">
        <v>18.899999999999999</v>
      </c>
      <c r="I306" s="203"/>
      <c r="J306" s="13"/>
      <c r="K306" s="13"/>
      <c r="L306" s="199"/>
      <c r="M306" s="204"/>
      <c r="N306" s="205"/>
      <c r="O306" s="205"/>
      <c r="P306" s="205"/>
      <c r="Q306" s="205"/>
      <c r="R306" s="205"/>
      <c r="S306" s="205"/>
      <c r="T306" s="206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00" t="s">
        <v>194</v>
      </c>
      <c r="AU306" s="200" t="s">
        <v>92</v>
      </c>
      <c r="AV306" s="13" t="s">
        <v>92</v>
      </c>
      <c r="AW306" s="13" t="s">
        <v>32</v>
      </c>
      <c r="AX306" s="13" t="s">
        <v>76</v>
      </c>
      <c r="AY306" s="200" t="s">
        <v>185</v>
      </c>
    </row>
    <row r="307" s="15" customFormat="1">
      <c r="A307" s="15"/>
      <c r="B307" s="226"/>
      <c r="C307" s="15"/>
      <c r="D307" s="194" t="s">
        <v>194</v>
      </c>
      <c r="E307" s="227" t="s">
        <v>1</v>
      </c>
      <c r="F307" s="228" t="s">
        <v>276</v>
      </c>
      <c r="G307" s="15"/>
      <c r="H307" s="229">
        <v>70.400000000000006</v>
      </c>
      <c r="I307" s="230"/>
      <c r="J307" s="15"/>
      <c r="K307" s="15"/>
      <c r="L307" s="226"/>
      <c r="M307" s="231"/>
      <c r="N307" s="232"/>
      <c r="O307" s="232"/>
      <c r="P307" s="232"/>
      <c r="Q307" s="232"/>
      <c r="R307" s="232"/>
      <c r="S307" s="232"/>
      <c r="T307" s="233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T307" s="227" t="s">
        <v>194</v>
      </c>
      <c r="AU307" s="227" t="s">
        <v>92</v>
      </c>
      <c r="AV307" s="15" t="s">
        <v>191</v>
      </c>
      <c r="AW307" s="15" t="s">
        <v>32</v>
      </c>
      <c r="AX307" s="15" t="s">
        <v>84</v>
      </c>
      <c r="AY307" s="227" t="s">
        <v>185</v>
      </c>
    </row>
    <row r="308" s="12" customFormat="1" ht="22.8" customHeight="1">
      <c r="A308" s="12"/>
      <c r="B308" s="167"/>
      <c r="C308" s="12"/>
      <c r="D308" s="168" t="s">
        <v>75</v>
      </c>
      <c r="E308" s="178" t="s">
        <v>1638</v>
      </c>
      <c r="F308" s="178" t="s">
        <v>1639</v>
      </c>
      <c r="G308" s="12"/>
      <c r="H308" s="12"/>
      <c r="I308" s="170"/>
      <c r="J308" s="179">
        <f>BK308</f>
        <v>0</v>
      </c>
      <c r="K308" s="12"/>
      <c r="L308" s="167"/>
      <c r="M308" s="172"/>
      <c r="N308" s="173"/>
      <c r="O308" s="173"/>
      <c r="P308" s="174">
        <f>SUM(P309:P311)</f>
        <v>0</v>
      </c>
      <c r="Q308" s="173"/>
      <c r="R308" s="174">
        <f>SUM(R309:R311)</f>
        <v>0</v>
      </c>
      <c r="S308" s="173"/>
      <c r="T308" s="175">
        <f>SUM(T309:T311)</f>
        <v>0</v>
      </c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R308" s="168" t="s">
        <v>84</v>
      </c>
      <c r="AT308" s="176" t="s">
        <v>75</v>
      </c>
      <c r="AU308" s="176" t="s">
        <v>84</v>
      </c>
      <c r="AY308" s="168" t="s">
        <v>185</v>
      </c>
      <c r="BK308" s="177">
        <f>SUM(BK309:BK311)</f>
        <v>0</v>
      </c>
    </row>
    <row r="309" s="2" customFormat="1" ht="21.75" customHeight="1">
      <c r="A309" s="38"/>
      <c r="B309" s="180"/>
      <c r="C309" s="181" t="s">
        <v>296</v>
      </c>
      <c r="D309" s="181" t="s">
        <v>187</v>
      </c>
      <c r="E309" s="182" t="s">
        <v>1641</v>
      </c>
      <c r="F309" s="183" t="s">
        <v>1642</v>
      </c>
      <c r="G309" s="184" t="s">
        <v>225</v>
      </c>
      <c r="H309" s="185">
        <v>24.553000000000001</v>
      </c>
      <c r="I309" s="186"/>
      <c r="J309" s="187">
        <f>ROUND(I309*H309,2)</f>
        <v>0</v>
      </c>
      <c r="K309" s="183" t="s">
        <v>199</v>
      </c>
      <c r="L309" s="39"/>
      <c r="M309" s="188" t="s">
        <v>1</v>
      </c>
      <c r="N309" s="189" t="s">
        <v>42</v>
      </c>
      <c r="O309" s="77"/>
      <c r="P309" s="190">
        <f>O309*H309</f>
        <v>0</v>
      </c>
      <c r="Q309" s="190">
        <v>0</v>
      </c>
      <c r="R309" s="190">
        <f>Q309*H309</f>
        <v>0</v>
      </c>
      <c r="S309" s="190">
        <v>0</v>
      </c>
      <c r="T309" s="191">
        <f>S309*H309</f>
        <v>0</v>
      </c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R309" s="192" t="s">
        <v>191</v>
      </c>
      <c r="AT309" s="192" t="s">
        <v>187</v>
      </c>
      <c r="AU309" s="192" t="s">
        <v>92</v>
      </c>
      <c r="AY309" s="19" t="s">
        <v>185</v>
      </c>
      <c r="BE309" s="193">
        <f>IF(N309="základní",J309,0)</f>
        <v>0</v>
      </c>
      <c r="BF309" s="193">
        <f>IF(N309="snížená",J309,0)</f>
        <v>0</v>
      </c>
      <c r="BG309" s="193">
        <f>IF(N309="zákl. přenesená",J309,0)</f>
        <v>0</v>
      </c>
      <c r="BH309" s="193">
        <f>IF(N309="sníž. přenesená",J309,0)</f>
        <v>0</v>
      </c>
      <c r="BI309" s="193">
        <f>IF(N309="nulová",J309,0)</f>
        <v>0</v>
      </c>
      <c r="BJ309" s="19" t="s">
        <v>92</v>
      </c>
      <c r="BK309" s="193">
        <f>ROUND(I309*H309,2)</f>
        <v>0</v>
      </c>
      <c r="BL309" s="19" t="s">
        <v>191</v>
      </c>
      <c r="BM309" s="192" t="s">
        <v>4019</v>
      </c>
    </row>
    <row r="310" s="2" customFormat="1">
      <c r="A310" s="38"/>
      <c r="B310" s="39"/>
      <c r="C310" s="38"/>
      <c r="D310" s="194" t="s">
        <v>193</v>
      </c>
      <c r="E310" s="38"/>
      <c r="F310" s="195" t="s">
        <v>1642</v>
      </c>
      <c r="G310" s="38"/>
      <c r="H310" s="38"/>
      <c r="I310" s="196"/>
      <c r="J310" s="38"/>
      <c r="K310" s="38"/>
      <c r="L310" s="39"/>
      <c r="M310" s="197"/>
      <c r="N310" s="198"/>
      <c r="O310" s="77"/>
      <c r="P310" s="77"/>
      <c r="Q310" s="77"/>
      <c r="R310" s="77"/>
      <c r="S310" s="77"/>
      <c r="T310" s="7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T310" s="19" t="s">
        <v>193</v>
      </c>
      <c r="AU310" s="19" t="s">
        <v>92</v>
      </c>
    </row>
    <row r="311" s="2" customFormat="1">
      <c r="A311" s="38"/>
      <c r="B311" s="39"/>
      <c r="C311" s="38"/>
      <c r="D311" s="207" t="s">
        <v>201</v>
      </c>
      <c r="E311" s="38"/>
      <c r="F311" s="208" t="s">
        <v>1644</v>
      </c>
      <c r="G311" s="38"/>
      <c r="H311" s="38"/>
      <c r="I311" s="196"/>
      <c r="J311" s="38"/>
      <c r="K311" s="38"/>
      <c r="L311" s="39"/>
      <c r="M311" s="197"/>
      <c r="N311" s="198"/>
      <c r="O311" s="77"/>
      <c r="P311" s="77"/>
      <c r="Q311" s="77"/>
      <c r="R311" s="77"/>
      <c r="S311" s="77"/>
      <c r="T311" s="7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T311" s="19" t="s">
        <v>201</v>
      </c>
      <c r="AU311" s="19" t="s">
        <v>92</v>
      </c>
    </row>
    <row r="312" s="12" customFormat="1" ht="25.92" customHeight="1">
      <c r="A312" s="12"/>
      <c r="B312" s="167"/>
      <c r="C312" s="12"/>
      <c r="D312" s="168" t="s">
        <v>75</v>
      </c>
      <c r="E312" s="169" t="s">
        <v>1787</v>
      </c>
      <c r="F312" s="169" t="s">
        <v>1788</v>
      </c>
      <c r="G312" s="12"/>
      <c r="H312" s="12"/>
      <c r="I312" s="170"/>
      <c r="J312" s="171">
        <f>BK312</f>
        <v>0</v>
      </c>
      <c r="K312" s="12"/>
      <c r="L312" s="167"/>
      <c r="M312" s="172"/>
      <c r="N312" s="173"/>
      <c r="O312" s="173"/>
      <c r="P312" s="174">
        <f>P313+P439</f>
        <v>0</v>
      </c>
      <c r="Q312" s="173"/>
      <c r="R312" s="174">
        <f>R313+R439</f>
        <v>1.0802365600000001</v>
      </c>
      <c r="S312" s="173"/>
      <c r="T312" s="175">
        <f>T313+T439</f>
        <v>0</v>
      </c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R312" s="168" t="s">
        <v>92</v>
      </c>
      <c r="AT312" s="176" t="s">
        <v>75</v>
      </c>
      <c r="AU312" s="176" t="s">
        <v>76</v>
      </c>
      <c r="AY312" s="168" t="s">
        <v>185</v>
      </c>
      <c r="BK312" s="177">
        <f>BK313+BK439</f>
        <v>0</v>
      </c>
    </row>
    <row r="313" s="12" customFormat="1" ht="22.8" customHeight="1">
      <c r="A313" s="12"/>
      <c r="B313" s="167"/>
      <c r="C313" s="12"/>
      <c r="D313" s="168" t="s">
        <v>75</v>
      </c>
      <c r="E313" s="178" t="s">
        <v>1789</v>
      </c>
      <c r="F313" s="178" t="s">
        <v>1790</v>
      </c>
      <c r="G313" s="12"/>
      <c r="H313" s="12"/>
      <c r="I313" s="170"/>
      <c r="J313" s="179">
        <f>BK313</f>
        <v>0</v>
      </c>
      <c r="K313" s="12"/>
      <c r="L313" s="167"/>
      <c r="M313" s="172"/>
      <c r="N313" s="173"/>
      <c r="O313" s="173"/>
      <c r="P313" s="174">
        <f>SUM(P314:P438)</f>
        <v>0</v>
      </c>
      <c r="Q313" s="173"/>
      <c r="R313" s="174">
        <f>SUM(R314:R438)</f>
        <v>1.0129450000000002</v>
      </c>
      <c r="S313" s="173"/>
      <c r="T313" s="175">
        <f>SUM(T314:T438)</f>
        <v>0</v>
      </c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R313" s="168" t="s">
        <v>92</v>
      </c>
      <c r="AT313" s="176" t="s">
        <v>75</v>
      </c>
      <c r="AU313" s="176" t="s">
        <v>84</v>
      </c>
      <c r="AY313" s="168" t="s">
        <v>185</v>
      </c>
      <c r="BK313" s="177">
        <f>SUM(BK314:BK438)</f>
        <v>0</v>
      </c>
    </row>
    <row r="314" s="2" customFormat="1" ht="24.15" customHeight="1">
      <c r="A314" s="38"/>
      <c r="B314" s="180"/>
      <c r="C314" s="181" t="s">
        <v>301</v>
      </c>
      <c r="D314" s="181" t="s">
        <v>187</v>
      </c>
      <c r="E314" s="182" t="s">
        <v>4020</v>
      </c>
      <c r="F314" s="183" t="s">
        <v>4021</v>
      </c>
      <c r="G314" s="184" t="s">
        <v>190</v>
      </c>
      <c r="H314" s="185">
        <v>132.315</v>
      </c>
      <c r="I314" s="186"/>
      <c r="J314" s="187">
        <f>ROUND(I314*H314,2)</f>
        <v>0</v>
      </c>
      <c r="K314" s="183" t="s">
        <v>199</v>
      </c>
      <c r="L314" s="39"/>
      <c r="M314" s="188" t="s">
        <v>1</v>
      </c>
      <c r="N314" s="189" t="s">
        <v>42</v>
      </c>
      <c r="O314" s="77"/>
      <c r="P314" s="190">
        <f>O314*H314</f>
        <v>0</v>
      </c>
      <c r="Q314" s="190">
        <v>0</v>
      </c>
      <c r="R314" s="190">
        <f>Q314*H314</f>
        <v>0</v>
      </c>
      <c r="S314" s="190">
        <v>0</v>
      </c>
      <c r="T314" s="191">
        <f>S314*H314</f>
        <v>0</v>
      </c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R314" s="192" t="s">
        <v>301</v>
      </c>
      <c r="AT314" s="192" t="s">
        <v>187</v>
      </c>
      <c r="AU314" s="192" t="s">
        <v>92</v>
      </c>
      <c r="AY314" s="19" t="s">
        <v>185</v>
      </c>
      <c r="BE314" s="193">
        <f>IF(N314="základní",J314,0)</f>
        <v>0</v>
      </c>
      <c r="BF314" s="193">
        <f>IF(N314="snížená",J314,0)</f>
        <v>0</v>
      </c>
      <c r="BG314" s="193">
        <f>IF(N314="zákl. přenesená",J314,0)</f>
        <v>0</v>
      </c>
      <c r="BH314" s="193">
        <f>IF(N314="sníž. přenesená",J314,0)</f>
        <v>0</v>
      </c>
      <c r="BI314" s="193">
        <f>IF(N314="nulová",J314,0)</f>
        <v>0</v>
      </c>
      <c r="BJ314" s="19" t="s">
        <v>92</v>
      </c>
      <c r="BK314" s="193">
        <f>ROUND(I314*H314,2)</f>
        <v>0</v>
      </c>
      <c r="BL314" s="19" t="s">
        <v>301</v>
      </c>
      <c r="BM314" s="192" t="s">
        <v>4022</v>
      </c>
    </row>
    <row r="315" s="2" customFormat="1">
      <c r="A315" s="38"/>
      <c r="B315" s="39"/>
      <c r="C315" s="38"/>
      <c r="D315" s="194" t="s">
        <v>193</v>
      </c>
      <c r="E315" s="38"/>
      <c r="F315" s="195" t="s">
        <v>4021</v>
      </c>
      <c r="G315" s="38"/>
      <c r="H315" s="38"/>
      <c r="I315" s="196"/>
      <c r="J315" s="38"/>
      <c r="K315" s="38"/>
      <c r="L315" s="39"/>
      <c r="M315" s="197"/>
      <c r="N315" s="198"/>
      <c r="O315" s="77"/>
      <c r="P315" s="77"/>
      <c r="Q315" s="77"/>
      <c r="R315" s="77"/>
      <c r="S315" s="77"/>
      <c r="T315" s="7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T315" s="19" t="s">
        <v>193</v>
      </c>
      <c r="AU315" s="19" t="s">
        <v>92</v>
      </c>
    </row>
    <row r="316" s="2" customFormat="1">
      <c r="A316" s="38"/>
      <c r="B316" s="39"/>
      <c r="C316" s="38"/>
      <c r="D316" s="207" t="s">
        <v>201</v>
      </c>
      <c r="E316" s="38"/>
      <c r="F316" s="208" t="s">
        <v>4023</v>
      </c>
      <c r="G316" s="38"/>
      <c r="H316" s="38"/>
      <c r="I316" s="196"/>
      <c r="J316" s="38"/>
      <c r="K316" s="38"/>
      <c r="L316" s="39"/>
      <c r="M316" s="197"/>
      <c r="N316" s="198"/>
      <c r="O316" s="77"/>
      <c r="P316" s="77"/>
      <c r="Q316" s="77"/>
      <c r="R316" s="77"/>
      <c r="S316" s="77"/>
      <c r="T316" s="7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T316" s="19" t="s">
        <v>201</v>
      </c>
      <c r="AU316" s="19" t="s">
        <v>92</v>
      </c>
    </row>
    <row r="317" s="14" customFormat="1">
      <c r="A317" s="14"/>
      <c r="B317" s="219"/>
      <c r="C317" s="14"/>
      <c r="D317" s="194" t="s">
        <v>194</v>
      </c>
      <c r="E317" s="220" t="s">
        <v>1</v>
      </c>
      <c r="F317" s="221" t="s">
        <v>3898</v>
      </c>
      <c r="G317" s="14"/>
      <c r="H317" s="220" t="s">
        <v>1</v>
      </c>
      <c r="I317" s="222"/>
      <c r="J317" s="14"/>
      <c r="K317" s="14"/>
      <c r="L317" s="219"/>
      <c r="M317" s="223"/>
      <c r="N317" s="224"/>
      <c r="O317" s="224"/>
      <c r="P317" s="224"/>
      <c r="Q317" s="224"/>
      <c r="R317" s="224"/>
      <c r="S317" s="224"/>
      <c r="T317" s="225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20" t="s">
        <v>194</v>
      </c>
      <c r="AU317" s="220" t="s">
        <v>92</v>
      </c>
      <c r="AV317" s="14" t="s">
        <v>84</v>
      </c>
      <c r="AW317" s="14" t="s">
        <v>32</v>
      </c>
      <c r="AX317" s="14" t="s">
        <v>76</v>
      </c>
      <c r="AY317" s="220" t="s">
        <v>185</v>
      </c>
    </row>
    <row r="318" s="14" customFormat="1">
      <c r="A318" s="14"/>
      <c r="B318" s="219"/>
      <c r="C318" s="14"/>
      <c r="D318" s="194" t="s">
        <v>194</v>
      </c>
      <c r="E318" s="220" t="s">
        <v>1</v>
      </c>
      <c r="F318" s="221" t="s">
        <v>4024</v>
      </c>
      <c r="G318" s="14"/>
      <c r="H318" s="220" t="s">
        <v>1</v>
      </c>
      <c r="I318" s="222"/>
      <c r="J318" s="14"/>
      <c r="K318" s="14"/>
      <c r="L318" s="219"/>
      <c r="M318" s="223"/>
      <c r="N318" s="224"/>
      <c r="O318" s="224"/>
      <c r="P318" s="224"/>
      <c r="Q318" s="224"/>
      <c r="R318" s="224"/>
      <c r="S318" s="224"/>
      <c r="T318" s="225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20" t="s">
        <v>194</v>
      </c>
      <c r="AU318" s="220" t="s">
        <v>92</v>
      </c>
      <c r="AV318" s="14" t="s">
        <v>84</v>
      </c>
      <c r="AW318" s="14" t="s">
        <v>32</v>
      </c>
      <c r="AX318" s="14" t="s">
        <v>76</v>
      </c>
      <c r="AY318" s="220" t="s">
        <v>185</v>
      </c>
    </row>
    <row r="319" s="13" customFormat="1">
      <c r="A319" s="13"/>
      <c r="B319" s="199"/>
      <c r="C319" s="13"/>
      <c r="D319" s="194" t="s">
        <v>194</v>
      </c>
      <c r="E319" s="200" t="s">
        <v>1</v>
      </c>
      <c r="F319" s="201" t="s">
        <v>3933</v>
      </c>
      <c r="G319" s="13"/>
      <c r="H319" s="202">
        <v>15.541</v>
      </c>
      <c r="I319" s="203"/>
      <c r="J319" s="13"/>
      <c r="K319" s="13"/>
      <c r="L319" s="199"/>
      <c r="M319" s="204"/>
      <c r="N319" s="205"/>
      <c r="O319" s="205"/>
      <c r="P319" s="205"/>
      <c r="Q319" s="205"/>
      <c r="R319" s="205"/>
      <c r="S319" s="205"/>
      <c r="T319" s="206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00" t="s">
        <v>194</v>
      </c>
      <c r="AU319" s="200" t="s">
        <v>92</v>
      </c>
      <c r="AV319" s="13" t="s">
        <v>92</v>
      </c>
      <c r="AW319" s="13" t="s">
        <v>32</v>
      </c>
      <c r="AX319" s="13" t="s">
        <v>76</v>
      </c>
      <c r="AY319" s="200" t="s">
        <v>185</v>
      </c>
    </row>
    <row r="320" s="13" customFormat="1">
      <c r="A320" s="13"/>
      <c r="B320" s="199"/>
      <c r="C320" s="13"/>
      <c r="D320" s="194" t="s">
        <v>194</v>
      </c>
      <c r="E320" s="200" t="s">
        <v>1</v>
      </c>
      <c r="F320" s="201" t="s">
        <v>3934</v>
      </c>
      <c r="G320" s="13"/>
      <c r="H320" s="202">
        <v>28.600000000000001</v>
      </c>
      <c r="I320" s="203"/>
      <c r="J320" s="13"/>
      <c r="K320" s="13"/>
      <c r="L320" s="199"/>
      <c r="M320" s="204"/>
      <c r="N320" s="205"/>
      <c r="O320" s="205"/>
      <c r="P320" s="205"/>
      <c r="Q320" s="205"/>
      <c r="R320" s="205"/>
      <c r="S320" s="205"/>
      <c r="T320" s="206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00" t="s">
        <v>194</v>
      </c>
      <c r="AU320" s="200" t="s">
        <v>92</v>
      </c>
      <c r="AV320" s="13" t="s">
        <v>92</v>
      </c>
      <c r="AW320" s="13" t="s">
        <v>32</v>
      </c>
      <c r="AX320" s="13" t="s">
        <v>76</v>
      </c>
      <c r="AY320" s="200" t="s">
        <v>185</v>
      </c>
    </row>
    <row r="321" s="13" customFormat="1">
      <c r="A321" s="13"/>
      <c r="B321" s="199"/>
      <c r="C321" s="13"/>
      <c r="D321" s="194" t="s">
        <v>194</v>
      </c>
      <c r="E321" s="200" t="s">
        <v>1</v>
      </c>
      <c r="F321" s="201" t="s">
        <v>3935</v>
      </c>
      <c r="G321" s="13"/>
      <c r="H321" s="202">
        <v>32.890000000000001</v>
      </c>
      <c r="I321" s="203"/>
      <c r="J321" s="13"/>
      <c r="K321" s="13"/>
      <c r="L321" s="199"/>
      <c r="M321" s="204"/>
      <c r="N321" s="205"/>
      <c r="O321" s="205"/>
      <c r="P321" s="205"/>
      <c r="Q321" s="205"/>
      <c r="R321" s="205"/>
      <c r="S321" s="205"/>
      <c r="T321" s="206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00" t="s">
        <v>194</v>
      </c>
      <c r="AU321" s="200" t="s">
        <v>92</v>
      </c>
      <c r="AV321" s="13" t="s">
        <v>92</v>
      </c>
      <c r="AW321" s="13" t="s">
        <v>32</v>
      </c>
      <c r="AX321" s="13" t="s">
        <v>76</v>
      </c>
      <c r="AY321" s="200" t="s">
        <v>185</v>
      </c>
    </row>
    <row r="322" s="13" customFormat="1">
      <c r="A322" s="13"/>
      <c r="B322" s="199"/>
      <c r="C322" s="13"/>
      <c r="D322" s="194" t="s">
        <v>194</v>
      </c>
      <c r="E322" s="200" t="s">
        <v>1</v>
      </c>
      <c r="F322" s="201" t="s">
        <v>3936</v>
      </c>
      <c r="G322" s="13"/>
      <c r="H322" s="202">
        <v>19.219000000000001</v>
      </c>
      <c r="I322" s="203"/>
      <c r="J322" s="13"/>
      <c r="K322" s="13"/>
      <c r="L322" s="199"/>
      <c r="M322" s="204"/>
      <c r="N322" s="205"/>
      <c r="O322" s="205"/>
      <c r="P322" s="205"/>
      <c r="Q322" s="205"/>
      <c r="R322" s="205"/>
      <c r="S322" s="205"/>
      <c r="T322" s="206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00" t="s">
        <v>194</v>
      </c>
      <c r="AU322" s="200" t="s">
        <v>92</v>
      </c>
      <c r="AV322" s="13" t="s">
        <v>92</v>
      </c>
      <c r="AW322" s="13" t="s">
        <v>32</v>
      </c>
      <c r="AX322" s="13" t="s">
        <v>76</v>
      </c>
      <c r="AY322" s="200" t="s">
        <v>185</v>
      </c>
    </row>
    <row r="323" s="13" customFormat="1">
      <c r="A323" s="13"/>
      <c r="B323" s="199"/>
      <c r="C323" s="13"/>
      <c r="D323" s="194" t="s">
        <v>194</v>
      </c>
      <c r="E323" s="200" t="s">
        <v>1</v>
      </c>
      <c r="F323" s="201" t="s">
        <v>3937</v>
      </c>
      <c r="G323" s="13"/>
      <c r="H323" s="202">
        <v>36.064999999999998</v>
      </c>
      <c r="I323" s="203"/>
      <c r="J323" s="13"/>
      <c r="K323" s="13"/>
      <c r="L323" s="199"/>
      <c r="M323" s="204"/>
      <c r="N323" s="205"/>
      <c r="O323" s="205"/>
      <c r="P323" s="205"/>
      <c r="Q323" s="205"/>
      <c r="R323" s="205"/>
      <c r="S323" s="205"/>
      <c r="T323" s="206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00" t="s">
        <v>194</v>
      </c>
      <c r="AU323" s="200" t="s">
        <v>92</v>
      </c>
      <c r="AV323" s="13" t="s">
        <v>92</v>
      </c>
      <c r="AW323" s="13" t="s">
        <v>32</v>
      </c>
      <c r="AX323" s="13" t="s">
        <v>76</v>
      </c>
      <c r="AY323" s="200" t="s">
        <v>185</v>
      </c>
    </row>
    <row r="324" s="15" customFormat="1">
      <c r="A324" s="15"/>
      <c r="B324" s="226"/>
      <c r="C324" s="15"/>
      <c r="D324" s="194" t="s">
        <v>194</v>
      </c>
      <c r="E324" s="227" t="s">
        <v>1</v>
      </c>
      <c r="F324" s="228" t="s">
        <v>276</v>
      </c>
      <c r="G324" s="15"/>
      <c r="H324" s="229">
        <v>132.315</v>
      </c>
      <c r="I324" s="230"/>
      <c r="J324" s="15"/>
      <c r="K324" s="15"/>
      <c r="L324" s="226"/>
      <c r="M324" s="231"/>
      <c r="N324" s="232"/>
      <c r="O324" s="232"/>
      <c r="P324" s="232"/>
      <c r="Q324" s="232"/>
      <c r="R324" s="232"/>
      <c r="S324" s="232"/>
      <c r="T324" s="233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T324" s="227" t="s">
        <v>194</v>
      </c>
      <c r="AU324" s="227" t="s">
        <v>92</v>
      </c>
      <c r="AV324" s="15" t="s">
        <v>191</v>
      </c>
      <c r="AW324" s="15" t="s">
        <v>32</v>
      </c>
      <c r="AX324" s="15" t="s">
        <v>84</v>
      </c>
      <c r="AY324" s="227" t="s">
        <v>185</v>
      </c>
    </row>
    <row r="325" s="2" customFormat="1" ht="24.15" customHeight="1">
      <c r="A325" s="38"/>
      <c r="B325" s="180"/>
      <c r="C325" s="209" t="s">
        <v>306</v>
      </c>
      <c r="D325" s="209" t="s">
        <v>240</v>
      </c>
      <c r="E325" s="210" t="s">
        <v>4025</v>
      </c>
      <c r="F325" s="211" t="s">
        <v>4026</v>
      </c>
      <c r="G325" s="212" t="s">
        <v>252</v>
      </c>
      <c r="H325" s="213">
        <v>13.231999999999999</v>
      </c>
      <c r="I325" s="214"/>
      <c r="J325" s="215">
        <f>ROUND(I325*H325,2)</f>
        <v>0</v>
      </c>
      <c r="K325" s="211" t="s">
        <v>199</v>
      </c>
      <c r="L325" s="216"/>
      <c r="M325" s="217" t="s">
        <v>1</v>
      </c>
      <c r="N325" s="218" t="s">
        <v>42</v>
      </c>
      <c r="O325" s="77"/>
      <c r="P325" s="190">
        <f>O325*H325</f>
        <v>0</v>
      </c>
      <c r="Q325" s="190">
        <v>0.001</v>
      </c>
      <c r="R325" s="190">
        <f>Q325*H325</f>
        <v>0.013231999999999999</v>
      </c>
      <c r="S325" s="190">
        <v>0</v>
      </c>
      <c r="T325" s="191">
        <f>S325*H325</f>
        <v>0</v>
      </c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R325" s="192" t="s">
        <v>414</v>
      </c>
      <c r="AT325" s="192" t="s">
        <v>240</v>
      </c>
      <c r="AU325" s="192" t="s">
        <v>92</v>
      </c>
      <c r="AY325" s="19" t="s">
        <v>185</v>
      </c>
      <c r="BE325" s="193">
        <f>IF(N325="základní",J325,0)</f>
        <v>0</v>
      </c>
      <c r="BF325" s="193">
        <f>IF(N325="snížená",J325,0)</f>
        <v>0</v>
      </c>
      <c r="BG325" s="193">
        <f>IF(N325="zákl. přenesená",J325,0)</f>
        <v>0</v>
      </c>
      <c r="BH325" s="193">
        <f>IF(N325="sníž. přenesená",J325,0)</f>
        <v>0</v>
      </c>
      <c r="BI325" s="193">
        <f>IF(N325="nulová",J325,0)</f>
        <v>0</v>
      </c>
      <c r="BJ325" s="19" t="s">
        <v>92</v>
      </c>
      <c r="BK325" s="193">
        <f>ROUND(I325*H325,2)</f>
        <v>0</v>
      </c>
      <c r="BL325" s="19" t="s">
        <v>301</v>
      </c>
      <c r="BM325" s="192" t="s">
        <v>4027</v>
      </c>
    </row>
    <row r="326" s="2" customFormat="1">
      <c r="A326" s="38"/>
      <c r="B326" s="39"/>
      <c r="C326" s="38"/>
      <c r="D326" s="194" t="s">
        <v>193</v>
      </c>
      <c r="E326" s="38"/>
      <c r="F326" s="195" t="s">
        <v>4026</v>
      </c>
      <c r="G326" s="38"/>
      <c r="H326" s="38"/>
      <c r="I326" s="196"/>
      <c r="J326" s="38"/>
      <c r="K326" s="38"/>
      <c r="L326" s="39"/>
      <c r="M326" s="197"/>
      <c r="N326" s="198"/>
      <c r="O326" s="77"/>
      <c r="P326" s="77"/>
      <c r="Q326" s="77"/>
      <c r="R326" s="77"/>
      <c r="S326" s="77"/>
      <c r="T326" s="7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T326" s="19" t="s">
        <v>193</v>
      </c>
      <c r="AU326" s="19" t="s">
        <v>92</v>
      </c>
    </row>
    <row r="327" s="13" customFormat="1">
      <c r="A327" s="13"/>
      <c r="B327" s="199"/>
      <c r="C327" s="13"/>
      <c r="D327" s="194" t="s">
        <v>194</v>
      </c>
      <c r="E327" s="200" t="s">
        <v>1</v>
      </c>
      <c r="F327" s="201" t="s">
        <v>4028</v>
      </c>
      <c r="G327" s="13"/>
      <c r="H327" s="202">
        <v>13.231999999999999</v>
      </c>
      <c r="I327" s="203"/>
      <c r="J327" s="13"/>
      <c r="K327" s="13"/>
      <c r="L327" s="199"/>
      <c r="M327" s="204"/>
      <c r="N327" s="205"/>
      <c r="O327" s="205"/>
      <c r="P327" s="205"/>
      <c r="Q327" s="205"/>
      <c r="R327" s="205"/>
      <c r="S327" s="205"/>
      <c r="T327" s="206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00" t="s">
        <v>194</v>
      </c>
      <c r="AU327" s="200" t="s">
        <v>92</v>
      </c>
      <c r="AV327" s="13" t="s">
        <v>92</v>
      </c>
      <c r="AW327" s="13" t="s">
        <v>32</v>
      </c>
      <c r="AX327" s="13" t="s">
        <v>84</v>
      </c>
      <c r="AY327" s="200" t="s">
        <v>185</v>
      </c>
    </row>
    <row r="328" s="2" customFormat="1" ht="33" customHeight="1">
      <c r="A328" s="38"/>
      <c r="B328" s="180"/>
      <c r="C328" s="181" t="s">
        <v>313</v>
      </c>
      <c r="D328" s="181" t="s">
        <v>187</v>
      </c>
      <c r="E328" s="182" t="s">
        <v>4029</v>
      </c>
      <c r="F328" s="183" t="s">
        <v>4030</v>
      </c>
      <c r="G328" s="184" t="s">
        <v>190</v>
      </c>
      <c r="H328" s="185">
        <v>74.450000000000003</v>
      </c>
      <c r="I328" s="186"/>
      <c r="J328" s="187">
        <f>ROUND(I328*H328,2)</f>
        <v>0</v>
      </c>
      <c r="K328" s="183" t="s">
        <v>199</v>
      </c>
      <c r="L328" s="39"/>
      <c r="M328" s="188" t="s">
        <v>1</v>
      </c>
      <c r="N328" s="189" t="s">
        <v>42</v>
      </c>
      <c r="O328" s="77"/>
      <c r="P328" s="190">
        <f>O328*H328</f>
        <v>0</v>
      </c>
      <c r="Q328" s="190">
        <v>0</v>
      </c>
      <c r="R328" s="190">
        <f>Q328*H328</f>
        <v>0</v>
      </c>
      <c r="S328" s="190">
        <v>0</v>
      </c>
      <c r="T328" s="191">
        <f>S328*H328</f>
        <v>0</v>
      </c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R328" s="192" t="s">
        <v>301</v>
      </c>
      <c r="AT328" s="192" t="s">
        <v>187</v>
      </c>
      <c r="AU328" s="192" t="s">
        <v>92</v>
      </c>
      <c r="AY328" s="19" t="s">
        <v>185</v>
      </c>
      <c r="BE328" s="193">
        <f>IF(N328="základní",J328,0)</f>
        <v>0</v>
      </c>
      <c r="BF328" s="193">
        <f>IF(N328="snížená",J328,0)</f>
        <v>0</v>
      </c>
      <c r="BG328" s="193">
        <f>IF(N328="zákl. přenesená",J328,0)</f>
        <v>0</v>
      </c>
      <c r="BH328" s="193">
        <f>IF(N328="sníž. přenesená",J328,0)</f>
        <v>0</v>
      </c>
      <c r="BI328" s="193">
        <f>IF(N328="nulová",J328,0)</f>
        <v>0</v>
      </c>
      <c r="BJ328" s="19" t="s">
        <v>92</v>
      </c>
      <c r="BK328" s="193">
        <f>ROUND(I328*H328,2)</f>
        <v>0</v>
      </c>
      <c r="BL328" s="19" t="s">
        <v>301</v>
      </c>
      <c r="BM328" s="192" t="s">
        <v>4031</v>
      </c>
    </row>
    <row r="329" s="2" customFormat="1">
      <c r="A329" s="38"/>
      <c r="B329" s="39"/>
      <c r="C329" s="38"/>
      <c r="D329" s="194" t="s">
        <v>193</v>
      </c>
      <c r="E329" s="38"/>
      <c r="F329" s="195" t="s">
        <v>4030</v>
      </c>
      <c r="G329" s="38"/>
      <c r="H329" s="38"/>
      <c r="I329" s="196"/>
      <c r="J329" s="38"/>
      <c r="K329" s="38"/>
      <c r="L329" s="39"/>
      <c r="M329" s="197"/>
      <c r="N329" s="198"/>
      <c r="O329" s="77"/>
      <c r="P329" s="77"/>
      <c r="Q329" s="77"/>
      <c r="R329" s="77"/>
      <c r="S329" s="77"/>
      <c r="T329" s="7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T329" s="19" t="s">
        <v>193</v>
      </c>
      <c r="AU329" s="19" t="s">
        <v>92</v>
      </c>
    </row>
    <row r="330" s="2" customFormat="1">
      <c r="A330" s="38"/>
      <c r="B330" s="39"/>
      <c r="C330" s="38"/>
      <c r="D330" s="207" t="s">
        <v>201</v>
      </c>
      <c r="E330" s="38"/>
      <c r="F330" s="208" t="s">
        <v>4032</v>
      </c>
      <c r="G330" s="38"/>
      <c r="H330" s="38"/>
      <c r="I330" s="196"/>
      <c r="J330" s="38"/>
      <c r="K330" s="38"/>
      <c r="L330" s="39"/>
      <c r="M330" s="197"/>
      <c r="N330" s="198"/>
      <c r="O330" s="77"/>
      <c r="P330" s="77"/>
      <c r="Q330" s="77"/>
      <c r="R330" s="77"/>
      <c r="S330" s="77"/>
      <c r="T330" s="7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T330" s="19" t="s">
        <v>201</v>
      </c>
      <c r="AU330" s="19" t="s">
        <v>92</v>
      </c>
    </row>
    <row r="331" s="14" customFormat="1">
      <c r="A331" s="14"/>
      <c r="B331" s="219"/>
      <c r="C331" s="14"/>
      <c r="D331" s="194" t="s">
        <v>194</v>
      </c>
      <c r="E331" s="220" t="s">
        <v>1</v>
      </c>
      <c r="F331" s="221" t="s">
        <v>3898</v>
      </c>
      <c r="G331" s="14"/>
      <c r="H331" s="220" t="s">
        <v>1</v>
      </c>
      <c r="I331" s="222"/>
      <c r="J331" s="14"/>
      <c r="K331" s="14"/>
      <c r="L331" s="219"/>
      <c r="M331" s="223"/>
      <c r="N331" s="224"/>
      <c r="O331" s="224"/>
      <c r="P331" s="224"/>
      <c r="Q331" s="224"/>
      <c r="R331" s="224"/>
      <c r="S331" s="224"/>
      <c r="T331" s="225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20" t="s">
        <v>194</v>
      </c>
      <c r="AU331" s="220" t="s">
        <v>92</v>
      </c>
      <c r="AV331" s="14" t="s">
        <v>84</v>
      </c>
      <c r="AW331" s="14" t="s">
        <v>32</v>
      </c>
      <c r="AX331" s="14" t="s">
        <v>76</v>
      </c>
      <c r="AY331" s="220" t="s">
        <v>185</v>
      </c>
    </row>
    <row r="332" s="14" customFormat="1">
      <c r="A332" s="14"/>
      <c r="B332" s="219"/>
      <c r="C332" s="14"/>
      <c r="D332" s="194" t="s">
        <v>194</v>
      </c>
      <c r="E332" s="220" t="s">
        <v>1</v>
      </c>
      <c r="F332" s="221" t="s">
        <v>4033</v>
      </c>
      <c r="G332" s="14"/>
      <c r="H332" s="220" t="s">
        <v>1</v>
      </c>
      <c r="I332" s="222"/>
      <c r="J332" s="14"/>
      <c r="K332" s="14"/>
      <c r="L332" s="219"/>
      <c r="M332" s="223"/>
      <c r="N332" s="224"/>
      <c r="O332" s="224"/>
      <c r="P332" s="224"/>
      <c r="Q332" s="224"/>
      <c r="R332" s="224"/>
      <c r="S332" s="224"/>
      <c r="T332" s="225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20" t="s">
        <v>194</v>
      </c>
      <c r="AU332" s="220" t="s">
        <v>92</v>
      </c>
      <c r="AV332" s="14" t="s">
        <v>84</v>
      </c>
      <c r="AW332" s="14" t="s">
        <v>32</v>
      </c>
      <c r="AX332" s="14" t="s">
        <v>76</v>
      </c>
      <c r="AY332" s="220" t="s">
        <v>185</v>
      </c>
    </row>
    <row r="333" s="13" customFormat="1">
      <c r="A333" s="13"/>
      <c r="B333" s="199"/>
      <c r="C333" s="13"/>
      <c r="D333" s="194" t="s">
        <v>194</v>
      </c>
      <c r="E333" s="200" t="s">
        <v>1</v>
      </c>
      <c r="F333" s="201" t="s">
        <v>3920</v>
      </c>
      <c r="G333" s="13"/>
      <c r="H333" s="202">
        <v>10.6</v>
      </c>
      <c r="I333" s="203"/>
      <c r="J333" s="13"/>
      <c r="K333" s="13"/>
      <c r="L333" s="199"/>
      <c r="M333" s="204"/>
      <c r="N333" s="205"/>
      <c r="O333" s="205"/>
      <c r="P333" s="205"/>
      <c r="Q333" s="205"/>
      <c r="R333" s="205"/>
      <c r="S333" s="205"/>
      <c r="T333" s="206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00" t="s">
        <v>194</v>
      </c>
      <c r="AU333" s="200" t="s">
        <v>92</v>
      </c>
      <c r="AV333" s="13" t="s">
        <v>92</v>
      </c>
      <c r="AW333" s="13" t="s">
        <v>32</v>
      </c>
      <c r="AX333" s="13" t="s">
        <v>76</v>
      </c>
      <c r="AY333" s="200" t="s">
        <v>185</v>
      </c>
    </row>
    <row r="334" s="13" customFormat="1">
      <c r="A334" s="13"/>
      <c r="B334" s="199"/>
      <c r="C334" s="13"/>
      <c r="D334" s="194" t="s">
        <v>194</v>
      </c>
      <c r="E334" s="200" t="s">
        <v>1</v>
      </c>
      <c r="F334" s="201" t="s">
        <v>4034</v>
      </c>
      <c r="G334" s="13"/>
      <c r="H334" s="202">
        <v>4.0499999999999998</v>
      </c>
      <c r="I334" s="203"/>
      <c r="J334" s="13"/>
      <c r="K334" s="13"/>
      <c r="L334" s="199"/>
      <c r="M334" s="204"/>
      <c r="N334" s="205"/>
      <c r="O334" s="205"/>
      <c r="P334" s="205"/>
      <c r="Q334" s="205"/>
      <c r="R334" s="205"/>
      <c r="S334" s="205"/>
      <c r="T334" s="206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00" t="s">
        <v>194</v>
      </c>
      <c r="AU334" s="200" t="s">
        <v>92</v>
      </c>
      <c r="AV334" s="13" t="s">
        <v>92</v>
      </c>
      <c r="AW334" s="13" t="s">
        <v>32</v>
      </c>
      <c r="AX334" s="13" t="s">
        <v>76</v>
      </c>
      <c r="AY334" s="200" t="s">
        <v>185</v>
      </c>
    </row>
    <row r="335" s="13" customFormat="1">
      <c r="A335" s="13"/>
      <c r="B335" s="199"/>
      <c r="C335" s="13"/>
      <c r="D335" s="194" t="s">
        <v>194</v>
      </c>
      <c r="E335" s="200" t="s">
        <v>1</v>
      </c>
      <c r="F335" s="201" t="s">
        <v>3921</v>
      </c>
      <c r="G335" s="13"/>
      <c r="H335" s="202">
        <v>21.199999999999999</v>
      </c>
      <c r="I335" s="203"/>
      <c r="J335" s="13"/>
      <c r="K335" s="13"/>
      <c r="L335" s="199"/>
      <c r="M335" s="204"/>
      <c r="N335" s="205"/>
      <c r="O335" s="205"/>
      <c r="P335" s="205"/>
      <c r="Q335" s="205"/>
      <c r="R335" s="205"/>
      <c r="S335" s="205"/>
      <c r="T335" s="206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00" t="s">
        <v>194</v>
      </c>
      <c r="AU335" s="200" t="s">
        <v>92</v>
      </c>
      <c r="AV335" s="13" t="s">
        <v>92</v>
      </c>
      <c r="AW335" s="13" t="s">
        <v>32</v>
      </c>
      <c r="AX335" s="13" t="s">
        <v>76</v>
      </c>
      <c r="AY335" s="200" t="s">
        <v>185</v>
      </c>
    </row>
    <row r="336" s="13" customFormat="1">
      <c r="A336" s="13"/>
      <c r="B336" s="199"/>
      <c r="C336" s="13"/>
      <c r="D336" s="194" t="s">
        <v>194</v>
      </c>
      <c r="E336" s="200" t="s">
        <v>1</v>
      </c>
      <c r="F336" s="201" t="s">
        <v>3922</v>
      </c>
      <c r="G336" s="13"/>
      <c r="H336" s="202">
        <v>19.699999999999999</v>
      </c>
      <c r="I336" s="203"/>
      <c r="J336" s="13"/>
      <c r="K336" s="13"/>
      <c r="L336" s="199"/>
      <c r="M336" s="204"/>
      <c r="N336" s="205"/>
      <c r="O336" s="205"/>
      <c r="P336" s="205"/>
      <c r="Q336" s="205"/>
      <c r="R336" s="205"/>
      <c r="S336" s="205"/>
      <c r="T336" s="206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00" t="s">
        <v>194</v>
      </c>
      <c r="AU336" s="200" t="s">
        <v>92</v>
      </c>
      <c r="AV336" s="13" t="s">
        <v>92</v>
      </c>
      <c r="AW336" s="13" t="s">
        <v>32</v>
      </c>
      <c r="AX336" s="13" t="s">
        <v>76</v>
      </c>
      <c r="AY336" s="200" t="s">
        <v>185</v>
      </c>
    </row>
    <row r="337" s="13" customFormat="1">
      <c r="A337" s="13"/>
      <c r="B337" s="199"/>
      <c r="C337" s="13"/>
      <c r="D337" s="194" t="s">
        <v>194</v>
      </c>
      <c r="E337" s="200" t="s">
        <v>1</v>
      </c>
      <c r="F337" s="201" t="s">
        <v>3923</v>
      </c>
      <c r="G337" s="13"/>
      <c r="H337" s="202">
        <v>18.899999999999999</v>
      </c>
      <c r="I337" s="203"/>
      <c r="J337" s="13"/>
      <c r="K337" s="13"/>
      <c r="L337" s="199"/>
      <c r="M337" s="204"/>
      <c r="N337" s="205"/>
      <c r="O337" s="205"/>
      <c r="P337" s="205"/>
      <c r="Q337" s="205"/>
      <c r="R337" s="205"/>
      <c r="S337" s="205"/>
      <c r="T337" s="206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00" t="s">
        <v>194</v>
      </c>
      <c r="AU337" s="200" t="s">
        <v>92</v>
      </c>
      <c r="AV337" s="13" t="s">
        <v>92</v>
      </c>
      <c r="AW337" s="13" t="s">
        <v>32</v>
      </c>
      <c r="AX337" s="13" t="s">
        <v>76</v>
      </c>
      <c r="AY337" s="200" t="s">
        <v>185</v>
      </c>
    </row>
    <row r="338" s="15" customFormat="1">
      <c r="A338" s="15"/>
      <c r="B338" s="226"/>
      <c r="C338" s="15"/>
      <c r="D338" s="194" t="s">
        <v>194</v>
      </c>
      <c r="E338" s="227" t="s">
        <v>1</v>
      </c>
      <c r="F338" s="228" t="s">
        <v>276</v>
      </c>
      <c r="G338" s="15"/>
      <c r="H338" s="229">
        <v>74.449999999999989</v>
      </c>
      <c r="I338" s="230"/>
      <c r="J338" s="15"/>
      <c r="K338" s="15"/>
      <c r="L338" s="226"/>
      <c r="M338" s="231"/>
      <c r="N338" s="232"/>
      <c r="O338" s="232"/>
      <c r="P338" s="232"/>
      <c r="Q338" s="232"/>
      <c r="R338" s="232"/>
      <c r="S338" s="232"/>
      <c r="T338" s="233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T338" s="227" t="s">
        <v>194</v>
      </c>
      <c r="AU338" s="227" t="s">
        <v>92</v>
      </c>
      <c r="AV338" s="15" t="s">
        <v>191</v>
      </c>
      <c r="AW338" s="15" t="s">
        <v>32</v>
      </c>
      <c r="AX338" s="15" t="s">
        <v>84</v>
      </c>
      <c r="AY338" s="227" t="s">
        <v>185</v>
      </c>
    </row>
    <row r="339" s="2" customFormat="1" ht="33" customHeight="1">
      <c r="A339" s="38"/>
      <c r="B339" s="180"/>
      <c r="C339" s="181" t="s">
        <v>321</v>
      </c>
      <c r="D339" s="181" t="s">
        <v>187</v>
      </c>
      <c r="E339" s="182" t="s">
        <v>4035</v>
      </c>
      <c r="F339" s="183" t="s">
        <v>4036</v>
      </c>
      <c r="G339" s="184" t="s">
        <v>190</v>
      </c>
      <c r="H339" s="185">
        <v>103.765</v>
      </c>
      <c r="I339" s="186"/>
      <c r="J339" s="187">
        <f>ROUND(I339*H339,2)</f>
        <v>0</v>
      </c>
      <c r="K339" s="183" t="s">
        <v>199</v>
      </c>
      <c r="L339" s="39"/>
      <c r="M339" s="188" t="s">
        <v>1</v>
      </c>
      <c r="N339" s="189" t="s">
        <v>42</v>
      </c>
      <c r="O339" s="77"/>
      <c r="P339" s="190">
        <f>O339*H339</f>
        <v>0</v>
      </c>
      <c r="Q339" s="190">
        <v>0</v>
      </c>
      <c r="R339" s="190">
        <f>Q339*H339</f>
        <v>0</v>
      </c>
      <c r="S339" s="190">
        <v>0</v>
      </c>
      <c r="T339" s="191">
        <f>S339*H339</f>
        <v>0</v>
      </c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R339" s="192" t="s">
        <v>301</v>
      </c>
      <c r="AT339" s="192" t="s">
        <v>187</v>
      </c>
      <c r="AU339" s="192" t="s">
        <v>92</v>
      </c>
      <c r="AY339" s="19" t="s">
        <v>185</v>
      </c>
      <c r="BE339" s="193">
        <f>IF(N339="základní",J339,0)</f>
        <v>0</v>
      </c>
      <c r="BF339" s="193">
        <f>IF(N339="snížená",J339,0)</f>
        <v>0</v>
      </c>
      <c r="BG339" s="193">
        <f>IF(N339="zákl. přenesená",J339,0)</f>
        <v>0</v>
      </c>
      <c r="BH339" s="193">
        <f>IF(N339="sníž. přenesená",J339,0)</f>
        <v>0</v>
      </c>
      <c r="BI339" s="193">
        <f>IF(N339="nulová",J339,0)</f>
        <v>0</v>
      </c>
      <c r="BJ339" s="19" t="s">
        <v>92</v>
      </c>
      <c r="BK339" s="193">
        <f>ROUND(I339*H339,2)</f>
        <v>0</v>
      </c>
      <c r="BL339" s="19" t="s">
        <v>301</v>
      </c>
      <c r="BM339" s="192" t="s">
        <v>4037</v>
      </c>
    </row>
    <row r="340" s="2" customFormat="1">
      <c r="A340" s="38"/>
      <c r="B340" s="39"/>
      <c r="C340" s="38"/>
      <c r="D340" s="194" t="s">
        <v>193</v>
      </c>
      <c r="E340" s="38"/>
      <c r="F340" s="195" t="s">
        <v>4036</v>
      </c>
      <c r="G340" s="38"/>
      <c r="H340" s="38"/>
      <c r="I340" s="196"/>
      <c r="J340" s="38"/>
      <c r="K340" s="38"/>
      <c r="L340" s="39"/>
      <c r="M340" s="197"/>
      <c r="N340" s="198"/>
      <c r="O340" s="77"/>
      <c r="P340" s="77"/>
      <c r="Q340" s="77"/>
      <c r="R340" s="77"/>
      <c r="S340" s="77"/>
      <c r="T340" s="7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T340" s="19" t="s">
        <v>193</v>
      </c>
      <c r="AU340" s="19" t="s">
        <v>92</v>
      </c>
    </row>
    <row r="341" s="2" customFormat="1">
      <c r="A341" s="38"/>
      <c r="B341" s="39"/>
      <c r="C341" s="38"/>
      <c r="D341" s="207" t="s">
        <v>201</v>
      </c>
      <c r="E341" s="38"/>
      <c r="F341" s="208" t="s">
        <v>4038</v>
      </c>
      <c r="G341" s="38"/>
      <c r="H341" s="38"/>
      <c r="I341" s="196"/>
      <c r="J341" s="38"/>
      <c r="K341" s="38"/>
      <c r="L341" s="39"/>
      <c r="M341" s="197"/>
      <c r="N341" s="198"/>
      <c r="O341" s="77"/>
      <c r="P341" s="77"/>
      <c r="Q341" s="77"/>
      <c r="R341" s="77"/>
      <c r="S341" s="77"/>
      <c r="T341" s="7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T341" s="19" t="s">
        <v>201</v>
      </c>
      <c r="AU341" s="19" t="s">
        <v>92</v>
      </c>
    </row>
    <row r="342" s="14" customFormat="1">
      <c r="A342" s="14"/>
      <c r="B342" s="219"/>
      <c r="C342" s="14"/>
      <c r="D342" s="194" t="s">
        <v>194</v>
      </c>
      <c r="E342" s="220" t="s">
        <v>1</v>
      </c>
      <c r="F342" s="221" t="s">
        <v>3898</v>
      </c>
      <c r="G342" s="14"/>
      <c r="H342" s="220" t="s">
        <v>1</v>
      </c>
      <c r="I342" s="222"/>
      <c r="J342" s="14"/>
      <c r="K342" s="14"/>
      <c r="L342" s="219"/>
      <c r="M342" s="223"/>
      <c r="N342" s="224"/>
      <c r="O342" s="224"/>
      <c r="P342" s="224"/>
      <c r="Q342" s="224"/>
      <c r="R342" s="224"/>
      <c r="S342" s="224"/>
      <c r="T342" s="225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20" t="s">
        <v>194</v>
      </c>
      <c r="AU342" s="220" t="s">
        <v>92</v>
      </c>
      <c r="AV342" s="14" t="s">
        <v>84</v>
      </c>
      <c r="AW342" s="14" t="s">
        <v>32</v>
      </c>
      <c r="AX342" s="14" t="s">
        <v>76</v>
      </c>
      <c r="AY342" s="220" t="s">
        <v>185</v>
      </c>
    </row>
    <row r="343" s="14" customFormat="1">
      <c r="A343" s="14"/>
      <c r="B343" s="219"/>
      <c r="C343" s="14"/>
      <c r="D343" s="194" t="s">
        <v>194</v>
      </c>
      <c r="E343" s="220" t="s">
        <v>1</v>
      </c>
      <c r="F343" s="221" t="s">
        <v>4039</v>
      </c>
      <c r="G343" s="14"/>
      <c r="H343" s="220" t="s">
        <v>1</v>
      </c>
      <c r="I343" s="222"/>
      <c r="J343" s="14"/>
      <c r="K343" s="14"/>
      <c r="L343" s="219"/>
      <c r="M343" s="223"/>
      <c r="N343" s="224"/>
      <c r="O343" s="224"/>
      <c r="P343" s="224"/>
      <c r="Q343" s="224"/>
      <c r="R343" s="224"/>
      <c r="S343" s="224"/>
      <c r="T343" s="225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20" t="s">
        <v>194</v>
      </c>
      <c r="AU343" s="220" t="s">
        <v>92</v>
      </c>
      <c r="AV343" s="14" t="s">
        <v>84</v>
      </c>
      <c r="AW343" s="14" t="s">
        <v>32</v>
      </c>
      <c r="AX343" s="14" t="s">
        <v>76</v>
      </c>
      <c r="AY343" s="220" t="s">
        <v>185</v>
      </c>
    </row>
    <row r="344" s="13" customFormat="1">
      <c r="A344" s="13"/>
      <c r="B344" s="199"/>
      <c r="C344" s="13"/>
      <c r="D344" s="194" t="s">
        <v>194</v>
      </c>
      <c r="E344" s="200" t="s">
        <v>1</v>
      </c>
      <c r="F344" s="201" t="s">
        <v>3971</v>
      </c>
      <c r="G344" s="13"/>
      <c r="H344" s="202">
        <v>12.907</v>
      </c>
      <c r="I344" s="203"/>
      <c r="J344" s="13"/>
      <c r="K344" s="13"/>
      <c r="L344" s="199"/>
      <c r="M344" s="204"/>
      <c r="N344" s="205"/>
      <c r="O344" s="205"/>
      <c r="P344" s="205"/>
      <c r="Q344" s="205"/>
      <c r="R344" s="205"/>
      <c r="S344" s="205"/>
      <c r="T344" s="206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200" t="s">
        <v>194</v>
      </c>
      <c r="AU344" s="200" t="s">
        <v>92</v>
      </c>
      <c r="AV344" s="13" t="s">
        <v>92</v>
      </c>
      <c r="AW344" s="13" t="s">
        <v>32</v>
      </c>
      <c r="AX344" s="13" t="s">
        <v>76</v>
      </c>
      <c r="AY344" s="200" t="s">
        <v>185</v>
      </c>
    </row>
    <row r="345" s="13" customFormat="1">
      <c r="A345" s="13"/>
      <c r="B345" s="199"/>
      <c r="C345" s="13"/>
      <c r="D345" s="194" t="s">
        <v>194</v>
      </c>
      <c r="E345" s="200" t="s">
        <v>1</v>
      </c>
      <c r="F345" s="201" t="s">
        <v>3940</v>
      </c>
      <c r="G345" s="13"/>
      <c r="H345" s="202">
        <v>4.5570000000000004</v>
      </c>
      <c r="I345" s="203"/>
      <c r="J345" s="13"/>
      <c r="K345" s="13"/>
      <c r="L345" s="199"/>
      <c r="M345" s="204"/>
      <c r="N345" s="205"/>
      <c r="O345" s="205"/>
      <c r="P345" s="205"/>
      <c r="Q345" s="205"/>
      <c r="R345" s="205"/>
      <c r="S345" s="205"/>
      <c r="T345" s="206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T345" s="200" t="s">
        <v>194</v>
      </c>
      <c r="AU345" s="200" t="s">
        <v>92</v>
      </c>
      <c r="AV345" s="13" t="s">
        <v>92</v>
      </c>
      <c r="AW345" s="13" t="s">
        <v>32</v>
      </c>
      <c r="AX345" s="13" t="s">
        <v>76</v>
      </c>
      <c r="AY345" s="200" t="s">
        <v>185</v>
      </c>
    </row>
    <row r="346" s="13" customFormat="1">
      <c r="A346" s="13"/>
      <c r="B346" s="199"/>
      <c r="C346" s="13"/>
      <c r="D346" s="194" t="s">
        <v>194</v>
      </c>
      <c r="E346" s="200" t="s">
        <v>1</v>
      </c>
      <c r="F346" s="201" t="s">
        <v>4040</v>
      </c>
      <c r="G346" s="13"/>
      <c r="H346" s="202">
        <v>2.7930000000000001</v>
      </c>
      <c r="I346" s="203"/>
      <c r="J346" s="13"/>
      <c r="K346" s="13"/>
      <c r="L346" s="199"/>
      <c r="M346" s="204"/>
      <c r="N346" s="205"/>
      <c r="O346" s="205"/>
      <c r="P346" s="205"/>
      <c r="Q346" s="205"/>
      <c r="R346" s="205"/>
      <c r="S346" s="205"/>
      <c r="T346" s="206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00" t="s">
        <v>194</v>
      </c>
      <c r="AU346" s="200" t="s">
        <v>92</v>
      </c>
      <c r="AV346" s="13" t="s">
        <v>92</v>
      </c>
      <c r="AW346" s="13" t="s">
        <v>32</v>
      </c>
      <c r="AX346" s="13" t="s">
        <v>76</v>
      </c>
      <c r="AY346" s="200" t="s">
        <v>185</v>
      </c>
    </row>
    <row r="347" s="13" customFormat="1">
      <c r="A347" s="13"/>
      <c r="B347" s="199"/>
      <c r="C347" s="13"/>
      <c r="D347" s="194" t="s">
        <v>194</v>
      </c>
      <c r="E347" s="200" t="s">
        <v>1</v>
      </c>
      <c r="F347" s="201" t="s">
        <v>3941</v>
      </c>
      <c r="G347" s="13"/>
      <c r="H347" s="202">
        <v>3.2770000000000001</v>
      </c>
      <c r="I347" s="203"/>
      <c r="J347" s="13"/>
      <c r="K347" s="13"/>
      <c r="L347" s="199"/>
      <c r="M347" s="204"/>
      <c r="N347" s="205"/>
      <c r="O347" s="205"/>
      <c r="P347" s="205"/>
      <c r="Q347" s="205"/>
      <c r="R347" s="205"/>
      <c r="S347" s="205"/>
      <c r="T347" s="206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T347" s="200" t="s">
        <v>194</v>
      </c>
      <c r="AU347" s="200" t="s">
        <v>92</v>
      </c>
      <c r="AV347" s="13" t="s">
        <v>92</v>
      </c>
      <c r="AW347" s="13" t="s">
        <v>32</v>
      </c>
      <c r="AX347" s="13" t="s">
        <v>76</v>
      </c>
      <c r="AY347" s="200" t="s">
        <v>185</v>
      </c>
    </row>
    <row r="348" s="13" customFormat="1">
      <c r="A348" s="13"/>
      <c r="B348" s="199"/>
      <c r="C348" s="13"/>
      <c r="D348" s="194" t="s">
        <v>194</v>
      </c>
      <c r="E348" s="200" t="s">
        <v>1</v>
      </c>
      <c r="F348" s="201" t="s">
        <v>3942</v>
      </c>
      <c r="G348" s="13"/>
      <c r="H348" s="202">
        <v>6.5540000000000003</v>
      </c>
      <c r="I348" s="203"/>
      <c r="J348" s="13"/>
      <c r="K348" s="13"/>
      <c r="L348" s="199"/>
      <c r="M348" s="204"/>
      <c r="N348" s="205"/>
      <c r="O348" s="205"/>
      <c r="P348" s="205"/>
      <c r="Q348" s="205"/>
      <c r="R348" s="205"/>
      <c r="S348" s="205"/>
      <c r="T348" s="206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00" t="s">
        <v>194</v>
      </c>
      <c r="AU348" s="200" t="s">
        <v>92</v>
      </c>
      <c r="AV348" s="13" t="s">
        <v>92</v>
      </c>
      <c r="AW348" s="13" t="s">
        <v>32</v>
      </c>
      <c r="AX348" s="13" t="s">
        <v>76</v>
      </c>
      <c r="AY348" s="200" t="s">
        <v>185</v>
      </c>
    </row>
    <row r="349" s="13" customFormat="1">
      <c r="A349" s="13"/>
      <c r="B349" s="199"/>
      <c r="C349" s="13"/>
      <c r="D349" s="194" t="s">
        <v>194</v>
      </c>
      <c r="E349" s="200" t="s">
        <v>1</v>
      </c>
      <c r="F349" s="201" t="s">
        <v>3943</v>
      </c>
      <c r="G349" s="13"/>
      <c r="H349" s="202">
        <v>3.2770000000000001</v>
      </c>
      <c r="I349" s="203"/>
      <c r="J349" s="13"/>
      <c r="K349" s="13"/>
      <c r="L349" s="199"/>
      <c r="M349" s="204"/>
      <c r="N349" s="205"/>
      <c r="O349" s="205"/>
      <c r="P349" s="205"/>
      <c r="Q349" s="205"/>
      <c r="R349" s="205"/>
      <c r="S349" s="205"/>
      <c r="T349" s="206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200" t="s">
        <v>194</v>
      </c>
      <c r="AU349" s="200" t="s">
        <v>92</v>
      </c>
      <c r="AV349" s="13" t="s">
        <v>92</v>
      </c>
      <c r="AW349" s="13" t="s">
        <v>32</v>
      </c>
      <c r="AX349" s="13" t="s">
        <v>76</v>
      </c>
      <c r="AY349" s="200" t="s">
        <v>185</v>
      </c>
    </row>
    <row r="350" s="16" customFormat="1">
      <c r="A350" s="16"/>
      <c r="B350" s="234"/>
      <c r="C350" s="16"/>
      <c r="D350" s="194" t="s">
        <v>194</v>
      </c>
      <c r="E350" s="235" t="s">
        <v>1</v>
      </c>
      <c r="F350" s="236" t="s">
        <v>293</v>
      </c>
      <c r="G350" s="16"/>
      <c r="H350" s="237">
        <v>33.365000000000002</v>
      </c>
      <c r="I350" s="238"/>
      <c r="J350" s="16"/>
      <c r="K350" s="16"/>
      <c r="L350" s="234"/>
      <c r="M350" s="239"/>
      <c r="N350" s="240"/>
      <c r="O350" s="240"/>
      <c r="P350" s="240"/>
      <c r="Q350" s="240"/>
      <c r="R350" s="240"/>
      <c r="S350" s="240"/>
      <c r="T350" s="241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T350" s="235" t="s">
        <v>194</v>
      </c>
      <c r="AU350" s="235" t="s">
        <v>92</v>
      </c>
      <c r="AV350" s="16" t="s">
        <v>111</v>
      </c>
      <c r="AW350" s="16" t="s">
        <v>32</v>
      </c>
      <c r="AX350" s="16" t="s">
        <v>76</v>
      </c>
      <c r="AY350" s="235" t="s">
        <v>185</v>
      </c>
    </row>
    <row r="351" s="14" customFormat="1">
      <c r="A351" s="14"/>
      <c r="B351" s="219"/>
      <c r="C351" s="14"/>
      <c r="D351" s="194" t="s">
        <v>194</v>
      </c>
      <c r="E351" s="220" t="s">
        <v>1</v>
      </c>
      <c r="F351" s="221" t="s">
        <v>4041</v>
      </c>
      <c r="G351" s="14"/>
      <c r="H351" s="220" t="s">
        <v>1</v>
      </c>
      <c r="I351" s="222"/>
      <c r="J351" s="14"/>
      <c r="K351" s="14"/>
      <c r="L351" s="219"/>
      <c r="M351" s="223"/>
      <c r="N351" s="224"/>
      <c r="O351" s="224"/>
      <c r="P351" s="224"/>
      <c r="Q351" s="224"/>
      <c r="R351" s="224"/>
      <c r="S351" s="224"/>
      <c r="T351" s="225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20" t="s">
        <v>194</v>
      </c>
      <c r="AU351" s="220" t="s">
        <v>92</v>
      </c>
      <c r="AV351" s="14" t="s">
        <v>84</v>
      </c>
      <c r="AW351" s="14" t="s">
        <v>32</v>
      </c>
      <c r="AX351" s="14" t="s">
        <v>76</v>
      </c>
      <c r="AY351" s="220" t="s">
        <v>185</v>
      </c>
    </row>
    <row r="352" s="13" customFormat="1">
      <c r="A352" s="13"/>
      <c r="B352" s="199"/>
      <c r="C352" s="13"/>
      <c r="D352" s="194" t="s">
        <v>194</v>
      </c>
      <c r="E352" s="200" t="s">
        <v>1</v>
      </c>
      <c r="F352" s="201" t="s">
        <v>3920</v>
      </c>
      <c r="G352" s="13"/>
      <c r="H352" s="202">
        <v>10.6</v>
      </c>
      <c r="I352" s="203"/>
      <c r="J352" s="13"/>
      <c r="K352" s="13"/>
      <c r="L352" s="199"/>
      <c r="M352" s="204"/>
      <c r="N352" s="205"/>
      <c r="O352" s="205"/>
      <c r="P352" s="205"/>
      <c r="Q352" s="205"/>
      <c r="R352" s="205"/>
      <c r="S352" s="205"/>
      <c r="T352" s="206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T352" s="200" t="s">
        <v>194</v>
      </c>
      <c r="AU352" s="200" t="s">
        <v>92</v>
      </c>
      <c r="AV352" s="13" t="s">
        <v>92</v>
      </c>
      <c r="AW352" s="13" t="s">
        <v>32</v>
      </c>
      <c r="AX352" s="13" t="s">
        <v>76</v>
      </c>
      <c r="AY352" s="200" t="s">
        <v>185</v>
      </c>
    </row>
    <row r="353" s="13" customFormat="1">
      <c r="A353" s="13"/>
      <c r="B353" s="199"/>
      <c r="C353" s="13"/>
      <c r="D353" s="194" t="s">
        <v>194</v>
      </c>
      <c r="E353" s="200" t="s">
        <v>1</v>
      </c>
      <c r="F353" s="201" t="s">
        <v>3921</v>
      </c>
      <c r="G353" s="13"/>
      <c r="H353" s="202">
        <v>21.199999999999999</v>
      </c>
      <c r="I353" s="203"/>
      <c r="J353" s="13"/>
      <c r="K353" s="13"/>
      <c r="L353" s="199"/>
      <c r="M353" s="204"/>
      <c r="N353" s="205"/>
      <c r="O353" s="205"/>
      <c r="P353" s="205"/>
      <c r="Q353" s="205"/>
      <c r="R353" s="205"/>
      <c r="S353" s="205"/>
      <c r="T353" s="206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00" t="s">
        <v>194</v>
      </c>
      <c r="AU353" s="200" t="s">
        <v>92</v>
      </c>
      <c r="AV353" s="13" t="s">
        <v>92</v>
      </c>
      <c r="AW353" s="13" t="s">
        <v>32</v>
      </c>
      <c r="AX353" s="13" t="s">
        <v>76</v>
      </c>
      <c r="AY353" s="200" t="s">
        <v>185</v>
      </c>
    </row>
    <row r="354" s="13" customFormat="1">
      <c r="A354" s="13"/>
      <c r="B354" s="199"/>
      <c r="C354" s="13"/>
      <c r="D354" s="194" t="s">
        <v>194</v>
      </c>
      <c r="E354" s="200" t="s">
        <v>1</v>
      </c>
      <c r="F354" s="201" t="s">
        <v>3922</v>
      </c>
      <c r="G354" s="13"/>
      <c r="H354" s="202">
        <v>19.699999999999999</v>
      </c>
      <c r="I354" s="203"/>
      <c r="J354" s="13"/>
      <c r="K354" s="13"/>
      <c r="L354" s="199"/>
      <c r="M354" s="204"/>
      <c r="N354" s="205"/>
      <c r="O354" s="205"/>
      <c r="P354" s="205"/>
      <c r="Q354" s="205"/>
      <c r="R354" s="205"/>
      <c r="S354" s="205"/>
      <c r="T354" s="206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00" t="s">
        <v>194</v>
      </c>
      <c r="AU354" s="200" t="s">
        <v>92</v>
      </c>
      <c r="AV354" s="13" t="s">
        <v>92</v>
      </c>
      <c r="AW354" s="13" t="s">
        <v>32</v>
      </c>
      <c r="AX354" s="13" t="s">
        <v>76</v>
      </c>
      <c r="AY354" s="200" t="s">
        <v>185</v>
      </c>
    </row>
    <row r="355" s="13" customFormat="1">
      <c r="A355" s="13"/>
      <c r="B355" s="199"/>
      <c r="C355" s="13"/>
      <c r="D355" s="194" t="s">
        <v>194</v>
      </c>
      <c r="E355" s="200" t="s">
        <v>1</v>
      </c>
      <c r="F355" s="201" t="s">
        <v>3923</v>
      </c>
      <c r="G355" s="13"/>
      <c r="H355" s="202">
        <v>18.899999999999999</v>
      </c>
      <c r="I355" s="203"/>
      <c r="J355" s="13"/>
      <c r="K355" s="13"/>
      <c r="L355" s="199"/>
      <c r="M355" s="204"/>
      <c r="N355" s="205"/>
      <c r="O355" s="205"/>
      <c r="P355" s="205"/>
      <c r="Q355" s="205"/>
      <c r="R355" s="205"/>
      <c r="S355" s="205"/>
      <c r="T355" s="206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00" t="s">
        <v>194</v>
      </c>
      <c r="AU355" s="200" t="s">
        <v>92</v>
      </c>
      <c r="AV355" s="13" t="s">
        <v>92</v>
      </c>
      <c r="AW355" s="13" t="s">
        <v>32</v>
      </c>
      <c r="AX355" s="13" t="s">
        <v>76</v>
      </c>
      <c r="AY355" s="200" t="s">
        <v>185</v>
      </c>
    </row>
    <row r="356" s="16" customFormat="1">
      <c r="A356" s="16"/>
      <c r="B356" s="234"/>
      <c r="C356" s="16"/>
      <c r="D356" s="194" t="s">
        <v>194</v>
      </c>
      <c r="E356" s="235" t="s">
        <v>1</v>
      </c>
      <c r="F356" s="236" t="s">
        <v>293</v>
      </c>
      <c r="G356" s="16"/>
      <c r="H356" s="237">
        <v>70.400000000000006</v>
      </c>
      <c r="I356" s="238"/>
      <c r="J356" s="16"/>
      <c r="K356" s="16"/>
      <c r="L356" s="234"/>
      <c r="M356" s="239"/>
      <c r="N356" s="240"/>
      <c r="O356" s="240"/>
      <c r="P356" s="240"/>
      <c r="Q356" s="240"/>
      <c r="R356" s="240"/>
      <c r="S356" s="240"/>
      <c r="T356" s="241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T356" s="235" t="s">
        <v>194</v>
      </c>
      <c r="AU356" s="235" t="s">
        <v>92</v>
      </c>
      <c r="AV356" s="16" t="s">
        <v>111</v>
      </c>
      <c r="AW356" s="16" t="s">
        <v>32</v>
      </c>
      <c r="AX356" s="16" t="s">
        <v>76</v>
      </c>
      <c r="AY356" s="235" t="s">
        <v>185</v>
      </c>
    </row>
    <row r="357" s="15" customFormat="1">
      <c r="A357" s="15"/>
      <c r="B357" s="226"/>
      <c r="C357" s="15"/>
      <c r="D357" s="194" t="s">
        <v>194</v>
      </c>
      <c r="E357" s="227" t="s">
        <v>1</v>
      </c>
      <c r="F357" s="228" t="s">
        <v>276</v>
      </c>
      <c r="G357" s="15"/>
      <c r="H357" s="229">
        <v>103.76500000000002</v>
      </c>
      <c r="I357" s="230"/>
      <c r="J357" s="15"/>
      <c r="K357" s="15"/>
      <c r="L357" s="226"/>
      <c r="M357" s="231"/>
      <c r="N357" s="232"/>
      <c r="O357" s="232"/>
      <c r="P357" s="232"/>
      <c r="Q357" s="232"/>
      <c r="R357" s="232"/>
      <c r="S357" s="232"/>
      <c r="T357" s="233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T357" s="227" t="s">
        <v>194</v>
      </c>
      <c r="AU357" s="227" t="s">
        <v>92</v>
      </c>
      <c r="AV357" s="15" t="s">
        <v>191</v>
      </c>
      <c r="AW357" s="15" t="s">
        <v>32</v>
      </c>
      <c r="AX357" s="15" t="s">
        <v>84</v>
      </c>
      <c r="AY357" s="227" t="s">
        <v>185</v>
      </c>
    </row>
    <row r="358" s="2" customFormat="1" ht="33" customHeight="1">
      <c r="A358" s="38"/>
      <c r="B358" s="180"/>
      <c r="C358" s="209" t="s">
        <v>336</v>
      </c>
      <c r="D358" s="209" t="s">
        <v>240</v>
      </c>
      <c r="E358" s="210" t="s">
        <v>4042</v>
      </c>
      <c r="F358" s="211" t="s">
        <v>4043</v>
      </c>
      <c r="G358" s="212" t="s">
        <v>252</v>
      </c>
      <c r="H358" s="213">
        <v>207.53</v>
      </c>
      <c r="I358" s="214"/>
      <c r="J358" s="215">
        <f>ROUND(I358*H358,2)</f>
        <v>0</v>
      </c>
      <c r="K358" s="211" t="s">
        <v>199</v>
      </c>
      <c r="L358" s="216"/>
      <c r="M358" s="217" t="s">
        <v>1</v>
      </c>
      <c r="N358" s="218" t="s">
        <v>42</v>
      </c>
      <c r="O358" s="77"/>
      <c r="P358" s="190">
        <f>O358*H358</f>
        <v>0</v>
      </c>
      <c r="Q358" s="190">
        <v>0.001</v>
      </c>
      <c r="R358" s="190">
        <f>Q358*H358</f>
        <v>0.20752999999999999</v>
      </c>
      <c r="S358" s="190">
        <v>0</v>
      </c>
      <c r="T358" s="191">
        <f>S358*H358</f>
        <v>0</v>
      </c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R358" s="192" t="s">
        <v>414</v>
      </c>
      <c r="AT358" s="192" t="s">
        <v>240</v>
      </c>
      <c r="AU358" s="192" t="s">
        <v>92</v>
      </c>
      <c r="AY358" s="19" t="s">
        <v>185</v>
      </c>
      <c r="BE358" s="193">
        <f>IF(N358="základní",J358,0)</f>
        <v>0</v>
      </c>
      <c r="BF358" s="193">
        <f>IF(N358="snížená",J358,0)</f>
        <v>0</v>
      </c>
      <c r="BG358" s="193">
        <f>IF(N358="zákl. přenesená",J358,0)</f>
        <v>0</v>
      </c>
      <c r="BH358" s="193">
        <f>IF(N358="sníž. přenesená",J358,0)</f>
        <v>0</v>
      </c>
      <c r="BI358" s="193">
        <f>IF(N358="nulová",J358,0)</f>
        <v>0</v>
      </c>
      <c r="BJ358" s="19" t="s">
        <v>92</v>
      </c>
      <c r="BK358" s="193">
        <f>ROUND(I358*H358,2)</f>
        <v>0</v>
      </c>
      <c r="BL358" s="19" t="s">
        <v>301</v>
      </c>
      <c r="BM358" s="192" t="s">
        <v>4044</v>
      </c>
    </row>
    <row r="359" s="2" customFormat="1">
      <c r="A359" s="38"/>
      <c r="B359" s="39"/>
      <c r="C359" s="38"/>
      <c r="D359" s="194" t="s">
        <v>193</v>
      </c>
      <c r="E359" s="38"/>
      <c r="F359" s="195" t="s">
        <v>4043</v>
      </c>
      <c r="G359" s="38"/>
      <c r="H359" s="38"/>
      <c r="I359" s="196"/>
      <c r="J359" s="38"/>
      <c r="K359" s="38"/>
      <c r="L359" s="39"/>
      <c r="M359" s="197"/>
      <c r="N359" s="198"/>
      <c r="O359" s="77"/>
      <c r="P359" s="77"/>
      <c r="Q359" s="77"/>
      <c r="R359" s="77"/>
      <c r="S359" s="77"/>
      <c r="T359" s="7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T359" s="19" t="s">
        <v>193</v>
      </c>
      <c r="AU359" s="19" t="s">
        <v>92</v>
      </c>
    </row>
    <row r="360" s="13" customFormat="1">
      <c r="A360" s="13"/>
      <c r="B360" s="199"/>
      <c r="C360" s="13"/>
      <c r="D360" s="194" t="s">
        <v>194</v>
      </c>
      <c r="E360" s="200" t="s">
        <v>1</v>
      </c>
      <c r="F360" s="201" t="s">
        <v>4045</v>
      </c>
      <c r="G360" s="13"/>
      <c r="H360" s="202">
        <v>207.53</v>
      </c>
      <c r="I360" s="203"/>
      <c r="J360" s="13"/>
      <c r="K360" s="13"/>
      <c r="L360" s="199"/>
      <c r="M360" s="204"/>
      <c r="N360" s="205"/>
      <c r="O360" s="205"/>
      <c r="P360" s="205"/>
      <c r="Q360" s="205"/>
      <c r="R360" s="205"/>
      <c r="S360" s="205"/>
      <c r="T360" s="206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200" t="s">
        <v>194</v>
      </c>
      <c r="AU360" s="200" t="s">
        <v>92</v>
      </c>
      <c r="AV360" s="13" t="s">
        <v>92</v>
      </c>
      <c r="AW360" s="13" t="s">
        <v>32</v>
      </c>
      <c r="AX360" s="13" t="s">
        <v>84</v>
      </c>
      <c r="AY360" s="200" t="s">
        <v>185</v>
      </c>
    </row>
    <row r="361" s="2" customFormat="1" ht="33" customHeight="1">
      <c r="A361" s="38"/>
      <c r="B361" s="180"/>
      <c r="C361" s="181" t="s">
        <v>7</v>
      </c>
      <c r="D361" s="181" t="s">
        <v>187</v>
      </c>
      <c r="E361" s="182" t="s">
        <v>4046</v>
      </c>
      <c r="F361" s="183" t="s">
        <v>4047</v>
      </c>
      <c r="G361" s="184" t="s">
        <v>190</v>
      </c>
      <c r="H361" s="185">
        <v>56.191000000000002</v>
      </c>
      <c r="I361" s="186"/>
      <c r="J361" s="187">
        <f>ROUND(I361*H361,2)</f>
        <v>0</v>
      </c>
      <c r="K361" s="183" t="s">
        <v>199</v>
      </c>
      <c r="L361" s="39"/>
      <c r="M361" s="188" t="s">
        <v>1</v>
      </c>
      <c r="N361" s="189" t="s">
        <v>42</v>
      </c>
      <c r="O361" s="77"/>
      <c r="P361" s="190">
        <f>O361*H361</f>
        <v>0</v>
      </c>
      <c r="Q361" s="190">
        <v>0</v>
      </c>
      <c r="R361" s="190">
        <f>Q361*H361</f>
        <v>0</v>
      </c>
      <c r="S361" s="190">
        <v>0</v>
      </c>
      <c r="T361" s="191">
        <f>S361*H361</f>
        <v>0</v>
      </c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R361" s="192" t="s">
        <v>301</v>
      </c>
      <c r="AT361" s="192" t="s">
        <v>187</v>
      </c>
      <c r="AU361" s="192" t="s">
        <v>92</v>
      </c>
      <c r="AY361" s="19" t="s">
        <v>185</v>
      </c>
      <c r="BE361" s="193">
        <f>IF(N361="základní",J361,0)</f>
        <v>0</v>
      </c>
      <c r="BF361" s="193">
        <f>IF(N361="snížená",J361,0)</f>
        <v>0</v>
      </c>
      <c r="BG361" s="193">
        <f>IF(N361="zákl. přenesená",J361,0)</f>
        <v>0</v>
      </c>
      <c r="BH361" s="193">
        <f>IF(N361="sníž. přenesená",J361,0)</f>
        <v>0</v>
      </c>
      <c r="BI361" s="193">
        <f>IF(N361="nulová",J361,0)</f>
        <v>0</v>
      </c>
      <c r="BJ361" s="19" t="s">
        <v>92</v>
      </c>
      <c r="BK361" s="193">
        <f>ROUND(I361*H361,2)</f>
        <v>0</v>
      </c>
      <c r="BL361" s="19" t="s">
        <v>301</v>
      </c>
      <c r="BM361" s="192" t="s">
        <v>4048</v>
      </c>
    </row>
    <row r="362" s="2" customFormat="1">
      <c r="A362" s="38"/>
      <c r="B362" s="39"/>
      <c r="C362" s="38"/>
      <c r="D362" s="194" t="s">
        <v>193</v>
      </c>
      <c r="E362" s="38"/>
      <c r="F362" s="195" t="s">
        <v>4047</v>
      </c>
      <c r="G362" s="38"/>
      <c r="H362" s="38"/>
      <c r="I362" s="196"/>
      <c r="J362" s="38"/>
      <c r="K362" s="38"/>
      <c r="L362" s="39"/>
      <c r="M362" s="197"/>
      <c r="N362" s="198"/>
      <c r="O362" s="77"/>
      <c r="P362" s="77"/>
      <c r="Q362" s="77"/>
      <c r="R362" s="77"/>
      <c r="S362" s="77"/>
      <c r="T362" s="7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T362" s="19" t="s">
        <v>193</v>
      </c>
      <c r="AU362" s="19" t="s">
        <v>92</v>
      </c>
    </row>
    <row r="363" s="2" customFormat="1">
      <c r="A363" s="38"/>
      <c r="B363" s="39"/>
      <c r="C363" s="38"/>
      <c r="D363" s="207" t="s">
        <v>201</v>
      </c>
      <c r="E363" s="38"/>
      <c r="F363" s="208" t="s">
        <v>4049</v>
      </c>
      <c r="G363" s="38"/>
      <c r="H363" s="38"/>
      <c r="I363" s="196"/>
      <c r="J363" s="38"/>
      <c r="K363" s="38"/>
      <c r="L363" s="39"/>
      <c r="M363" s="197"/>
      <c r="N363" s="198"/>
      <c r="O363" s="77"/>
      <c r="P363" s="77"/>
      <c r="Q363" s="77"/>
      <c r="R363" s="77"/>
      <c r="S363" s="77"/>
      <c r="T363" s="7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T363" s="19" t="s">
        <v>201</v>
      </c>
      <c r="AU363" s="19" t="s">
        <v>92</v>
      </c>
    </row>
    <row r="364" s="14" customFormat="1">
      <c r="A364" s="14"/>
      <c r="B364" s="219"/>
      <c r="C364" s="14"/>
      <c r="D364" s="194" t="s">
        <v>194</v>
      </c>
      <c r="E364" s="220" t="s">
        <v>1</v>
      </c>
      <c r="F364" s="221" t="s">
        <v>3898</v>
      </c>
      <c r="G364" s="14"/>
      <c r="H364" s="220" t="s">
        <v>1</v>
      </c>
      <c r="I364" s="222"/>
      <c r="J364" s="14"/>
      <c r="K364" s="14"/>
      <c r="L364" s="219"/>
      <c r="M364" s="223"/>
      <c r="N364" s="224"/>
      <c r="O364" s="224"/>
      <c r="P364" s="224"/>
      <c r="Q364" s="224"/>
      <c r="R364" s="224"/>
      <c r="S364" s="224"/>
      <c r="T364" s="225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20" t="s">
        <v>194</v>
      </c>
      <c r="AU364" s="220" t="s">
        <v>92</v>
      </c>
      <c r="AV364" s="14" t="s">
        <v>84</v>
      </c>
      <c r="AW364" s="14" t="s">
        <v>32</v>
      </c>
      <c r="AX364" s="14" t="s">
        <v>76</v>
      </c>
      <c r="AY364" s="220" t="s">
        <v>185</v>
      </c>
    </row>
    <row r="365" s="14" customFormat="1">
      <c r="A365" s="14"/>
      <c r="B365" s="219"/>
      <c r="C365" s="14"/>
      <c r="D365" s="194" t="s">
        <v>194</v>
      </c>
      <c r="E365" s="220" t="s">
        <v>1</v>
      </c>
      <c r="F365" s="221" t="s">
        <v>3959</v>
      </c>
      <c r="G365" s="14"/>
      <c r="H365" s="220" t="s">
        <v>1</v>
      </c>
      <c r="I365" s="222"/>
      <c r="J365" s="14"/>
      <c r="K365" s="14"/>
      <c r="L365" s="219"/>
      <c r="M365" s="223"/>
      <c r="N365" s="224"/>
      <c r="O365" s="224"/>
      <c r="P365" s="224"/>
      <c r="Q365" s="224"/>
      <c r="R365" s="224"/>
      <c r="S365" s="224"/>
      <c r="T365" s="225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20" t="s">
        <v>194</v>
      </c>
      <c r="AU365" s="220" t="s">
        <v>92</v>
      </c>
      <c r="AV365" s="14" t="s">
        <v>84</v>
      </c>
      <c r="AW365" s="14" t="s">
        <v>32</v>
      </c>
      <c r="AX365" s="14" t="s">
        <v>76</v>
      </c>
      <c r="AY365" s="220" t="s">
        <v>185</v>
      </c>
    </row>
    <row r="366" s="14" customFormat="1">
      <c r="A366" s="14"/>
      <c r="B366" s="219"/>
      <c r="C366" s="14"/>
      <c r="D366" s="194" t="s">
        <v>194</v>
      </c>
      <c r="E366" s="220" t="s">
        <v>1</v>
      </c>
      <c r="F366" s="221" t="s">
        <v>3960</v>
      </c>
      <c r="G366" s="14"/>
      <c r="H366" s="220" t="s">
        <v>1</v>
      </c>
      <c r="I366" s="222"/>
      <c r="J366" s="14"/>
      <c r="K366" s="14"/>
      <c r="L366" s="219"/>
      <c r="M366" s="223"/>
      <c r="N366" s="224"/>
      <c r="O366" s="224"/>
      <c r="P366" s="224"/>
      <c r="Q366" s="224"/>
      <c r="R366" s="224"/>
      <c r="S366" s="224"/>
      <c r="T366" s="225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20" t="s">
        <v>194</v>
      </c>
      <c r="AU366" s="220" t="s">
        <v>92</v>
      </c>
      <c r="AV366" s="14" t="s">
        <v>84</v>
      </c>
      <c r="AW366" s="14" t="s">
        <v>32</v>
      </c>
      <c r="AX366" s="14" t="s">
        <v>76</v>
      </c>
      <c r="AY366" s="220" t="s">
        <v>185</v>
      </c>
    </row>
    <row r="367" s="13" customFormat="1">
      <c r="A367" s="13"/>
      <c r="B367" s="199"/>
      <c r="C367" s="13"/>
      <c r="D367" s="194" t="s">
        <v>194</v>
      </c>
      <c r="E367" s="200" t="s">
        <v>1</v>
      </c>
      <c r="F367" s="201" t="s">
        <v>3961</v>
      </c>
      <c r="G367" s="13"/>
      <c r="H367" s="202">
        <v>2.4239999999999999</v>
      </c>
      <c r="I367" s="203"/>
      <c r="J367" s="13"/>
      <c r="K367" s="13"/>
      <c r="L367" s="199"/>
      <c r="M367" s="204"/>
      <c r="N367" s="205"/>
      <c r="O367" s="205"/>
      <c r="P367" s="205"/>
      <c r="Q367" s="205"/>
      <c r="R367" s="205"/>
      <c r="S367" s="205"/>
      <c r="T367" s="206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200" t="s">
        <v>194</v>
      </c>
      <c r="AU367" s="200" t="s">
        <v>92</v>
      </c>
      <c r="AV367" s="13" t="s">
        <v>92</v>
      </c>
      <c r="AW367" s="13" t="s">
        <v>32</v>
      </c>
      <c r="AX367" s="13" t="s">
        <v>76</v>
      </c>
      <c r="AY367" s="200" t="s">
        <v>185</v>
      </c>
    </row>
    <row r="368" s="13" customFormat="1">
      <c r="A368" s="13"/>
      <c r="B368" s="199"/>
      <c r="C368" s="13"/>
      <c r="D368" s="194" t="s">
        <v>194</v>
      </c>
      <c r="E368" s="200" t="s">
        <v>1</v>
      </c>
      <c r="F368" s="201" t="s">
        <v>3962</v>
      </c>
      <c r="G368" s="13"/>
      <c r="H368" s="202">
        <v>6.1440000000000001</v>
      </c>
      <c r="I368" s="203"/>
      <c r="J368" s="13"/>
      <c r="K368" s="13"/>
      <c r="L368" s="199"/>
      <c r="M368" s="204"/>
      <c r="N368" s="205"/>
      <c r="O368" s="205"/>
      <c r="P368" s="205"/>
      <c r="Q368" s="205"/>
      <c r="R368" s="205"/>
      <c r="S368" s="205"/>
      <c r="T368" s="206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T368" s="200" t="s">
        <v>194</v>
      </c>
      <c r="AU368" s="200" t="s">
        <v>92</v>
      </c>
      <c r="AV368" s="13" t="s">
        <v>92</v>
      </c>
      <c r="AW368" s="13" t="s">
        <v>32</v>
      </c>
      <c r="AX368" s="13" t="s">
        <v>76</v>
      </c>
      <c r="AY368" s="200" t="s">
        <v>185</v>
      </c>
    </row>
    <row r="369" s="13" customFormat="1">
      <c r="A369" s="13"/>
      <c r="B369" s="199"/>
      <c r="C369" s="13"/>
      <c r="D369" s="194" t="s">
        <v>194</v>
      </c>
      <c r="E369" s="200" t="s">
        <v>1</v>
      </c>
      <c r="F369" s="201" t="s">
        <v>3963</v>
      </c>
      <c r="G369" s="13"/>
      <c r="H369" s="202">
        <v>1.1399999999999999</v>
      </c>
      <c r="I369" s="203"/>
      <c r="J369" s="13"/>
      <c r="K369" s="13"/>
      <c r="L369" s="199"/>
      <c r="M369" s="204"/>
      <c r="N369" s="205"/>
      <c r="O369" s="205"/>
      <c r="P369" s="205"/>
      <c r="Q369" s="205"/>
      <c r="R369" s="205"/>
      <c r="S369" s="205"/>
      <c r="T369" s="206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T369" s="200" t="s">
        <v>194</v>
      </c>
      <c r="AU369" s="200" t="s">
        <v>92</v>
      </c>
      <c r="AV369" s="13" t="s">
        <v>92</v>
      </c>
      <c r="AW369" s="13" t="s">
        <v>32</v>
      </c>
      <c r="AX369" s="13" t="s">
        <v>76</v>
      </c>
      <c r="AY369" s="200" t="s">
        <v>185</v>
      </c>
    </row>
    <row r="370" s="13" customFormat="1">
      <c r="A370" s="13"/>
      <c r="B370" s="199"/>
      <c r="C370" s="13"/>
      <c r="D370" s="194" t="s">
        <v>194</v>
      </c>
      <c r="E370" s="200" t="s">
        <v>1</v>
      </c>
      <c r="F370" s="201" t="s">
        <v>3964</v>
      </c>
      <c r="G370" s="13"/>
      <c r="H370" s="202">
        <v>3.0720000000000001</v>
      </c>
      <c r="I370" s="203"/>
      <c r="J370" s="13"/>
      <c r="K370" s="13"/>
      <c r="L370" s="199"/>
      <c r="M370" s="204"/>
      <c r="N370" s="205"/>
      <c r="O370" s="205"/>
      <c r="P370" s="205"/>
      <c r="Q370" s="205"/>
      <c r="R370" s="205"/>
      <c r="S370" s="205"/>
      <c r="T370" s="206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200" t="s">
        <v>194</v>
      </c>
      <c r="AU370" s="200" t="s">
        <v>92</v>
      </c>
      <c r="AV370" s="13" t="s">
        <v>92</v>
      </c>
      <c r="AW370" s="13" t="s">
        <v>32</v>
      </c>
      <c r="AX370" s="13" t="s">
        <v>76</v>
      </c>
      <c r="AY370" s="200" t="s">
        <v>185</v>
      </c>
    </row>
    <row r="371" s="13" customFormat="1">
      <c r="A371" s="13"/>
      <c r="B371" s="199"/>
      <c r="C371" s="13"/>
      <c r="D371" s="194" t="s">
        <v>194</v>
      </c>
      <c r="E371" s="200" t="s">
        <v>1</v>
      </c>
      <c r="F371" s="201" t="s">
        <v>3965</v>
      </c>
      <c r="G371" s="13"/>
      <c r="H371" s="202">
        <v>12.968999999999999</v>
      </c>
      <c r="I371" s="203"/>
      <c r="J371" s="13"/>
      <c r="K371" s="13"/>
      <c r="L371" s="199"/>
      <c r="M371" s="204"/>
      <c r="N371" s="205"/>
      <c r="O371" s="205"/>
      <c r="P371" s="205"/>
      <c r="Q371" s="205"/>
      <c r="R371" s="205"/>
      <c r="S371" s="205"/>
      <c r="T371" s="206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T371" s="200" t="s">
        <v>194</v>
      </c>
      <c r="AU371" s="200" t="s">
        <v>92</v>
      </c>
      <c r="AV371" s="13" t="s">
        <v>92</v>
      </c>
      <c r="AW371" s="13" t="s">
        <v>32</v>
      </c>
      <c r="AX371" s="13" t="s">
        <v>76</v>
      </c>
      <c r="AY371" s="200" t="s">
        <v>185</v>
      </c>
    </row>
    <row r="372" s="13" customFormat="1">
      <c r="A372" s="13"/>
      <c r="B372" s="199"/>
      <c r="C372" s="13"/>
      <c r="D372" s="194" t="s">
        <v>194</v>
      </c>
      <c r="E372" s="200" t="s">
        <v>1</v>
      </c>
      <c r="F372" s="201" t="s">
        <v>3966</v>
      </c>
      <c r="G372" s="13"/>
      <c r="H372" s="202">
        <v>12.968999999999999</v>
      </c>
      <c r="I372" s="203"/>
      <c r="J372" s="13"/>
      <c r="K372" s="13"/>
      <c r="L372" s="199"/>
      <c r="M372" s="204"/>
      <c r="N372" s="205"/>
      <c r="O372" s="205"/>
      <c r="P372" s="205"/>
      <c r="Q372" s="205"/>
      <c r="R372" s="205"/>
      <c r="S372" s="205"/>
      <c r="T372" s="206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00" t="s">
        <v>194</v>
      </c>
      <c r="AU372" s="200" t="s">
        <v>92</v>
      </c>
      <c r="AV372" s="13" t="s">
        <v>92</v>
      </c>
      <c r="AW372" s="13" t="s">
        <v>32</v>
      </c>
      <c r="AX372" s="13" t="s">
        <v>76</v>
      </c>
      <c r="AY372" s="200" t="s">
        <v>185</v>
      </c>
    </row>
    <row r="373" s="13" customFormat="1">
      <c r="A373" s="13"/>
      <c r="B373" s="199"/>
      <c r="C373" s="13"/>
      <c r="D373" s="194" t="s">
        <v>194</v>
      </c>
      <c r="E373" s="200" t="s">
        <v>1</v>
      </c>
      <c r="F373" s="201" t="s">
        <v>3967</v>
      </c>
      <c r="G373" s="13"/>
      <c r="H373" s="202">
        <v>2.4300000000000002</v>
      </c>
      <c r="I373" s="203"/>
      <c r="J373" s="13"/>
      <c r="K373" s="13"/>
      <c r="L373" s="199"/>
      <c r="M373" s="204"/>
      <c r="N373" s="205"/>
      <c r="O373" s="205"/>
      <c r="P373" s="205"/>
      <c r="Q373" s="205"/>
      <c r="R373" s="205"/>
      <c r="S373" s="205"/>
      <c r="T373" s="206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T373" s="200" t="s">
        <v>194</v>
      </c>
      <c r="AU373" s="200" t="s">
        <v>92</v>
      </c>
      <c r="AV373" s="13" t="s">
        <v>92</v>
      </c>
      <c r="AW373" s="13" t="s">
        <v>32</v>
      </c>
      <c r="AX373" s="13" t="s">
        <v>76</v>
      </c>
      <c r="AY373" s="200" t="s">
        <v>185</v>
      </c>
    </row>
    <row r="374" s="13" customFormat="1">
      <c r="A374" s="13"/>
      <c r="B374" s="199"/>
      <c r="C374" s="13"/>
      <c r="D374" s="194" t="s">
        <v>194</v>
      </c>
      <c r="E374" s="200" t="s">
        <v>1</v>
      </c>
      <c r="F374" s="201" t="s">
        <v>3968</v>
      </c>
      <c r="G374" s="13"/>
      <c r="H374" s="202">
        <v>2.4300000000000002</v>
      </c>
      <c r="I374" s="203"/>
      <c r="J374" s="13"/>
      <c r="K374" s="13"/>
      <c r="L374" s="199"/>
      <c r="M374" s="204"/>
      <c r="N374" s="205"/>
      <c r="O374" s="205"/>
      <c r="P374" s="205"/>
      <c r="Q374" s="205"/>
      <c r="R374" s="205"/>
      <c r="S374" s="205"/>
      <c r="T374" s="206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00" t="s">
        <v>194</v>
      </c>
      <c r="AU374" s="200" t="s">
        <v>92</v>
      </c>
      <c r="AV374" s="13" t="s">
        <v>92</v>
      </c>
      <c r="AW374" s="13" t="s">
        <v>32</v>
      </c>
      <c r="AX374" s="13" t="s">
        <v>76</v>
      </c>
      <c r="AY374" s="200" t="s">
        <v>185</v>
      </c>
    </row>
    <row r="375" s="13" customFormat="1">
      <c r="A375" s="13"/>
      <c r="B375" s="199"/>
      <c r="C375" s="13"/>
      <c r="D375" s="194" t="s">
        <v>194</v>
      </c>
      <c r="E375" s="200" t="s">
        <v>1</v>
      </c>
      <c r="F375" s="201" t="s">
        <v>4040</v>
      </c>
      <c r="G375" s="13"/>
      <c r="H375" s="202">
        <v>2.7930000000000001</v>
      </c>
      <c r="I375" s="203"/>
      <c r="J375" s="13"/>
      <c r="K375" s="13"/>
      <c r="L375" s="199"/>
      <c r="M375" s="204"/>
      <c r="N375" s="205"/>
      <c r="O375" s="205"/>
      <c r="P375" s="205"/>
      <c r="Q375" s="205"/>
      <c r="R375" s="205"/>
      <c r="S375" s="205"/>
      <c r="T375" s="206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200" t="s">
        <v>194</v>
      </c>
      <c r="AU375" s="200" t="s">
        <v>92</v>
      </c>
      <c r="AV375" s="13" t="s">
        <v>92</v>
      </c>
      <c r="AW375" s="13" t="s">
        <v>32</v>
      </c>
      <c r="AX375" s="13" t="s">
        <v>76</v>
      </c>
      <c r="AY375" s="200" t="s">
        <v>185</v>
      </c>
    </row>
    <row r="376" s="13" customFormat="1">
      <c r="A376" s="13"/>
      <c r="B376" s="199"/>
      <c r="C376" s="13"/>
      <c r="D376" s="194" t="s">
        <v>194</v>
      </c>
      <c r="E376" s="200" t="s">
        <v>1</v>
      </c>
      <c r="F376" s="201" t="s">
        <v>4050</v>
      </c>
      <c r="G376" s="13"/>
      <c r="H376" s="202">
        <v>9.8200000000000003</v>
      </c>
      <c r="I376" s="203"/>
      <c r="J376" s="13"/>
      <c r="K376" s="13"/>
      <c r="L376" s="199"/>
      <c r="M376" s="204"/>
      <c r="N376" s="205"/>
      <c r="O376" s="205"/>
      <c r="P376" s="205"/>
      <c r="Q376" s="205"/>
      <c r="R376" s="205"/>
      <c r="S376" s="205"/>
      <c r="T376" s="206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T376" s="200" t="s">
        <v>194</v>
      </c>
      <c r="AU376" s="200" t="s">
        <v>92</v>
      </c>
      <c r="AV376" s="13" t="s">
        <v>92</v>
      </c>
      <c r="AW376" s="13" t="s">
        <v>32</v>
      </c>
      <c r="AX376" s="13" t="s">
        <v>76</v>
      </c>
      <c r="AY376" s="200" t="s">
        <v>185</v>
      </c>
    </row>
    <row r="377" s="15" customFormat="1">
      <c r="A377" s="15"/>
      <c r="B377" s="226"/>
      <c r="C377" s="15"/>
      <c r="D377" s="194" t="s">
        <v>194</v>
      </c>
      <c r="E377" s="227" t="s">
        <v>1</v>
      </c>
      <c r="F377" s="228" t="s">
        <v>276</v>
      </c>
      <c r="G377" s="15"/>
      <c r="H377" s="229">
        <v>56.191000000000002</v>
      </c>
      <c r="I377" s="230"/>
      <c r="J377" s="15"/>
      <c r="K377" s="15"/>
      <c r="L377" s="226"/>
      <c r="M377" s="231"/>
      <c r="N377" s="232"/>
      <c r="O377" s="232"/>
      <c r="P377" s="232"/>
      <c r="Q377" s="232"/>
      <c r="R377" s="232"/>
      <c r="S377" s="232"/>
      <c r="T377" s="233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T377" s="227" t="s">
        <v>194</v>
      </c>
      <c r="AU377" s="227" t="s">
        <v>92</v>
      </c>
      <c r="AV377" s="15" t="s">
        <v>191</v>
      </c>
      <c r="AW377" s="15" t="s">
        <v>32</v>
      </c>
      <c r="AX377" s="15" t="s">
        <v>84</v>
      </c>
      <c r="AY377" s="227" t="s">
        <v>185</v>
      </c>
    </row>
    <row r="378" s="2" customFormat="1" ht="24.15" customHeight="1">
      <c r="A378" s="38"/>
      <c r="B378" s="180"/>
      <c r="C378" s="209" t="s">
        <v>350</v>
      </c>
      <c r="D378" s="209" t="s">
        <v>240</v>
      </c>
      <c r="E378" s="210" t="s">
        <v>4051</v>
      </c>
      <c r="F378" s="211" t="s">
        <v>4052</v>
      </c>
      <c r="G378" s="212" t="s">
        <v>252</v>
      </c>
      <c r="H378" s="213">
        <v>261.28199999999998</v>
      </c>
      <c r="I378" s="214"/>
      <c r="J378" s="215">
        <f>ROUND(I378*H378,2)</f>
        <v>0</v>
      </c>
      <c r="K378" s="211" t="s">
        <v>199</v>
      </c>
      <c r="L378" s="216"/>
      <c r="M378" s="217" t="s">
        <v>1</v>
      </c>
      <c r="N378" s="218" t="s">
        <v>42</v>
      </c>
      <c r="O378" s="77"/>
      <c r="P378" s="190">
        <f>O378*H378</f>
        <v>0</v>
      </c>
      <c r="Q378" s="190">
        <v>0.001</v>
      </c>
      <c r="R378" s="190">
        <f>Q378*H378</f>
        <v>0.26128200000000001</v>
      </c>
      <c r="S378" s="190">
        <v>0</v>
      </c>
      <c r="T378" s="191">
        <f>S378*H378</f>
        <v>0</v>
      </c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R378" s="192" t="s">
        <v>414</v>
      </c>
      <c r="AT378" s="192" t="s">
        <v>240</v>
      </c>
      <c r="AU378" s="192" t="s">
        <v>92</v>
      </c>
      <c r="AY378" s="19" t="s">
        <v>185</v>
      </c>
      <c r="BE378" s="193">
        <f>IF(N378="základní",J378,0)</f>
        <v>0</v>
      </c>
      <c r="BF378" s="193">
        <f>IF(N378="snížená",J378,0)</f>
        <v>0</v>
      </c>
      <c r="BG378" s="193">
        <f>IF(N378="zákl. přenesená",J378,0)</f>
        <v>0</v>
      </c>
      <c r="BH378" s="193">
        <f>IF(N378="sníž. přenesená",J378,0)</f>
        <v>0</v>
      </c>
      <c r="BI378" s="193">
        <f>IF(N378="nulová",J378,0)</f>
        <v>0</v>
      </c>
      <c r="BJ378" s="19" t="s">
        <v>92</v>
      </c>
      <c r="BK378" s="193">
        <f>ROUND(I378*H378,2)</f>
        <v>0</v>
      </c>
      <c r="BL378" s="19" t="s">
        <v>301</v>
      </c>
      <c r="BM378" s="192" t="s">
        <v>4053</v>
      </c>
    </row>
    <row r="379" s="2" customFormat="1">
      <c r="A379" s="38"/>
      <c r="B379" s="39"/>
      <c r="C379" s="38"/>
      <c r="D379" s="194" t="s">
        <v>193</v>
      </c>
      <c r="E379" s="38"/>
      <c r="F379" s="195" t="s">
        <v>4052</v>
      </c>
      <c r="G379" s="38"/>
      <c r="H379" s="38"/>
      <c r="I379" s="196"/>
      <c r="J379" s="38"/>
      <c r="K379" s="38"/>
      <c r="L379" s="39"/>
      <c r="M379" s="197"/>
      <c r="N379" s="198"/>
      <c r="O379" s="77"/>
      <c r="P379" s="77"/>
      <c r="Q379" s="77"/>
      <c r="R379" s="77"/>
      <c r="S379" s="77"/>
      <c r="T379" s="7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T379" s="19" t="s">
        <v>193</v>
      </c>
      <c r="AU379" s="19" t="s">
        <v>92</v>
      </c>
    </row>
    <row r="380" s="13" customFormat="1">
      <c r="A380" s="13"/>
      <c r="B380" s="199"/>
      <c r="C380" s="13"/>
      <c r="D380" s="194" t="s">
        <v>194</v>
      </c>
      <c r="E380" s="200" t="s">
        <v>1</v>
      </c>
      <c r="F380" s="201" t="s">
        <v>4054</v>
      </c>
      <c r="G380" s="13"/>
      <c r="H380" s="202">
        <v>261.28199999999998</v>
      </c>
      <c r="I380" s="203"/>
      <c r="J380" s="13"/>
      <c r="K380" s="13"/>
      <c r="L380" s="199"/>
      <c r="M380" s="204"/>
      <c r="N380" s="205"/>
      <c r="O380" s="205"/>
      <c r="P380" s="205"/>
      <c r="Q380" s="205"/>
      <c r="R380" s="205"/>
      <c r="S380" s="205"/>
      <c r="T380" s="206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200" t="s">
        <v>194</v>
      </c>
      <c r="AU380" s="200" t="s">
        <v>92</v>
      </c>
      <c r="AV380" s="13" t="s">
        <v>92</v>
      </c>
      <c r="AW380" s="13" t="s">
        <v>32</v>
      </c>
      <c r="AX380" s="13" t="s">
        <v>84</v>
      </c>
      <c r="AY380" s="200" t="s">
        <v>185</v>
      </c>
    </row>
    <row r="381" s="2" customFormat="1" ht="44.25" customHeight="1">
      <c r="A381" s="38"/>
      <c r="B381" s="180"/>
      <c r="C381" s="181" t="s">
        <v>356</v>
      </c>
      <c r="D381" s="181" t="s">
        <v>187</v>
      </c>
      <c r="E381" s="182" t="s">
        <v>4055</v>
      </c>
      <c r="F381" s="183" t="s">
        <v>4056</v>
      </c>
      <c r="G381" s="184" t="s">
        <v>190</v>
      </c>
      <c r="H381" s="185">
        <v>74.450000000000003</v>
      </c>
      <c r="I381" s="186"/>
      <c r="J381" s="187">
        <f>ROUND(I381*H381,2)</f>
        <v>0</v>
      </c>
      <c r="K381" s="183" t="s">
        <v>199</v>
      </c>
      <c r="L381" s="39"/>
      <c r="M381" s="188" t="s">
        <v>1</v>
      </c>
      <c r="N381" s="189" t="s">
        <v>42</v>
      </c>
      <c r="O381" s="77"/>
      <c r="P381" s="190">
        <f>O381*H381</f>
        <v>0</v>
      </c>
      <c r="Q381" s="190">
        <v>0</v>
      </c>
      <c r="R381" s="190">
        <f>Q381*H381</f>
        <v>0</v>
      </c>
      <c r="S381" s="190">
        <v>0</v>
      </c>
      <c r="T381" s="191">
        <f>S381*H381</f>
        <v>0</v>
      </c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R381" s="192" t="s">
        <v>301</v>
      </c>
      <c r="AT381" s="192" t="s">
        <v>187</v>
      </c>
      <c r="AU381" s="192" t="s">
        <v>92</v>
      </c>
      <c r="AY381" s="19" t="s">
        <v>185</v>
      </c>
      <c r="BE381" s="193">
        <f>IF(N381="základní",J381,0)</f>
        <v>0</v>
      </c>
      <c r="BF381" s="193">
        <f>IF(N381="snížená",J381,0)</f>
        <v>0</v>
      </c>
      <c r="BG381" s="193">
        <f>IF(N381="zákl. přenesená",J381,0)</f>
        <v>0</v>
      </c>
      <c r="BH381" s="193">
        <f>IF(N381="sníž. přenesená",J381,0)</f>
        <v>0</v>
      </c>
      <c r="BI381" s="193">
        <f>IF(N381="nulová",J381,0)</f>
        <v>0</v>
      </c>
      <c r="BJ381" s="19" t="s">
        <v>92</v>
      </c>
      <c r="BK381" s="193">
        <f>ROUND(I381*H381,2)</f>
        <v>0</v>
      </c>
      <c r="BL381" s="19" t="s">
        <v>301</v>
      </c>
      <c r="BM381" s="192" t="s">
        <v>4057</v>
      </c>
    </row>
    <row r="382" s="2" customFormat="1">
      <c r="A382" s="38"/>
      <c r="B382" s="39"/>
      <c r="C382" s="38"/>
      <c r="D382" s="194" t="s">
        <v>193</v>
      </c>
      <c r="E382" s="38"/>
      <c r="F382" s="195" t="s">
        <v>4056</v>
      </c>
      <c r="G382" s="38"/>
      <c r="H382" s="38"/>
      <c r="I382" s="196"/>
      <c r="J382" s="38"/>
      <c r="K382" s="38"/>
      <c r="L382" s="39"/>
      <c r="M382" s="197"/>
      <c r="N382" s="198"/>
      <c r="O382" s="77"/>
      <c r="P382" s="77"/>
      <c r="Q382" s="77"/>
      <c r="R382" s="77"/>
      <c r="S382" s="77"/>
      <c r="T382" s="7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T382" s="19" t="s">
        <v>193</v>
      </c>
      <c r="AU382" s="19" t="s">
        <v>92</v>
      </c>
    </row>
    <row r="383" s="2" customFormat="1">
      <c r="A383" s="38"/>
      <c r="B383" s="39"/>
      <c r="C383" s="38"/>
      <c r="D383" s="207" t="s">
        <v>201</v>
      </c>
      <c r="E383" s="38"/>
      <c r="F383" s="208" t="s">
        <v>4058</v>
      </c>
      <c r="G383" s="38"/>
      <c r="H383" s="38"/>
      <c r="I383" s="196"/>
      <c r="J383" s="38"/>
      <c r="K383" s="38"/>
      <c r="L383" s="39"/>
      <c r="M383" s="197"/>
      <c r="N383" s="198"/>
      <c r="O383" s="77"/>
      <c r="P383" s="77"/>
      <c r="Q383" s="77"/>
      <c r="R383" s="77"/>
      <c r="S383" s="77"/>
      <c r="T383" s="7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T383" s="19" t="s">
        <v>201</v>
      </c>
      <c r="AU383" s="19" t="s">
        <v>92</v>
      </c>
    </row>
    <row r="384" s="14" customFormat="1">
      <c r="A384" s="14"/>
      <c r="B384" s="219"/>
      <c r="C384" s="14"/>
      <c r="D384" s="194" t="s">
        <v>194</v>
      </c>
      <c r="E384" s="220" t="s">
        <v>1</v>
      </c>
      <c r="F384" s="221" t="s">
        <v>3898</v>
      </c>
      <c r="G384" s="14"/>
      <c r="H384" s="220" t="s">
        <v>1</v>
      </c>
      <c r="I384" s="222"/>
      <c r="J384" s="14"/>
      <c r="K384" s="14"/>
      <c r="L384" s="219"/>
      <c r="M384" s="223"/>
      <c r="N384" s="224"/>
      <c r="O384" s="224"/>
      <c r="P384" s="224"/>
      <c r="Q384" s="224"/>
      <c r="R384" s="224"/>
      <c r="S384" s="224"/>
      <c r="T384" s="225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220" t="s">
        <v>194</v>
      </c>
      <c r="AU384" s="220" t="s">
        <v>92</v>
      </c>
      <c r="AV384" s="14" t="s">
        <v>84</v>
      </c>
      <c r="AW384" s="14" t="s">
        <v>32</v>
      </c>
      <c r="AX384" s="14" t="s">
        <v>76</v>
      </c>
      <c r="AY384" s="220" t="s">
        <v>185</v>
      </c>
    </row>
    <row r="385" s="14" customFormat="1">
      <c r="A385" s="14"/>
      <c r="B385" s="219"/>
      <c r="C385" s="14"/>
      <c r="D385" s="194" t="s">
        <v>194</v>
      </c>
      <c r="E385" s="220" t="s">
        <v>1</v>
      </c>
      <c r="F385" s="221" t="s">
        <v>4059</v>
      </c>
      <c r="G385" s="14"/>
      <c r="H385" s="220" t="s">
        <v>1</v>
      </c>
      <c r="I385" s="222"/>
      <c r="J385" s="14"/>
      <c r="K385" s="14"/>
      <c r="L385" s="219"/>
      <c r="M385" s="223"/>
      <c r="N385" s="224"/>
      <c r="O385" s="224"/>
      <c r="P385" s="224"/>
      <c r="Q385" s="224"/>
      <c r="R385" s="224"/>
      <c r="S385" s="224"/>
      <c r="T385" s="225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20" t="s">
        <v>194</v>
      </c>
      <c r="AU385" s="220" t="s">
        <v>92</v>
      </c>
      <c r="AV385" s="14" t="s">
        <v>84</v>
      </c>
      <c r="AW385" s="14" t="s">
        <v>32</v>
      </c>
      <c r="AX385" s="14" t="s">
        <v>76</v>
      </c>
      <c r="AY385" s="220" t="s">
        <v>185</v>
      </c>
    </row>
    <row r="386" s="13" customFormat="1">
      <c r="A386" s="13"/>
      <c r="B386" s="199"/>
      <c r="C386" s="13"/>
      <c r="D386" s="194" t="s">
        <v>194</v>
      </c>
      <c r="E386" s="200" t="s">
        <v>1</v>
      </c>
      <c r="F386" s="201" t="s">
        <v>3920</v>
      </c>
      <c r="G386" s="13"/>
      <c r="H386" s="202">
        <v>10.6</v>
      </c>
      <c r="I386" s="203"/>
      <c r="J386" s="13"/>
      <c r="K386" s="13"/>
      <c r="L386" s="199"/>
      <c r="M386" s="204"/>
      <c r="N386" s="205"/>
      <c r="O386" s="205"/>
      <c r="P386" s="205"/>
      <c r="Q386" s="205"/>
      <c r="R386" s="205"/>
      <c r="S386" s="205"/>
      <c r="T386" s="206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00" t="s">
        <v>194</v>
      </c>
      <c r="AU386" s="200" t="s">
        <v>92</v>
      </c>
      <c r="AV386" s="13" t="s">
        <v>92</v>
      </c>
      <c r="AW386" s="13" t="s">
        <v>32</v>
      </c>
      <c r="AX386" s="13" t="s">
        <v>76</v>
      </c>
      <c r="AY386" s="200" t="s">
        <v>185</v>
      </c>
    </row>
    <row r="387" s="13" customFormat="1">
      <c r="A387" s="13"/>
      <c r="B387" s="199"/>
      <c r="C387" s="13"/>
      <c r="D387" s="194" t="s">
        <v>194</v>
      </c>
      <c r="E387" s="200" t="s">
        <v>1</v>
      </c>
      <c r="F387" s="201" t="s">
        <v>4034</v>
      </c>
      <c r="G387" s="13"/>
      <c r="H387" s="202">
        <v>4.0499999999999998</v>
      </c>
      <c r="I387" s="203"/>
      <c r="J387" s="13"/>
      <c r="K387" s="13"/>
      <c r="L387" s="199"/>
      <c r="M387" s="204"/>
      <c r="N387" s="205"/>
      <c r="O387" s="205"/>
      <c r="P387" s="205"/>
      <c r="Q387" s="205"/>
      <c r="R387" s="205"/>
      <c r="S387" s="205"/>
      <c r="T387" s="206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T387" s="200" t="s">
        <v>194</v>
      </c>
      <c r="AU387" s="200" t="s">
        <v>92</v>
      </c>
      <c r="AV387" s="13" t="s">
        <v>92</v>
      </c>
      <c r="AW387" s="13" t="s">
        <v>32</v>
      </c>
      <c r="AX387" s="13" t="s">
        <v>76</v>
      </c>
      <c r="AY387" s="200" t="s">
        <v>185</v>
      </c>
    </row>
    <row r="388" s="13" customFormat="1">
      <c r="A388" s="13"/>
      <c r="B388" s="199"/>
      <c r="C388" s="13"/>
      <c r="D388" s="194" t="s">
        <v>194</v>
      </c>
      <c r="E388" s="200" t="s">
        <v>1</v>
      </c>
      <c r="F388" s="201" t="s">
        <v>3921</v>
      </c>
      <c r="G388" s="13"/>
      <c r="H388" s="202">
        <v>21.199999999999999</v>
      </c>
      <c r="I388" s="203"/>
      <c r="J388" s="13"/>
      <c r="K388" s="13"/>
      <c r="L388" s="199"/>
      <c r="M388" s="204"/>
      <c r="N388" s="205"/>
      <c r="O388" s="205"/>
      <c r="P388" s="205"/>
      <c r="Q388" s="205"/>
      <c r="R388" s="205"/>
      <c r="S388" s="205"/>
      <c r="T388" s="206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T388" s="200" t="s">
        <v>194</v>
      </c>
      <c r="AU388" s="200" t="s">
        <v>92</v>
      </c>
      <c r="AV388" s="13" t="s">
        <v>92</v>
      </c>
      <c r="AW388" s="13" t="s">
        <v>32</v>
      </c>
      <c r="AX388" s="13" t="s">
        <v>76</v>
      </c>
      <c r="AY388" s="200" t="s">
        <v>185</v>
      </c>
    </row>
    <row r="389" s="13" customFormat="1">
      <c r="A389" s="13"/>
      <c r="B389" s="199"/>
      <c r="C389" s="13"/>
      <c r="D389" s="194" t="s">
        <v>194</v>
      </c>
      <c r="E389" s="200" t="s">
        <v>1</v>
      </c>
      <c r="F389" s="201" t="s">
        <v>3922</v>
      </c>
      <c r="G389" s="13"/>
      <c r="H389" s="202">
        <v>19.699999999999999</v>
      </c>
      <c r="I389" s="203"/>
      <c r="J389" s="13"/>
      <c r="K389" s="13"/>
      <c r="L389" s="199"/>
      <c r="M389" s="204"/>
      <c r="N389" s="205"/>
      <c r="O389" s="205"/>
      <c r="P389" s="205"/>
      <c r="Q389" s="205"/>
      <c r="R389" s="205"/>
      <c r="S389" s="205"/>
      <c r="T389" s="206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200" t="s">
        <v>194</v>
      </c>
      <c r="AU389" s="200" t="s">
        <v>92</v>
      </c>
      <c r="AV389" s="13" t="s">
        <v>92</v>
      </c>
      <c r="AW389" s="13" t="s">
        <v>32</v>
      </c>
      <c r="AX389" s="13" t="s">
        <v>76</v>
      </c>
      <c r="AY389" s="200" t="s">
        <v>185</v>
      </c>
    </row>
    <row r="390" s="13" customFormat="1">
      <c r="A390" s="13"/>
      <c r="B390" s="199"/>
      <c r="C390" s="13"/>
      <c r="D390" s="194" t="s">
        <v>194</v>
      </c>
      <c r="E390" s="200" t="s">
        <v>1</v>
      </c>
      <c r="F390" s="201" t="s">
        <v>3923</v>
      </c>
      <c r="G390" s="13"/>
      <c r="H390" s="202">
        <v>18.899999999999999</v>
      </c>
      <c r="I390" s="203"/>
      <c r="J390" s="13"/>
      <c r="K390" s="13"/>
      <c r="L390" s="199"/>
      <c r="M390" s="204"/>
      <c r="N390" s="205"/>
      <c r="O390" s="205"/>
      <c r="P390" s="205"/>
      <c r="Q390" s="205"/>
      <c r="R390" s="205"/>
      <c r="S390" s="205"/>
      <c r="T390" s="206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200" t="s">
        <v>194</v>
      </c>
      <c r="AU390" s="200" t="s">
        <v>92</v>
      </c>
      <c r="AV390" s="13" t="s">
        <v>92</v>
      </c>
      <c r="AW390" s="13" t="s">
        <v>32</v>
      </c>
      <c r="AX390" s="13" t="s">
        <v>76</v>
      </c>
      <c r="AY390" s="200" t="s">
        <v>185</v>
      </c>
    </row>
    <row r="391" s="15" customFormat="1">
      <c r="A391" s="15"/>
      <c r="B391" s="226"/>
      <c r="C391" s="15"/>
      <c r="D391" s="194" t="s">
        <v>194</v>
      </c>
      <c r="E391" s="227" t="s">
        <v>1</v>
      </c>
      <c r="F391" s="228" t="s">
        <v>276</v>
      </c>
      <c r="G391" s="15"/>
      <c r="H391" s="229">
        <v>74.449999999999989</v>
      </c>
      <c r="I391" s="230"/>
      <c r="J391" s="15"/>
      <c r="K391" s="15"/>
      <c r="L391" s="226"/>
      <c r="M391" s="231"/>
      <c r="N391" s="232"/>
      <c r="O391" s="232"/>
      <c r="P391" s="232"/>
      <c r="Q391" s="232"/>
      <c r="R391" s="232"/>
      <c r="S391" s="232"/>
      <c r="T391" s="233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T391" s="227" t="s">
        <v>194</v>
      </c>
      <c r="AU391" s="227" t="s">
        <v>92</v>
      </c>
      <c r="AV391" s="15" t="s">
        <v>191</v>
      </c>
      <c r="AW391" s="15" t="s">
        <v>32</v>
      </c>
      <c r="AX391" s="15" t="s">
        <v>84</v>
      </c>
      <c r="AY391" s="227" t="s">
        <v>185</v>
      </c>
    </row>
    <row r="392" s="2" customFormat="1" ht="37.8" customHeight="1">
      <c r="A392" s="38"/>
      <c r="B392" s="180"/>
      <c r="C392" s="181" t="s">
        <v>361</v>
      </c>
      <c r="D392" s="181" t="s">
        <v>187</v>
      </c>
      <c r="E392" s="182" t="s">
        <v>4060</v>
      </c>
      <c r="F392" s="183" t="s">
        <v>4061</v>
      </c>
      <c r="G392" s="184" t="s">
        <v>190</v>
      </c>
      <c r="H392" s="185">
        <v>9.8200000000000003</v>
      </c>
      <c r="I392" s="186"/>
      <c r="J392" s="187">
        <f>ROUND(I392*H392,2)</f>
        <v>0</v>
      </c>
      <c r="K392" s="183" t="s">
        <v>199</v>
      </c>
      <c r="L392" s="39"/>
      <c r="M392" s="188" t="s">
        <v>1</v>
      </c>
      <c r="N392" s="189" t="s">
        <v>42</v>
      </c>
      <c r="O392" s="77"/>
      <c r="P392" s="190">
        <f>O392*H392</f>
        <v>0</v>
      </c>
      <c r="Q392" s="190">
        <v>0</v>
      </c>
      <c r="R392" s="190">
        <f>Q392*H392</f>
        <v>0</v>
      </c>
      <c r="S392" s="190">
        <v>0</v>
      </c>
      <c r="T392" s="191">
        <f>S392*H392</f>
        <v>0</v>
      </c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R392" s="192" t="s">
        <v>301</v>
      </c>
      <c r="AT392" s="192" t="s">
        <v>187</v>
      </c>
      <c r="AU392" s="192" t="s">
        <v>92</v>
      </c>
      <c r="AY392" s="19" t="s">
        <v>185</v>
      </c>
      <c r="BE392" s="193">
        <f>IF(N392="základní",J392,0)</f>
        <v>0</v>
      </c>
      <c r="BF392" s="193">
        <f>IF(N392="snížená",J392,0)</f>
        <v>0</v>
      </c>
      <c r="BG392" s="193">
        <f>IF(N392="zákl. přenesená",J392,0)</f>
        <v>0</v>
      </c>
      <c r="BH392" s="193">
        <f>IF(N392="sníž. přenesená",J392,0)</f>
        <v>0</v>
      </c>
      <c r="BI392" s="193">
        <f>IF(N392="nulová",J392,0)</f>
        <v>0</v>
      </c>
      <c r="BJ392" s="19" t="s">
        <v>92</v>
      </c>
      <c r="BK392" s="193">
        <f>ROUND(I392*H392,2)</f>
        <v>0</v>
      </c>
      <c r="BL392" s="19" t="s">
        <v>301</v>
      </c>
      <c r="BM392" s="192" t="s">
        <v>4062</v>
      </c>
    </row>
    <row r="393" s="2" customFormat="1">
      <c r="A393" s="38"/>
      <c r="B393" s="39"/>
      <c r="C393" s="38"/>
      <c r="D393" s="194" t="s">
        <v>193</v>
      </c>
      <c r="E393" s="38"/>
      <c r="F393" s="195" t="s">
        <v>4061</v>
      </c>
      <c r="G393" s="38"/>
      <c r="H393" s="38"/>
      <c r="I393" s="196"/>
      <c r="J393" s="38"/>
      <c r="K393" s="38"/>
      <c r="L393" s="39"/>
      <c r="M393" s="197"/>
      <c r="N393" s="198"/>
      <c r="O393" s="77"/>
      <c r="P393" s="77"/>
      <c r="Q393" s="77"/>
      <c r="R393" s="77"/>
      <c r="S393" s="77"/>
      <c r="T393" s="78"/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T393" s="19" t="s">
        <v>193</v>
      </c>
      <c r="AU393" s="19" t="s">
        <v>92</v>
      </c>
    </row>
    <row r="394" s="2" customFormat="1">
      <c r="A394" s="38"/>
      <c r="B394" s="39"/>
      <c r="C394" s="38"/>
      <c r="D394" s="207" t="s">
        <v>201</v>
      </c>
      <c r="E394" s="38"/>
      <c r="F394" s="208" t="s">
        <v>4063</v>
      </c>
      <c r="G394" s="38"/>
      <c r="H394" s="38"/>
      <c r="I394" s="196"/>
      <c r="J394" s="38"/>
      <c r="K394" s="38"/>
      <c r="L394" s="39"/>
      <c r="M394" s="197"/>
      <c r="N394" s="198"/>
      <c r="O394" s="77"/>
      <c r="P394" s="77"/>
      <c r="Q394" s="77"/>
      <c r="R394" s="77"/>
      <c r="S394" s="77"/>
      <c r="T394" s="7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T394" s="19" t="s">
        <v>201</v>
      </c>
      <c r="AU394" s="19" t="s">
        <v>92</v>
      </c>
    </row>
    <row r="395" s="14" customFormat="1">
      <c r="A395" s="14"/>
      <c r="B395" s="219"/>
      <c r="C395" s="14"/>
      <c r="D395" s="194" t="s">
        <v>194</v>
      </c>
      <c r="E395" s="220" t="s">
        <v>1</v>
      </c>
      <c r="F395" s="221" t="s">
        <v>3898</v>
      </c>
      <c r="G395" s="14"/>
      <c r="H395" s="220" t="s">
        <v>1</v>
      </c>
      <c r="I395" s="222"/>
      <c r="J395" s="14"/>
      <c r="K395" s="14"/>
      <c r="L395" s="219"/>
      <c r="M395" s="223"/>
      <c r="N395" s="224"/>
      <c r="O395" s="224"/>
      <c r="P395" s="224"/>
      <c r="Q395" s="224"/>
      <c r="R395" s="224"/>
      <c r="S395" s="224"/>
      <c r="T395" s="225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20" t="s">
        <v>194</v>
      </c>
      <c r="AU395" s="220" t="s">
        <v>92</v>
      </c>
      <c r="AV395" s="14" t="s">
        <v>84</v>
      </c>
      <c r="AW395" s="14" t="s">
        <v>32</v>
      </c>
      <c r="AX395" s="14" t="s">
        <v>76</v>
      </c>
      <c r="AY395" s="220" t="s">
        <v>185</v>
      </c>
    </row>
    <row r="396" s="14" customFormat="1">
      <c r="A396" s="14"/>
      <c r="B396" s="219"/>
      <c r="C396" s="14"/>
      <c r="D396" s="194" t="s">
        <v>194</v>
      </c>
      <c r="E396" s="220" t="s">
        <v>1</v>
      </c>
      <c r="F396" s="221" t="s">
        <v>4064</v>
      </c>
      <c r="G396" s="14"/>
      <c r="H396" s="220" t="s">
        <v>1</v>
      </c>
      <c r="I396" s="222"/>
      <c r="J396" s="14"/>
      <c r="K396" s="14"/>
      <c r="L396" s="219"/>
      <c r="M396" s="223"/>
      <c r="N396" s="224"/>
      <c r="O396" s="224"/>
      <c r="P396" s="224"/>
      <c r="Q396" s="224"/>
      <c r="R396" s="224"/>
      <c r="S396" s="224"/>
      <c r="T396" s="225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T396" s="220" t="s">
        <v>194</v>
      </c>
      <c r="AU396" s="220" t="s">
        <v>92</v>
      </c>
      <c r="AV396" s="14" t="s">
        <v>84</v>
      </c>
      <c r="AW396" s="14" t="s">
        <v>32</v>
      </c>
      <c r="AX396" s="14" t="s">
        <v>76</v>
      </c>
      <c r="AY396" s="220" t="s">
        <v>185</v>
      </c>
    </row>
    <row r="397" s="13" customFormat="1">
      <c r="A397" s="13"/>
      <c r="B397" s="199"/>
      <c r="C397" s="13"/>
      <c r="D397" s="194" t="s">
        <v>194</v>
      </c>
      <c r="E397" s="200" t="s">
        <v>1</v>
      </c>
      <c r="F397" s="201" t="s">
        <v>4065</v>
      </c>
      <c r="G397" s="13"/>
      <c r="H397" s="202">
        <v>2.3599999999999999</v>
      </c>
      <c r="I397" s="203"/>
      <c r="J397" s="13"/>
      <c r="K397" s="13"/>
      <c r="L397" s="199"/>
      <c r="M397" s="204"/>
      <c r="N397" s="205"/>
      <c r="O397" s="205"/>
      <c r="P397" s="205"/>
      <c r="Q397" s="205"/>
      <c r="R397" s="205"/>
      <c r="S397" s="205"/>
      <c r="T397" s="206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T397" s="200" t="s">
        <v>194</v>
      </c>
      <c r="AU397" s="200" t="s">
        <v>92</v>
      </c>
      <c r="AV397" s="13" t="s">
        <v>92</v>
      </c>
      <c r="AW397" s="13" t="s">
        <v>32</v>
      </c>
      <c r="AX397" s="13" t="s">
        <v>76</v>
      </c>
      <c r="AY397" s="200" t="s">
        <v>185</v>
      </c>
    </row>
    <row r="398" s="13" customFormat="1">
      <c r="A398" s="13"/>
      <c r="B398" s="199"/>
      <c r="C398" s="13"/>
      <c r="D398" s="194" t="s">
        <v>194</v>
      </c>
      <c r="E398" s="200" t="s">
        <v>1</v>
      </c>
      <c r="F398" s="201" t="s">
        <v>4066</v>
      </c>
      <c r="G398" s="13"/>
      <c r="H398" s="202">
        <v>2.7000000000000002</v>
      </c>
      <c r="I398" s="203"/>
      <c r="J398" s="13"/>
      <c r="K398" s="13"/>
      <c r="L398" s="199"/>
      <c r="M398" s="204"/>
      <c r="N398" s="205"/>
      <c r="O398" s="205"/>
      <c r="P398" s="205"/>
      <c r="Q398" s="205"/>
      <c r="R398" s="205"/>
      <c r="S398" s="205"/>
      <c r="T398" s="206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T398" s="200" t="s">
        <v>194</v>
      </c>
      <c r="AU398" s="200" t="s">
        <v>92</v>
      </c>
      <c r="AV398" s="13" t="s">
        <v>92</v>
      </c>
      <c r="AW398" s="13" t="s">
        <v>32</v>
      </c>
      <c r="AX398" s="13" t="s">
        <v>76</v>
      </c>
      <c r="AY398" s="200" t="s">
        <v>185</v>
      </c>
    </row>
    <row r="399" s="13" customFormat="1">
      <c r="A399" s="13"/>
      <c r="B399" s="199"/>
      <c r="C399" s="13"/>
      <c r="D399" s="194" t="s">
        <v>194</v>
      </c>
      <c r="E399" s="200" t="s">
        <v>1</v>
      </c>
      <c r="F399" s="201" t="s">
        <v>4067</v>
      </c>
      <c r="G399" s="13"/>
      <c r="H399" s="202">
        <v>1.9199999999999999</v>
      </c>
      <c r="I399" s="203"/>
      <c r="J399" s="13"/>
      <c r="K399" s="13"/>
      <c r="L399" s="199"/>
      <c r="M399" s="204"/>
      <c r="N399" s="205"/>
      <c r="O399" s="205"/>
      <c r="P399" s="205"/>
      <c r="Q399" s="205"/>
      <c r="R399" s="205"/>
      <c r="S399" s="205"/>
      <c r="T399" s="206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00" t="s">
        <v>194</v>
      </c>
      <c r="AU399" s="200" t="s">
        <v>92</v>
      </c>
      <c r="AV399" s="13" t="s">
        <v>92</v>
      </c>
      <c r="AW399" s="13" t="s">
        <v>32</v>
      </c>
      <c r="AX399" s="13" t="s">
        <v>76</v>
      </c>
      <c r="AY399" s="200" t="s">
        <v>185</v>
      </c>
    </row>
    <row r="400" s="13" customFormat="1">
      <c r="A400" s="13"/>
      <c r="B400" s="199"/>
      <c r="C400" s="13"/>
      <c r="D400" s="194" t="s">
        <v>194</v>
      </c>
      <c r="E400" s="200" t="s">
        <v>1</v>
      </c>
      <c r="F400" s="201" t="s">
        <v>4068</v>
      </c>
      <c r="G400" s="13"/>
      <c r="H400" s="202">
        <v>2.8399999999999999</v>
      </c>
      <c r="I400" s="203"/>
      <c r="J400" s="13"/>
      <c r="K400" s="13"/>
      <c r="L400" s="199"/>
      <c r="M400" s="204"/>
      <c r="N400" s="205"/>
      <c r="O400" s="205"/>
      <c r="P400" s="205"/>
      <c r="Q400" s="205"/>
      <c r="R400" s="205"/>
      <c r="S400" s="205"/>
      <c r="T400" s="206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00" t="s">
        <v>194</v>
      </c>
      <c r="AU400" s="200" t="s">
        <v>92</v>
      </c>
      <c r="AV400" s="13" t="s">
        <v>92</v>
      </c>
      <c r="AW400" s="13" t="s">
        <v>32</v>
      </c>
      <c r="AX400" s="13" t="s">
        <v>76</v>
      </c>
      <c r="AY400" s="200" t="s">
        <v>185</v>
      </c>
    </row>
    <row r="401" s="15" customFormat="1">
      <c r="A401" s="15"/>
      <c r="B401" s="226"/>
      <c r="C401" s="15"/>
      <c r="D401" s="194" t="s">
        <v>194</v>
      </c>
      <c r="E401" s="227" t="s">
        <v>1</v>
      </c>
      <c r="F401" s="228" t="s">
        <v>276</v>
      </c>
      <c r="G401" s="15"/>
      <c r="H401" s="229">
        <v>9.8200000000000003</v>
      </c>
      <c r="I401" s="230"/>
      <c r="J401" s="15"/>
      <c r="K401" s="15"/>
      <c r="L401" s="226"/>
      <c r="M401" s="231"/>
      <c r="N401" s="232"/>
      <c r="O401" s="232"/>
      <c r="P401" s="232"/>
      <c r="Q401" s="232"/>
      <c r="R401" s="232"/>
      <c r="S401" s="232"/>
      <c r="T401" s="233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T401" s="227" t="s">
        <v>194</v>
      </c>
      <c r="AU401" s="227" t="s">
        <v>92</v>
      </c>
      <c r="AV401" s="15" t="s">
        <v>191</v>
      </c>
      <c r="AW401" s="15" t="s">
        <v>32</v>
      </c>
      <c r="AX401" s="15" t="s">
        <v>84</v>
      </c>
      <c r="AY401" s="227" t="s">
        <v>185</v>
      </c>
    </row>
    <row r="402" s="2" customFormat="1" ht="16.5" customHeight="1">
      <c r="A402" s="38"/>
      <c r="B402" s="180"/>
      <c r="C402" s="209" t="s">
        <v>368</v>
      </c>
      <c r="D402" s="209" t="s">
        <v>240</v>
      </c>
      <c r="E402" s="210" t="s">
        <v>4069</v>
      </c>
      <c r="F402" s="211" t="s">
        <v>4070</v>
      </c>
      <c r="G402" s="212" t="s">
        <v>4071</v>
      </c>
      <c r="H402" s="213">
        <v>25.280999999999999</v>
      </c>
      <c r="I402" s="214"/>
      <c r="J402" s="215">
        <f>ROUND(I402*H402,2)</f>
        <v>0</v>
      </c>
      <c r="K402" s="211" t="s">
        <v>199</v>
      </c>
      <c r="L402" s="216"/>
      <c r="M402" s="217" t="s">
        <v>1</v>
      </c>
      <c r="N402" s="218" t="s">
        <v>42</v>
      </c>
      <c r="O402" s="77"/>
      <c r="P402" s="190">
        <f>O402*H402</f>
        <v>0</v>
      </c>
      <c r="Q402" s="190">
        <v>0.001</v>
      </c>
      <c r="R402" s="190">
        <f>Q402*H402</f>
        <v>0.025280999999999998</v>
      </c>
      <c r="S402" s="190">
        <v>0</v>
      </c>
      <c r="T402" s="191">
        <f>S402*H402</f>
        <v>0</v>
      </c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R402" s="192" t="s">
        <v>414</v>
      </c>
      <c r="AT402" s="192" t="s">
        <v>240</v>
      </c>
      <c r="AU402" s="192" t="s">
        <v>92</v>
      </c>
      <c r="AY402" s="19" t="s">
        <v>185</v>
      </c>
      <c r="BE402" s="193">
        <f>IF(N402="základní",J402,0)</f>
        <v>0</v>
      </c>
      <c r="BF402" s="193">
        <f>IF(N402="snížená",J402,0)</f>
        <v>0</v>
      </c>
      <c r="BG402" s="193">
        <f>IF(N402="zákl. přenesená",J402,0)</f>
        <v>0</v>
      </c>
      <c r="BH402" s="193">
        <f>IF(N402="sníž. přenesená",J402,0)</f>
        <v>0</v>
      </c>
      <c r="BI402" s="193">
        <f>IF(N402="nulová",J402,0)</f>
        <v>0</v>
      </c>
      <c r="BJ402" s="19" t="s">
        <v>92</v>
      </c>
      <c r="BK402" s="193">
        <f>ROUND(I402*H402,2)</f>
        <v>0</v>
      </c>
      <c r="BL402" s="19" t="s">
        <v>301</v>
      </c>
      <c r="BM402" s="192" t="s">
        <v>4072</v>
      </c>
    </row>
    <row r="403" s="2" customFormat="1">
      <c r="A403" s="38"/>
      <c r="B403" s="39"/>
      <c r="C403" s="38"/>
      <c r="D403" s="194" t="s">
        <v>193</v>
      </c>
      <c r="E403" s="38"/>
      <c r="F403" s="195" t="s">
        <v>4070</v>
      </c>
      <c r="G403" s="38"/>
      <c r="H403" s="38"/>
      <c r="I403" s="196"/>
      <c r="J403" s="38"/>
      <c r="K403" s="38"/>
      <c r="L403" s="39"/>
      <c r="M403" s="197"/>
      <c r="N403" s="198"/>
      <c r="O403" s="77"/>
      <c r="P403" s="77"/>
      <c r="Q403" s="77"/>
      <c r="R403" s="77"/>
      <c r="S403" s="77"/>
      <c r="T403" s="78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T403" s="19" t="s">
        <v>193</v>
      </c>
      <c r="AU403" s="19" t="s">
        <v>92</v>
      </c>
    </row>
    <row r="404" s="13" customFormat="1">
      <c r="A404" s="13"/>
      <c r="B404" s="199"/>
      <c r="C404" s="13"/>
      <c r="D404" s="194" t="s">
        <v>194</v>
      </c>
      <c r="E404" s="200" t="s">
        <v>1</v>
      </c>
      <c r="F404" s="201" t="s">
        <v>4073</v>
      </c>
      <c r="G404" s="13"/>
      <c r="H404" s="202">
        <v>25.280999999999999</v>
      </c>
      <c r="I404" s="203"/>
      <c r="J404" s="13"/>
      <c r="K404" s="13"/>
      <c r="L404" s="199"/>
      <c r="M404" s="204"/>
      <c r="N404" s="205"/>
      <c r="O404" s="205"/>
      <c r="P404" s="205"/>
      <c r="Q404" s="205"/>
      <c r="R404" s="205"/>
      <c r="S404" s="205"/>
      <c r="T404" s="206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T404" s="200" t="s">
        <v>194</v>
      </c>
      <c r="AU404" s="200" t="s">
        <v>92</v>
      </c>
      <c r="AV404" s="13" t="s">
        <v>92</v>
      </c>
      <c r="AW404" s="13" t="s">
        <v>32</v>
      </c>
      <c r="AX404" s="13" t="s">
        <v>84</v>
      </c>
      <c r="AY404" s="200" t="s">
        <v>185</v>
      </c>
    </row>
    <row r="405" s="2" customFormat="1" ht="55.5" customHeight="1">
      <c r="A405" s="38"/>
      <c r="B405" s="180"/>
      <c r="C405" s="181" t="s">
        <v>375</v>
      </c>
      <c r="D405" s="181" t="s">
        <v>187</v>
      </c>
      <c r="E405" s="182" t="s">
        <v>4074</v>
      </c>
      <c r="F405" s="183" t="s">
        <v>4075</v>
      </c>
      <c r="G405" s="184" t="s">
        <v>190</v>
      </c>
      <c r="H405" s="185">
        <v>132.315</v>
      </c>
      <c r="I405" s="186"/>
      <c r="J405" s="187">
        <f>ROUND(I405*H405,2)</f>
        <v>0</v>
      </c>
      <c r="K405" s="183" t="s">
        <v>4076</v>
      </c>
      <c r="L405" s="39"/>
      <c r="M405" s="188" t="s">
        <v>1</v>
      </c>
      <c r="N405" s="189" t="s">
        <v>42</v>
      </c>
      <c r="O405" s="77"/>
      <c r="P405" s="190">
        <f>O405*H405</f>
        <v>0</v>
      </c>
      <c r="Q405" s="190">
        <v>0</v>
      </c>
      <c r="R405" s="190">
        <f>Q405*H405</f>
        <v>0</v>
      </c>
      <c r="S405" s="190">
        <v>0</v>
      </c>
      <c r="T405" s="191">
        <f>S405*H405</f>
        <v>0</v>
      </c>
      <c r="U405" s="38"/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R405" s="192" t="s">
        <v>301</v>
      </c>
      <c r="AT405" s="192" t="s">
        <v>187</v>
      </c>
      <c r="AU405" s="192" t="s">
        <v>92</v>
      </c>
      <c r="AY405" s="19" t="s">
        <v>185</v>
      </c>
      <c r="BE405" s="193">
        <f>IF(N405="základní",J405,0)</f>
        <v>0</v>
      </c>
      <c r="BF405" s="193">
        <f>IF(N405="snížená",J405,0)</f>
        <v>0</v>
      </c>
      <c r="BG405" s="193">
        <f>IF(N405="zákl. přenesená",J405,0)</f>
        <v>0</v>
      </c>
      <c r="BH405" s="193">
        <f>IF(N405="sníž. přenesená",J405,0)</f>
        <v>0</v>
      </c>
      <c r="BI405" s="193">
        <f>IF(N405="nulová",J405,0)</f>
        <v>0</v>
      </c>
      <c r="BJ405" s="19" t="s">
        <v>92</v>
      </c>
      <c r="BK405" s="193">
        <f>ROUND(I405*H405,2)</f>
        <v>0</v>
      </c>
      <c r="BL405" s="19" t="s">
        <v>301</v>
      </c>
      <c r="BM405" s="192" t="s">
        <v>4077</v>
      </c>
    </row>
    <row r="406" s="2" customFormat="1">
      <c r="A406" s="38"/>
      <c r="B406" s="39"/>
      <c r="C406" s="38"/>
      <c r="D406" s="194" t="s">
        <v>193</v>
      </c>
      <c r="E406" s="38"/>
      <c r="F406" s="195" t="s">
        <v>4075</v>
      </c>
      <c r="G406" s="38"/>
      <c r="H406" s="38"/>
      <c r="I406" s="196"/>
      <c r="J406" s="38"/>
      <c r="K406" s="38"/>
      <c r="L406" s="39"/>
      <c r="M406" s="197"/>
      <c r="N406" s="198"/>
      <c r="O406" s="77"/>
      <c r="P406" s="77"/>
      <c r="Q406" s="77"/>
      <c r="R406" s="77"/>
      <c r="S406" s="77"/>
      <c r="T406" s="78"/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T406" s="19" t="s">
        <v>193</v>
      </c>
      <c r="AU406" s="19" t="s">
        <v>92</v>
      </c>
    </row>
    <row r="407" s="14" customFormat="1">
      <c r="A407" s="14"/>
      <c r="B407" s="219"/>
      <c r="C407" s="14"/>
      <c r="D407" s="194" t="s">
        <v>194</v>
      </c>
      <c r="E407" s="220" t="s">
        <v>1</v>
      </c>
      <c r="F407" s="221" t="s">
        <v>3898</v>
      </c>
      <c r="G407" s="14"/>
      <c r="H407" s="220" t="s">
        <v>1</v>
      </c>
      <c r="I407" s="222"/>
      <c r="J407" s="14"/>
      <c r="K407" s="14"/>
      <c r="L407" s="219"/>
      <c r="M407" s="223"/>
      <c r="N407" s="224"/>
      <c r="O407" s="224"/>
      <c r="P407" s="224"/>
      <c r="Q407" s="224"/>
      <c r="R407" s="224"/>
      <c r="S407" s="224"/>
      <c r="T407" s="225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20" t="s">
        <v>194</v>
      </c>
      <c r="AU407" s="220" t="s">
        <v>92</v>
      </c>
      <c r="AV407" s="14" t="s">
        <v>84</v>
      </c>
      <c r="AW407" s="14" t="s">
        <v>32</v>
      </c>
      <c r="AX407" s="14" t="s">
        <v>76</v>
      </c>
      <c r="AY407" s="220" t="s">
        <v>185</v>
      </c>
    </row>
    <row r="408" s="14" customFormat="1">
      <c r="A408" s="14"/>
      <c r="B408" s="219"/>
      <c r="C408" s="14"/>
      <c r="D408" s="194" t="s">
        <v>194</v>
      </c>
      <c r="E408" s="220" t="s">
        <v>1</v>
      </c>
      <c r="F408" s="221" t="s">
        <v>4078</v>
      </c>
      <c r="G408" s="14"/>
      <c r="H408" s="220" t="s">
        <v>1</v>
      </c>
      <c r="I408" s="222"/>
      <c r="J408" s="14"/>
      <c r="K408" s="14"/>
      <c r="L408" s="219"/>
      <c r="M408" s="223"/>
      <c r="N408" s="224"/>
      <c r="O408" s="224"/>
      <c r="P408" s="224"/>
      <c r="Q408" s="224"/>
      <c r="R408" s="224"/>
      <c r="S408" s="224"/>
      <c r="T408" s="225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T408" s="220" t="s">
        <v>194</v>
      </c>
      <c r="AU408" s="220" t="s">
        <v>92</v>
      </c>
      <c r="AV408" s="14" t="s">
        <v>84</v>
      </c>
      <c r="AW408" s="14" t="s">
        <v>32</v>
      </c>
      <c r="AX408" s="14" t="s">
        <v>76</v>
      </c>
      <c r="AY408" s="220" t="s">
        <v>185</v>
      </c>
    </row>
    <row r="409" s="13" customFormat="1">
      <c r="A409" s="13"/>
      <c r="B409" s="199"/>
      <c r="C409" s="13"/>
      <c r="D409" s="194" t="s">
        <v>194</v>
      </c>
      <c r="E409" s="200" t="s">
        <v>1</v>
      </c>
      <c r="F409" s="201" t="s">
        <v>3933</v>
      </c>
      <c r="G409" s="13"/>
      <c r="H409" s="202">
        <v>15.541</v>
      </c>
      <c r="I409" s="203"/>
      <c r="J409" s="13"/>
      <c r="K409" s="13"/>
      <c r="L409" s="199"/>
      <c r="M409" s="204"/>
      <c r="N409" s="205"/>
      <c r="O409" s="205"/>
      <c r="P409" s="205"/>
      <c r="Q409" s="205"/>
      <c r="R409" s="205"/>
      <c r="S409" s="205"/>
      <c r="T409" s="206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00" t="s">
        <v>194</v>
      </c>
      <c r="AU409" s="200" t="s">
        <v>92</v>
      </c>
      <c r="AV409" s="13" t="s">
        <v>92</v>
      </c>
      <c r="AW409" s="13" t="s">
        <v>32</v>
      </c>
      <c r="AX409" s="13" t="s">
        <v>76</v>
      </c>
      <c r="AY409" s="200" t="s">
        <v>185</v>
      </c>
    </row>
    <row r="410" s="13" customFormat="1">
      <c r="A410" s="13"/>
      <c r="B410" s="199"/>
      <c r="C410" s="13"/>
      <c r="D410" s="194" t="s">
        <v>194</v>
      </c>
      <c r="E410" s="200" t="s">
        <v>1</v>
      </c>
      <c r="F410" s="201" t="s">
        <v>3934</v>
      </c>
      <c r="G410" s="13"/>
      <c r="H410" s="202">
        <v>28.600000000000001</v>
      </c>
      <c r="I410" s="203"/>
      <c r="J410" s="13"/>
      <c r="K410" s="13"/>
      <c r="L410" s="199"/>
      <c r="M410" s="204"/>
      <c r="N410" s="205"/>
      <c r="O410" s="205"/>
      <c r="P410" s="205"/>
      <c r="Q410" s="205"/>
      <c r="R410" s="205"/>
      <c r="S410" s="205"/>
      <c r="T410" s="206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T410" s="200" t="s">
        <v>194</v>
      </c>
      <c r="AU410" s="200" t="s">
        <v>92</v>
      </c>
      <c r="AV410" s="13" t="s">
        <v>92</v>
      </c>
      <c r="AW410" s="13" t="s">
        <v>32</v>
      </c>
      <c r="AX410" s="13" t="s">
        <v>76</v>
      </c>
      <c r="AY410" s="200" t="s">
        <v>185</v>
      </c>
    </row>
    <row r="411" s="13" customFormat="1">
      <c r="A411" s="13"/>
      <c r="B411" s="199"/>
      <c r="C411" s="13"/>
      <c r="D411" s="194" t="s">
        <v>194</v>
      </c>
      <c r="E411" s="200" t="s">
        <v>1</v>
      </c>
      <c r="F411" s="201" t="s">
        <v>3935</v>
      </c>
      <c r="G411" s="13"/>
      <c r="H411" s="202">
        <v>32.890000000000001</v>
      </c>
      <c r="I411" s="203"/>
      <c r="J411" s="13"/>
      <c r="K411" s="13"/>
      <c r="L411" s="199"/>
      <c r="M411" s="204"/>
      <c r="N411" s="205"/>
      <c r="O411" s="205"/>
      <c r="P411" s="205"/>
      <c r="Q411" s="205"/>
      <c r="R411" s="205"/>
      <c r="S411" s="205"/>
      <c r="T411" s="206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T411" s="200" t="s">
        <v>194</v>
      </c>
      <c r="AU411" s="200" t="s">
        <v>92</v>
      </c>
      <c r="AV411" s="13" t="s">
        <v>92</v>
      </c>
      <c r="AW411" s="13" t="s">
        <v>32</v>
      </c>
      <c r="AX411" s="13" t="s">
        <v>76</v>
      </c>
      <c r="AY411" s="200" t="s">
        <v>185</v>
      </c>
    </row>
    <row r="412" s="13" customFormat="1">
      <c r="A412" s="13"/>
      <c r="B412" s="199"/>
      <c r="C412" s="13"/>
      <c r="D412" s="194" t="s">
        <v>194</v>
      </c>
      <c r="E412" s="200" t="s">
        <v>1</v>
      </c>
      <c r="F412" s="201" t="s">
        <v>3936</v>
      </c>
      <c r="G412" s="13"/>
      <c r="H412" s="202">
        <v>19.219000000000001</v>
      </c>
      <c r="I412" s="203"/>
      <c r="J412" s="13"/>
      <c r="K412" s="13"/>
      <c r="L412" s="199"/>
      <c r="M412" s="204"/>
      <c r="N412" s="205"/>
      <c r="O412" s="205"/>
      <c r="P412" s="205"/>
      <c r="Q412" s="205"/>
      <c r="R412" s="205"/>
      <c r="S412" s="205"/>
      <c r="T412" s="206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T412" s="200" t="s">
        <v>194</v>
      </c>
      <c r="AU412" s="200" t="s">
        <v>92</v>
      </c>
      <c r="AV412" s="13" t="s">
        <v>92</v>
      </c>
      <c r="AW412" s="13" t="s">
        <v>32</v>
      </c>
      <c r="AX412" s="13" t="s">
        <v>76</v>
      </c>
      <c r="AY412" s="200" t="s">
        <v>185</v>
      </c>
    </row>
    <row r="413" s="13" customFormat="1">
      <c r="A413" s="13"/>
      <c r="B413" s="199"/>
      <c r="C413" s="13"/>
      <c r="D413" s="194" t="s">
        <v>194</v>
      </c>
      <c r="E413" s="200" t="s">
        <v>1</v>
      </c>
      <c r="F413" s="201" t="s">
        <v>3937</v>
      </c>
      <c r="G413" s="13"/>
      <c r="H413" s="202">
        <v>36.064999999999998</v>
      </c>
      <c r="I413" s="203"/>
      <c r="J413" s="13"/>
      <c r="K413" s="13"/>
      <c r="L413" s="199"/>
      <c r="M413" s="204"/>
      <c r="N413" s="205"/>
      <c r="O413" s="205"/>
      <c r="P413" s="205"/>
      <c r="Q413" s="205"/>
      <c r="R413" s="205"/>
      <c r="S413" s="205"/>
      <c r="T413" s="206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T413" s="200" t="s">
        <v>194</v>
      </c>
      <c r="AU413" s="200" t="s">
        <v>92</v>
      </c>
      <c r="AV413" s="13" t="s">
        <v>92</v>
      </c>
      <c r="AW413" s="13" t="s">
        <v>32</v>
      </c>
      <c r="AX413" s="13" t="s">
        <v>76</v>
      </c>
      <c r="AY413" s="200" t="s">
        <v>185</v>
      </c>
    </row>
    <row r="414" s="15" customFormat="1">
      <c r="A414" s="15"/>
      <c r="B414" s="226"/>
      <c r="C414" s="15"/>
      <c r="D414" s="194" t="s">
        <v>194</v>
      </c>
      <c r="E414" s="227" t="s">
        <v>1</v>
      </c>
      <c r="F414" s="228" t="s">
        <v>276</v>
      </c>
      <c r="G414" s="15"/>
      <c r="H414" s="229">
        <v>132.315</v>
      </c>
      <c r="I414" s="230"/>
      <c r="J414" s="15"/>
      <c r="K414" s="15"/>
      <c r="L414" s="226"/>
      <c r="M414" s="231"/>
      <c r="N414" s="232"/>
      <c r="O414" s="232"/>
      <c r="P414" s="232"/>
      <c r="Q414" s="232"/>
      <c r="R414" s="232"/>
      <c r="S414" s="232"/>
      <c r="T414" s="233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T414" s="227" t="s">
        <v>194</v>
      </c>
      <c r="AU414" s="227" t="s">
        <v>92</v>
      </c>
      <c r="AV414" s="15" t="s">
        <v>191</v>
      </c>
      <c r="AW414" s="15" t="s">
        <v>32</v>
      </c>
      <c r="AX414" s="15" t="s">
        <v>84</v>
      </c>
      <c r="AY414" s="227" t="s">
        <v>185</v>
      </c>
    </row>
    <row r="415" s="2" customFormat="1" ht="37.8" customHeight="1">
      <c r="A415" s="38"/>
      <c r="B415" s="180"/>
      <c r="C415" s="181" t="s">
        <v>380</v>
      </c>
      <c r="D415" s="181" t="s">
        <v>187</v>
      </c>
      <c r="E415" s="182" t="s">
        <v>4079</v>
      </c>
      <c r="F415" s="183" t="s">
        <v>4080</v>
      </c>
      <c r="G415" s="184" t="s">
        <v>190</v>
      </c>
      <c r="H415" s="185">
        <v>74.450000000000003</v>
      </c>
      <c r="I415" s="186"/>
      <c r="J415" s="187">
        <f>ROUND(I415*H415,2)</f>
        <v>0</v>
      </c>
      <c r="K415" s="183" t="s">
        <v>199</v>
      </c>
      <c r="L415" s="39"/>
      <c r="M415" s="188" t="s">
        <v>1</v>
      </c>
      <c r="N415" s="189" t="s">
        <v>42</v>
      </c>
      <c r="O415" s="77"/>
      <c r="P415" s="190">
        <f>O415*H415</f>
        <v>0</v>
      </c>
      <c r="Q415" s="190">
        <v>0.0060000000000000001</v>
      </c>
      <c r="R415" s="190">
        <f>Q415*H415</f>
        <v>0.44670000000000004</v>
      </c>
      <c r="S415" s="190">
        <v>0</v>
      </c>
      <c r="T415" s="191">
        <f>S415*H415</f>
        <v>0</v>
      </c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R415" s="192" t="s">
        <v>301</v>
      </c>
      <c r="AT415" s="192" t="s">
        <v>187</v>
      </c>
      <c r="AU415" s="192" t="s">
        <v>92</v>
      </c>
      <c r="AY415" s="19" t="s">
        <v>185</v>
      </c>
      <c r="BE415" s="193">
        <f>IF(N415="základní",J415,0)</f>
        <v>0</v>
      </c>
      <c r="BF415" s="193">
        <f>IF(N415="snížená",J415,0)</f>
        <v>0</v>
      </c>
      <c r="BG415" s="193">
        <f>IF(N415="zákl. přenesená",J415,0)</f>
        <v>0</v>
      </c>
      <c r="BH415" s="193">
        <f>IF(N415="sníž. přenesená",J415,0)</f>
        <v>0</v>
      </c>
      <c r="BI415" s="193">
        <f>IF(N415="nulová",J415,0)</f>
        <v>0</v>
      </c>
      <c r="BJ415" s="19" t="s">
        <v>92</v>
      </c>
      <c r="BK415" s="193">
        <f>ROUND(I415*H415,2)</f>
        <v>0</v>
      </c>
      <c r="BL415" s="19" t="s">
        <v>301</v>
      </c>
      <c r="BM415" s="192" t="s">
        <v>4081</v>
      </c>
    </row>
    <row r="416" s="2" customFormat="1">
      <c r="A416" s="38"/>
      <c r="B416" s="39"/>
      <c r="C416" s="38"/>
      <c r="D416" s="194" t="s">
        <v>193</v>
      </c>
      <c r="E416" s="38"/>
      <c r="F416" s="195" t="s">
        <v>4080</v>
      </c>
      <c r="G416" s="38"/>
      <c r="H416" s="38"/>
      <c r="I416" s="196"/>
      <c r="J416" s="38"/>
      <c r="K416" s="38"/>
      <c r="L416" s="39"/>
      <c r="M416" s="197"/>
      <c r="N416" s="198"/>
      <c r="O416" s="77"/>
      <c r="P416" s="77"/>
      <c r="Q416" s="77"/>
      <c r="R416" s="77"/>
      <c r="S416" s="77"/>
      <c r="T416" s="78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T416" s="19" t="s">
        <v>193</v>
      </c>
      <c r="AU416" s="19" t="s">
        <v>92</v>
      </c>
    </row>
    <row r="417" s="2" customFormat="1">
      <c r="A417" s="38"/>
      <c r="B417" s="39"/>
      <c r="C417" s="38"/>
      <c r="D417" s="207" t="s">
        <v>201</v>
      </c>
      <c r="E417" s="38"/>
      <c r="F417" s="208" t="s">
        <v>4082</v>
      </c>
      <c r="G417" s="38"/>
      <c r="H417" s="38"/>
      <c r="I417" s="196"/>
      <c r="J417" s="38"/>
      <c r="K417" s="38"/>
      <c r="L417" s="39"/>
      <c r="M417" s="197"/>
      <c r="N417" s="198"/>
      <c r="O417" s="77"/>
      <c r="P417" s="77"/>
      <c r="Q417" s="77"/>
      <c r="R417" s="77"/>
      <c r="S417" s="77"/>
      <c r="T417" s="78"/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T417" s="19" t="s">
        <v>201</v>
      </c>
      <c r="AU417" s="19" t="s">
        <v>92</v>
      </c>
    </row>
    <row r="418" s="14" customFormat="1">
      <c r="A418" s="14"/>
      <c r="B418" s="219"/>
      <c r="C418" s="14"/>
      <c r="D418" s="194" t="s">
        <v>194</v>
      </c>
      <c r="E418" s="220" t="s">
        <v>1</v>
      </c>
      <c r="F418" s="221" t="s">
        <v>3898</v>
      </c>
      <c r="G418" s="14"/>
      <c r="H418" s="220" t="s">
        <v>1</v>
      </c>
      <c r="I418" s="222"/>
      <c r="J418" s="14"/>
      <c r="K418" s="14"/>
      <c r="L418" s="219"/>
      <c r="M418" s="223"/>
      <c r="N418" s="224"/>
      <c r="O418" s="224"/>
      <c r="P418" s="224"/>
      <c r="Q418" s="224"/>
      <c r="R418" s="224"/>
      <c r="S418" s="224"/>
      <c r="T418" s="225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T418" s="220" t="s">
        <v>194</v>
      </c>
      <c r="AU418" s="220" t="s">
        <v>92</v>
      </c>
      <c r="AV418" s="14" t="s">
        <v>84</v>
      </c>
      <c r="AW418" s="14" t="s">
        <v>32</v>
      </c>
      <c r="AX418" s="14" t="s">
        <v>76</v>
      </c>
      <c r="AY418" s="220" t="s">
        <v>185</v>
      </c>
    </row>
    <row r="419" s="14" customFormat="1">
      <c r="A419" s="14"/>
      <c r="B419" s="219"/>
      <c r="C419" s="14"/>
      <c r="D419" s="194" t="s">
        <v>194</v>
      </c>
      <c r="E419" s="220" t="s">
        <v>1</v>
      </c>
      <c r="F419" s="221" t="s">
        <v>4083</v>
      </c>
      <c r="G419" s="14"/>
      <c r="H419" s="220" t="s">
        <v>1</v>
      </c>
      <c r="I419" s="222"/>
      <c r="J419" s="14"/>
      <c r="K419" s="14"/>
      <c r="L419" s="219"/>
      <c r="M419" s="223"/>
      <c r="N419" s="224"/>
      <c r="O419" s="224"/>
      <c r="P419" s="224"/>
      <c r="Q419" s="224"/>
      <c r="R419" s="224"/>
      <c r="S419" s="224"/>
      <c r="T419" s="225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T419" s="220" t="s">
        <v>194</v>
      </c>
      <c r="AU419" s="220" t="s">
        <v>92</v>
      </c>
      <c r="AV419" s="14" t="s">
        <v>84</v>
      </c>
      <c r="AW419" s="14" t="s">
        <v>32</v>
      </c>
      <c r="AX419" s="14" t="s">
        <v>76</v>
      </c>
      <c r="AY419" s="220" t="s">
        <v>185</v>
      </c>
    </row>
    <row r="420" s="13" customFormat="1">
      <c r="A420" s="13"/>
      <c r="B420" s="199"/>
      <c r="C420" s="13"/>
      <c r="D420" s="194" t="s">
        <v>194</v>
      </c>
      <c r="E420" s="200" t="s">
        <v>1</v>
      </c>
      <c r="F420" s="201" t="s">
        <v>3920</v>
      </c>
      <c r="G420" s="13"/>
      <c r="H420" s="202">
        <v>10.6</v>
      </c>
      <c r="I420" s="203"/>
      <c r="J420" s="13"/>
      <c r="K420" s="13"/>
      <c r="L420" s="199"/>
      <c r="M420" s="204"/>
      <c r="N420" s="205"/>
      <c r="O420" s="205"/>
      <c r="P420" s="205"/>
      <c r="Q420" s="205"/>
      <c r="R420" s="205"/>
      <c r="S420" s="205"/>
      <c r="T420" s="206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T420" s="200" t="s">
        <v>194</v>
      </c>
      <c r="AU420" s="200" t="s">
        <v>92</v>
      </c>
      <c r="AV420" s="13" t="s">
        <v>92</v>
      </c>
      <c r="AW420" s="13" t="s">
        <v>32</v>
      </c>
      <c r="AX420" s="13" t="s">
        <v>76</v>
      </c>
      <c r="AY420" s="200" t="s">
        <v>185</v>
      </c>
    </row>
    <row r="421" s="13" customFormat="1">
      <c r="A421" s="13"/>
      <c r="B421" s="199"/>
      <c r="C421" s="13"/>
      <c r="D421" s="194" t="s">
        <v>194</v>
      </c>
      <c r="E421" s="200" t="s">
        <v>1</v>
      </c>
      <c r="F421" s="201" t="s">
        <v>4034</v>
      </c>
      <c r="G421" s="13"/>
      <c r="H421" s="202">
        <v>4.0499999999999998</v>
      </c>
      <c r="I421" s="203"/>
      <c r="J421" s="13"/>
      <c r="K421" s="13"/>
      <c r="L421" s="199"/>
      <c r="M421" s="204"/>
      <c r="N421" s="205"/>
      <c r="O421" s="205"/>
      <c r="P421" s="205"/>
      <c r="Q421" s="205"/>
      <c r="R421" s="205"/>
      <c r="S421" s="205"/>
      <c r="T421" s="206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00" t="s">
        <v>194</v>
      </c>
      <c r="AU421" s="200" t="s">
        <v>92</v>
      </c>
      <c r="AV421" s="13" t="s">
        <v>92</v>
      </c>
      <c r="AW421" s="13" t="s">
        <v>32</v>
      </c>
      <c r="AX421" s="13" t="s">
        <v>76</v>
      </c>
      <c r="AY421" s="200" t="s">
        <v>185</v>
      </c>
    </row>
    <row r="422" s="13" customFormat="1">
      <c r="A422" s="13"/>
      <c r="B422" s="199"/>
      <c r="C422" s="13"/>
      <c r="D422" s="194" t="s">
        <v>194</v>
      </c>
      <c r="E422" s="200" t="s">
        <v>1</v>
      </c>
      <c r="F422" s="201" t="s">
        <v>3921</v>
      </c>
      <c r="G422" s="13"/>
      <c r="H422" s="202">
        <v>21.199999999999999</v>
      </c>
      <c r="I422" s="203"/>
      <c r="J422" s="13"/>
      <c r="K422" s="13"/>
      <c r="L422" s="199"/>
      <c r="M422" s="204"/>
      <c r="N422" s="205"/>
      <c r="O422" s="205"/>
      <c r="P422" s="205"/>
      <c r="Q422" s="205"/>
      <c r="R422" s="205"/>
      <c r="S422" s="205"/>
      <c r="T422" s="206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T422" s="200" t="s">
        <v>194</v>
      </c>
      <c r="AU422" s="200" t="s">
        <v>92</v>
      </c>
      <c r="AV422" s="13" t="s">
        <v>92</v>
      </c>
      <c r="AW422" s="13" t="s">
        <v>32</v>
      </c>
      <c r="AX422" s="13" t="s">
        <v>76</v>
      </c>
      <c r="AY422" s="200" t="s">
        <v>185</v>
      </c>
    </row>
    <row r="423" s="13" customFormat="1">
      <c r="A423" s="13"/>
      <c r="B423" s="199"/>
      <c r="C423" s="13"/>
      <c r="D423" s="194" t="s">
        <v>194</v>
      </c>
      <c r="E423" s="200" t="s">
        <v>1</v>
      </c>
      <c r="F423" s="201" t="s">
        <v>3922</v>
      </c>
      <c r="G423" s="13"/>
      <c r="H423" s="202">
        <v>19.699999999999999</v>
      </c>
      <c r="I423" s="203"/>
      <c r="J423" s="13"/>
      <c r="K423" s="13"/>
      <c r="L423" s="199"/>
      <c r="M423" s="204"/>
      <c r="N423" s="205"/>
      <c r="O423" s="205"/>
      <c r="P423" s="205"/>
      <c r="Q423" s="205"/>
      <c r="R423" s="205"/>
      <c r="S423" s="205"/>
      <c r="T423" s="206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T423" s="200" t="s">
        <v>194</v>
      </c>
      <c r="AU423" s="200" t="s">
        <v>92</v>
      </c>
      <c r="AV423" s="13" t="s">
        <v>92</v>
      </c>
      <c r="AW423" s="13" t="s">
        <v>32</v>
      </c>
      <c r="AX423" s="13" t="s">
        <v>76</v>
      </c>
      <c r="AY423" s="200" t="s">
        <v>185</v>
      </c>
    </row>
    <row r="424" s="13" customFormat="1">
      <c r="A424" s="13"/>
      <c r="B424" s="199"/>
      <c r="C424" s="13"/>
      <c r="D424" s="194" t="s">
        <v>194</v>
      </c>
      <c r="E424" s="200" t="s">
        <v>1</v>
      </c>
      <c r="F424" s="201" t="s">
        <v>3923</v>
      </c>
      <c r="G424" s="13"/>
      <c r="H424" s="202">
        <v>18.899999999999999</v>
      </c>
      <c r="I424" s="203"/>
      <c r="J424" s="13"/>
      <c r="K424" s="13"/>
      <c r="L424" s="199"/>
      <c r="M424" s="204"/>
      <c r="N424" s="205"/>
      <c r="O424" s="205"/>
      <c r="P424" s="205"/>
      <c r="Q424" s="205"/>
      <c r="R424" s="205"/>
      <c r="S424" s="205"/>
      <c r="T424" s="206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T424" s="200" t="s">
        <v>194</v>
      </c>
      <c r="AU424" s="200" t="s">
        <v>92</v>
      </c>
      <c r="AV424" s="13" t="s">
        <v>92</v>
      </c>
      <c r="AW424" s="13" t="s">
        <v>32</v>
      </c>
      <c r="AX424" s="13" t="s">
        <v>76</v>
      </c>
      <c r="AY424" s="200" t="s">
        <v>185</v>
      </c>
    </row>
    <row r="425" s="15" customFormat="1">
      <c r="A425" s="15"/>
      <c r="B425" s="226"/>
      <c r="C425" s="15"/>
      <c r="D425" s="194" t="s">
        <v>194</v>
      </c>
      <c r="E425" s="227" t="s">
        <v>1</v>
      </c>
      <c r="F425" s="228" t="s">
        <v>276</v>
      </c>
      <c r="G425" s="15"/>
      <c r="H425" s="229">
        <v>74.449999999999989</v>
      </c>
      <c r="I425" s="230"/>
      <c r="J425" s="15"/>
      <c r="K425" s="15"/>
      <c r="L425" s="226"/>
      <c r="M425" s="231"/>
      <c r="N425" s="232"/>
      <c r="O425" s="232"/>
      <c r="P425" s="232"/>
      <c r="Q425" s="232"/>
      <c r="R425" s="232"/>
      <c r="S425" s="232"/>
      <c r="T425" s="233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T425" s="227" t="s">
        <v>194</v>
      </c>
      <c r="AU425" s="227" t="s">
        <v>92</v>
      </c>
      <c r="AV425" s="15" t="s">
        <v>191</v>
      </c>
      <c r="AW425" s="15" t="s">
        <v>32</v>
      </c>
      <c r="AX425" s="15" t="s">
        <v>84</v>
      </c>
      <c r="AY425" s="227" t="s">
        <v>185</v>
      </c>
    </row>
    <row r="426" s="2" customFormat="1" ht="37.8" customHeight="1">
      <c r="A426" s="38"/>
      <c r="B426" s="180"/>
      <c r="C426" s="181" t="s">
        <v>387</v>
      </c>
      <c r="D426" s="181" t="s">
        <v>187</v>
      </c>
      <c r="E426" s="182" t="s">
        <v>4084</v>
      </c>
      <c r="F426" s="183" t="s">
        <v>4085</v>
      </c>
      <c r="G426" s="184" t="s">
        <v>190</v>
      </c>
      <c r="H426" s="185">
        <v>9.8200000000000003</v>
      </c>
      <c r="I426" s="186"/>
      <c r="J426" s="187">
        <f>ROUND(I426*H426,2)</f>
        <v>0</v>
      </c>
      <c r="K426" s="183" t="s">
        <v>199</v>
      </c>
      <c r="L426" s="39"/>
      <c r="M426" s="188" t="s">
        <v>1</v>
      </c>
      <c r="N426" s="189" t="s">
        <v>42</v>
      </c>
      <c r="O426" s="77"/>
      <c r="P426" s="190">
        <f>O426*H426</f>
        <v>0</v>
      </c>
      <c r="Q426" s="190">
        <v>0.0060000000000000001</v>
      </c>
      <c r="R426" s="190">
        <f>Q426*H426</f>
        <v>0.05892</v>
      </c>
      <c r="S426" s="190">
        <v>0</v>
      </c>
      <c r="T426" s="191">
        <f>S426*H426</f>
        <v>0</v>
      </c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R426" s="192" t="s">
        <v>301</v>
      </c>
      <c r="AT426" s="192" t="s">
        <v>187</v>
      </c>
      <c r="AU426" s="192" t="s">
        <v>92</v>
      </c>
      <c r="AY426" s="19" t="s">
        <v>185</v>
      </c>
      <c r="BE426" s="193">
        <f>IF(N426="základní",J426,0)</f>
        <v>0</v>
      </c>
      <c r="BF426" s="193">
        <f>IF(N426="snížená",J426,0)</f>
        <v>0</v>
      </c>
      <c r="BG426" s="193">
        <f>IF(N426="zákl. přenesená",J426,0)</f>
        <v>0</v>
      </c>
      <c r="BH426" s="193">
        <f>IF(N426="sníž. přenesená",J426,0)</f>
        <v>0</v>
      </c>
      <c r="BI426" s="193">
        <f>IF(N426="nulová",J426,0)</f>
        <v>0</v>
      </c>
      <c r="BJ426" s="19" t="s">
        <v>92</v>
      </c>
      <c r="BK426" s="193">
        <f>ROUND(I426*H426,2)</f>
        <v>0</v>
      </c>
      <c r="BL426" s="19" t="s">
        <v>301</v>
      </c>
      <c r="BM426" s="192" t="s">
        <v>4086</v>
      </c>
    </row>
    <row r="427" s="2" customFormat="1">
      <c r="A427" s="38"/>
      <c r="B427" s="39"/>
      <c r="C427" s="38"/>
      <c r="D427" s="194" t="s">
        <v>193</v>
      </c>
      <c r="E427" s="38"/>
      <c r="F427" s="195" t="s">
        <v>4085</v>
      </c>
      <c r="G427" s="38"/>
      <c r="H427" s="38"/>
      <c r="I427" s="196"/>
      <c r="J427" s="38"/>
      <c r="K427" s="38"/>
      <c r="L427" s="39"/>
      <c r="M427" s="197"/>
      <c r="N427" s="198"/>
      <c r="O427" s="77"/>
      <c r="P427" s="77"/>
      <c r="Q427" s="77"/>
      <c r="R427" s="77"/>
      <c r="S427" s="77"/>
      <c r="T427" s="78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T427" s="19" t="s">
        <v>193</v>
      </c>
      <c r="AU427" s="19" t="s">
        <v>92</v>
      </c>
    </row>
    <row r="428" s="2" customFormat="1">
      <c r="A428" s="38"/>
      <c r="B428" s="39"/>
      <c r="C428" s="38"/>
      <c r="D428" s="207" t="s">
        <v>201</v>
      </c>
      <c r="E428" s="38"/>
      <c r="F428" s="208" t="s">
        <v>4087</v>
      </c>
      <c r="G428" s="38"/>
      <c r="H428" s="38"/>
      <c r="I428" s="196"/>
      <c r="J428" s="38"/>
      <c r="K428" s="38"/>
      <c r="L428" s="39"/>
      <c r="M428" s="197"/>
      <c r="N428" s="198"/>
      <c r="O428" s="77"/>
      <c r="P428" s="77"/>
      <c r="Q428" s="77"/>
      <c r="R428" s="77"/>
      <c r="S428" s="77"/>
      <c r="T428" s="78"/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T428" s="19" t="s">
        <v>201</v>
      </c>
      <c r="AU428" s="19" t="s">
        <v>92</v>
      </c>
    </row>
    <row r="429" s="14" customFormat="1">
      <c r="A429" s="14"/>
      <c r="B429" s="219"/>
      <c r="C429" s="14"/>
      <c r="D429" s="194" t="s">
        <v>194</v>
      </c>
      <c r="E429" s="220" t="s">
        <v>1</v>
      </c>
      <c r="F429" s="221" t="s">
        <v>3898</v>
      </c>
      <c r="G429" s="14"/>
      <c r="H429" s="220" t="s">
        <v>1</v>
      </c>
      <c r="I429" s="222"/>
      <c r="J429" s="14"/>
      <c r="K429" s="14"/>
      <c r="L429" s="219"/>
      <c r="M429" s="223"/>
      <c r="N429" s="224"/>
      <c r="O429" s="224"/>
      <c r="P429" s="224"/>
      <c r="Q429" s="224"/>
      <c r="R429" s="224"/>
      <c r="S429" s="224"/>
      <c r="T429" s="225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T429" s="220" t="s">
        <v>194</v>
      </c>
      <c r="AU429" s="220" t="s">
        <v>92</v>
      </c>
      <c r="AV429" s="14" t="s">
        <v>84</v>
      </c>
      <c r="AW429" s="14" t="s">
        <v>32</v>
      </c>
      <c r="AX429" s="14" t="s">
        <v>76</v>
      </c>
      <c r="AY429" s="220" t="s">
        <v>185</v>
      </c>
    </row>
    <row r="430" s="14" customFormat="1">
      <c r="A430" s="14"/>
      <c r="B430" s="219"/>
      <c r="C430" s="14"/>
      <c r="D430" s="194" t="s">
        <v>194</v>
      </c>
      <c r="E430" s="220" t="s">
        <v>1</v>
      </c>
      <c r="F430" s="221" t="s">
        <v>4088</v>
      </c>
      <c r="G430" s="14"/>
      <c r="H430" s="220" t="s">
        <v>1</v>
      </c>
      <c r="I430" s="222"/>
      <c r="J430" s="14"/>
      <c r="K430" s="14"/>
      <c r="L430" s="219"/>
      <c r="M430" s="223"/>
      <c r="N430" s="224"/>
      <c r="O430" s="224"/>
      <c r="P430" s="224"/>
      <c r="Q430" s="224"/>
      <c r="R430" s="224"/>
      <c r="S430" s="224"/>
      <c r="T430" s="225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T430" s="220" t="s">
        <v>194</v>
      </c>
      <c r="AU430" s="220" t="s">
        <v>92</v>
      </c>
      <c r="AV430" s="14" t="s">
        <v>84</v>
      </c>
      <c r="AW430" s="14" t="s">
        <v>32</v>
      </c>
      <c r="AX430" s="14" t="s">
        <v>76</v>
      </c>
      <c r="AY430" s="220" t="s">
        <v>185</v>
      </c>
    </row>
    <row r="431" s="13" customFormat="1">
      <c r="A431" s="13"/>
      <c r="B431" s="199"/>
      <c r="C431" s="13"/>
      <c r="D431" s="194" t="s">
        <v>194</v>
      </c>
      <c r="E431" s="200" t="s">
        <v>1</v>
      </c>
      <c r="F431" s="201" t="s">
        <v>4065</v>
      </c>
      <c r="G431" s="13"/>
      <c r="H431" s="202">
        <v>2.3599999999999999</v>
      </c>
      <c r="I431" s="203"/>
      <c r="J431" s="13"/>
      <c r="K431" s="13"/>
      <c r="L431" s="199"/>
      <c r="M431" s="204"/>
      <c r="N431" s="205"/>
      <c r="O431" s="205"/>
      <c r="P431" s="205"/>
      <c r="Q431" s="205"/>
      <c r="R431" s="205"/>
      <c r="S431" s="205"/>
      <c r="T431" s="206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T431" s="200" t="s">
        <v>194</v>
      </c>
      <c r="AU431" s="200" t="s">
        <v>92</v>
      </c>
      <c r="AV431" s="13" t="s">
        <v>92</v>
      </c>
      <c r="AW431" s="13" t="s">
        <v>32</v>
      </c>
      <c r="AX431" s="13" t="s">
        <v>76</v>
      </c>
      <c r="AY431" s="200" t="s">
        <v>185</v>
      </c>
    </row>
    <row r="432" s="13" customFormat="1">
      <c r="A432" s="13"/>
      <c r="B432" s="199"/>
      <c r="C432" s="13"/>
      <c r="D432" s="194" t="s">
        <v>194</v>
      </c>
      <c r="E432" s="200" t="s">
        <v>1</v>
      </c>
      <c r="F432" s="201" t="s">
        <v>4066</v>
      </c>
      <c r="G432" s="13"/>
      <c r="H432" s="202">
        <v>2.7000000000000002</v>
      </c>
      <c r="I432" s="203"/>
      <c r="J432" s="13"/>
      <c r="K432" s="13"/>
      <c r="L432" s="199"/>
      <c r="M432" s="204"/>
      <c r="N432" s="205"/>
      <c r="O432" s="205"/>
      <c r="P432" s="205"/>
      <c r="Q432" s="205"/>
      <c r="R432" s="205"/>
      <c r="S432" s="205"/>
      <c r="T432" s="206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T432" s="200" t="s">
        <v>194</v>
      </c>
      <c r="AU432" s="200" t="s">
        <v>92</v>
      </c>
      <c r="AV432" s="13" t="s">
        <v>92</v>
      </c>
      <c r="AW432" s="13" t="s">
        <v>32</v>
      </c>
      <c r="AX432" s="13" t="s">
        <v>76</v>
      </c>
      <c r="AY432" s="200" t="s">
        <v>185</v>
      </c>
    </row>
    <row r="433" s="13" customFormat="1">
      <c r="A433" s="13"/>
      <c r="B433" s="199"/>
      <c r="C433" s="13"/>
      <c r="D433" s="194" t="s">
        <v>194</v>
      </c>
      <c r="E433" s="200" t="s">
        <v>1</v>
      </c>
      <c r="F433" s="201" t="s">
        <v>4067</v>
      </c>
      <c r="G433" s="13"/>
      <c r="H433" s="202">
        <v>1.9199999999999999</v>
      </c>
      <c r="I433" s="203"/>
      <c r="J433" s="13"/>
      <c r="K433" s="13"/>
      <c r="L433" s="199"/>
      <c r="M433" s="204"/>
      <c r="N433" s="205"/>
      <c r="O433" s="205"/>
      <c r="P433" s="205"/>
      <c r="Q433" s="205"/>
      <c r="R433" s="205"/>
      <c r="S433" s="205"/>
      <c r="T433" s="206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T433" s="200" t="s">
        <v>194</v>
      </c>
      <c r="AU433" s="200" t="s">
        <v>92</v>
      </c>
      <c r="AV433" s="13" t="s">
        <v>92</v>
      </c>
      <c r="AW433" s="13" t="s">
        <v>32</v>
      </c>
      <c r="AX433" s="13" t="s">
        <v>76</v>
      </c>
      <c r="AY433" s="200" t="s">
        <v>185</v>
      </c>
    </row>
    <row r="434" s="13" customFormat="1">
      <c r="A434" s="13"/>
      <c r="B434" s="199"/>
      <c r="C434" s="13"/>
      <c r="D434" s="194" t="s">
        <v>194</v>
      </c>
      <c r="E434" s="200" t="s">
        <v>1</v>
      </c>
      <c r="F434" s="201" t="s">
        <v>4068</v>
      </c>
      <c r="G434" s="13"/>
      <c r="H434" s="202">
        <v>2.8399999999999999</v>
      </c>
      <c r="I434" s="203"/>
      <c r="J434" s="13"/>
      <c r="K434" s="13"/>
      <c r="L434" s="199"/>
      <c r="M434" s="204"/>
      <c r="N434" s="205"/>
      <c r="O434" s="205"/>
      <c r="P434" s="205"/>
      <c r="Q434" s="205"/>
      <c r="R434" s="205"/>
      <c r="S434" s="205"/>
      <c r="T434" s="206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200" t="s">
        <v>194</v>
      </c>
      <c r="AU434" s="200" t="s">
        <v>92</v>
      </c>
      <c r="AV434" s="13" t="s">
        <v>92</v>
      </c>
      <c r="AW434" s="13" t="s">
        <v>32</v>
      </c>
      <c r="AX434" s="13" t="s">
        <v>76</v>
      </c>
      <c r="AY434" s="200" t="s">
        <v>185</v>
      </c>
    </row>
    <row r="435" s="15" customFormat="1">
      <c r="A435" s="15"/>
      <c r="B435" s="226"/>
      <c r="C435" s="15"/>
      <c r="D435" s="194" t="s">
        <v>194</v>
      </c>
      <c r="E435" s="227" t="s">
        <v>1</v>
      </c>
      <c r="F435" s="228" t="s">
        <v>276</v>
      </c>
      <c r="G435" s="15"/>
      <c r="H435" s="229">
        <v>9.8200000000000003</v>
      </c>
      <c r="I435" s="230"/>
      <c r="J435" s="15"/>
      <c r="K435" s="15"/>
      <c r="L435" s="226"/>
      <c r="M435" s="231"/>
      <c r="N435" s="232"/>
      <c r="O435" s="232"/>
      <c r="P435" s="232"/>
      <c r="Q435" s="232"/>
      <c r="R435" s="232"/>
      <c r="S435" s="232"/>
      <c r="T435" s="233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T435" s="227" t="s">
        <v>194</v>
      </c>
      <c r="AU435" s="227" t="s">
        <v>92</v>
      </c>
      <c r="AV435" s="15" t="s">
        <v>191</v>
      </c>
      <c r="AW435" s="15" t="s">
        <v>32</v>
      </c>
      <c r="AX435" s="15" t="s">
        <v>84</v>
      </c>
      <c r="AY435" s="227" t="s">
        <v>185</v>
      </c>
    </row>
    <row r="436" s="2" customFormat="1" ht="33" customHeight="1">
      <c r="A436" s="38"/>
      <c r="B436" s="180"/>
      <c r="C436" s="181" t="s">
        <v>394</v>
      </c>
      <c r="D436" s="181" t="s">
        <v>187</v>
      </c>
      <c r="E436" s="182" t="s">
        <v>1807</v>
      </c>
      <c r="F436" s="183" t="s">
        <v>1808</v>
      </c>
      <c r="G436" s="184" t="s">
        <v>1809</v>
      </c>
      <c r="H436" s="242"/>
      <c r="I436" s="186"/>
      <c r="J436" s="187">
        <f>ROUND(I436*H436,2)</f>
        <v>0</v>
      </c>
      <c r="K436" s="183" t="s">
        <v>199</v>
      </c>
      <c r="L436" s="39"/>
      <c r="M436" s="188" t="s">
        <v>1</v>
      </c>
      <c r="N436" s="189" t="s">
        <v>42</v>
      </c>
      <c r="O436" s="77"/>
      <c r="P436" s="190">
        <f>O436*H436</f>
        <v>0</v>
      </c>
      <c r="Q436" s="190">
        <v>0</v>
      </c>
      <c r="R436" s="190">
        <f>Q436*H436</f>
        <v>0</v>
      </c>
      <c r="S436" s="190">
        <v>0</v>
      </c>
      <c r="T436" s="191">
        <f>S436*H436</f>
        <v>0</v>
      </c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R436" s="192" t="s">
        <v>301</v>
      </c>
      <c r="AT436" s="192" t="s">
        <v>187</v>
      </c>
      <c r="AU436" s="192" t="s">
        <v>92</v>
      </c>
      <c r="AY436" s="19" t="s">
        <v>185</v>
      </c>
      <c r="BE436" s="193">
        <f>IF(N436="základní",J436,0)</f>
        <v>0</v>
      </c>
      <c r="BF436" s="193">
        <f>IF(N436="snížená",J436,0)</f>
        <v>0</v>
      </c>
      <c r="BG436" s="193">
        <f>IF(N436="zákl. přenesená",J436,0)</f>
        <v>0</v>
      </c>
      <c r="BH436" s="193">
        <f>IF(N436="sníž. přenesená",J436,0)</f>
        <v>0</v>
      </c>
      <c r="BI436" s="193">
        <f>IF(N436="nulová",J436,0)</f>
        <v>0</v>
      </c>
      <c r="BJ436" s="19" t="s">
        <v>92</v>
      </c>
      <c r="BK436" s="193">
        <f>ROUND(I436*H436,2)</f>
        <v>0</v>
      </c>
      <c r="BL436" s="19" t="s">
        <v>301</v>
      </c>
      <c r="BM436" s="192" t="s">
        <v>4089</v>
      </c>
    </row>
    <row r="437" s="2" customFormat="1">
      <c r="A437" s="38"/>
      <c r="B437" s="39"/>
      <c r="C437" s="38"/>
      <c r="D437" s="194" t="s">
        <v>193</v>
      </c>
      <c r="E437" s="38"/>
      <c r="F437" s="195" t="s">
        <v>1808</v>
      </c>
      <c r="G437" s="38"/>
      <c r="H437" s="38"/>
      <c r="I437" s="196"/>
      <c r="J437" s="38"/>
      <c r="K437" s="38"/>
      <c r="L437" s="39"/>
      <c r="M437" s="197"/>
      <c r="N437" s="198"/>
      <c r="O437" s="77"/>
      <c r="P437" s="77"/>
      <c r="Q437" s="77"/>
      <c r="R437" s="77"/>
      <c r="S437" s="77"/>
      <c r="T437" s="78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T437" s="19" t="s">
        <v>193</v>
      </c>
      <c r="AU437" s="19" t="s">
        <v>92</v>
      </c>
    </row>
    <row r="438" s="2" customFormat="1">
      <c r="A438" s="38"/>
      <c r="B438" s="39"/>
      <c r="C438" s="38"/>
      <c r="D438" s="207" t="s">
        <v>201</v>
      </c>
      <c r="E438" s="38"/>
      <c r="F438" s="208" t="s">
        <v>1811</v>
      </c>
      <c r="G438" s="38"/>
      <c r="H438" s="38"/>
      <c r="I438" s="196"/>
      <c r="J438" s="38"/>
      <c r="K438" s="38"/>
      <c r="L438" s="39"/>
      <c r="M438" s="197"/>
      <c r="N438" s="198"/>
      <c r="O438" s="77"/>
      <c r="P438" s="77"/>
      <c r="Q438" s="77"/>
      <c r="R438" s="77"/>
      <c r="S438" s="77"/>
      <c r="T438" s="78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T438" s="19" t="s">
        <v>201</v>
      </c>
      <c r="AU438" s="19" t="s">
        <v>92</v>
      </c>
    </row>
    <row r="439" s="12" customFormat="1" ht="22.8" customHeight="1">
      <c r="A439" s="12"/>
      <c r="B439" s="167"/>
      <c r="C439" s="12"/>
      <c r="D439" s="168" t="s">
        <v>75</v>
      </c>
      <c r="E439" s="178" t="s">
        <v>3771</v>
      </c>
      <c r="F439" s="178" t="s">
        <v>3772</v>
      </c>
      <c r="G439" s="12"/>
      <c r="H439" s="12"/>
      <c r="I439" s="170"/>
      <c r="J439" s="179">
        <f>BK439</f>
        <v>0</v>
      </c>
      <c r="K439" s="12"/>
      <c r="L439" s="167"/>
      <c r="M439" s="172"/>
      <c r="N439" s="173"/>
      <c r="O439" s="173"/>
      <c r="P439" s="174">
        <f>SUM(P440:P464)</f>
        <v>0</v>
      </c>
      <c r="Q439" s="173"/>
      <c r="R439" s="174">
        <f>SUM(R440:R464)</f>
        <v>0.06729156</v>
      </c>
      <c r="S439" s="173"/>
      <c r="T439" s="175">
        <f>SUM(T440:T464)</f>
        <v>0</v>
      </c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R439" s="168" t="s">
        <v>92</v>
      </c>
      <c r="AT439" s="176" t="s">
        <v>75</v>
      </c>
      <c r="AU439" s="176" t="s">
        <v>84</v>
      </c>
      <c r="AY439" s="168" t="s">
        <v>185</v>
      </c>
      <c r="BK439" s="177">
        <f>SUM(BK440:BK464)</f>
        <v>0</v>
      </c>
    </row>
    <row r="440" s="2" customFormat="1" ht="24.15" customHeight="1">
      <c r="A440" s="38"/>
      <c r="B440" s="180"/>
      <c r="C440" s="181" t="s">
        <v>398</v>
      </c>
      <c r="D440" s="181" t="s">
        <v>187</v>
      </c>
      <c r="E440" s="182" t="s">
        <v>4090</v>
      </c>
      <c r="F440" s="183" t="s">
        <v>4091</v>
      </c>
      <c r="G440" s="184" t="s">
        <v>190</v>
      </c>
      <c r="H440" s="185">
        <v>240.327</v>
      </c>
      <c r="I440" s="186"/>
      <c r="J440" s="187">
        <f>ROUND(I440*H440,2)</f>
        <v>0</v>
      </c>
      <c r="K440" s="183" t="s">
        <v>199</v>
      </c>
      <c r="L440" s="39"/>
      <c r="M440" s="188" t="s">
        <v>1</v>
      </c>
      <c r="N440" s="189" t="s">
        <v>42</v>
      </c>
      <c r="O440" s="77"/>
      <c r="P440" s="190">
        <f>O440*H440</f>
        <v>0</v>
      </c>
      <c r="Q440" s="190">
        <v>0.00027999999999999998</v>
      </c>
      <c r="R440" s="190">
        <f>Q440*H440</f>
        <v>0.06729156</v>
      </c>
      <c r="S440" s="190">
        <v>0</v>
      </c>
      <c r="T440" s="191">
        <f>S440*H440</f>
        <v>0</v>
      </c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R440" s="192" t="s">
        <v>301</v>
      </c>
      <c r="AT440" s="192" t="s">
        <v>187</v>
      </c>
      <c r="AU440" s="192" t="s">
        <v>92</v>
      </c>
      <c r="AY440" s="19" t="s">
        <v>185</v>
      </c>
      <c r="BE440" s="193">
        <f>IF(N440="základní",J440,0)</f>
        <v>0</v>
      </c>
      <c r="BF440" s="193">
        <f>IF(N440="snížená",J440,0)</f>
        <v>0</v>
      </c>
      <c r="BG440" s="193">
        <f>IF(N440="zákl. přenesená",J440,0)</f>
        <v>0</v>
      </c>
      <c r="BH440" s="193">
        <f>IF(N440="sníž. přenesená",J440,0)</f>
        <v>0</v>
      </c>
      <c r="BI440" s="193">
        <f>IF(N440="nulová",J440,0)</f>
        <v>0</v>
      </c>
      <c r="BJ440" s="19" t="s">
        <v>92</v>
      </c>
      <c r="BK440" s="193">
        <f>ROUND(I440*H440,2)</f>
        <v>0</v>
      </c>
      <c r="BL440" s="19" t="s">
        <v>301</v>
      </c>
      <c r="BM440" s="192" t="s">
        <v>4092</v>
      </c>
    </row>
    <row r="441" s="2" customFormat="1">
      <c r="A441" s="38"/>
      <c r="B441" s="39"/>
      <c r="C441" s="38"/>
      <c r="D441" s="194" t="s">
        <v>193</v>
      </c>
      <c r="E441" s="38"/>
      <c r="F441" s="195" t="s">
        <v>4091</v>
      </c>
      <c r="G441" s="38"/>
      <c r="H441" s="38"/>
      <c r="I441" s="196"/>
      <c r="J441" s="38"/>
      <c r="K441" s="38"/>
      <c r="L441" s="39"/>
      <c r="M441" s="197"/>
      <c r="N441" s="198"/>
      <c r="O441" s="77"/>
      <c r="P441" s="77"/>
      <c r="Q441" s="77"/>
      <c r="R441" s="77"/>
      <c r="S441" s="77"/>
      <c r="T441" s="78"/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T441" s="19" t="s">
        <v>193</v>
      </c>
      <c r="AU441" s="19" t="s">
        <v>92</v>
      </c>
    </row>
    <row r="442" s="2" customFormat="1">
      <c r="A442" s="38"/>
      <c r="B442" s="39"/>
      <c r="C442" s="38"/>
      <c r="D442" s="207" t="s">
        <v>201</v>
      </c>
      <c r="E442" s="38"/>
      <c r="F442" s="208" t="s">
        <v>4093</v>
      </c>
      <c r="G442" s="38"/>
      <c r="H442" s="38"/>
      <c r="I442" s="196"/>
      <c r="J442" s="38"/>
      <c r="K442" s="38"/>
      <c r="L442" s="39"/>
      <c r="M442" s="197"/>
      <c r="N442" s="198"/>
      <c r="O442" s="77"/>
      <c r="P442" s="77"/>
      <c r="Q442" s="77"/>
      <c r="R442" s="77"/>
      <c r="S442" s="77"/>
      <c r="T442" s="78"/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T442" s="19" t="s">
        <v>201</v>
      </c>
      <c r="AU442" s="19" t="s">
        <v>92</v>
      </c>
    </row>
    <row r="443" s="14" customFormat="1">
      <c r="A443" s="14"/>
      <c r="B443" s="219"/>
      <c r="C443" s="14"/>
      <c r="D443" s="194" t="s">
        <v>194</v>
      </c>
      <c r="E443" s="220" t="s">
        <v>1</v>
      </c>
      <c r="F443" s="221" t="s">
        <v>3898</v>
      </c>
      <c r="G443" s="14"/>
      <c r="H443" s="220" t="s">
        <v>1</v>
      </c>
      <c r="I443" s="222"/>
      <c r="J443" s="14"/>
      <c r="K443" s="14"/>
      <c r="L443" s="219"/>
      <c r="M443" s="223"/>
      <c r="N443" s="224"/>
      <c r="O443" s="224"/>
      <c r="P443" s="224"/>
      <c r="Q443" s="224"/>
      <c r="R443" s="224"/>
      <c r="S443" s="224"/>
      <c r="T443" s="225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T443" s="220" t="s">
        <v>194</v>
      </c>
      <c r="AU443" s="220" t="s">
        <v>92</v>
      </c>
      <c r="AV443" s="14" t="s">
        <v>84</v>
      </c>
      <c r="AW443" s="14" t="s">
        <v>32</v>
      </c>
      <c r="AX443" s="14" t="s">
        <v>76</v>
      </c>
      <c r="AY443" s="220" t="s">
        <v>185</v>
      </c>
    </row>
    <row r="444" s="14" customFormat="1">
      <c r="A444" s="14"/>
      <c r="B444" s="219"/>
      <c r="C444" s="14"/>
      <c r="D444" s="194" t="s">
        <v>194</v>
      </c>
      <c r="E444" s="220" t="s">
        <v>1</v>
      </c>
      <c r="F444" s="221" t="s">
        <v>4094</v>
      </c>
      <c r="G444" s="14"/>
      <c r="H444" s="220" t="s">
        <v>1</v>
      </c>
      <c r="I444" s="222"/>
      <c r="J444" s="14"/>
      <c r="K444" s="14"/>
      <c r="L444" s="219"/>
      <c r="M444" s="223"/>
      <c r="N444" s="224"/>
      <c r="O444" s="224"/>
      <c r="P444" s="224"/>
      <c r="Q444" s="224"/>
      <c r="R444" s="224"/>
      <c r="S444" s="224"/>
      <c r="T444" s="225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T444" s="220" t="s">
        <v>194</v>
      </c>
      <c r="AU444" s="220" t="s">
        <v>92</v>
      </c>
      <c r="AV444" s="14" t="s">
        <v>84</v>
      </c>
      <c r="AW444" s="14" t="s">
        <v>32</v>
      </c>
      <c r="AX444" s="14" t="s">
        <v>76</v>
      </c>
      <c r="AY444" s="220" t="s">
        <v>185</v>
      </c>
    </row>
    <row r="445" s="13" customFormat="1">
      <c r="A445" s="13"/>
      <c r="B445" s="199"/>
      <c r="C445" s="13"/>
      <c r="D445" s="194" t="s">
        <v>194</v>
      </c>
      <c r="E445" s="200" t="s">
        <v>1</v>
      </c>
      <c r="F445" s="201" t="s">
        <v>4002</v>
      </c>
      <c r="G445" s="13"/>
      <c r="H445" s="202">
        <v>11.66</v>
      </c>
      <c r="I445" s="203"/>
      <c r="J445" s="13"/>
      <c r="K445" s="13"/>
      <c r="L445" s="199"/>
      <c r="M445" s="204"/>
      <c r="N445" s="205"/>
      <c r="O445" s="205"/>
      <c r="P445" s="205"/>
      <c r="Q445" s="205"/>
      <c r="R445" s="205"/>
      <c r="S445" s="205"/>
      <c r="T445" s="206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T445" s="200" t="s">
        <v>194</v>
      </c>
      <c r="AU445" s="200" t="s">
        <v>92</v>
      </c>
      <c r="AV445" s="13" t="s">
        <v>92</v>
      </c>
      <c r="AW445" s="13" t="s">
        <v>32</v>
      </c>
      <c r="AX445" s="13" t="s">
        <v>76</v>
      </c>
      <c r="AY445" s="200" t="s">
        <v>185</v>
      </c>
    </row>
    <row r="446" s="13" customFormat="1">
      <c r="A446" s="13"/>
      <c r="B446" s="199"/>
      <c r="C446" s="13"/>
      <c r="D446" s="194" t="s">
        <v>194</v>
      </c>
      <c r="E446" s="200" t="s">
        <v>1</v>
      </c>
      <c r="F446" s="201" t="s">
        <v>4003</v>
      </c>
      <c r="G446" s="13"/>
      <c r="H446" s="202">
        <v>23.32</v>
      </c>
      <c r="I446" s="203"/>
      <c r="J446" s="13"/>
      <c r="K446" s="13"/>
      <c r="L446" s="199"/>
      <c r="M446" s="204"/>
      <c r="N446" s="205"/>
      <c r="O446" s="205"/>
      <c r="P446" s="205"/>
      <c r="Q446" s="205"/>
      <c r="R446" s="205"/>
      <c r="S446" s="205"/>
      <c r="T446" s="206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T446" s="200" t="s">
        <v>194</v>
      </c>
      <c r="AU446" s="200" t="s">
        <v>92</v>
      </c>
      <c r="AV446" s="13" t="s">
        <v>92</v>
      </c>
      <c r="AW446" s="13" t="s">
        <v>32</v>
      </c>
      <c r="AX446" s="13" t="s">
        <v>76</v>
      </c>
      <c r="AY446" s="200" t="s">
        <v>185</v>
      </c>
    </row>
    <row r="447" s="13" customFormat="1">
      <c r="A447" s="13"/>
      <c r="B447" s="199"/>
      <c r="C447" s="13"/>
      <c r="D447" s="194" t="s">
        <v>194</v>
      </c>
      <c r="E447" s="200" t="s">
        <v>1</v>
      </c>
      <c r="F447" s="201" t="s">
        <v>4004</v>
      </c>
      <c r="G447" s="13"/>
      <c r="H447" s="202">
        <v>21.670000000000002</v>
      </c>
      <c r="I447" s="203"/>
      <c r="J447" s="13"/>
      <c r="K447" s="13"/>
      <c r="L447" s="199"/>
      <c r="M447" s="204"/>
      <c r="N447" s="205"/>
      <c r="O447" s="205"/>
      <c r="P447" s="205"/>
      <c r="Q447" s="205"/>
      <c r="R447" s="205"/>
      <c r="S447" s="205"/>
      <c r="T447" s="206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T447" s="200" t="s">
        <v>194</v>
      </c>
      <c r="AU447" s="200" t="s">
        <v>92</v>
      </c>
      <c r="AV447" s="13" t="s">
        <v>92</v>
      </c>
      <c r="AW447" s="13" t="s">
        <v>32</v>
      </c>
      <c r="AX447" s="13" t="s">
        <v>76</v>
      </c>
      <c r="AY447" s="200" t="s">
        <v>185</v>
      </c>
    </row>
    <row r="448" s="13" customFormat="1">
      <c r="A448" s="13"/>
      <c r="B448" s="199"/>
      <c r="C448" s="13"/>
      <c r="D448" s="194" t="s">
        <v>194</v>
      </c>
      <c r="E448" s="200" t="s">
        <v>1</v>
      </c>
      <c r="F448" s="201" t="s">
        <v>4005</v>
      </c>
      <c r="G448" s="13"/>
      <c r="H448" s="202">
        <v>20.789999999999999</v>
      </c>
      <c r="I448" s="203"/>
      <c r="J448" s="13"/>
      <c r="K448" s="13"/>
      <c r="L448" s="199"/>
      <c r="M448" s="204"/>
      <c r="N448" s="205"/>
      <c r="O448" s="205"/>
      <c r="P448" s="205"/>
      <c r="Q448" s="205"/>
      <c r="R448" s="205"/>
      <c r="S448" s="205"/>
      <c r="T448" s="206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200" t="s">
        <v>194</v>
      </c>
      <c r="AU448" s="200" t="s">
        <v>92</v>
      </c>
      <c r="AV448" s="13" t="s">
        <v>92</v>
      </c>
      <c r="AW448" s="13" t="s">
        <v>32</v>
      </c>
      <c r="AX448" s="13" t="s">
        <v>76</v>
      </c>
      <c r="AY448" s="200" t="s">
        <v>185</v>
      </c>
    </row>
    <row r="449" s="16" customFormat="1">
      <c r="A449" s="16"/>
      <c r="B449" s="234"/>
      <c r="C449" s="16"/>
      <c r="D449" s="194" t="s">
        <v>194</v>
      </c>
      <c r="E449" s="235" t="s">
        <v>1</v>
      </c>
      <c r="F449" s="236" t="s">
        <v>293</v>
      </c>
      <c r="G449" s="16"/>
      <c r="H449" s="237">
        <v>77.439999999999998</v>
      </c>
      <c r="I449" s="238"/>
      <c r="J449" s="16"/>
      <c r="K449" s="16"/>
      <c r="L449" s="234"/>
      <c r="M449" s="239"/>
      <c r="N449" s="240"/>
      <c r="O449" s="240"/>
      <c r="P449" s="240"/>
      <c r="Q449" s="240"/>
      <c r="R449" s="240"/>
      <c r="S449" s="240"/>
      <c r="T449" s="241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T449" s="235" t="s">
        <v>194</v>
      </c>
      <c r="AU449" s="235" t="s">
        <v>92</v>
      </c>
      <c r="AV449" s="16" t="s">
        <v>111</v>
      </c>
      <c r="AW449" s="16" t="s">
        <v>32</v>
      </c>
      <c r="AX449" s="16" t="s">
        <v>76</v>
      </c>
      <c r="AY449" s="235" t="s">
        <v>185</v>
      </c>
    </row>
    <row r="450" s="14" customFormat="1">
      <c r="A450" s="14"/>
      <c r="B450" s="219"/>
      <c r="C450" s="14"/>
      <c r="D450" s="194" t="s">
        <v>194</v>
      </c>
      <c r="E450" s="220" t="s">
        <v>1</v>
      </c>
      <c r="F450" s="221" t="s">
        <v>4095</v>
      </c>
      <c r="G450" s="14"/>
      <c r="H450" s="220" t="s">
        <v>1</v>
      </c>
      <c r="I450" s="222"/>
      <c r="J450" s="14"/>
      <c r="K450" s="14"/>
      <c r="L450" s="219"/>
      <c r="M450" s="223"/>
      <c r="N450" s="224"/>
      <c r="O450" s="224"/>
      <c r="P450" s="224"/>
      <c r="Q450" s="224"/>
      <c r="R450" s="224"/>
      <c r="S450" s="224"/>
      <c r="T450" s="225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220" t="s">
        <v>194</v>
      </c>
      <c r="AU450" s="220" t="s">
        <v>92</v>
      </c>
      <c r="AV450" s="14" t="s">
        <v>84</v>
      </c>
      <c r="AW450" s="14" t="s">
        <v>32</v>
      </c>
      <c r="AX450" s="14" t="s">
        <v>76</v>
      </c>
      <c r="AY450" s="220" t="s">
        <v>185</v>
      </c>
    </row>
    <row r="451" s="13" customFormat="1">
      <c r="A451" s="13"/>
      <c r="B451" s="199"/>
      <c r="C451" s="13"/>
      <c r="D451" s="194" t="s">
        <v>194</v>
      </c>
      <c r="E451" s="200" t="s">
        <v>1</v>
      </c>
      <c r="F451" s="201" t="s">
        <v>3933</v>
      </c>
      <c r="G451" s="13"/>
      <c r="H451" s="202">
        <v>15.541</v>
      </c>
      <c r="I451" s="203"/>
      <c r="J451" s="13"/>
      <c r="K451" s="13"/>
      <c r="L451" s="199"/>
      <c r="M451" s="204"/>
      <c r="N451" s="205"/>
      <c r="O451" s="205"/>
      <c r="P451" s="205"/>
      <c r="Q451" s="205"/>
      <c r="R451" s="205"/>
      <c r="S451" s="205"/>
      <c r="T451" s="206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T451" s="200" t="s">
        <v>194</v>
      </c>
      <c r="AU451" s="200" t="s">
        <v>92</v>
      </c>
      <c r="AV451" s="13" t="s">
        <v>92</v>
      </c>
      <c r="AW451" s="13" t="s">
        <v>32</v>
      </c>
      <c r="AX451" s="13" t="s">
        <v>76</v>
      </c>
      <c r="AY451" s="200" t="s">
        <v>185</v>
      </c>
    </row>
    <row r="452" s="13" customFormat="1">
      <c r="A452" s="13"/>
      <c r="B452" s="199"/>
      <c r="C452" s="13"/>
      <c r="D452" s="194" t="s">
        <v>194</v>
      </c>
      <c r="E452" s="200" t="s">
        <v>1</v>
      </c>
      <c r="F452" s="201" t="s">
        <v>3934</v>
      </c>
      <c r="G452" s="13"/>
      <c r="H452" s="202">
        <v>28.600000000000001</v>
      </c>
      <c r="I452" s="203"/>
      <c r="J452" s="13"/>
      <c r="K452" s="13"/>
      <c r="L452" s="199"/>
      <c r="M452" s="204"/>
      <c r="N452" s="205"/>
      <c r="O452" s="205"/>
      <c r="P452" s="205"/>
      <c r="Q452" s="205"/>
      <c r="R452" s="205"/>
      <c r="S452" s="205"/>
      <c r="T452" s="206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T452" s="200" t="s">
        <v>194</v>
      </c>
      <c r="AU452" s="200" t="s">
        <v>92</v>
      </c>
      <c r="AV452" s="13" t="s">
        <v>92</v>
      </c>
      <c r="AW452" s="13" t="s">
        <v>32</v>
      </c>
      <c r="AX452" s="13" t="s">
        <v>76</v>
      </c>
      <c r="AY452" s="200" t="s">
        <v>185</v>
      </c>
    </row>
    <row r="453" s="13" customFormat="1">
      <c r="A453" s="13"/>
      <c r="B453" s="199"/>
      <c r="C453" s="13"/>
      <c r="D453" s="194" t="s">
        <v>194</v>
      </c>
      <c r="E453" s="200" t="s">
        <v>1</v>
      </c>
      <c r="F453" s="201" t="s">
        <v>3935</v>
      </c>
      <c r="G453" s="13"/>
      <c r="H453" s="202">
        <v>32.890000000000001</v>
      </c>
      <c r="I453" s="203"/>
      <c r="J453" s="13"/>
      <c r="K453" s="13"/>
      <c r="L453" s="199"/>
      <c r="M453" s="204"/>
      <c r="N453" s="205"/>
      <c r="O453" s="205"/>
      <c r="P453" s="205"/>
      <c r="Q453" s="205"/>
      <c r="R453" s="205"/>
      <c r="S453" s="205"/>
      <c r="T453" s="206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T453" s="200" t="s">
        <v>194</v>
      </c>
      <c r="AU453" s="200" t="s">
        <v>92</v>
      </c>
      <c r="AV453" s="13" t="s">
        <v>92</v>
      </c>
      <c r="AW453" s="13" t="s">
        <v>32</v>
      </c>
      <c r="AX453" s="13" t="s">
        <v>76</v>
      </c>
      <c r="AY453" s="200" t="s">
        <v>185</v>
      </c>
    </row>
    <row r="454" s="13" customFormat="1">
      <c r="A454" s="13"/>
      <c r="B454" s="199"/>
      <c r="C454" s="13"/>
      <c r="D454" s="194" t="s">
        <v>194</v>
      </c>
      <c r="E454" s="200" t="s">
        <v>1</v>
      </c>
      <c r="F454" s="201" t="s">
        <v>3936</v>
      </c>
      <c r="G454" s="13"/>
      <c r="H454" s="202">
        <v>19.219000000000001</v>
      </c>
      <c r="I454" s="203"/>
      <c r="J454" s="13"/>
      <c r="K454" s="13"/>
      <c r="L454" s="199"/>
      <c r="M454" s="204"/>
      <c r="N454" s="205"/>
      <c r="O454" s="205"/>
      <c r="P454" s="205"/>
      <c r="Q454" s="205"/>
      <c r="R454" s="205"/>
      <c r="S454" s="205"/>
      <c r="T454" s="206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T454" s="200" t="s">
        <v>194</v>
      </c>
      <c r="AU454" s="200" t="s">
        <v>92</v>
      </c>
      <c r="AV454" s="13" t="s">
        <v>92</v>
      </c>
      <c r="AW454" s="13" t="s">
        <v>32</v>
      </c>
      <c r="AX454" s="13" t="s">
        <v>76</v>
      </c>
      <c r="AY454" s="200" t="s">
        <v>185</v>
      </c>
    </row>
    <row r="455" s="13" customFormat="1">
      <c r="A455" s="13"/>
      <c r="B455" s="199"/>
      <c r="C455" s="13"/>
      <c r="D455" s="194" t="s">
        <v>194</v>
      </c>
      <c r="E455" s="200" t="s">
        <v>1</v>
      </c>
      <c r="F455" s="201" t="s">
        <v>3937</v>
      </c>
      <c r="G455" s="13"/>
      <c r="H455" s="202">
        <v>36.064999999999998</v>
      </c>
      <c r="I455" s="203"/>
      <c r="J455" s="13"/>
      <c r="K455" s="13"/>
      <c r="L455" s="199"/>
      <c r="M455" s="204"/>
      <c r="N455" s="205"/>
      <c r="O455" s="205"/>
      <c r="P455" s="205"/>
      <c r="Q455" s="205"/>
      <c r="R455" s="205"/>
      <c r="S455" s="205"/>
      <c r="T455" s="206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T455" s="200" t="s">
        <v>194</v>
      </c>
      <c r="AU455" s="200" t="s">
        <v>92</v>
      </c>
      <c r="AV455" s="13" t="s">
        <v>92</v>
      </c>
      <c r="AW455" s="13" t="s">
        <v>32</v>
      </c>
      <c r="AX455" s="13" t="s">
        <v>76</v>
      </c>
      <c r="AY455" s="200" t="s">
        <v>185</v>
      </c>
    </row>
    <row r="456" s="16" customFormat="1">
      <c r="A456" s="16"/>
      <c r="B456" s="234"/>
      <c r="C456" s="16"/>
      <c r="D456" s="194" t="s">
        <v>194</v>
      </c>
      <c r="E456" s="235" t="s">
        <v>1</v>
      </c>
      <c r="F456" s="236" t="s">
        <v>293</v>
      </c>
      <c r="G456" s="16"/>
      <c r="H456" s="237">
        <v>132.315</v>
      </c>
      <c r="I456" s="238"/>
      <c r="J456" s="16"/>
      <c r="K456" s="16"/>
      <c r="L456" s="234"/>
      <c r="M456" s="239"/>
      <c r="N456" s="240"/>
      <c r="O456" s="240"/>
      <c r="P456" s="240"/>
      <c r="Q456" s="240"/>
      <c r="R456" s="240"/>
      <c r="S456" s="240"/>
      <c r="T456" s="241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T456" s="235" t="s">
        <v>194</v>
      </c>
      <c r="AU456" s="235" t="s">
        <v>92</v>
      </c>
      <c r="AV456" s="16" t="s">
        <v>111</v>
      </c>
      <c r="AW456" s="16" t="s">
        <v>32</v>
      </c>
      <c r="AX456" s="16" t="s">
        <v>76</v>
      </c>
      <c r="AY456" s="235" t="s">
        <v>185</v>
      </c>
    </row>
    <row r="457" s="14" customFormat="1">
      <c r="A457" s="14"/>
      <c r="B457" s="219"/>
      <c r="C457" s="14"/>
      <c r="D457" s="194" t="s">
        <v>194</v>
      </c>
      <c r="E457" s="220" t="s">
        <v>1</v>
      </c>
      <c r="F457" s="221" t="s">
        <v>4096</v>
      </c>
      <c r="G457" s="14"/>
      <c r="H457" s="220" t="s">
        <v>1</v>
      </c>
      <c r="I457" s="222"/>
      <c r="J457" s="14"/>
      <c r="K457" s="14"/>
      <c r="L457" s="219"/>
      <c r="M457" s="223"/>
      <c r="N457" s="224"/>
      <c r="O457" s="224"/>
      <c r="P457" s="224"/>
      <c r="Q457" s="224"/>
      <c r="R457" s="224"/>
      <c r="S457" s="224"/>
      <c r="T457" s="225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T457" s="220" t="s">
        <v>194</v>
      </c>
      <c r="AU457" s="220" t="s">
        <v>92</v>
      </c>
      <c r="AV457" s="14" t="s">
        <v>84</v>
      </c>
      <c r="AW457" s="14" t="s">
        <v>32</v>
      </c>
      <c r="AX457" s="14" t="s">
        <v>76</v>
      </c>
      <c r="AY457" s="220" t="s">
        <v>185</v>
      </c>
    </row>
    <row r="458" s="13" customFormat="1">
      <c r="A458" s="13"/>
      <c r="B458" s="199"/>
      <c r="C458" s="13"/>
      <c r="D458" s="194" t="s">
        <v>194</v>
      </c>
      <c r="E458" s="200" t="s">
        <v>1</v>
      </c>
      <c r="F458" s="201" t="s">
        <v>3971</v>
      </c>
      <c r="G458" s="13"/>
      <c r="H458" s="202">
        <v>12.907</v>
      </c>
      <c r="I458" s="203"/>
      <c r="J458" s="13"/>
      <c r="K458" s="13"/>
      <c r="L458" s="199"/>
      <c r="M458" s="204"/>
      <c r="N458" s="205"/>
      <c r="O458" s="205"/>
      <c r="P458" s="205"/>
      <c r="Q458" s="205"/>
      <c r="R458" s="205"/>
      <c r="S458" s="205"/>
      <c r="T458" s="206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T458" s="200" t="s">
        <v>194</v>
      </c>
      <c r="AU458" s="200" t="s">
        <v>92</v>
      </c>
      <c r="AV458" s="13" t="s">
        <v>92</v>
      </c>
      <c r="AW458" s="13" t="s">
        <v>32</v>
      </c>
      <c r="AX458" s="13" t="s">
        <v>76</v>
      </c>
      <c r="AY458" s="200" t="s">
        <v>185</v>
      </c>
    </row>
    <row r="459" s="13" customFormat="1">
      <c r="A459" s="13"/>
      <c r="B459" s="199"/>
      <c r="C459" s="13"/>
      <c r="D459" s="194" t="s">
        <v>194</v>
      </c>
      <c r="E459" s="200" t="s">
        <v>1</v>
      </c>
      <c r="F459" s="201" t="s">
        <v>3940</v>
      </c>
      <c r="G459" s="13"/>
      <c r="H459" s="202">
        <v>4.5570000000000004</v>
      </c>
      <c r="I459" s="203"/>
      <c r="J459" s="13"/>
      <c r="K459" s="13"/>
      <c r="L459" s="199"/>
      <c r="M459" s="204"/>
      <c r="N459" s="205"/>
      <c r="O459" s="205"/>
      <c r="P459" s="205"/>
      <c r="Q459" s="205"/>
      <c r="R459" s="205"/>
      <c r="S459" s="205"/>
      <c r="T459" s="206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T459" s="200" t="s">
        <v>194</v>
      </c>
      <c r="AU459" s="200" t="s">
        <v>92</v>
      </c>
      <c r="AV459" s="13" t="s">
        <v>92</v>
      </c>
      <c r="AW459" s="13" t="s">
        <v>32</v>
      </c>
      <c r="AX459" s="13" t="s">
        <v>76</v>
      </c>
      <c r="AY459" s="200" t="s">
        <v>185</v>
      </c>
    </row>
    <row r="460" s="13" customFormat="1">
      <c r="A460" s="13"/>
      <c r="B460" s="199"/>
      <c r="C460" s="13"/>
      <c r="D460" s="194" t="s">
        <v>194</v>
      </c>
      <c r="E460" s="200" t="s">
        <v>1</v>
      </c>
      <c r="F460" s="201" t="s">
        <v>3941</v>
      </c>
      <c r="G460" s="13"/>
      <c r="H460" s="202">
        <v>3.2770000000000001</v>
      </c>
      <c r="I460" s="203"/>
      <c r="J460" s="13"/>
      <c r="K460" s="13"/>
      <c r="L460" s="199"/>
      <c r="M460" s="204"/>
      <c r="N460" s="205"/>
      <c r="O460" s="205"/>
      <c r="P460" s="205"/>
      <c r="Q460" s="205"/>
      <c r="R460" s="205"/>
      <c r="S460" s="205"/>
      <c r="T460" s="206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T460" s="200" t="s">
        <v>194</v>
      </c>
      <c r="AU460" s="200" t="s">
        <v>92</v>
      </c>
      <c r="AV460" s="13" t="s">
        <v>92</v>
      </c>
      <c r="AW460" s="13" t="s">
        <v>32</v>
      </c>
      <c r="AX460" s="13" t="s">
        <v>76</v>
      </c>
      <c r="AY460" s="200" t="s">
        <v>185</v>
      </c>
    </row>
    <row r="461" s="13" customFormat="1">
      <c r="A461" s="13"/>
      <c r="B461" s="199"/>
      <c r="C461" s="13"/>
      <c r="D461" s="194" t="s">
        <v>194</v>
      </c>
      <c r="E461" s="200" t="s">
        <v>1</v>
      </c>
      <c r="F461" s="201" t="s">
        <v>3942</v>
      </c>
      <c r="G461" s="13"/>
      <c r="H461" s="202">
        <v>6.5540000000000003</v>
      </c>
      <c r="I461" s="203"/>
      <c r="J461" s="13"/>
      <c r="K461" s="13"/>
      <c r="L461" s="199"/>
      <c r="M461" s="204"/>
      <c r="N461" s="205"/>
      <c r="O461" s="205"/>
      <c r="P461" s="205"/>
      <c r="Q461" s="205"/>
      <c r="R461" s="205"/>
      <c r="S461" s="205"/>
      <c r="T461" s="206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T461" s="200" t="s">
        <v>194</v>
      </c>
      <c r="AU461" s="200" t="s">
        <v>92</v>
      </c>
      <c r="AV461" s="13" t="s">
        <v>92</v>
      </c>
      <c r="AW461" s="13" t="s">
        <v>32</v>
      </c>
      <c r="AX461" s="13" t="s">
        <v>76</v>
      </c>
      <c r="AY461" s="200" t="s">
        <v>185</v>
      </c>
    </row>
    <row r="462" s="13" customFormat="1">
      <c r="A462" s="13"/>
      <c r="B462" s="199"/>
      <c r="C462" s="13"/>
      <c r="D462" s="194" t="s">
        <v>194</v>
      </c>
      <c r="E462" s="200" t="s">
        <v>1</v>
      </c>
      <c r="F462" s="201" t="s">
        <v>3943</v>
      </c>
      <c r="G462" s="13"/>
      <c r="H462" s="202">
        <v>3.2770000000000001</v>
      </c>
      <c r="I462" s="203"/>
      <c r="J462" s="13"/>
      <c r="K462" s="13"/>
      <c r="L462" s="199"/>
      <c r="M462" s="204"/>
      <c r="N462" s="205"/>
      <c r="O462" s="205"/>
      <c r="P462" s="205"/>
      <c r="Q462" s="205"/>
      <c r="R462" s="205"/>
      <c r="S462" s="205"/>
      <c r="T462" s="206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T462" s="200" t="s">
        <v>194</v>
      </c>
      <c r="AU462" s="200" t="s">
        <v>92</v>
      </c>
      <c r="AV462" s="13" t="s">
        <v>92</v>
      </c>
      <c r="AW462" s="13" t="s">
        <v>32</v>
      </c>
      <c r="AX462" s="13" t="s">
        <v>76</v>
      </c>
      <c r="AY462" s="200" t="s">
        <v>185</v>
      </c>
    </row>
    <row r="463" s="16" customFormat="1">
      <c r="A463" s="16"/>
      <c r="B463" s="234"/>
      <c r="C463" s="16"/>
      <c r="D463" s="194" t="s">
        <v>194</v>
      </c>
      <c r="E463" s="235" t="s">
        <v>1</v>
      </c>
      <c r="F463" s="236" t="s">
        <v>293</v>
      </c>
      <c r="G463" s="16"/>
      <c r="H463" s="237">
        <v>30.572000000000003</v>
      </c>
      <c r="I463" s="238"/>
      <c r="J463" s="16"/>
      <c r="K463" s="16"/>
      <c r="L463" s="234"/>
      <c r="M463" s="239"/>
      <c r="N463" s="240"/>
      <c r="O463" s="240"/>
      <c r="P463" s="240"/>
      <c r="Q463" s="240"/>
      <c r="R463" s="240"/>
      <c r="S463" s="240"/>
      <c r="T463" s="241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T463" s="235" t="s">
        <v>194</v>
      </c>
      <c r="AU463" s="235" t="s">
        <v>92</v>
      </c>
      <c r="AV463" s="16" t="s">
        <v>111</v>
      </c>
      <c r="AW463" s="16" t="s">
        <v>32</v>
      </c>
      <c r="AX463" s="16" t="s">
        <v>76</v>
      </c>
      <c r="AY463" s="235" t="s">
        <v>185</v>
      </c>
    </row>
    <row r="464" s="15" customFormat="1">
      <c r="A464" s="15"/>
      <c r="B464" s="226"/>
      <c r="C464" s="15"/>
      <c r="D464" s="194" t="s">
        <v>194</v>
      </c>
      <c r="E464" s="227" t="s">
        <v>1</v>
      </c>
      <c r="F464" s="228" t="s">
        <v>276</v>
      </c>
      <c r="G464" s="15"/>
      <c r="H464" s="229">
        <v>240.32699999999997</v>
      </c>
      <c r="I464" s="230"/>
      <c r="J464" s="15"/>
      <c r="K464" s="15"/>
      <c r="L464" s="226"/>
      <c r="M464" s="231"/>
      <c r="N464" s="232"/>
      <c r="O464" s="232"/>
      <c r="P464" s="232"/>
      <c r="Q464" s="232"/>
      <c r="R464" s="232"/>
      <c r="S464" s="232"/>
      <c r="T464" s="233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T464" s="227" t="s">
        <v>194</v>
      </c>
      <c r="AU464" s="227" t="s">
        <v>92</v>
      </c>
      <c r="AV464" s="15" t="s">
        <v>191</v>
      </c>
      <c r="AW464" s="15" t="s">
        <v>32</v>
      </c>
      <c r="AX464" s="15" t="s">
        <v>84</v>
      </c>
      <c r="AY464" s="227" t="s">
        <v>185</v>
      </c>
    </row>
    <row r="465" s="12" customFormat="1" ht="25.92" customHeight="1">
      <c r="A465" s="12"/>
      <c r="B465" s="167"/>
      <c r="C465" s="12"/>
      <c r="D465" s="168" t="s">
        <v>75</v>
      </c>
      <c r="E465" s="169" t="s">
        <v>4097</v>
      </c>
      <c r="F465" s="169" t="s">
        <v>128</v>
      </c>
      <c r="G465" s="12"/>
      <c r="H465" s="12"/>
      <c r="I465" s="170"/>
      <c r="J465" s="171">
        <f>BK465</f>
        <v>0</v>
      </c>
      <c r="K465" s="12"/>
      <c r="L465" s="167"/>
      <c r="M465" s="172"/>
      <c r="N465" s="173"/>
      <c r="O465" s="173"/>
      <c r="P465" s="174">
        <f>P466</f>
        <v>0</v>
      </c>
      <c r="Q465" s="173"/>
      <c r="R465" s="174">
        <f>R466</f>
        <v>0</v>
      </c>
      <c r="S465" s="173"/>
      <c r="T465" s="175">
        <f>T466</f>
        <v>0</v>
      </c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R465" s="168" t="s">
        <v>211</v>
      </c>
      <c r="AT465" s="176" t="s">
        <v>75</v>
      </c>
      <c r="AU465" s="176" t="s">
        <v>76</v>
      </c>
      <c r="AY465" s="168" t="s">
        <v>185</v>
      </c>
      <c r="BK465" s="177">
        <f>BK466</f>
        <v>0</v>
      </c>
    </row>
    <row r="466" s="12" customFormat="1" ht="22.8" customHeight="1">
      <c r="A466" s="12"/>
      <c r="B466" s="167"/>
      <c r="C466" s="12"/>
      <c r="D466" s="168" t="s">
        <v>75</v>
      </c>
      <c r="E466" s="178" t="s">
        <v>4098</v>
      </c>
      <c r="F466" s="178" t="s">
        <v>4099</v>
      </c>
      <c r="G466" s="12"/>
      <c r="H466" s="12"/>
      <c r="I466" s="170"/>
      <c r="J466" s="179">
        <f>BK466</f>
        <v>0</v>
      </c>
      <c r="K466" s="12"/>
      <c r="L466" s="167"/>
      <c r="M466" s="172"/>
      <c r="N466" s="173"/>
      <c r="O466" s="173"/>
      <c r="P466" s="174">
        <f>SUM(P467:P469)</f>
        <v>0</v>
      </c>
      <c r="Q466" s="173"/>
      <c r="R466" s="174">
        <f>SUM(R467:R469)</f>
        <v>0</v>
      </c>
      <c r="S466" s="173"/>
      <c r="T466" s="175">
        <f>SUM(T467:T469)</f>
        <v>0</v>
      </c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R466" s="168" t="s">
        <v>211</v>
      </c>
      <c r="AT466" s="176" t="s">
        <v>75</v>
      </c>
      <c r="AU466" s="176" t="s">
        <v>84</v>
      </c>
      <c r="AY466" s="168" t="s">
        <v>185</v>
      </c>
      <c r="BK466" s="177">
        <f>SUM(BK467:BK469)</f>
        <v>0</v>
      </c>
    </row>
    <row r="467" s="2" customFormat="1" ht="16.5" customHeight="1">
      <c r="A467" s="38"/>
      <c r="B467" s="180"/>
      <c r="C467" s="181" t="s">
        <v>407</v>
      </c>
      <c r="D467" s="181" t="s">
        <v>187</v>
      </c>
      <c r="E467" s="182" t="s">
        <v>4100</v>
      </c>
      <c r="F467" s="183" t="s">
        <v>4099</v>
      </c>
      <c r="G467" s="184" t="s">
        <v>1809</v>
      </c>
      <c r="H467" s="242"/>
      <c r="I467" s="186"/>
      <c r="J467" s="187">
        <f>ROUND(I467*H467,2)</f>
        <v>0</v>
      </c>
      <c r="K467" s="183" t="s">
        <v>199</v>
      </c>
      <c r="L467" s="39"/>
      <c r="M467" s="188" t="s">
        <v>1</v>
      </c>
      <c r="N467" s="189" t="s">
        <v>42</v>
      </c>
      <c r="O467" s="77"/>
      <c r="P467" s="190">
        <f>O467*H467</f>
        <v>0</v>
      </c>
      <c r="Q467" s="190">
        <v>0</v>
      </c>
      <c r="R467" s="190">
        <f>Q467*H467</f>
        <v>0</v>
      </c>
      <c r="S467" s="190">
        <v>0</v>
      </c>
      <c r="T467" s="191">
        <f>S467*H467</f>
        <v>0</v>
      </c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R467" s="192" t="s">
        <v>4101</v>
      </c>
      <c r="AT467" s="192" t="s">
        <v>187</v>
      </c>
      <c r="AU467" s="192" t="s">
        <v>92</v>
      </c>
      <c r="AY467" s="19" t="s">
        <v>185</v>
      </c>
      <c r="BE467" s="193">
        <f>IF(N467="základní",J467,0)</f>
        <v>0</v>
      </c>
      <c r="BF467" s="193">
        <f>IF(N467="snížená",J467,0)</f>
        <v>0</v>
      </c>
      <c r="BG467" s="193">
        <f>IF(N467="zákl. přenesená",J467,0)</f>
        <v>0</v>
      </c>
      <c r="BH467" s="193">
        <f>IF(N467="sníž. přenesená",J467,0)</f>
        <v>0</v>
      </c>
      <c r="BI467" s="193">
        <f>IF(N467="nulová",J467,0)</f>
        <v>0</v>
      </c>
      <c r="BJ467" s="19" t="s">
        <v>92</v>
      </c>
      <c r="BK467" s="193">
        <f>ROUND(I467*H467,2)</f>
        <v>0</v>
      </c>
      <c r="BL467" s="19" t="s">
        <v>4101</v>
      </c>
      <c r="BM467" s="192" t="s">
        <v>4102</v>
      </c>
    </row>
    <row r="468" s="2" customFormat="1">
      <c r="A468" s="38"/>
      <c r="B468" s="39"/>
      <c r="C468" s="38"/>
      <c r="D468" s="194" t="s">
        <v>193</v>
      </c>
      <c r="E468" s="38"/>
      <c r="F468" s="195" t="s">
        <v>4099</v>
      </c>
      <c r="G468" s="38"/>
      <c r="H468" s="38"/>
      <c r="I468" s="196"/>
      <c r="J468" s="38"/>
      <c r="K468" s="38"/>
      <c r="L468" s="39"/>
      <c r="M468" s="197"/>
      <c r="N468" s="198"/>
      <c r="O468" s="77"/>
      <c r="P468" s="77"/>
      <c r="Q468" s="77"/>
      <c r="R468" s="77"/>
      <c r="S468" s="77"/>
      <c r="T468" s="78"/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T468" s="19" t="s">
        <v>193</v>
      </c>
      <c r="AU468" s="19" t="s">
        <v>92</v>
      </c>
    </row>
    <row r="469" s="2" customFormat="1">
      <c r="A469" s="38"/>
      <c r="B469" s="39"/>
      <c r="C469" s="38"/>
      <c r="D469" s="207" t="s">
        <v>201</v>
      </c>
      <c r="E469" s="38"/>
      <c r="F469" s="208" t="s">
        <v>4103</v>
      </c>
      <c r="G469" s="38"/>
      <c r="H469" s="38"/>
      <c r="I469" s="196"/>
      <c r="J469" s="38"/>
      <c r="K469" s="38"/>
      <c r="L469" s="39"/>
      <c r="M469" s="243"/>
      <c r="N469" s="244"/>
      <c r="O469" s="245"/>
      <c r="P469" s="245"/>
      <c r="Q469" s="245"/>
      <c r="R469" s="245"/>
      <c r="S469" s="245"/>
      <c r="T469" s="246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T469" s="19" t="s">
        <v>201</v>
      </c>
      <c r="AU469" s="19" t="s">
        <v>92</v>
      </c>
    </row>
    <row r="470" s="2" customFormat="1" ht="6.96" customHeight="1">
      <c r="A470" s="38"/>
      <c r="B470" s="60"/>
      <c r="C470" s="61"/>
      <c r="D470" s="61"/>
      <c r="E470" s="61"/>
      <c r="F470" s="61"/>
      <c r="G470" s="61"/>
      <c r="H470" s="61"/>
      <c r="I470" s="61"/>
      <c r="J470" s="61"/>
      <c r="K470" s="61"/>
      <c r="L470" s="39"/>
      <c r="M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</row>
  </sheetData>
  <autoFilter ref="C129:K469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8:H118"/>
    <mergeCell ref="E120:H120"/>
    <mergeCell ref="E122:H122"/>
    <mergeCell ref="L2:V2"/>
  </mergeCells>
  <hyperlinks>
    <hyperlink ref="F135" r:id="rId1" display="https://podminky.urs.cz/item/CS_URS_2025_02/319202134"/>
    <hyperlink ref="F143" r:id="rId2" display="https://podminky.urs.cz/item/CS_URS_2025_02/319202136"/>
    <hyperlink ref="F153" r:id="rId3" display="https://podminky.urs.cz/item/CS_URS_2025_02/319202137"/>
    <hyperlink ref="F162" r:id="rId4" display="https://podminky.urs.cz/item/CS_URS_2025_02/611324113"/>
    <hyperlink ref="F172" r:id="rId5" display="https://podminky.urs.cz/item/CS_URS_2025_02/611324313"/>
    <hyperlink ref="F175" r:id="rId6" display="https://podminky.urs.cz/item/CS_URS_2025_02/612131151"/>
    <hyperlink ref="F194" r:id="rId7" display="https://podminky.urs.cz/item/CS_URS_2025_02/612311101"/>
    <hyperlink ref="F201" r:id="rId8" display="https://podminky.urs.cz/item/CS_URS_2025_02/612311191"/>
    <hyperlink ref="F205" r:id="rId9" display="https://podminky.urs.cz/item/CS_URS_2025_02/612324111"/>
    <hyperlink ref="F235" r:id="rId10" display="https://podminky.urs.cz/item/CS_URS_2025_02/612324191"/>
    <hyperlink ref="F238" r:id="rId11" display="https://podminky.urs.cz/item/CS_URS_2025_02/612822001"/>
    <hyperlink ref="F263" r:id="rId12" display="https://podminky.urs.cz/item/CS_URS_2025_02/612822021"/>
    <hyperlink ref="F289" r:id="rId13" display="https://podminky.urs.cz/item/CS_URS_2025_02/919726123"/>
    <hyperlink ref="F300" r:id="rId14" display="https://podminky.urs.cz/item/CS_URS_2025_02/949101111"/>
    <hyperlink ref="F311" r:id="rId15" display="https://podminky.urs.cz/item/CS_URS_2025_02/998011003"/>
    <hyperlink ref="F316" r:id="rId16" display="https://podminky.urs.cz/item/CS_URS_2025_02/711191001"/>
    <hyperlink ref="F330" r:id="rId17" display="https://podminky.urs.cz/item/CS_URS_2025_02/711191201"/>
    <hyperlink ref="F341" r:id="rId18" display="https://podminky.urs.cz/item/CS_URS_2025_02/711192102"/>
    <hyperlink ref="F363" r:id="rId19" display="https://podminky.urs.cz/item/CS_URS_2025_02/711192202"/>
    <hyperlink ref="F383" r:id="rId20" display="https://podminky.urs.cz/item/CS_URS_2025_02/711411001"/>
    <hyperlink ref="F394" r:id="rId21" display="https://podminky.urs.cz/item/CS_URS_2025_02/711412001"/>
    <hyperlink ref="F417" r:id="rId22" display="https://podminky.urs.cz/item/CS_URS_2025_02/711812111"/>
    <hyperlink ref="F428" r:id="rId23" display="https://podminky.urs.cz/item/CS_URS_2025_02/711812511"/>
    <hyperlink ref="F438" r:id="rId24" display="https://podminky.urs.cz/item/CS_URS_2025_02/998711203"/>
    <hyperlink ref="F442" r:id="rId25" display="https://podminky.urs.cz/item/CS_URS_2025_02/784331001"/>
    <hyperlink ref="F469" r:id="rId26" display="https://podminky.urs.cz/item/CS_URS_2025_02/030001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27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96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84</v>
      </c>
    </row>
    <row r="4" s="1" customFormat="1" ht="24.96" customHeight="1">
      <c r="B4" s="22"/>
      <c r="D4" s="23" t="s">
        <v>130</v>
      </c>
      <c r="L4" s="22"/>
      <c r="M4" s="129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30" t="str">
        <f>'Rekapitulace stavby'!K6</f>
        <v>Bytový dům Líbeznice, Martinova 142</v>
      </c>
      <c r="F7" s="32"/>
      <c r="G7" s="32"/>
      <c r="H7" s="32"/>
      <c r="L7" s="22"/>
    </row>
    <row r="8" s="1" customFormat="1" ht="12" customHeight="1">
      <c r="B8" s="22"/>
      <c r="D8" s="32" t="s">
        <v>131</v>
      </c>
      <c r="L8" s="22"/>
    </row>
    <row r="9" s="2" customFormat="1" ht="16.5" customHeight="1">
      <c r="A9" s="38"/>
      <c r="B9" s="39"/>
      <c r="C9" s="38"/>
      <c r="D9" s="38"/>
      <c r="E9" s="130" t="s">
        <v>3885</v>
      </c>
      <c r="F9" s="38"/>
      <c r="G9" s="38"/>
      <c r="H9" s="38"/>
      <c r="I9" s="38"/>
      <c r="J9" s="38"/>
      <c r="K9" s="38"/>
      <c r="L9" s="5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39"/>
      <c r="C10" s="38"/>
      <c r="D10" s="32" t="s">
        <v>3886</v>
      </c>
      <c r="E10" s="38"/>
      <c r="F10" s="38"/>
      <c r="G10" s="38"/>
      <c r="H10" s="38"/>
      <c r="I10" s="38"/>
      <c r="J10" s="38"/>
      <c r="K10" s="38"/>
      <c r="L10" s="55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39"/>
      <c r="C11" s="38"/>
      <c r="D11" s="38"/>
      <c r="E11" s="67" t="s">
        <v>4104</v>
      </c>
      <c r="F11" s="38"/>
      <c r="G11" s="38"/>
      <c r="H11" s="38"/>
      <c r="I11" s="38"/>
      <c r="J11" s="38"/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39"/>
      <c r="C12" s="38"/>
      <c r="D12" s="38"/>
      <c r="E12" s="38"/>
      <c r="F12" s="38"/>
      <c r="G12" s="38"/>
      <c r="H12" s="38"/>
      <c r="I12" s="38"/>
      <c r="J12" s="38"/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39"/>
      <c r="C13" s="38"/>
      <c r="D13" s="32" t="s">
        <v>18</v>
      </c>
      <c r="E13" s="38"/>
      <c r="F13" s="27" t="s">
        <v>1</v>
      </c>
      <c r="G13" s="38"/>
      <c r="H13" s="38"/>
      <c r="I13" s="32" t="s">
        <v>19</v>
      </c>
      <c r="J13" s="27" t="s">
        <v>1</v>
      </c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39"/>
      <c r="C14" s="38"/>
      <c r="D14" s="32" t="s">
        <v>20</v>
      </c>
      <c r="E14" s="38"/>
      <c r="F14" s="27" t="s">
        <v>3888</v>
      </c>
      <c r="G14" s="38"/>
      <c r="H14" s="38"/>
      <c r="I14" s="32" t="s">
        <v>22</v>
      </c>
      <c r="J14" s="69" t="str">
        <f>'Rekapitulace stavby'!AN8</f>
        <v>3. 11. 2025</v>
      </c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39"/>
      <c r="C15" s="38"/>
      <c r="D15" s="38"/>
      <c r="E15" s="38"/>
      <c r="F15" s="38"/>
      <c r="G15" s="38"/>
      <c r="H15" s="38"/>
      <c r="I15" s="38"/>
      <c r="J15" s="38"/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39"/>
      <c r="C16" s="38"/>
      <c r="D16" s="32" t="s">
        <v>24</v>
      </c>
      <c r="E16" s="38"/>
      <c r="F16" s="38"/>
      <c r="G16" s="38"/>
      <c r="H16" s="38"/>
      <c r="I16" s="32" t="s">
        <v>25</v>
      </c>
      <c r="J16" s="27" t="s">
        <v>1</v>
      </c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39"/>
      <c r="C17" s="38"/>
      <c r="D17" s="38"/>
      <c r="E17" s="27" t="s">
        <v>26</v>
      </c>
      <c r="F17" s="38"/>
      <c r="G17" s="38"/>
      <c r="H17" s="38"/>
      <c r="I17" s="32" t="s">
        <v>27</v>
      </c>
      <c r="J17" s="27" t="s">
        <v>1</v>
      </c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39"/>
      <c r="C18" s="38"/>
      <c r="D18" s="38"/>
      <c r="E18" s="38"/>
      <c r="F18" s="38"/>
      <c r="G18" s="38"/>
      <c r="H18" s="38"/>
      <c r="I18" s="38"/>
      <c r="J18" s="38"/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39"/>
      <c r="C19" s="38"/>
      <c r="D19" s="32" t="s">
        <v>28</v>
      </c>
      <c r="E19" s="38"/>
      <c r="F19" s="38"/>
      <c r="G19" s="38"/>
      <c r="H19" s="38"/>
      <c r="I19" s="32" t="s">
        <v>25</v>
      </c>
      <c r="J19" s="33" t="str">
        <f>'Rekapitulace stavby'!AN13</f>
        <v>Vyplň údaj</v>
      </c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39"/>
      <c r="C20" s="38"/>
      <c r="D20" s="38"/>
      <c r="E20" s="33" t="str">
        <f>'Rekapitulace stavby'!E14</f>
        <v>Vyplň údaj</v>
      </c>
      <c r="F20" s="27"/>
      <c r="G20" s="27"/>
      <c r="H20" s="27"/>
      <c r="I20" s="32" t="s">
        <v>27</v>
      </c>
      <c r="J20" s="33" t="str">
        <f>'Rekapitulace stavby'!AN14</f>
        <v>Vyplň údaj</v>
      </c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39"/>
      <c r="C21" s="38"/>
      <c r="D21" s="38"/>
      <c r="E21" s="38"/>
      <c r="F21" s="38"/>
      <c r="G21" s="38"/>
      <c r="H21" s="38"/>
      <c r="I21" s="38"/>
      <c r="J21" s="38"/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39"/>
      <c r="C22" s="38"/>
      <c r="D22" s="32" t="s">
        <v>30</v>
      </c>
      <c r="E22" s="38"/>
      <c r="F22" s="38"/>
      <c r="G22" s="38"/>
      <c r="H22" s="38"/>
      <c r="I22" s="32" t="s">
        <v>25</v>
      </c>
      <c r="J22" s="27" t="s">
        <v>1</v>
      </c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39"/>
      <c r="C23" s="38"/>
      <c r="D23" s="38"/>
      <c r="E23" s="27" t="s">
        <v>26</v>
      </c>
      <c r="F23" s="38"/>
      <c r="G23" s="38"/>
      <c r="H23" s="38"/>
      <c r="I23" s="32" t="s">
        <v>27</v>
      </c>
      <c r="J23" s="27" t="s">
        <v>1</v>
      </c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39"/>
      <c r="C24" s="38"/>
      <c r="D24" s="38"/>
      <c r="E24" s="38"/>
      <c r="F24" s="38"/>
      <c r="G24" s="38"/>
      <c r="H24" s="38"/>
      <c r="I24" s="38"/>
      <c r="J24" s="38"/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39"/>
      <c r="C25" s="38"/>
      <c r="D25" s="32" t="s">
        <v>33</v>
      </c>
      <c r="E25" s="38"/>
      <c r="F25" s="38"/>
      <c r="G25" s="38"/>
      <c r="H25" s="38"/>
      <c r="I25" s="32" t="s">
        <v>25</v>
      </c>
      <c r="J25" s="27" t="s">
        <v>1</v>
      </c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39"/>
      <c r="C26" s="38"/>
      <c r="D26" s="38"/>
      <c r="E26" s="27" t="s">
        <v>26</v>
      </c>
      <c r="F26" s="38"/>
      <c r="G26" s="38"/>
      <c r="H26" s="38"/>
      <c r="I26" s="32" t="s">
        <v>27</v>
      </c>
      <c r="J26" s="27" t="s">
        <v>1</v>
      </c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39"/>
      <c r="C27" s="38"/>
      <c r="D27" s="38"/>
      <c r="E27" s="38"/>
      <c r="F27" s="38"/>
      <c r="G27" s="38"/>
      <c r="H27" s="38"/>
      <c r="I27" s="38"/>
      <c r="J27" s="38"/>
      <c r="K27" s="38"/>
      <c r="L27" s="55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39"/>
      <c r="C28" s="38"/>
      <c r="D28" s="32" t="s">
        <v>35</v>
      </c>
      <c r="E28" s="38"/>
      <c r="F28" s="38"/>
      <c r="G28" s="38"/>
      <c r="H28" s="38"/>
      <c r="I28" s="38"/>
      <c r="J28" s="38"/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71.25" customHeight="1">
      <c r="A29" s="131"/>
      <c r="B29" s="132"/>
      <c r="C29" s="131"/>
      <c r="D29" s="131"/>
      <c r="E29" s="36" t="s">
        <v>3889</v>
      </c>
      <c r="F29" s="36"/>
      <c r="G29" s="36"/>
      <c r="H29" s="36"/>
      <c r="I29" s="131"/>
      <c r="J29" s="131"/>
      <c r="K29" s="131"/>
      <c r="L29" s="133"/>
      <c r="S29" s="131"/>
      <c r="T29" s="131"/>
      <c r="U29" s="131"/>
      <c r="V29" s="131"/>
      <c r="W29" s="131"/>
      <c r="X29" s="131"/>
      <c r="Y29" s="131"/>
      <c r="Z29" s="131"/>
      <c r="AA29" s="131"/>
      <c r="AB29" s="131"/>
      <c r="AC29" s="131"/>
      <c r="AD29" s="131"/>
      <c r="AE29" s="131"/>
    </row>
    <row r="30" s="2" customFormat="1" ht="6.96" customHeight="1">
      <c r="A30" s="38"/>
      <c r="B30" s="39"/>
      <c r="C30" s="38"/>
      <c r="D30" s="38"/>
      <c r="E30" s="38"/>
      <c r="F30" s="38"/>
      <c r="G30" s="38"/>
      <c r="H30" s="38"/>
      <c r="I30" s="38"/>
      <c r="J30" s="38"/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39"/>
      <c r="C31" s="38"/>
      <c r="D31" s="90"/>
      <c r="E31" s="90"/>
      <c r="F31" s="90"/>
      <c r="G31" s="90"/>
      <c r="H31" s="90"/>
      <c r="I31" s="90"/>
      <c r="J31" s="90"/>
      <c r="K31" s="90"/>
      <c r="L31" s="5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39"/>
      <c r="C32" s="38"/>
      <c r="D32" s="134" t="s">
        <v>36</v>
      </c>
      <c r="E32" s="38"/>
      <c r="F32" s="38"/>
      <c r="G32" s="38"/>
      <c r="H32" s="38"/>
      <c r="I32" s="38"/>
      <c r="J32" s="96">
        <f>ROUND(J129, 2)</f>
        <v>0</v>
      </c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39"/>
      <c r="C33" s="38"/>
      <c r="D33" s="90"/>
      <c r="E33" s="90"/>
      <c r="F33" s="90"/>
      <c r="G33" s="90"/>
      <c r="H33" s="90"/>
      <c r="I33" s="90"/>
      <c r="J33" s="90"/>
      <c r="K33" s="90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39"/>
      <c r="C34" s="38"/>
      <c r="D34" s="38"/>
      <c r="E34" s="38"/>
      <c r="F34" s="43" t="s">
        <v>38</v>
      </c>
      <c r="G34" s="38"/>
      <c r="H34" s="38"/>
      <c r="I34" s="43" t="s">
        <v>37</v>
      </c>
      <c r="J34" s="43" t="s">
        <v>39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39"/>
      <c r="C35" s="38"/>
      <c r="D35" s="135" t="s">
        <v>40</v>
      </c>
      <c r="E35" s="32" t="s">
        <v>41</v>
      </c>
      <c r="F35" s="136">
        <f>ROUND((SUM(BE129:BE590)),  2)</f>
        <v>0</v>
      </c>
      <c r="G35" s="38"/>
      <c r="H35" s="38"/>
      <c r="I35" s="137">
        <v>0.20999999999999999</v>
      </c>
      <c r="J35" s="136">
        <f>ROUND(((SUM(BE129:BE590))*I35),  2)</f>
        <v>0</v>
      </c>
      <c r="K35" s="38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39"/>
      <c r="C36" s="38"/>
      <c r="D36" s="38"/>
      <c r="E36" s="32" t="s">
        <v>42</v>
      </c>
      <c r="F36" s="136">
        <f>ROUND((SUM(BF129:BF590)),  2)</f>
        <v>0</v>
      </c>
      <c r="G36" s="38"/>
      <c r="H36" s="38"/>
      <c r="I36" s="137">
        <v>0.12</v>
      </c>
      <c r="J36" s="136">
        <f>ROUND(((SUM(BF129:BF590))*I36),  2)</f>
        <v>0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39"/>
      <c r="C37" s="38"/>
      <c r="D37" s="38"/>
      <c r="E37" s="32" t="s">
        <v>43</v>
      </c>
      <c r="F37" s="136">
        <f>ROUND((SUM(BG129:BG590)),  2)</f>
        <v>0</v>
      </c>
      <c r="G37" s="38"/>
      <c r="H37" s="38"/>
      <c r="I37" s="137">
        <v>0.20999999999999999</v>
      </c>
      <c r="J37" s="136">
        <f>0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39"/>
      <c r="C38" s="38"/>
      <c r="D38" s="38"/>
      <c r="E38" s="32" t="s">
        <v>44</v>
      </c>
      <c r="F38" s="136">
        <f>ROUND((SUM(BH129:BH590)),  2)</f>
        <v>0</v>
      </c>
      <c r="G38" s="38"/>
      <c r="H38" s="38"/>
      <c r="I38" s="137">
        <v>0.12</v>
      </c>
      <c r="J38" s="136">
        <f>0</f>
        <v>0</v>
      </c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39"/>
      <c r="C39" s="38"/>
      <c r="D39" s="38"/>
      <c r="E39" s="32" t="s">
        <v>45</v>
      </c>
      <c r="F39" s="136">
        <f>ROUND((SUM(BI129:BI590)),  2)</f>
        <v>0</v>
      </c>
      <c r="G39" s="38"/>
      <c r="H39" s="38"/>
      <c r="I39" s="137">
        <v>0</v>
      </c>
      <c r="J39" s="136">
        <f>0</f>
        <v>0</v>
      </c>
      <c r="K39" s="38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39"/>
      <c r="C40" s="38"/>
      <c r="D40" s="38"/>
      <c r="E40" s="38"/>
      <c r="F40" s="38"/>
      <c r="G40" s="38"/>
      <c r="H40" s="38"/>
      <c r="I40" s="38"/>
      <c r="J40" s="38"/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39"/>
      <c r="C41" s="138"/>
      <c r="D41" s="139" t="s">
        <v>46</v>
      </c>
      <c r="E41" s="81"/>
      <c r="F41" s="81"/>
      <c r="G41" s="140" t="s">
        <v>47</v>
      </c>
      <c r="H41" s="141" t="s">
        <v>48</v>
      </c>
      <c r="I41" s="81"/>
      <c r="J41" s="142">
        <f>SUM(J32:J39)</f>
        <v>0</v>
      </c>
      <c r="K41" s="143"/>
      <c r="L41" s="55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39"/>
      <c r="C42" s="38"/>
      <c r="D42" s="38"/>
      <c r="E42" s="38"/>
      <c r="F42" s="38"/>
      <c r="G42" s="38"/>
      <c r="H42" s="38"/>
      <c r="I42" s="38"/>
      <c r="J42" s="38"/>
      <c r="K42" s="38"/>
      <c r="L42" s="55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49</v>
      </c>
      <c r="E50" s="57"/>
      <c r="F50" s="57"/>
      <c r="G50" s="56" t="s">
        <v>50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51</v>
      </c>
      <c r="E61" s="41"/>
      <c r="F61" s="144" t="s">
        <v>52</v>
      </c>
      <c r="G61" s="58" t="s">
        <v>51</v>
      </c>
      <c r="H61" s="41"/>
      <c r="I61" s="41"/>
      <c r="J61" s="145" t="s">
        <v>52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53</v>
      </c>
      <c r="E65" s="59"/>
      <c r="F65" s="59"/>
      <c r="G65" s="56" t="s">
        <v>54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51</v>
      </c>
      <c r="E76" s="41"/>
      <c r="F76" s="144" t="s">
        <v>52</v>
      </c>
      <c r="G76" s="58" t="s">
        <v>51</v>
      </c>
      <c r="H76" s="41"/>
      <c r="I76" s="41"/>
      <c r="J76" s="145" t="s">
        <v>52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133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30" t="str">
        <f>E7</f>
        <v>Bytový dům Líbeznice, Martinova 142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2"/>
      <c r="C86" s="32" t="s">
        <v>131</v>
      </c>
      <c r="L86" s="22"/>
    </row>
    <row r="87" s="2" customFormat="1" ht="16.5" customHeight="1">
      <c r="A87" s="38"/>
      <c r="B87" s="39"/>
      <c r="C87" s="38"/>
      <c r="D87" s="38"/>
      <c r="E87" s="130" t="s">
        <v>3885</v>
      </c>
      <c r="F87" s="38"/>
      <c r="G87" s="38"/>
      <c r="H87" s="38"/>
      <c r="I87" s="38"/>
      <c r="J87" s="38"/>
      <c r="K87" s="38"/>
      <c r="L87" s="5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3886</v>
      </c>
      <c r="D88" s="38"/>
      <c r="E88" s="38"/>
      <c r="F88" s="38"/>
      <c r="G88" s="38"/>
      <c r="H88" s="38"/>
      <c r="I88" s="38"/>
      <c r="J88" s="38"/>
      <c r="K88" s="38"/>
      <c r="L88" s="55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38"/>
      <c r="D89" s="38"/>
      <c r="E89" s="67" t="str">
        <f>E11</f>
        <v>002 - Sanace vlhkosti a salinity - 1.NP</v>
      </c>
      <c r="F89" s="38"/>
      <c r="G89" s="38"/>
      <c r="H89" s="38"/>
      <c r="I89" s="38"/>
      <c r="J89" s="38"/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38"/>
      <c r="E91" s="38"/>
      <c r="F91" s="27" t="str">
        <f>F14</f>
        <v xml:space="preserve">250 65 Líbeznice </v>
      </c>
      <c r="G91" s="38"/>
      <c r="H91" s="38"/>
      <c r="I91" s="32" t="s">
        <v>22</v>
      </c>
      <c r="J91" s="69" t="str">
        <f>IF(J14="","",J14)</f>
        <v>3. 11. 2025</v>
      </c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38"/>
      <c r="D92" s="38"/>
      <c r="E92" s="38"/>
      <c r="F92" s="38"/>
      <c r="G92" s="38"/>
      <c r="H92" s="38"/>
      <c r="I92" s="38"/>
      <c r="J92" s="38"/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5.15" customHeight="1">
      <c r="A93" s="38"/>
      <c r="B93" s="39"/>
      <c r="C93" s="32" t="s">
        <v>24</v>
      </c>
      <c r="D93" s="38"/>
      <c r="E93" s="38"/>
      <c r="F93" s="27" t="str">
        <f>E17</f>
        <v xml:space="preserve"> </v>
      </c>
      <c r="G93" s="38"/>
      <c r="H93" s="38"/>
      <c r="I93" s="32" t="s">
        <v>30</v>
      </c>
      <c r="J93" s="36" t="str">
        <f>E23</f>
        <v xml:space="preserve"> </v>
      </c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38"/>
      <c r="E94" s="38"/>
      <c r="F94" s="27" t="str">
        <f>IF(E20="","",E20)</f>
        <v>Vyplň údaj</v>
      </c>
      <c r="G94" s="38"/>
      <c r="H94" s="38"/>
      <c r="I94" s="32" t="s">
        <v>33</v>
      </c>
      <c r="J94" s="36" t="str">
        <f>E26</f>
        <v xml:space="preserve"> </v>
      </c>
      <c r="K94" s="38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38"/>
      <c r="D95" s="38"/>
      <c r="E95" s="38"/>
      <c r="F95" s="38"/>
      <c r="G95" s="38"/>
      <c r="H95" s="38"/>
      <c r="I95" s="38"/>
      <c r="J95" s="38"/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46" t="s">
        <v>134</v>
      </c>
      <c r="D96" s="138"/>
      <c r="E96" s="138"/>
      <c r="F96" s="138"/>
      <c r="G96" s="138"/>
      <c r="H96" s="138"/>
      <c r="I96" s="138"/>
      <c r="J96" s="147" t="s">
        <v>135</v>
      </c>
      <c r="K96" s="1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38"/>
      <c r="D97" s="38"/>
      <c r="E97" s="38"/>
      <c r="F97" s="38"/>
      <c r="G97" s="38"/>
      <c r="H97" s="38"/>
      <c r="I97" s="38"/>
      <c r="J97" s="38"/>
      <c r="K97" s="38"/>
      <c r="L97" s="55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48" t="s">
        <v>136</v>
      </c>
      <c r="D98" s="38"/>
      <c r="E98" s="38"/>
      <c r="F98" s="38"/>
      <c r="G98" s="38"/>
      <c r="H98" s="38"/>
      <c r="I98" s="38"/>
      <c r="J98" s="96">
        <f>J129</f>
        <v>0</v>
      </c>
      <c r="K98" s="38"/>
      <c r="L98" s="55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9" t="s">
        <v>137</v>
      </c>
    </row>
    <row r="99" s="9" customFormat="1" ht="24.96" customHeight="1">
      <c r="A99" s="9"/>
      <c r="B99" s="149"/>
      <c r="C99" s="9"/>
      <c r="D99" s="150" t="s">
        <v>4105</v>
      </c>
      <c r="E99" s="151"/>
      <c r="F99" s="151"/>
      <c r="G99" s="151"/>
      <c r="H99" s="151"/>
      <c r="I99" s="151"/>
      <c r="J99" s="152">
        <f>J130</f>
        <v>0</v>
      </c>
      <c r="K99" s="9"/>
      <c r="L99" s="14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49"/>
      <c r="C100" s="9"/>
      <c r="D100" s="150" t="s">
        <v>4106</v>
      </c>
      <c r="E100" s="151"/>
      <c r="F100" s="151"/>
      <c r="G100" s="151"/>
      <c r="H100" s="151"/>
      <c r="I100" s="151"/>
      <c r="J100" s="152">
        <f>J162</f>
        <v>0</v>
      </c>
      <c r="K100" s="9"/>
      <c r="L100" s="14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9" customFormat="1" ht="24.96" customHeight="1">
      <c r="A101" s="9"/>
      <c r="B101" s="149"/>
      <c r="C101" s="9"/>
      <c r="D101" s="150" t="s">
        <v>4107</v>
      </c>
      <c r="E101" s="151"/>
      <c r="F101" s="151"/>
      <c r="G101" s="151"/>
      <c r="H101" s="151"/>
      <c r="I101" s="151"/>
      <c r="J101" s="152">
        <f>J320</f>
        <v>0</v>
      </c>
      <c r="K101" s="9"/>
      <c r="L101" s="14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9" customFormat="1" ht="24.96" customHeight="1">
      <c r="A102" s="9"/>
      <c r="B102" s="149"/>
      <c r="C102" s="9"/>
      <c r="D102" s="150" t="s">
        <v>4108</v>
      </c>
      <c r="E102" s="151"/>
      <c r="F102" s="151"/>
      <c r="G102" s="151"/>
      <c r="H102" s="151"/>
      <c r="I102" s="151"/>
      <c r="J102" s="152">
        <f>J393</f>
        <v>0</v>
      </c>
      <c r="K102" s="9"/>
      <c r="L102" s="14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9" customFormat="1" ht="24.96" customHeight="1">
      <c r="A103" s="9"/>
      <c r="B103" s="149"/>
      <c r="C103" s="9"/>
      <c r="D103" s="150" t="s">
        <v>4109</v>
      </c>
      <c r="E103" s="151"/>
      <c r="F103" s="151"/>
      <c r="G103" s="151"/>
      <c r="H103" s="151"/>
      <c r="I103" s="151"/>
      <c r="J103" s="152">
        <f>J406</f>
        <v>0</v>
      </c>
      <c r="K103" s="9"/>
      <c r="L103" s="14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9" customFormat="1" ht="24.96" customHeight="1">
      <c r="A104" s="9"/>
      <c r="B104" s="149"/>
      <c r="C104" s="9"/>
      <c r="D104" s="150" t="s">
        <v>4110</v>
      </c>
      <c r="E104" s="151"/>
      <c r="F104" s="151"/>
      <c r="G104" s="151"/>
      <c r="H104" s="151"/>
      <c r="I104" s="151"/>
      <c r="J104" s="152">
        <f>J410</f>
        <v>0</v>
      </c>
      <c r="K104" s="9"/>
      <c r="L104" s="14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9" customFormat="1" ht="24.96" customHeight="1">
      <c r="A105" s="9"/>
      <c r="B105" s="149"/>
      <c r="C105" s="9"/>
      <c r="D105" s="150" t="s">
        <v>4111</v>
      </c>
      <c r="E105" s="151"/>
      <c r="F105" s="151"/>
      <c r="G105" s="151"/>
      <c r="H105" s="151"/>
      <c r="I105" s="151"/>
      <c r="J105" s="152">
        <f>J552</f>
        <v>0</v>
      </c>
      <c r="K105" s="9"/>
      <c r="L105" s="14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9" customFormat="1" ht="24.96" customHeight="1">
      <c r="A106" s="9"/>
      <c r="B106" s="149"/>
      <c r="C106" s="9"/>
      <c r="D106" s="150" t="s">
        <v>4112</v>
      </c>
      <c r="E106" s="151"/>
      <c r="F106" s="151"/>
      <c r="G106" s="151"/>
      <c r="H106" s="151"/>
      <c r="I106" s="151"/>
      <c r="J106" s="152">
        <f>J569</f>
        <v>0</v>
      </c>
      <c r="K106" s="9"/>
      <c r="L106" s="14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9" customFormat="1" ht="24.96" customHeight="1">
      <c r="A107" s="9"/>
      <c r="B107" s="149"/>
      <c r="C107" s="9"/>
      <c r="D107" s="150" t="s">
        <v>4113</v>
      </c>
      <c r="E107" s="151"/>
      <c r="F107" s="151"/>
      <c r="G107" s="151"/>
      <c r="H107" s="151"/>
      <c r="I107" s="151"/>
      <c r="J107" s="152">
        <f>J587</f>
        <v>0</v>
      </c>
      <c r="K107" s="9"/>
      <c r="L107" s="14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s="2" customFormat="1" ht="21.84" customHeight="1">
      <c r="A108" s="38"/>
      <c r="B108" s="39"/>
      <c r="C108" s="38"/>
      <c r="D108" s="38"/>
      <c r="E108" s="38"/>
      <c r="F108" s="38"/>
      <c r="G108" s="38"/>
      <c r="H108" s="38"/>
      <c r="I108" s="38"/>
      <c r="J108" s="38"/>
      <c r="K108" s="38"/>
      <c r="L108" s="55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6.96" customHeight="1">
      <c r="A109" s="38"/>
      <c r="B109" s="60"/>
      <c r="C109" s="61"/>
      <c r="D109" s="61"/>
      <c r="E109" s="61"/>
      <c r="F109" s="61"/>
      <c r="G109" s="61"/>
      <c r="H109" s="61"/>
      <c r="I109" s="61"/>
      <c r="J109" s="61"/>
      <c r="K109" s="61"/>
      <c r="L109" s="55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3" s="2" customFormat="1" ht="6.96" customHeight="1">
      <c r="A113" s="38"/>
      <c r="B113" s="62"/>
      <c r="C113" s="63"/>
      <c r="D113" s="63"/>
      <c r="E113" s="63"/>
      <c r="F113" s="63"/>
      <c r="G113" s="63"/>
      <c r="H113" s="63"/>
      <c r="I113" s="63"/>
      <c r="J113" s="63"/>
      <c r="K113" s="63"/>
      <c r="L113" s="5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24.96" customHeight="1">
      <c r="A114" s="38"/>
      <c r="B114" s="39"/>
      <c r="C114" s="23" t="s">
        <v>170</v>
      </c>
      <c r="D114" s="38"/>
      <c r="E114" s="38"/>
      <c r="F114" s="38"/>
      <c r="G114" s="38"/>
      <c r="H114" s="38"/>
      <c r="I114" s="38"/>
      <c r="J114" s="38"/>
      <c r="K114" s="38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38"/>
      <c r="D115" s="38"/>
      <c r="E115" s="38"/>
      <c r="F115" s="38"/>
      <c r="G115" s="38"/>
      <c r="H115" s="38"/>
      <c r="I115" s="38"/>
      <c r="J115" s="38"/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16</v>
      </c>
      <c r="D116" s="38"/>
      <c r="E116" s="38"/>
      <c r="F116" s="38"/>
      <c r="G116" s="38"/>
      <c r="H116" s="38"/>
      <c r="I116" s="38"/>
      <c r="J116" s="38"/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38"/>
      <c r="D117" s="38"/>
      <c r="E117" s="130" t="str">
        <f>E7</f>
        <v>Bytový dům Líbeznice, Martinova 142</v>
      </c>
      <c r="F117" s="32"/>
      <c r="G117" s="32"/>
      <c r="H117" s="32"/>
      <c r="I117" s="38"/>
      <c r="J117" s="38"/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1" customFormat="1" ht="12" customHeight="1">
      <c r="B118" s="22"/>
      <c r="C118" s="32" t="s">
        <v>131</v>
      </c>
      <c r="L118" s="22"/>
    </row>
    <row r="119" s="2" customFormat="1" ht="16.5" customHeight="1">
      <c r="A119" s="38"/>
      <c r="B119" s="39"/>
      <c r="C119" s="38"/>
      <c r="D119" s="38"/>
      <c r="E119" s="130" t="s">
        <v>3885</v>
      </c>
      <c r="F119" s="38"/>
      <c r="G119" s="38"/>
      <c r="H119" s="38"/>
      <c r="I119" s="38"/>
      <c r="J119" s="38"/>
      <c r="K119" s="38"/>
      <c r="L119" s="55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2" customHeight="1">
      <c r="A120" s="38"/>
      <c r="B120" s="39"/>
      <c r="C120" s="32" t="s">
        <v>3886</v>
      </c>
      <c r="D120" s="38"/>
      <c r="E120" s="38"/>
      <c r="F120" s="38"/>
      <c r="G120" s="38"/>
      <c r="H120" s="38"/>
      <c r="I120" s="38"/>
      <c r="J120" s="38"/>
      <c r="K120" s="38"/>
      <c r="L120" s="55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6.5" customHeight="1">
      <c r="A121" s="38"/>
      <c r="B121" s="39"/>
      <c r="C121" s="38"/>
      <c r="D121" s="38"/>
      <c r="E121" s="67" t="str">
        <f>E11</f>
        <v>002 - Sanace vlhkosti a salinity - 1.NP</v>
      </c>
      <c r="F121" s="38"/>
      <c r="G121" s="38"/>
      <c r="H121" s="38"/>
      <c r="I121" s="38"/>
      <c r="J121" s="38"/>
      <c r="K121" s="38"/>
      <c r="L121" s="55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6.96" customHeight="1">
      <c r="A122" s="38"/>
      <c r="B122" s="39"/>
      <c r="C122" s="38"/>
      <c r="D122" s="38"/>
      <c r="E122" s="38"/>
      <c r="F122" s="38"/>
      <c r="G122" s="38"/>
      <c r="H122" s="38"/>
      <c r="I122" s="38"/>
      <c r="J122" s="38"/>
      <c r="K122" s="38"/>
      <c r="L122" s="55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2" customHeight="1">
      <c r="A123" s="38"/>
      <c r="B123" s="39"/>
      <c r="C123" s="32" t="s">
        <v>20</v>
      </c>
      <c r="D123" s="38"/>
      <c r="E123" s="38"/>
      <c r="F123" s="27" t="str">
        <f>F14</f>
        <v xml:space="preserve">250 65 Líbeznice </v>
      </c>
      <c r="G123" s="38"/>
      <c r="H123" s="38"/>
      <c r="I123" s="32" t="s">
        <v>22</v>
      </c>
      <c r="J123" s="69" t="str">
        <f>IF(J14="","",J14)</f>
        <v>3. 11. 2025</v>
      </c>
      <c r="K123" s="38"/>
      <c r="L123" s="55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6.96" customHeight="1">
      <c r="A124" s="38"/>
      <c r="B124" s="39"/>
      <c r="C124" s="38"/>
      <c r="D124" s="38"/>
      <c r="E124" s="38"/>
      <c r="F124" s="38"/>
      <c r="G124" s="38"/>
      <c r="H124" s="38"/>
      <c r="I124" s="38"/>
      <c r="J124" s="38"/>
      <c r="K124" s="38"/>
      <c r="L124" s="55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15.15" customHeight="1">
      <c r="A125" s="38"/>
      <c r="B125" s="39"/>
      <c r="C125" s="32" t="s">
        <v>24</v>
      </c>
      <c r="D125" s="38"/>
      <c r="E125" s="38"/>
      <c r="F125" s="27" t="str">
        <f>E17</f>
        <v xml:space="preserve"> </v>
      </c>
      <c r="G125" s="38"/>
      <c r="H125" s="38"/>
      <c r="I125" s="32" t="s">
        <v>30</v>
      </c>
      <c r="J125" s="36" t="str">
        <f>E23</f>
        <v xml:space="preserve"> </v>
      </c>
      <c r="K125" s="38"/>
      <c r="L125" s="55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15.15" customHeight="1">
      <c r="A126" s="38"/>
      <c r="B126" s="39"/>
      <c r="C126" s="32" t="s">
        <v>28</v>
      </c>
      <c r="D126" s="38"/>
      <c r="E126" s="38"/>
      <c r="F126" s="27" t="str">
        <f>IF(E20="","",E20)</f>
        <v>Vyplň údaj</v>
      </c>
      <c r="G126" s="38"/>
      <c r="H126" s="38"/>
      <c r="I126" s="32" t="s">
        <v>33</v>
      </c>
      <c r="J126" s="36" t="str">
        <f>E26</f>
        <v xml:space="preserve"> </v>
      </c>
      <c r="K126" s="38"/>
      <c r="L126" s="55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10.32" customHeight="1">
      <c r="A127" s="38"/>
      <c r="B127" s="39"/>
      <c r="C127" s="38"/>
      <c r="D127" s="38"/>
      <c r="E127" s="38"/>
      <c r="F127" s="38"/>
      <c r="G127" s="38"/>
      <c r="H127" s="38"/>
      <c r="I127" s="38"/>
      <c r="J127" s="38"/>
      <c r="K127" s="38"/>
      <c r="L127" s="55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11" customFormat="1" ht="29.28" customHeight="1">
      <c r="A128" s="157"/>
      <c r="B128" s="158"/>
      <c r="C128" s="159" t="s">
        <v>171</v>
      </c>
      <c r="D128" s="160" t="s">
        <v>61</v>
      </c>
      <c r="E128" s="160" t="s">
        <v>57</v>
      </c>
      <c r="F128" s="160" t="s">
        <v>58</v>
      </c>
      <c r="G128" s="160" t="s">
        <v>172</v>
      </c>
      <c r="H128" s="160" t="s">
        <v>173</v>
      </c>
      <c r="I128" s="160" t="s">
        <v>174</v>
      </c>
      <c r="J128" s="160" t="s">
        <v>135</v>
      </c>
      <c r="K128" s="161" t="s">
        <v>175</v>
      </c>
      <c r="L128" s="162"/>
      <c r="M128" s="86" t="s">
        <v>1</v>
      </c>
      <c r="N128" s="87" t="s">
        <v>40</v>
      </c>
      <c r="O128" s="87" t="s">
        <v>176</v>
      </c>
      <c r="P128" s="87" t="s">
        <v>177</v>
      </c>
      <c r="Q128" s="87" t="s">
        <v>178</v>
      </c>
      <c r="R128" s="87" t="s">
        <v>179</v>
      </c>
      <c r="S128" s="87" t="s">
        <v>180</v>
      </c>
      <c r="T128" s="88" t="s">
        <v>181</v>
      </c>
      <c r="U128" s="157"/>
      <c r="V128" s="157"/>
      <c r="W128" s="157"/>
      <c r="X128" s="157"/>
      <c r="Y128" s="157"/>
      <c r="Z128" s="157"/>
      <c r="AA128" s="157"/>
      <c r="AB128" s="157"/>
      <c r="AC128" s="157"/>
      <c r="AD128" s="157"/>
      <c r="AE128" s="157"/>
    </row>
    <row r="129" s="2" customFormat="1" ht="22.8" customHeight="1">
      <c r="A129" s="38"/>
      <c r="B129" s="39"/>
      <c r="C129" s="93" t="s">
        <v>182</v>
      </c>
      <c r="D129" s="38"/>
      <c r="E129" s="38"/>
      <c r="F129" s="38"/>
      <c r="G129" s="38"/>
      <c r="H129" s="38"/>
      <c r="I129" s="38"/>
      <c r="J129" s="163">
        <f>BK129</f>
        <v>0</v>
      </c>
      <c r="K129" s="38"/>
      <c r="L129" s="39"/>
      <c r="M129" s="89"/>
      <c r="N129" s="73"/>
      <c r="O129" s="90"/>
      <c r="P129" s="164">
        <f>P130+P162+P320+P393+P406+P410+P552+P569+P587</f>
        <v>0</v>
      </c>
      <c r="Q129" s="90"/>
      <c r="R129" s="164">
        <f>R130+R162+R320+R393+R406+R410+R552+R569+R587</f>
        <v>34.737277300000002</v>
      </c>
      <c r="S129" s="90"/>
      <c r="T129" s="165">
        <f>T130+T162+T320+T393+T406+T410+T552+T569+T587</f>
        <v>0.024299519999999998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9" t="s">
        <v>75</v>
      </c>
      <c r="AU129" s="19" t="s">
        <v>137</v>
      </c>
      <c r="BK129" s="166">
        <f>BK130+BK162+BK320+BK393+BK406+BK410+BK552+BK569+BK587</f>
        <v>0</v>
      </c>
    </row>
    <row r="130" s="12" customFormat="1" ht="25.92" customHeight="1">
      <c r="A130" s="12"/>
      <c r="B130" s="167"/>
      <c r="C130" s="12"/>
      <c r="D130" s="168" t="s">
        <v>75</v>
      </c>
      <c r="E130" s="169" t="s">
        <v>111</v>
      </c>
      <c r="F130" s="169" t="s">
        <v>312</v>
      </c>
      <c r="G130" s="12"/>
      <c r="H130" s="12"/>
      <c r="I130" s="170"/>
      <c r="J130" s="171">
        <f>BK130</f>
        <v>0</v>
      </c>
      <c r="K130" s="12"/>
      <c r="L130" s="167"/>
      <c r="M130" s="172"/>
      <c r="N130" s="173"/>
      <c r="O130" s="173"/>
      <c r="P130" s="174">
        <f>SUM(P131:P161)</f>
        <v>0</v>
      </c>
      <c r="Q130" s="173"/>
      <c r="R130" s="174">
        <f>SUM(R131:R161)</f>
        <v>0.32522783999999999</v>
      </c>
      <c r="S130" s="173"/>
      <c r="T130" s="175">
        <f>SUM(T131:T161)</f>
        <v>0.024299519999999998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168" t="s">
        <v>84</v>
      </c>
      <c r="AT130" s="176" t="s">
        <v>75</v>
      </c>
      <c r="AU130" s="176" t="s">
        <v>76</v>
      </c>
      <c r="AY130" s="168" t="s">
        <v>185</v>
      </c>
      <c r="BK130" s="177">
        <f>SUM(BK131:BK161)</f>
        <v>0</v>
      </c>
    </row>
    <row r="131" s="2" customFormat="1" ht="37.8" customHeight="1">
      <c r="A131" s="38"/>
      <c r="B131" s="180"/>
      <c r="C131" s="181" t="s">
        <v>84</v>
      </c>
      <c r="D131" s="181" t="s">
        <v>187</v>
      </c>
      <c r="E131" s="182" t="s">
        <v>4114</v>
      </c>
      <c r="F131" s="183" t="s">
        <v>4115</v>
      </c>
      <c r="G131" s="184" t="s">
        <v>584</v>
      </c>
      <c r="H131" s="185">
        <v>7.1399999999999997</v>
      </c>
      <c r="I131" s="186"/>
      <c r="J131" s="187">
        <f>ROUND(I131*H131,2)</f>
        <v>0</v>
      </c>
      <c r="K131" s="183" t="s">
        <v>199</v>
      </c>
      <c r="L131" s="39"/>
      <c r="M131" s="188" t="s">
        <v>1</v>
      </c>
      <c r="N131" s="189" t="s">
        <v>42</v>
      </c>
      <c r="O131" s="77"/>
      <c r="P131" s="190">
        <f>O131*H131</f>
        <v>0</v>
      </c>
      <c r="Q131" s="190">
        <v>0.00069999999999999999</v>
      </c>
      <c r="R131" s="190">
        <f>Q131*H131</f>
        <v>0.0049979999999999998</v>
      </c>
      <c r="S131" s="190">
        <v>5.0000000000000002E-05</v>
      </c>
      <c r="T131" s="191">
        <f>S131*H131</f>
        <v>0.000357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192" t="s">
        <v>191</v>
      </c>
      <c r="AT131" s="192" t="s">
        <v>187</v>
      </c>
      <c r="AU131" s="192" t="s">
        <v>84</v>
      </c>
      <c r="AY131" s="19" t="s">
        <v>185</v>
      </c>
      <c r="BE131" s="193">
        <f>IF(N131="základní",J131,0)</f>
        <v>0</v>
      </c>
      <c r="BF131" s="193">
        <f>IF(N131="snížená",J131,0)</f>
        <v>0</v>
      </c>
      <c r="BG131" s="193">
        <f>IF(N131="zákl. přenesená",J131,0)</f>
        <v>0</v>
      </c>
      <c r="BH131" s="193">
        <f>IF(N131="sníž. přenesená",J131,0)</f>
        <v>0</v>
      </c>
      <c r="BI131" s="193">
        <f>IF(N131="nulová",J131,0)</f>
        <v>0</v>
      </c>
      <c r="BJ131" s="19" t="s">
        <v>92</v>
      </c>
      <c r="BK131" s="193">
        <f>ROUND(I131*H131,2)</f>
        <v>0</v>
      </c>
      <c r="BL131" s="19" t="s">
        <v>191</v>
      </c>
      <c r="BM131" s="192" t="s">
        <v>4116</v>
      </c>
    </row>
    <row r="132" s="2" customFormat="1">
      <c r="A132" s="38"/>
      <c r="B132" s="39"/>
      <c r="C132" s="38"/>
      <c r="D132" s="194" t="s">
        <v>193</v>
      </c>
      <c r="E132" s="38"/>
      <c r="F132" s="195" t="s">
        <v>4115</v>
      </c>
      <c r="G132" s="38"/>
      <c r="H132" s="38"/>
      <c r="I132" s="196"/>
      <c r="J132" s="38"/>
      <c r="K132" s="38"/>
      <c r="L132" s="39"/>
      <c r="M132" s="197"/>
      <c r="N132" s="198"/>
      <c r="O132" s="77"/>
      <c r="P132" s="77"/>
      <c r="Q132" s="77"/>
      <c r="R132" s="77"/>
      <c r="S132" s="77"/>
      <c r="T132" s="7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9" t="s">
        <v>193</v>
      </c>
      <c r="AU132" s="19" t="s">
        <v>84</v>
      </c>
    </row>
    <row r="133" s="2" customFormat="1">
      <c r="A133" s="38"/>
      <c r="B133" s="39"/>
      <c r="C133" s="38"/>
      <c r="D133" s="207" t="s">
        <v>201</v>
      </c>
      <c r="E133" s="38"/>
      <c r="F133" s="208" t="s">
        <v>4117</v>
      </c>
      <c r="G133" s="38"/>
      <c r="H133" s="38"/>
      <c r="I133" s="196"/>
      <c r="J133" s="38"/>
      <c r="K133" s="38"/>
      <c r="L133" s="39"/>
      <c r="M133" s="197"/>
      <c r="N133" s="198"/>
      <c r="O133" s="77"/>
      <c r="P133" s="77"/>
      <c r="Q133" s="77"/>
      <c r="R133" s="77"/>
      <c r="S133" s="77"/>
      <c r="T133" s="7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9" t="s">
        <v>201</v>
      </c>
      <c r="AU133" s="19" t="s">
        <v>84</v>
      </c>
    </row>
    <row r="134" s="14" customFormat="1">
      <c r="A134" s="14"/>
      <c r="B134" s="219"/>
      <c r="C134" s="14"/>
      <c r="D134" s="194" t="s">
        <v>194</v>
      </c>
      <c r="E134" s="220" t="s">
        <v>1</v>
      </c>
      <c r="F134" s="221" t="s">
        <v>4118</v>
      </c>
      <c r="G134" s="14"/>
      <c r="H134" s="220" t="s">
        <v>1</v>
      </c>
      <c r="I134" s="222"/>
      <c r="J134" s="14"/>
      <c r="K134" s="14"/>
      <c r="L134" s="219"/>
      <c r="M134" s="223"/>
      <c r="N134" s="224"/>
      <c r="O134" s="224"/>
      <c r="P134" s="224"/>
      <c r="Q134" s="224"/>
      <c r="R134" s="224"/>
      <c r="S134" s="224"/>
      <c r="T134" s="225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20" t="s">
        <v>194</v>
      </c>
      <c r="AU134" s="220" t="s">
        <v>84</v>
      </c>
      <c r="AV134" s="14" t="s">
        <v>84</v>
      </c>
      <c r="AW134" s="14" t="s">
        <v>32</v>
      </c>
      <c r="AX134" s="14" t="s">
        <v>76</v>
      </c>
      <c r="AY134" s="220" t="s">
        <v>185</v>
      </c>
    </row>
    <row r="135" s="14" customFormat="1">
      <c r="A135" s="14"/>
      <c r="B135" s="219"/>
      <c r="C135" s="14"/>
      <c r="D135" s="194" t="s">
        <v>194</v>
      </c>
      <c r="E135" s="220" t="s">
        <v>1</v>
      </c>
      <c r="F135" s="221" t="s">
        <v>4119</v>
      </c>
      <c r="G135" s="14"/>
      <c r="H135" s="220" t="s">
        <v>1</v>
      </c>
      <c r="I135" s="222"/>
      <c r="J135" s="14"/>
      <c r="K135" s="14"/>
      <c r="L135" s="219"/>
      <c r="M135" s="223"/>
      <c r="N135" s="224"/>
      <c r="O135" s="224"/>
      <c r="P135" s="224"/>
      <c r="Q135" s="224"/>
      <c r="R135" s="224"/>
      <c r="S135" s="224"/>
      <c r="T135" s="225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20" t="s">
        <v>194</v>
      </c>
      <c r="AU135" s="220" t="s">
        <v>84</v>
      </c>
      <c r="AV135" s="14" t="s">
        <v>84</v>
      </c>
      <c r="AW135" s="14" t="s">
        <v>32</v>
      </c>
      <c r="AX135" s="14" t="s">
        <v>76</v>
      </c>
      <c r="AY135" s="220" t="s">
        <v>185</v>
      </c>
    </row>
    <row r="136" s="13" customFormat="1">
      <c r="A136" s="13"/>
      <c r="B136" s="199"/>
      <c r="C136" s="13"/>
      <c r="D136" s="194" t="s">
        <v>194</v>
      </c>
      <c r="E136" s="200" t="s">
        <v>1</v>
      </c>
      <c r="F136" s="201" t="s">
        <v>4120</v>
      </c>
      <c r="G136" s="13"/>
      <c r="H136" s="202">
        <v>7.1399999999999997</v>
      </c>
      <c r="I136" s="203"/>
      <c r="J136" s="13"/>
      <c r="K136" s="13"/>
      <c r="L136" s="199"/>
      <c r="M136" s="204"/>
      <c r="N136" s="205"/>
      <c r="O136" s="205"/>
      <c r="P136" s="205"/>
      <c r="Q136" s="205"/>
      <c r="R136" s="205"/>
      <c r="S136" s="205"/>
      <c r="T136" s="206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00" t="s">
        <v>194</v>
      </c>
      <c r="AU136" s="200" t="s">
        <v>84</v>
      </c>
      <c r="AV136" s="13" t="s">
        <v>92</v>
      </c>
      <c r="AW136" s="13" t="s">
        <v>32</v>
      </c>
      <c r="AX136" s="13" t="s">
        <v>76</v>
      </c>
      <c r="AY136" s="200" t="s">
        <v>185</v>
      </c>
    </row>
    <row r="137" s="15" customFormat="1">
      <c r="A137" s="15"/>
      <c r="B137" s="226"/>
      <c r="C137" s="15"/>
      <c r="D137" s="194" t="s">
        <v>194</v>
      </c>
      <c r="E137" s="227" t="s">
        <v>1</v>
      </c>
      <c r="F137" s="228" t="s">
        <v>276</v>
      </c>
      <c r="G137" s="15"/>
      <c r="H137" s="229">
        <v>7.1399999999999997</v>
      </c>
      <c r="I137" s="230"/>
      <c r="J137" s="15"/>
      <c r="K137" s="15"/>
      <c r="L137" s="226"/>
      <c r="M137" s="231"/>
      <c r="N137" s="232"/>
      <c r="O137" s="232"/>
      <c r="P137" s="232"/>
      <c r="Q137" s="232"/>
      <c r="R137" s="232"/>
      <c r="S137" s="232"/>
      <c r="T137" s="233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T137" s="227" t="s">
        <v>194</v>
      </c>
      <c r="AU137" s="227" t="s">
        <v>84</v>
      </c>
      <c r="AV137" s="15" t="s">
        <v>191</v>
      </c>
      <c r="AW137" s="15" t="s">
        <v>32</v>
      </c>
      <c r="AX137" s="15" t="s">
        <v>84</v>
      </c>
      <c r="AY137" s="227" t="s">
        <v>185</v>
      </c>
    </row>
    <row r="138" s="2" customFormat="1" ht="37.8" customHeight="1">
      <c r="A138" s="38"/>
      <c r="B138" s="180"/>
      <c r="C138" s="181" t="s">
        <v>92</v>
      </c>
      <c r="D138" s="181" t="s">
        <v>187</v>
      </c>
      <c r="E138" s="182" t="s">
        <v>4121</v>
      </c>
      <c r="F138" s="183" t="s">
        <v>4122</v>
      </c>
      <c r="G138" s="184" t="s">
        <v>584</v>
      </c>
      <c r="H138" s="185">
        <v>99.805999999999997</v>
      </c>
      <c r="I138" s="186"/>
      <c r="J138" s="187">
        <f>ROUND(I138*H138,2)</f>
        <v>0</v>
      </c>
      <c r="K138" s="183" t="s">
        <v>199</v>
      </c>
      <c r="L138" s="39"/>
      <c r="M138" s="188" t="s">
        <v>1</v>
      </c>
      <c r="N138" s="189" t="s">
        <v>42</v>
      </c>
      <c r="O138" s="77"/>
      <c r="P138" s="190">
        <f>O138*H138</f>
        <v>0</v>
      </c>
      <c r="Q138" s="190">
        <v>0.0015900000000000001</v>
      </c>
      <c r="R138" s="190">
        <f>Q138*H138</f>
        <v>0.15869153999999999</v>
      </c>
      <c r="S138" s="190">
        <v>0.00012</v>
      </c>
      <c r="T138" s="191">
        <f>S138*H138</f>
        <v>0.01197672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192" t="s">
        <v>191</v>
      </c>
      <c r="AT138" s="192" t="s">
        <v>187</v>
      </c>
      <c r="AU138" s="192" t="s">
        <v>84</v>
      </c>
      <c r="AY138" s="19" t="s">
        <v>185</v>
      </c>
      <c r="BE138" s="193">
        <f>IF(N138="základní",J138,0)</f>
        <v>0</v>
      </c>
      <c r="BF138" s="193">
        <f>IF(N138="snížená",J138,0)</f>
        <v>0</v>
      </c>
      <c r="BG138" s="193">
        <f>IF(N138="zákl. přenesená",J138,0)</f>
        <v>0</v>
      </c>
      <c r="BH138" s="193">
        <f>IF(N138="sníž. přenesená",J138,0)</f>
        <v>0</v>
      </c>
      <c r="BI138" s="193">
        <f>IF(N138="nulová",J138,0)</f>
        <v>0</v>
      </c>
      <c r="BJ138" s="19" t="s">
        <v>92</v>
      </c>
      <c r="BK138" s="193">
        <f>ROUND(I138*H138,2)</f>
        <v>0</v>
      </c>
      <c r="BL138" s="19" t="s">
        <v>191</v>
      </c>
      <c r="BM138" s="192" t="s">
        <v>4123</v>
      </c>
    </row>
    <row r="139" s="2" customFormat="1">
      <c r="A139" s="38"/>
      <c r="B139" s="39"/>
      <c r="C139" s="38"/>
      <c r="D139" s="194" t="s">
        <v>193</v>
      </c>
      <c r="E139" s="38"/>
      <c r="F139" s="195" t="s">
        <v>4122</v>
      </c>
      <c r="G139" s="38"/>
      <c r="H139" s="38"/>
      <c r="I139" s="196"/>
      <c r="J139" s="38"/>
      <c r="K139" s="38"/>
      <c r="L139" s="39"/>
      <c r="M139" s="197"/>
      <c r="N139" s="198"/>
      <c r="O139" s="77"/>
      <c r="P139" s="77"/>
      <c r="Q139" s="77"/>
      <c r="R139" s="77"/>
      <c r="S139" s="77"/>
      <c r="T139" s="7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9" t="s">
        <v>193</v>
      </c>
      <c r="AU139" s="19" t="s">
        <v>84</v>
      </c>
    </row>
    <row r="140" s="2" customFormat="1">
      <c r="A140" s="38"/>
      <c r="B140" s="39"/>
      <c r="C140" s="38"/>
      <c r="D140" s="207" t="s">
        <v>201</v>
      </c>
      <c r="E140" s="38"/>
      <c r="F140" s="208" t="s">
        <v>4124</v>
      </c>
      <c r="G140" s="38"/>
      <c r="H140" s="38"/>
      <c r="I140" s="196"/>
      <c r="J140" s="38"/>
      <c r="K140" s="38"/>
      <c r="L140" s="39"/>
      <c r="M140" s="197"/>
      <c r="N140" s="198"/>
      <c r="O140" s="77"/>
      <c r="P140" s="77"/>
      <c r="Q140" s="77"/>
      <c r="R140" s="77"/>
      <c r="S140" s="77"/>
      <c r="T140" s="7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9" t="s">
        <v>201</v>
      </c>
      <c r="AU140" s="19" t="s">
        <v>84</v>
      </c>
    </row>
    <row r="141" s="14" customFormat="1">
      <c r="A141" s="14"/>
      <c r="B141" s="219"/>
      <c r="C141" s="14"/>
      <c r="D141" s="194" t="s">
        <v>194</v>
      </c>
      <c r="E141" s="220" t="s">
        <v>1</v>
      </c>
      <c r="F141" s="221" t="s">
        <v>4118</v>
      </c>
      <c r="G141" s="14"/>
      <c r="H141" s="220" t="s">
        <v>1</v>
      </c>
      <c r="I141" s="222"/>
      <c r="J141" s="14"/>
      <c r="K141" s="14"/>
      <c r="L141" s="219"/>
      <c r="M141" s="223"/>
      <c r="N141" s="224"/>
      <c r="O141" s="224"/>
      <c r="P141" s="224"/>
      <c r="Q141" s="224"/>
      <c r="R141" s="224"/>
      <c r="S141" s="224"/>
      <c r="T141" s="225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20" t="s">
        <v>194</v>
      </c>
      <c r="AU141" s="220" t="s">
        <v>84</v>
      </c>
      <c r="AV141" s="14" t="s">
        <v>84</v>
      </c>
      <c r="AW141" s="14" t="s">
        <v>32</v>
      </c>
      <c r="AX141" s="14" t="s">
        <v>76</v>
      </c>
      <c r="AY141" s="220" t="s">
        <v>185</v>
      </c>
    </row>
    <row r="142" s="14" customFormat="1">
      <c r="A142" s="14"/>
      <c r="B142" s="219"/>
      <c r="C142" s="14"/>
      <c r="D142" s="194" t="s">
        <v>194</v>
      </c>
      <c r="E142" s="220" t="s">
        <v>1</v>
      </c>
      <c r="F142" s="221" t="s">
        <v>4119</v>
      </c>
      <c r="G142" s="14"/>
      <c r="H142" s="220" t="s">
        <v>1</v>
      </c>
      <c r="I142" s="222"/>
      <c r="J142" s="14"/>
      <c r="K142" s="14"/>
      <c r="L142" s="219"/>
      <c r="M142" s="223"/>
      <c r="N142" s="224"/>
      <c r="O142" s="224"/>
      <c r="P142" s="224"/>
      <c r="Q142" s="224"/>
      <c r="R142" s="224"/>
      <c r="S142" s="224"/>
      <c r="T142" s="225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20" t="s">
        <v>194</v>
      </c>
      <c r="AU142" s="220" t="s">
        <v>84</v>
      </c>
      <c r="AV142" s="14" t="s">
        <v>84</v>
      </c>
      <c r="AW142" s="14" t="s">
        <v>32</v>
      </c>
      <c r="AX142" s="14" t="s">
        <v>76</v>
      </c>
      <c r="AY142" s="220" t="s">
        <v>185</v>
      </c>
    </row>
    <row r="143" s="13" customFormat="1">
      <c r="A143" s="13"/>
      <c r="B143" s="199"/>
      <c r="C143" s="13"/>
      <c r="D143" s="194" t="s">
        <v>194</v>
      </c>
      <c r="E143" s="200" t="s">
        <v>1</v>
      </c>
      <c r="F143" s="201" t="s">
        <v>4125</v>
      </c>
      <c r="G143" s="13"/>
      <c r="H143" s="202">
        <v>5.944</v>
      </c>
      <c r="I143" s="203"/>
      <c r="J143" s="13"/>
      <c r="K143" s="13"/>
      <c r="L143" s="199"/>
      <c r="M143" s="204"/>
      <c r="N143" s="205"/>
      <c r="O143" s="205"/>
      <c r="P143" s="205"/>
      <c r="Q143" s="205"/>
      <c r="R143" s="205"/>
      <c r="S143" s="205"/>
      <c r="T143" s="206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00" t="s">
        <v>194</v>
      </c>
      <c r="AU143" s="200" t="s">
        <v>84</v>
      </c>
      <c r="AV143" s="13" t="s">
        <v>92</v>
      </c>
      <c r="AW143" s="13" t="s">
        <v>32</v>
      </c>
      <c r="AX143" s="13" t="s">
        <v>76</v>
      </c>
      <c r="AY143" s="200" t="s">
        <v>185</v>
      </c>
    </row>
    <row r="144" s="13" customFormat="1">
      <c r="A144" s="13"/>
      <c r="B144" s="199"/>
      <c r="C144" s="13"/>
      <c r="D144" s="194" t="s">
        <v>194</v>
      </c>
      <c r="E144" s="200" t="s">
        <v>1</v>
      </c>
      <c r="F144" s="201" t="s">
        <v>4126</v>
      </c>
      <c r="G144" s="13"/>
      <c r="H144" s="202">
        <v>7.3460000000000001</v>
      </c>
      <c r="I144" s="203"/>
      <c r="J144" s="13"/>
      <c r="K144" s="13"/>
      <c r="L144" s="199"/>
      <c r="M144" s="204"/>
      <c r="N144" s="205"/>
      <c r="O144" s="205"/>
      <c r="P144" s="205"/>
      <c r="Q144" s="205"/>
      <c r="R144" s="205"/>
      <c r="S144" s="205"/>
      <c r="T144" s="206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00" t="s">
        <v>194</v>
      </c>
      <c r="AU144" s="200" t="s">
        <v>84</v>
      </c>
      <c r="AV144" s="13" t="s">
        <v>92</v>
      </c>
      <c r="AW144" s="13" t="s">
        <v>32</v>
      </c>
      <c r="AX144" s="13" t="s">
        <v>76</v>
      </c>
      <c r="AY144" s="200" t="s">
        <v>185</v>
      </c>
    </row>
    <row r="145" s="13" customFormat="1">
      <c r="A145" s="13"/>
      <c r="B145" s="199"/>
      <c r="C145" s="13"/>
      <c r="D145" s="194" t="s">
        <v>194</v>
      </c>
      <c r="E145" s="200" t="s">
        <v>1</v>
      </c>
      <c r="F145" s="201" t="s">
        <v>4127</v>
      </c>
      <c r="G145" s="13"/>
      <c r="H145" s="202">
        <v>12.295999999999999</v>
      </c>
      <c r="I145" s="203"/>
      <c r="J145" s="13"/>
      <c r="K145" s="13"/>
      <c r="L145" s="199"/>
      <c r="M145" s="204"/>
      <c r="N145" s="205"/>
      <c r="O145" s="205"/>
      <c r="P145" s="205"/>
      <c r="Q145" s="205"/>
      <c r="R145" s="205"/>
      <c r="S145" s="205"/>
      <c r="T145" s="206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00" t="s">
        <v>194</v>
      </c>
      <c r="AU145" s="200" t="s">
        <v>84</v>
      </c>
      <c r="AV145" s="13" t="s">
        <v>92</v>
      </c>
      <c r="AW145" s="13" t="s">
        <v>32</v>
      </c>
      <c r="AX145" s="13" t="s">
        <v>76</v>
      </c>
      <c r="AY145" s="200" t="s">
        <v>185</v>
      </c>
    </row>
    <row r="146" s="13" customFormat="1">
      <c r="A146" s="13"/>
      <c r="B146" s="199"/>
      <c r="C146" s="13"/>
      <c r="D146" s="194" t="s">
        <v>194</v>
      </c>
      <c r="E146" s="200" t="s">
        <v>1</v>
      </c>
      <c r="F146" s="201" t="s">
        <v>4128</v>
      </c>
      <c r="G146" s="13"/>
      <c r="H146" s="202">
        <v>38.027999999999999</v>
      </c>
      <c r="I146" s="203"/>
      <c r="J146" s="13"/>
      <c r="K146" s="13"/>
      <c r="L146" s="199"/>
      <c r="M146" s="204"/>
      <c r="N146" s="205"/>
      <c r="O146" s="205"/>
      <c r="P146" s="205"/>
      <c r="Q146" s="205"/>
      <c r="R146" s="205"/>
      <c r="S146" s="205"/>
      <c r="T146" s="206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00" t="s">
        <v>194</v>
      </c>
      <c r="AU146" s="200" t="s">
        <v>84</v>
      </c>
      <c r="AV146" s="13" t="s">
        <v>92</v>
      </c>
      <c r="AW146" s="13" t="s">
        <v>32</v>
      </c>
      <c r="AX146" s="13" t="s">
        <v>76</v>
      </c>
      <c r="AY146" s="200" t="s">
        <v>185</v>
      </c>
    </row>
    <row r="147" s="13" customFormat="1">
      <c r="A147" s="13"/>
      <c r="B147" s="199"/>
      <c r="C147" s="13"/>
      <c r="D147" s="194" t="s">
        <v>194</v>
      </c>
      <c r="E147" s="200" t="s">
        <v>1</v>
      </c>
      <c r="F147" s="201" t="s">
        <v>4129</v>
      </c>
      <c r="G147" s="13"/>
      <c r="H147" s="202">
        <v>25.379999999999999</v>
      </c>
      <c r="I147" s="203"/>
      <c r="J147" s="13"/>
      <c r="K147" s="13"/>
      <c r="L147" s="199"/>
      <c r="M147" s="204"/>
      <c r="N147" s="205"/>
      <c r="O147" s="205"/>
      <c r="P147" s="205"/>
      <c r="Q147" s="205"/>
      <c r="R147" s="205"/>
      <c r="S147" s="205"/>
      <c r="T147" s="206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00" t="s">
        <v>194</v>
      </c>
      <c r="AU147" s="200" t="s">
        <v>84</v>
      </c>
      <c r="AV147" s="13" t="s">
        <v>92</v>
      </c>
      <c r="AW147" s="13" t="s">
        <v>32</v>
      </c>
      <c r="AX147" s="13" t="s">
        <v>76</v>
      </c>
      <c r="AY147" s="200" t="s">
        <v>185</v>
      </c>
    </row>
    <row r="148" s="13" customFormat="1">
      <c r="A148" s="13"/>
      <c r="B148" s="199"/>
      <c r="C148" s="13"/>
      <c r="D148" s="194" t="s">
        <v>194</v>
      </c>
      <c r="E148" s="200" t="s">
        <v>1</v>
      </c>
      <c r="F148" s="201" t="s">
        <v>4130</v>
      </c>
      <c r="G148" s="13"/>
      <c r="H148" s="202">
        <v>10.811999999999999</v>
      </c>
      <c r="I148" s="203"/>
      <c r="J148" s="13"/>
      <c r="K148" s="13"/>
      <c r="L148" s="199"/>
      <c r="M148" s="204"/>
      <c r="N148" s="205"/>
      <c r="O148" s="205"/>
      <c r="P148" s="205"/>
      <c r="Q148" s="205"/>
      <c r="R148" s="205"/>
      <c r="S148" s="205"/>
      <c r="T148" s="206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00" t="s">
        <v>194</v>
      </c>
      <c r="AU148" s="200" t="s">
        <v>84</v>
      </c>
      <c r="AV148" s="13" t="s">
        <v>92</v>
      </c>
      <c r="AW148" s="13" t="s">
        <v>32</v>
      </c>
      <c r="AX148" s="13" t="s">
        <v>76</v>
      </c>
      <c r="AY148" s="200" t="s">
        <v>185</v>
      </c>
    </row>
    <row r="149" s="15" customFormat="1">
      <c r="A149" s="15"/>
      <c r="B149" s="226"/>
      <c r="C149" s="15"/>
      <c r="D149" s="194" t="s">
        <v>194</v>
      </c>
      <c r="E149" s="227" t="s">
        <v>1</v>
      </c>
      <c r="F149" s="228" t="s">
        <v>276</v>
      </c>
      <c r="G149" s="15"/>
      <c r="H149" s="229">
        <v>99.805999999999997</v>
      </c>
      <c r="I149" s="230"/>
      <c r="J149" s="15"/>
      <c r="K149" s="15"/>
      <c r="L149" s="226"/>
      <c r="M149" s="231"/>
      <c r="N149" s="232"/>
      <c r="O149" s="232"/>
      <c r="P149" s="232"/>
      <c r="Q149" s="232"/>
      <c r="R149" s="232"/>
      <c r="S149" s="232"/>
      <c r="T149" s="233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27" t="s">
        <v>194</v>
      </c>
      <c r="AU149" s="227" t="s">
        <v>84</v>
      </c>
      <c r="AV149" s="15" t="s">
        <v>191</v>
      </c>
      <c r="AW149" s="15" t="s">
        <v>32</v>
      </c>
      <c r="AX149" s="15" t="s">
        <v>84</v>
      </c>
      <c r="AY149" s="227" t="s">
        <v>185</v>
      </c>
    </row>
    <row r="150" s="2" customFormat="1" ht="37.8" customHeight="1">
      <c r="A150" s="38"/>
      <c r="B150" s="180"/>
      <c r="C150" s="181" t="s">
        <v>111</v>
      </c>
      <c r="D150" s="181" t="s">
        <v>187</v>
      </c>
      <c r="E150" s="182" t="s">
        <v>3901</v>
      </c>
      <c r="F150" s="183" t="s">
        <v>3902</v>
      </c>
      <c r="G150" s="184" t="s">
        <v>584</v>
      </c>
      <c r="H150" s="185">
        <v>85.469999999999999</v>
      </c>
      <c r="I150" s="186"/>
      <c r="J150" s="187">
        <f>ROUND(I150*H150,2)</f>
        <v>0</v>
      </c>
      <c r="K150" s="183" t="s">
        <v>199</v>
      </c>
      <c r="L150" s="39"/>
      <c r="M150" s="188" t="s">
        <v>1</v>
      </c>
      <c r="N150" s="189" t="s">
        <v>42</v>
      </c>
      <c r="O150" s="77"/>
      <c r="P150" s="190">
        <f>O150*H150</f>
        <v>0</v>
      </c>
      <c r="Q150" s="190">
        <v>0.00189</v>
      </c>
      <c r="R150" s="190">
        <f>Q150*H150</f>
        <v>0.1615383</v>
      </c>
      <c r="S150" s="190">
        <v>0.00013999999999999999</v>
      </c>
      <c r="T150" s="191">
        <f>S150*H150</f>
        <v>0.011965799999999999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192" t="s">
        <v>191</v>
      </c>
      <c r="AT150" s="192" t="s">
        <v>187</v>
      </c>
      <c r="AU150" s="192" t="s">
        <v>84</v>
      </c>
      <c r="AY150" s="19" t="s">
        <v>185</v>
      </c>
      <c r="BE150" s="193">
        <f>IF(N150="základní",J150,0)</f>
        <v>0</v>
      </c>
      <c r="BF150" s="193">
        <f>IF(N150="snížená",J150,0)</f>
        <v>0</v>
      </c>
      <c r="BG150" s="193">
        <f>IF(N150="zákl. přenesená",J150,0)</f>
        <v>0</v>
      </c>
      <c r="BH150" s="193">
        <f>IF(N150="sníž. přenesená",J150,0)</f>
        <v>0</v>
      </c>
      <c r="BI150" s="193">
        <f>IF(N150="nulová",J150,0)</f>
        <v>0</v>
      </c>
      <c r="BJ150" s="19" t="s">
        <v>92</v>
      </c>
      <c r="BK150" s="193">
        <f>ROUND(I150*H150,2)</f>
        <v>0</v>
      </c>
      <c r="BL150" s="19" t="s">
        <v>191</v>
      </c>
      <c r="BM150" s="192" t="s">
        <v>4131</v>
      </c>
    </row>
    <row r="151" s="2" customFormat="1">
      <c r="A151" s="38"/>
      <c r="B151" s="39"/>
      <c r="C151" s="38"/>
      <c r="D151" s="194" t="s">
        <v>193</v>
      </c>
      <c r="E151" s="38"/>
      <c r="F151" s="195" t="s">
        <v>3902</v>
      </c>
      <c r="G151" s="38"/>
      <c r="H151" s="38"/>
      <c r="I151" s="196"/>
      <c r="J151" s="38"/>
      <c r="K151" s="38"/>
      <c r="L151" s="39"/>
      <c r="M151" s="197"/>
      <c r="N151" s="198"/>
      <c r="O151" s="77"/>
      <c r="P151" s="77"/>
      <c r="Q151" s="77"/>
      <c r="R151" s="77"/>
      <c r="S151" s="77"/>
      <c r="T151" s="7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T151" s="19" t="s">
        <v>193</v>
      </c>
      <c r="AU151" s="19" t="s">
        <v>84</v>
      </c>
    </row>
    <row r="152" s="2" customFormat="1">
      <c r="A152" s="38"/>
      <c r="B152" s="39"/>
      <c r="C152" s="38"/>
      <c r="D152" s="207" t="s">
        <v>201</v>
      </c>
      <c r="E152" s="38"/>
      <c r="F152" s="208" t="s">
        <v>3904</v>
      </c>
      <c r="G152" s="38"/>
      <c r="H152" s="38"/>
      <c r="I152" s="196"/>
      <c r="J152" s="38"/>
      <c r="K152" s="38"/>
      <c r="L152" s="39"/>
      <c r="M152" s="197"/>
      <c r="N152" s="198"/>
      <c r="O152" s="77"/>
      <c r="P152" s="77"/>
      <c r="Q152" s="77"/>
      <c r="R152" s="77"/>
      <c r="S152" s="77"/>
      <c r="T152" s="7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9" t="s">
        <v>201</v>
      </c>
      <c r="AU152" s="19" t="s">
        <v>84</v>
      </c>
    </row>
    <row r="153" s="14" customFormat="1">
      <c r="A153" s="14"/>
      <c r="B153" s="219"/>
      <c r="C153" s="14"/>
      <c r="D153" s="194" t="s">
        <v>194</v>
      </c>
      <c r="E153" s="220" t="s">
        <v>1</v>
      </c>
      <c r="F153" s="221" t="s">
        <v>4118</v>
      </c>
      <c r="G153" s="14"/>
      <c r="H153" s="220" t="s">
        <v>1</v>
      </c>
      <c r="I153" s="222"/>
      <c r="J153" s="14"/>
      <c r="K153" s="14"/>
      <c r="L153" s="219"/>
      <c r="M153" s="223"/>
      <c r="N153" s="224"/>
      <c r="O153" s="224"/>
      <c r="P153" s="224"/>
      <c r="Q153" s="224"/>
      <c r="R153" s="224"/>
      <c r="S153" s="224"/>
      <c r="T153" s="225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20" t="s">
        <v>194</v>
      </c>
      <c r="AU153" s="220" t="s">
        <v>84</v>
      </c>
      <c r="AV153" s="14" t="s">
        <v>84</v>
      </c>
      <c r="AW153" s="14" t="s">
        <v>32</v>
      </c>
      <c r="AX153" s="14" t="s">
        <v>76</v>
      </c>
      <c r="AY153" s="220" t="s">
        <v>185</v>
      </c>
    </row>
    <row r="154" s="14" customFormat="1">
      <c r="A154" s="14"/>
      <c r="B154" s="219"/>
      <c r="C154" s="14"/>
      <c r="D154" s="194" t="s">
        <v>194</v>
      </c>
      <c r="E154" s="220" t="s">
        <v>1</v>
      </c>
      <c r="F154" s="221" t="s">
        <v>4119</v>
      </c>
      <c r="G154" s="14"/>
      <c r="H154" s="220" t="s">
        <v>1</v>
      </c>
      <c r="I154" s="222"/>
      <c r="J154" s="14"/>
      <c r="K154" s="14"/>
      <c r="L154" s="219"/>
      <c r="M154" s="223"/>
      <c r="N154" s="224"/>
      <c r="O154" s="224"/>
      <c r="P154" s="224"/>
      <c r="Q154" s="224"/>
      <c r="R154" s="224"/>
      <c r="S154" s="224"/>
      <c r="T154" s="225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20" t="s">
        <v>194</v>
      </c>
      <c r="AU154" s="220" t="s">
        <v>84</v>
      </c>
      <c r="AV154" s="14" t="s">
        <v>84</v>
      </c>
      <c r="AW154" s="14" t="s">
        <v>32</v>
      </c>
      <c r="AX154" s="14" t="s">
        <v>76</v>
      </c>
      <c r="AY154" s="220" t="s">
        <v>185</v>
      </c>
    </row>
    <row r="155" s="13" customFormat="1">
      <c r="A155" s="13"/>
      <c r="B155" s="199"/>
      <c r="C155" s="13"/>
      <c r="D155" s="194" t="s">
        <v>194</v>
      </c>
      <c r="E155" s="200" t="s">
        <v>1</v>
      </c>
      <c r="F155" s="201" t="s">
        <v>4132</v>
      </c>
      <c r="G155" s="13"/>
      <c r="H155" s="202">
        <v>6.6399999999999997</v>
      </c>
      <c r="I155" s="203"/>
      <c r="J155" s="13"/>
      <c r="K155" s="13"/>
      <c r="L155" s="199"/>
      <c r="M155" s="204"/>
      <c r="N155" s="205"/>
      <c r="O155" s="205"/>
      <c r="P155" s="205"/>
      <c r="Q155" s="205"/>
      <c r="R155" s="205"/>
      <c r="S155" s="205"/>
      <c r="T155" s="206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00" t="s">
        <v>194</v>
      </c>
      <c r="AU155" s="200" t="s">
        <v>84</v>
      </c>
      <c r="AV155" s="13" t="s">
        <v>92</v>
      </c>
      <c r="AW155" s="13" t="s">
        <v>32</v>
      </c>
      <c r="AX155" s="13" t="s">
        <v>76</v>
      </c>
      <c r="AY155" s="200" t="s">
        <v>185</v>
      </c>
    </row>
    <row r="156" s="13" customFormat="1">
      <c r="A156" s="13"/>
      <c r="B156" s="199"/>
      <c r="C156" s="13"/>
      <c r="D156" s="194" t="s">
        <v>194</v>
      </c>
      <c r="E156" s="200" t="s">
        <v>1</v>
      </c>
      <c r="F156" s="201" t="s">
        <v>4133</v>
      </c>
      <c r="G156" s="13"/>
      <c r="H156" s="202">
        <v>16.629999999999999</v>
      </c>
      <c r="I156" s="203"/>
      <c r="J156" s="13"/>
      <c r="K156" s="13"/>
      <c r="L156" s="199"/>
      <c r="M156" s="204"/>
      <c r="N156" s="205"/>
      <c r="O156" s="205"/>
      <c r="P156" s="205"/>
      <c r="Q156" s="205"/>
      <c r="R156" s="205"/>
      <c r="S156" s="205"/>
      <c r="T156" s="206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00" t="s">
        <v>194</v>
      </c>
      <c r="AU156" s="200" t="s">
        <v>84</v>
      </c>
      <c r="AV156" s="13" t="s">
        <v>92</v>
      </c>
      <c r="AW156" s="13" t="s">
        <v>32</v>
      </c>
      <c r="AX156" s="13" t="s">
        <v>76</v>
      </c>
      <c r="AY156" s="200" t="s">
        <v>185</v>
      </c>
    </row>
    <row r="157" s="13" customFormat="1">
      <c r="A157" s="13"/>
      <c r="B157" s="199"/>
      <c r="C157" s="13"/>
      <c r="D157" s="194" t="s">
        <v>194</v>
      </c>
      <c r="E157" s="200" t="s">
        <v>1</v>
      </c>
      <c r="F157" s="201" t="s">
        <v>4134</v>
      </c>
      <c r="G157" s="13"/>
      <c r="H157" s="202">
        <v>5.8600000000000003</v>
      </c>
      <c r="I157" s="203"/>
      <c r="J157" s="13"/>
      <c r="K157" s="13"/>
      <c r="L157" s="199"/>
      <c r="M157" s="204"/>
      <c r="N157" s="205"/>
      <c r="O157" s="205"/>
      <c r="P157" s="205"/>
      <c r="Q157" s="205"/>
      <c r="R157" s="205"/>
      <c r="S157" s="205"/>
      <c r="T157" s="206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00" t="s">
        <v>194</v>
      </c>
      <c r="AU157" s="200" t="s">
        <v>84</v>
      </c>
      <c r="AV157" s="13" t="s">
        <v>92</v>
      </c>
      <c r="AW157" s="13" t="s">
        <v>32</v>
      </c>
      <c r="AX157" s="13" t="s">
        <v>76</v>
      </c>
      <c r="AY157" s="200" t="s">
        <v>185</v>
      </c>
    </row>
    <row r="158" s="13" customFormat="1">
      <c r="A158" s="13"/>
      <c r="B158" s="199"/>
      <c r="C158" s="13"/>
      <c r="D158" s="194" t="s">
        <v>194</v>
      </c>
      <c r="E158" s="200" t="s">
        <v>1</v>
      </c>
      <c r="F158" s="201" t="s">
        <v>4135</v>
      </c>
      <c r="G158" s="13"/>
      <c r="H158" s="202">
        <v>23.879999999999999</v>
      </c>
      <c r="I158" s="203"/>
      <c r="J158" s="13"/>
      <c r="K158" s="13"/>
      <c r="L158" s="199"/>
      <c r="M158" s="204"/>
      <c r="N158" s="205"/>
      <c r="O158" s="205"/>
      <c r="P158" s="205"/>
      <c r="Q158" s="205"/>
      <c r="R158" s="205"/>
      <c r="S158" s="205"/>
      <c r="T158" s="206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00" t="s">
        <v>194</v>
      </c>
      <c r="AU158" s="200" t="s">
        <v>84</v>
      </c>
      <c r="AV158" s="13" t="s">
        <v>92</v>
      </c>
      <c r="AW158" s="13" t="s">
        <v>32</v>
      </c>
      <c r="AX158" s="13" t="s">
        <v>76</v>
      </c>
      <c r="AY158" s="200" t="s">
        <v>185</v>
      </c>
    </row>
    <row r="159" s="13" customFormat="1">
      <c r="A159" s="13"/>
      <c r="B159" s="199"/>
      <c r="C159" s="13"/>
      <c r="D159" s="194" t="s">
        <v>194</v>
      </c>
      <c r="E159" s="200" t="s">
        <v>1</v>
      </c>
      <c r="F159" s="201" t="s">
        <v>4136</v>
      </c>
      <c r="G159" s="13"/>
      <c r="H159" s="202">
        <v>20.02</v>
      </c>
      <c r="I159" s="203"/>
      <c r="J159" s="13"/>
      <c r="K159" s="13"/>
      <c r="L159" s="199"/>
      <c r="M159" s="204"/>
      <c r="N159" s="205"/>
      <c r="O159" s="205"/>
      <c r="P159" s="205"/>
      <c r="Q159" s="205"/>
      <c r="R159" s="205"/>
      <c r="S159" s="205"/>
      <c r="T159" s="206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00" t="s">
        <v>194</v>
      </c>
      <c r="AU159" s="200" t="s">
        <v>84</v>
      </c>
      <c r="AV159" s="13" t="s">
        <v>92</v>
      </c>
      <c r="AW159" s="13" t="s">
        <v>32</v>
      </c>
      <c r="AX159" s="13" t="s">
        <v>76</v>
      </c>
      <c r="AY159" s="200" t="s">
        <v>185</v>
      </c>
    </row>
    <row r="160" s="13" customFormat="1">
      <c r="A160" s="13"/>
      <c r="B160" s="199"/>
      <c r="C160" s="13"/>
      <c r="D160" s="194" t="s">
        <v>194</v>
      </c>
      <c r="E160" s="200" t="s">
        <v>1</v>
      </c>
      <c r="F160" s="201" t="s">
        <v>4137</v>
      </c>
      <c r="G160" s="13"/>
      <c r="H160" s="202">
        <v>12.44</v>
      </c>
      <c r="I160" s="203"/>
      <c r="J160" s="13"/>
      <c r="K160" s="13"/>
      <c r="L160" s="199"/>
      <c r="M160" s="204"/>
      <c r="N160" s="205"/>
      <c r="O160" s="205"/>
      <c r="P160" s="205"/>
      <c r="Q160" s="205"/>
      <c r="R160" s="205"/>
      <c r="S160" s="205"/>
      <c r="T160" s="206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00" t="s">
        <v>194</v>
      </c>
      <c r="AU160" s="200" t="s">
        <v>84</v>
      </c>
      <c r="AV160" s="13" t="s">
        <v>92</v>
      </c>
      <c r="AW160" s="13" t="s">
        <v>32</v>
      </c>
      <c r="AX160" s="13" t="s">
        <v>76</v>
      </c>
      <c r="AY160" s="200" t="s">
        <v>185</v>
      </c>
    </row>
    <row r="161" s="15" customFormat="1">
      <c r="A161" s="15"/>
      <c r="B161" s="226"/>
      <c r="C161" s="15"/>
      <c r="D161" s="194" t="s">
        <v>194</v>
      </c>
      <c r="E161" s="227" t="s">
        <v>1</v>
      </c>
      <c r="F161" s="228" t="s">
        <v>276</v>
      </c>
      <c r="G161" s="15"/>
      <c r="H161" s="229">
        <v>85.469999999999999</v>
      </c>
      <c r="I161" s="230"/>
      <c r="J161" s="15"/>
      <c r="K161" s="15"/>
      <c r="L161" s="226"/>
      <c r="M161" s="231"/>
      <c r="N161" s="232"/>
      <c r="O161" s="232"/>
      <c r="P161" s="232"/>
      <c r="Q161" s="232"/>
      <c r="R161" s="232"/>
      <c r="S161" s="232"/>
      <c r="T161" s="233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T161" s="227" t="s">
        <v>194</v>
      </c>
      <c r="AU161" s="227" t="s">
        <v>84</v>
      </c>
      <c r="AV161" s="15" t="s">
        <v>191</v>
      </c>
      <c r="AW161" s="15" t="s">
        <v>32</v>
      </c>
      <c r="AX161" s="15" t="s">
        <v>84</v>
      </c>
      <c r="AY161" s="227" t="s">
        <v>185</v>
      </c>
    </row>
    <row r="162" s="12" customFormat="1" ht="25.92" customHeight="1">
      <c r="A162" s="12"/>
      <c r="B162" s="167"/>
      <c r="C162" s="12"/>
      <c r="D162" s="168" t="s">
        <v>75</v>
      </c>
      <c r="E162" s="169" t="s">
        <v>217</v>
      </c>
      <c r="F162" s="169" t="s">
        <v>669</v>
      </c>
      <c r="G162" s="12"/>
      <c r="H162" s="12"/>
      <c r="I162" s="170"/>
      <c r="J162" s="171">
        <f>BK162</f>
        <v>0</v>
      </c>
      <c r="K162" s="12"/>
      <c r="L162" s="167"/>
      <c r="M162" s="172"/>
      <c r="N162" s="173"/>
      <c r="O162" s="173"/>
      <c r="P162" s="174">
        <f>SUM(P163:P319)</f>
        <v>0</v>
      </c>
      <c r="Q162" s="173"/>
      <c r="R162" s="174">
        <f>SUM(R163:R319)</f>
        <v>30.31662652</v>
      </c>
      <c r="S162" s="173"/>
      <c r="T162" s="175">
        <f>SUM(T163:T319)</f>
        <v>0</v>
      </c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R162" s="168" t="s">
        <v>84</v>
      </c>
      <c r="AT162" s="176" t="s">
        <v>75</v>
      </c>
      <c r="AU162" s="176" t="s">
        <v>76</v>
      </c>
      <c r="AY162" s="168" t="s">
        <v>185</v>
      </c>
      <c r="BK162" s="177">
        <f>SUM(BK163:BK319)</f>
        <v>0</v>
      </c>
    </row>
    <row r="163" s="2" customFormat="1" ht="33" customHeight="1">
      <c r="A163" s="38"/>
      <c r="B163" s="180"/>
      <c r="C163" s="181" t="s">
        <v>191</v>
      </c>
      <c r="D163" s="181" t="s">
        <v>187</v>
      </c>
      <c r="E163" s="182" t="s">
        <v>3928</v>
      </c>
      <c r="F163" s="183" t="s">
        <v>3929</v>
      </c>
      <c r="G163" s="184" t="s">
        <v>190</v>
      </c>
      <c r="H163" s="185">
        <v>271.67899999999997</v>
      </c>
      <c r="I163" s="186"/>
      <c r="J163" s="187">
        <f>ROUND(I163*H163,2)</f>
        <v>0</v>
      </c>
      <c r="K163" s="183" t="s">
        <v>199</v>
      </c>
      <c r="L163" s="39"/>
      <c r="M163" s="188" t="s">
        <v>1</v>
      </c>
      <c r="N163" s="189" t="s">
        <v>42</v>
      </c>
      <c r="O163" s="77"/>
      <c r="P163" s="190">
        <f>O163*H163</f>
        <v>0</v>
      </c>
      <c r="Q163" s="190">
        <v>0.0080000000000000002</v>
      </c>
      <c r="R163" s="190">
        <f>Q163*H163</f>
        <v>2.173432</v>
      </c>
      <c r="S163" s="190">
        <v>0</v>
      </c>
      <c r="T163" s="191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192" t="s">
        <v>191</v>
      </c>
      <c r="AT163" s="192" t="s">
        <v>187</v>
      </c>
      <c r="AU163" s="192" t="s">
        <v>84</v>
      </c>
      <c r="AY163" s="19" t="s">
        <v>185</v>
      </c>
      <c r="BE163" s="193">
        <f>IF(N163="základní",J163,0)</f>
        <v>0</v>
      </c>
      <c r="BF163" s="193">
        <f>IF(N163="snížená",J163,0)</f>
        <v>0</v>
      </c>
      <c r="BG163" s="193">
        <f>IF(N163="zákl. přenesená",J163,0)</f>
        <v>0</v>
      </c>
      <c r="BH163" s="193">
        <f>IF(N163="sníž. přenesená",J163,0)</f>
        <v>0</v>
      </c>
      <c r="BI163" s="193">
        <f>IF(N163="nulová",J163,0)</f>
        <v>0</v>
      </c>
      <c r="BJ163" s="19" t="s">
        <v>92</v>
      </c>
      <c r="BK163" s="193">
        <f>ROUND(I163*H163,2)</f>
        <v>0</v>
      </c>
      <c r="BL163" s="19" t="s">
        <v>191</v>
      </c>
      <c r="BM163" s="192" t="s">
        <v>4138</v>
      </c>
    </row>
    <row r="164" s="2" customFormat="1">
      <c r="A164" s="38"/>
      <c r="B164" s="39"/>
      <c r="C164" s="38"/>
      <c r="D164" s="194" t="s">
        <v>193</v>
      </c>
      <c r="E164" s="38"/>
      <c r="F164" s="195" t="s">
        <v>3929</v>
      </c>
      <c r="G164" s="38"/>
      <c r="H164" s="38"/>
      <c r="I164" s="196"/>
      <c r="J164" s="38"/>
      <c r="K164" s="38"/>
      <c r="L164" s="39"/>
      <c r="M164" s="197"/>
      <c r="N164" s="198"/>
      <c r="O164" s="77"/>
      <c r="P164" s="77"/>
      <c r="Q164" s="77"/>
      <c r="R164" s="77"/>
      <c r="S164" s="77"/>
      <c r="T164" s="7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9" t="s">
        <v>193</v>
      </c>
      <c r="AU164" s="19" t="s">
        <v>84</v>
      </c>
    </row>
    <row r="165" s="2" customFormat="1">
      <c r="A165" s="38"/>
      <c r="B165" s="39"/>
      <c r="C165" s="38"/>
      <c r="D165" s="207" t="s">
        <v>201</v>
      </c>
      <c r="E165" s="38"/>
      <c r="F165" s="208" t="s">
        <v>3931</v>
      </c>
      <c r="G165" s="38"/>
      <c r="H165" s="38"/>
      <c r="I165" s="196"/>
      <c r="J165" s="38"/>
      <c r="K165" s="38"/>
      <c r="L165" s="39"/>
      <c r="M165" s="197"/>
      <c r="N165" s="198"/>
      <c r="O165" s="77"/>
      <c r="P165" s="77"/>
      <c r="Q165" s="77"/>
      <c r="R165" s="77"/>
      <c r="S165" s="77"/>
      <c r="T165" s="7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T165" s="19" t="s">
        <v>201</v>
      </c>
      <c r="AU165" s="19" t="s">
        <v>84</v>
      </c>
    </row>
    <row r="166" s="14" customFormat="1">
      <c r="A166" s="14"/>
      <c r="B166" s="219"/>
      <c r="C166" s="14"/>
      <c r="D166" s="194" t="s">
        <v>194</v>
      </c>
      <c r="E166" s="220" t="s">
        <v>1</v>
      </c>
      <c r="F166" s="221" t="s">
        <v>4119</v>
      </c>
      <c r="G166" s="14"/>
      <c r="H166" s="220" t="s">
        <v>1</v>
      </c>
      <c r="I166" s="222"/>
      <c r="J166" s="14"/>
      <c r="K166" s="14"/>
      <c r="L166" s="219"/>
      <c r="M166" s="223"/>
      <c r="N166" s="224"/>
      <c r="O166" s="224"/>
      <c r="P166" s="224"/>
      <c r="Q166" s="224"/>
      <c r="R166" s="224"/>
      <c r="S166" s="224"/>
      <c r="T166" s="225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20" t="s">
        <v>194</v>
      </c>
      <c r="AU166" s="220" t="s">
        <v>84</v>
      </c>
      <c r="AV166" s="14" t="s">
        <v>84</v>
      </c>
      <c r="AW166" s="14" t="s">
        <v>32</v>
      </c>
      <c r="AX166" s="14" t="s">
        <v>76</v>
      </c>
      <c r="AY166" s="220" t="s">
        <v>185</v>
      </c>
    </row>
    <row r="167" s="14" customFormat="1">
      <c r="A167" s="14"/>
      <c r="B167" s="219"/>
      <c r="C167" s="14"/>
      <c r="D167" s="194" t="s">
        <v>194</v>
      </c>
      <c r="E167" s="220" t="s">
        <v>1</v>
      </c>
      <c r="F167" s="221" t="s">
        <v>3932</v>
      </c>
      <c r="G167" s="14"/>
      <c r="H167" s="220" t="s">
        <v>1</v>
      </c>
      <c r="I167" s="222"/>
      <c r="J167" s="14"/>
      <c r="K167" s="14"/>
      <c r="L167" s="219"/>
      <c r="M167" s="223"/>
      <c r="N167" s="224"/>
      <c r="O167" s="224"/>
      <c r="P167" s="224"/>
      <c r="Q167" s="224"/>
      <c r="R167" s="224"/>
      <c r="S167" s="224"/>
      <c r="T167" s="225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20" t="s">
        <v>194</v>
      </c>
      <c r="AU167" s="220" t="s">
        <v>84</v>
      </c>
      <c r="AV167" s="14" t="s">
        <v>84</v>
      </c>
      <c r="AW167" s="14" t="s">
        <v>32</v>
      </c>
      <c r="AX167" s="14" t="s">
        <v>76</v>
      </c>
      <c r="AY167" s="220" t="s">
        <v>185</v>
      </c>
    </row>
    <row r="168" s="13" customFormat="1">
      <c r="A168" s="13"/>
      <c r="B168" s="199"/>
      <c r="C168" s="13"/>
      <c r="D168" s="194" t="s">
        <v>194</v>
      </c>
      <c r="E168" s="200" t="s">
        <v>1</v>
      </c>
      <c r="F168" s="201" t="s">
        <v>4139</v>
      </c>
      <c r="G168" s="13"/>
      <c r="H168" s="202">
        <v>6.3120000000000003</v>
      </c>
      <c r="I168" s="203"/>
      <c r="J168" s="13"/>
      <c r="K168" s="13"/>
      <c r="L168" s="199"/>
      <c r="M168" s="204"/>
      <c r="N168" s="205"/>
      <c r="O168" s="205"/>
      <c r="P168" s="205"/>
      <c r="Q168" s="205"/>
      <c r="R168" s="205"/>
      <c r="S168" s="205"/>
      <c r="T168" s="206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00" t="s">
        <v>194</v>
      </c>
      <c r="AU168" s="200" t="s">
        <v>84</v>
      </c>
      <c r="AV168" s="13" t="s">
        <v>92</v>
      </c>
      <c r="AW168" s="13" t="s">
        <v>32</v>
      </c>
      <c r="AX168" s="13" t="s">
        <v>76</v>
      </c>
      <c r="AY168" s="200" t="s">
        <v>185</v>
      </c>
    </row>
    <row r="169" s="16" customFormat="1">
      <c r="A169" s="16"/>
      <c r="B169" s="234"/>
      <c r="C169" s="16"/>
      <c r="D169" s="194" t="s">
        <v>194</v>
      </c>
      <c r="E169" s="235" t="s">
        <v>1</v>
      </c>
      <c r="F169" s="236" t="s">
        <v>293</v>
      </c>
      <c r="G169" s="16"/>
      <c r="H169" s="237">
        <v>6.3120000000000003</v>
      </c>
      <c r="I169" s="238"/>
      <c r="J169" s="16"/>
      <c r="K169" s="16"/>
      <c r="L169" s="234"/>
      <c r="M169" s="239"/>
      <c r="N169" s="240"/>
      <c r="O169" s="240"/>
      <c r="P169" s="240"/>
      <c r="Q169" s="240"/>
      <c r="R169" s="240"/>
      <c r="S169" s="240"/>
      <c r="T169" s="241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T169" s="235" t="s">
        <v>194</v>
      </c>
      <c r="AU169" s="235" t="s">
        <v>84</v>
      </c>
      <c r="AV169" s="16" t="s">
        <v>111</v>
      </c>
      <c r="AW169" s="16" t="s">
        <v>32</v>
      </c>
      <c r="AX169" s="16" t="s">
        <v>76</v>
      </c>
      <c r="AY169" s="235" t="s">
        <v>185</v>
      </c>
    </row>
    <row r="170" s="14" customFormat="1">
      <c r="A170" s="14"/>
      <c r="B170" s="219"/>
      <c r="C170" s="14"/>
      <c r="D170" s="194" t="s">
        <v>194</v>
      </c>
      <c r="E170" s="220" t="s">
        <v>1</v>
      </c>
      <c r="F170" s="221" t="s">
        <v>4140</v>
      </c>
      <c r="G170" s="14"/>
      <c r="H170" s="220" t="s">
        <v>1</v>
      </c>
      <c r="I170" s="222"/>
      <c r="J170" s="14"/>
      <c r="K170" s="14"/>
      <c r="L170" s="219"/>
      <c r="M170" s="223"/>
      <c r="N170" s="224"/>
      <c r="O170" s="224"/>
      <c r="P170" s="224"/>
      <c r="Q170" s="224"/>
      <c r="R170" s="224"/>
      <c r="S170" s="224"/>
      <c r="T170" s="225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20" t="s">
        <v>194</v>
      </c>
      <c r="AU170" s="220" t="s">
        <v>84</v>
      </c>
      <c r="AV170" s="14" t="s">
        <v>84</v>
      </c>
      <c r="AW170" s="14" t="s">
        <v>32</v>
      </c>
      <c r="AX170" s="14" t="s">
        <v>76</v>
      </c>
      <c r="AY170" s="220" t="s">
        <v>185</v>
      </c>
    </row>
    <row r="171" s="13" customFormat="1">
      <c r="A171" s="13"/>
      <c r="B171" s="199"/>
      <c r="C171" s="13"/>
      <c r="D171" s="194" t="s">
        <v>194</v>
      </c>
      <c r="E171" s="200" t="s">
        <v>1</v>
      </c>
      <c r="F171" s="201" t="s">
        <v>4141</v>
      </c>
      <c r="G171" s="13"/>
      <c r="H171" s="202">
        <v>17.802</v>
      </c>
      <c r="I171" s="203"/>
      <c r="J171" s="13"/>
      <c r="K171" s="13"/>
      <c r="L171" s="199"/>
      <c r="M171" s="204"/>
      <c r="N171" s="205"/>
      <c r="O171" s="205"/>
      <c r="P171" s="205"/>
      <c r="Q171" s="205"/>
      <c r="R171" s="205"/>
      <c r="S171" s="205"/>
      <c r="T171" s="206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00" t="s">
        <v>194</v>
      </c>
      <c r="AU171" s="200" t="s">
        <v>84</v>
      </c>
      <c r="AV171" s="13" t="s">
        <v>92</v>
      </c>
      <c r="AW171" s="13" t="s">
        <v>32</v>
      </c>
      <c r="AX171" s="13" t="s">
        <v>76</v>
      </c>
      <c r="AY171" s="200" t="s">
        <v>185</v>
      </c>
    </row>
    <row r="172" s="13" customFormat="1">
      <c r="A172" s="13"/>
      <c r="B172" s="199"/>
      <c r="C172" s="13"/>
      <c r="D172" s="194" t="s">
        <v>194</v>
      </c>
      <c r="E172" s="200" t="s">
        <v>1</v>
      </c>
      <c r="F172" s="201" t="s">
        <v>4142</v>
      </c>
      <c r="G172" s="13"/>
      <c r="H172" s="202">
        <v>13.779</v>
      </c>
      <c r="I172" s="203"/>
      <c r="J172" s="13"/>
      <c r="K172" s="13"/>
      <c r="L172" s="199"/>
      <c r="M172" s="204"/>
      <c r="N172" s="205"/>
      <c r="O172" s="205"/>
      <c r="P172" s="205"/>
      <c r="Q172" s="205"/>
      <c r="R172" s="205"/>
      <c r="S172" s="205"/>
      <c r="T172" s="206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00" t="s">
        <v>194</v>
      </c>
      <c r="AU172" s="200" t="s">
        <v>84</v>
      </c>
      <c r="AV172" s="13" t="s">
        <v>92</v>
      </c>
      <c r="AW172" s="13" t="s">
        <v>32</v>
      </c>
      <c r="AX172" s="13" t="s">
        <v>76</v>
      </c>
      <c r="AY172" s="200" t="s">
        <v>185</v>
      </c>
    </row>
    <row r="173" s="13" customFormat="1">
      <c r="A173" s="13"/>
      <c r="B173" s="199"/>
      <c r="C173" s="13"/>
      <c r="D173" s="194" t="s">
        <v>194</v>
      </c>
      <c r="E173" s="200" t="s">
        <v>1</v>
      </c>
      <c r="F173" s="201" t="s">
        <v>4143</v>
      </c>
      <c r="G173" s="13"/>
      <c r="H173" s="202">
        <v>1.3500000000000001</v>
      </c>
      <c r="I173" s="203"/>
      <c r="J173" s="13"/>
      <c r="K173" s="13"/>
      <c r="L173" s="199"/>
      <c r="M173" s="204"/>
      <c r="N173" s="205"/>
      <c r="O173" s="205"/>
      <c r="P173" s="205"/>
      <c r="Q173" s="205"/>
      <c r="R173" s="205"/>
      <c r="S173" s="205"/>
      <c r="T173" s="206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00" t="s">
        <v>194</v>
      </c>
      <c r="AU173" s="200" t="s">
        <v>84</v>
      </c>
      <c r="AV173" s="13" t="s">
        <v>92</v>
      </c>
      <c r="AW173" s="13" t="s">
        <v>32</v>
      </c>
      <c r="AX173" s="13" t="s">
        <v>76</v>
      </c>
      <c r="AY173" s="200" t="s">
        <v>185</v>
      </c>
    </row>
    <row r="174" s="13" customFormat="1">
      <c r="A174" s="13"/>
      <c r="B174" s="199"/>
      <c r="C174" s="13"/>
      <c r="D174" s="194" t="s">
        <v>194</v>
      </c>
      <c r="E174" s="200" t="s">
        <v>1</v>
      </c>
      <c r="F174" s="201" t="s">
        <v>4144</v>
      </c>
      <c r="G174" s="13"/>
      <c r="H174" s="202">
        <v>9.3599999999999994</v>
      </c>
      <c r="I174" s="203"/>
      <c r="J174" s="13"/>
      <c r="K174" s="13"/>
      <c r="L174" s="199"/>
      <c r="M174" s="204"/>
      <c r="N174" s="205"/>
      <c r="O174" s="205"/>
      <c r="P174" s="205"/>
      <c r="Q174" s="205"/>
      <c r="R174" s="205"/>
      <c r="S174" s="205"/>
      <c r="T174" s="206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00" t="s">
        <v>194</v>
      </c>
      <c r="AU174" s="200" t="s">
        <v>84</v>
      </c>
      <c r="AV174" s="13" t="s">
        <v>92</v>
      </c>
      <c r="AW174" s="13" t="s">
        <v>32</v>
      </c>
      <c r="AX174" s="13" t="s">
        <v>76</v>
      </c>
      <c r="AY174" s="200" t="s">
        <v>185</v>
      </c>
    </row>
    <row r="175" s="13" customFormat="1">
      <c r="A175" s="13"/>
      <c r="B175" s="199"/>
      <c r="C175" s="13"/>
      <c r="D175" s="194" t="s">
        <v>194</v>
      </c>
      <c r="E175" s="200" t="s">
        <v>1</v>
      </c>
      <c r="F175" s="201" t="s">
        <v>4145</v>
      </c>
      <c r="G175" s="13"/>
      <c r="H175" s="202">
        <v>9.2520000000000007</v>
      </c>
      <c r="I175" s="203"/>
      <c r="J175" s="13"/>
      <c r="K175" s="13"/>
      <c r="L175" s="199"/>
      <c r="M175" s="204"/>
      <c r="N175" s="205"/>
      <c r="O175" s="205"/>
      <c r="P175" s="205"/>
      <c r="Q175" s="205"/>
      <c r="R175" s="205"/>
      <c r="S175" s="205"/>
      <c r="T175" s="206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00" t="s">
        <v>194</v>
      </c>
      <c r="AU175" s="200" t="s">
        <v>84</v>
      </c>
      <c r="AV175" s="13" t="s">
        <v>92</v>
      </c>
      <c r="AW175" s="13" t="s">
        <v>32</v>
      </c>
      <c r="AX175" s="13" t="s">
        <v>76</v>
      </c>
      <c r="AY175" s="200" t="s">
        <v>185</v>
      </c>
    </row>
    <row r="176" s="13" customFormat="1">
      <c r="A176" s="13"/>
      <c r="B176" s="199"/>
      <c r="C176" s="13"/>
      <c r="D176" s="194" t="s">
        <v>194</v>
      </c>
      <c r="E176" s="200" t="s">
        <v>1</v>
      </c>
      <c r="F176" s="201" t="s">
        <v>4146</v>
      </c>
      <c r="G176" s="13"/>
      <c r="H176" s="202">
        <v>6.7050000000000001</v>
      </c>
      <c r="I176" s="203"/>
      <c r="J176" s="13"/>
      <c r="K176" s="13"/>
      <c r="L176" s="199"/>
      <c r="M176" s="204"/>
      <c r="N176" s="205"/>
      <c r="O176" s="205"/>
      <c r="P176" s="205"/>
      <c r="Q176" s="205"/>
      <c r="R176" s="205"/>
      <c r="S176" s="205"/>
      <c r="T176" s="206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00" t="s">
        <v>194</v>
      </c>
      <c r="AU176" s="200" t="s">
        <v>84</v>
      </c>
      <c r="AV176" s="13" t="s">
        <v>92</v>
      </c>
      <c r="AW176" s="13" t="s">
        <v>32</v>
      </c>
      <c r="AX176" s="13" t="s">
        <v>76</v>
      </c>
      <c r="AY176" s="200" t="s">
        <v>185</v>
      </c>
    </row>
    <row r="177" s="13" customFormat="1">
      <c r="A177" s="13"/>
      <c r="B177" s="199"/>
      <c r="C177" s="13"/>
      <c r="D177" s="194" t="s">
        <v>194</v>
      </c>
      <c r="E177" s="200" t="s">
        <v>1</v>
      </c>
      <c r="F177" s="201" t="s">
        <v>4147</v>
      </c>
      <c r="G177" s="13"/>
      <c r="H177" s="202">
        <v>9.0899999999999999</v>
      </c>
      <c r="I177" s="203"/>
      <c r="J177" s="13"/>
      <c r="K177" s="13"/>
      <c r="L177" s="199"/>
      <c r="M177" s="204"/>
      <c r="N177" s="205"/>
      <c r="O177" s="205"/>
      <c r="P177" s="205"/>
      <c r="Q177" s="205"/>
      <c r="R177" s="205"/>
      <c r="S177" s="205"/>
      <c r="T177" s="206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00" t="s">
        <v>194</v>
      </c>
      <c r="AU177" s="200" t="s">
        <v>84</v>
      </c>
      <c r="AV177" s="13" t="s">
        <v>92</v>
      </c>
      <c r="AW177" s="13" t="s">
        <v>32</v>
      </c>
      <c r="AX177" s="13" t="s">
        <v>76</v>
      </c>
      <c r="AY177" s="200" t="s">
        <v>185</v>
      </c>
    </row>
    <row r="178" s="16" customFormat="1">
      <c r="A178" s="16"/>
      <c r="B178" s="234"/>
      <c r="C178" s="16"/>
      <c r="D178" s="194" t="s">
        <v>194</v>
      </c>
      <c r="E178" s="235" t="s">
        <v>1</v>
      </c>
      <c r="F178" s="236" t="s">
        <v>293</v>
      </c>
      <c r="G178" s="16"/>
      <c r="H178" s="237">
        <v>67.337999999999994</v>
      </c>
      <c r="I178" s="238"/>
      <c r="J178" s="16"/>
      <c r="K178" s="16"/>
      <c r="L178" s="234"/>
      <c r="M178" s="239"/>
      <c r="N178" s="240"/>
      <c r="O178" s="240"/>
      <c r="P178" s="240"/>
      <c r="Q178" s="240"/>
      <c r="R178" s="240"/>
      <c r="S178" s="240"/>
      <c r="T178" s="241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T178" s="235" t="s">
        <v>194</v>
      </c>
      <c r="AU178" s="235" t="s">
        <v>84</v>
      </c>
      <c r="AV178" s="16" t="s">
        <v>111</v>
      </c>
      <c r="AW178" s="16" t="s">
        <v>32</v>
      </c>
      <c r="AX178" s="16" t="s">
        <v>76</v>
      </c>
      <c r="AY178" s="235" t="s">
        <v>185</v>
      </c>
    </row>
    <row r="179" s="14" customFormat="1">
      <c r="A179" s="14"/>
      <c r="B179" s="219"/>
      <c r="C179" s="14"/>
      <c r="D179" s="194" t="s">
        <v>194</v>
      </c>
      <c r="E179" s="220" t="s">
        <v>1</v>
      </c>
      <c r="F179" s="221" t="s">
        <v>4148</v>
      </c>
      <c r="G179" s="14"/>
      <c r="H179" s="220" t="s">
        <v>1</v>
      </c>
      <c r="I179" s="222"/>
      <c r="J179" s="14"/>
      <c r="K179" s="14"/>
      <c r="L179" s="219"/>
      <c r="M179" s="223"/>
      <c r="N179" s="224"/>
      <c r="O179" s="224"/>
      <c r="P179" s="224"/>
      <c r="Q179" s="224"/>
      <c r="R179" s="224"/>
      <c r="S179" s="224"/>
      <c r="T179" s="225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20" t="s">
        <v>194</v>
      </c>
      <c r="AU179" s="220" t="s">
        <v>84</v>
      </c>
      <c r="AV179" s="14" t="s">
        <v>84</v>
      </c>
      <c r="AW179" s="14" t="s">
        <v>32</v>
      </c>
      <c r="AX179" s="14" t="s">
        <v>76</v>
      </c>
      <c r="AY179" s="220" t="s">
        <v>185</v>
      </c>
    </row>
    <row r="180" s="13" customFormat="1">
      <c r="A180" s="13"/>
      <c r="B180" s="199"/>
      <c r="C180" s="13"/>
      <c r="D180" s="194" t="s">
        <v>194</v>
      </c>
      <c r="E180" s="200" t="s">
        <v>1</v>
      </c>
      <c r="F180" s="201" t="s">
        <v>4149</v>
      </c>
      <c r="G180" s="13"/>
      <c r="H180" s="202">
        <v>12.505000000000001</v>
      </c>
      <c r="I180" s="203"/>
      <c r="J180" s="13"/>
      <c r="K180" s="13"/>
      <c r="L180" s="199"/>
      <c r="M180" s="204"/>
      <c r="N180" s="205"/>
      <c r="O180" s="205"/>
      <c r="P180" s="205"/>
      <c r="Q180" s="205"/>
      <c r="R180" s="205"/>
      <c r="S180" s="205"/>
      <c r="T180" s="206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00" t="s">
        <v>194</v>
      </c>
      <c r="AU180" s="200" t="s">
        <v>84</v>
      </c>
      <c r="AV180" s="13" t="s">
        <v>92</v>
      </c>
      <c r="AW180" s="13" t="s">
        <v>32</v>
      </c>
      <c r="AX180" s="13" t="s">
        <v>76</v>
      </c>
      <c r="AY180" s="200" t="s">
        <v>185</v>
      </c>
    </row>
    <row r="181" s="13" customFormat="1">
      <c r="A181" s="13"/>
      <c r="B181" s="199"/>
      <c r="C181" s="13"/>
      <c r="D181" s="194" t="s">
        <v>194</v>
      </c>
      <c r="E181" s="200" t="s">
        <v>1</v>
      </c>
      <c r="F181" s="201" t="s">
        <v>4150</v>
      </c>
      <c r="G181" s="13"/>
      <c r="H181" s="202">
        <v>31.899999999999999</v>
      </c>
      <c r="I181" s="203"/>
      <c r="J181" s="13"/>
      <c r="K181" s="13"/>
      <c r="L181" s="199"/>
      <c r="M181" s="204"/>
      <c r="N181" s="205"/>
      <c r="O181" s="205"/>
      <c r="P181" s="205"/>
      <c r="Q181" s="205"/>
      <c r="R181" s="205"/>
      <c r="S181" s="205"/>
      <c r="T181" s="206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00" t="s">
        <v>194</v>
      </c>
      <c r="AU181" s="200" t="s">
        <v>84</v>
      </c>
      <c r="AV181" s="13" t="s">
        <v>92</v>
      </c>
      <c r="AW181" s="13" t="s">
        <v>32</v>
      </c>
      <c r="AX181" s="13" t="s">
        <v>76</v>
      </c>
      <c r="AY181" s="200" t="s">
        <v>185</v>
      </c>
    </row>
    <row r="182" s="13" customFormat="1">
      <c r="A182" s="13"/>
      <c r="B182" s="199"/>
      <c r="C182" s="13"/>
      <c r="D182" s="194" t="s">
        <v>194</v>
      </c>
      <c r="E182" s="200" t="s">
        <v>1</v>
      </c>
      <c r="F182" s="201" t="s">
        <v>4151</v>
      </c>
      <c r="G182" s="13"/>
      <c r="H182" s="202">
        <v>20.32</v>
      </c>
      <c r="I182" s="203"/>
      <c r="J182" s="13"/>
      <c r="K182" s="13"/>
      <c r="L182" s="199"/>
      <c r="M182" s="204"/>
      <c r="N182" s="205"/>
      <c r="O182" s="205"/>
      <c r="P182" s="205"/>
      <c r="Q182" s="205"/>
      <c r="R182" s="205"/>
      <c r="S182" s="205"/>
      <c r="T182" s="206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00" t="s">
        <v>194</v>
      </c>
      <c r="AU182" s="200" t="s">
        <v>84</v>
      </c>
      <c r="AV182" s="13" t="s">
        <v>92</v>
      </c>
      <c r="AW182" s="13" t="s">
        <v>32</v>
      </c>
      <c r="AX182" s="13" t="s">
        <v>76</v>
      </c>
      <c r="AY182" s="200" t="s">
        <v>185</v>
      </c>
    </row>
    <row r="183" s="13" customFormat="1">
      <c r="A183" s="13"/>
      <c r="B183" s="199"/>
      <c r="C183" s="13"/>
      <c r="D183" s="194" t="s">
        <v>194</v>
      </c>
      <c r="E183" s="200" t="s">
        <v>1</v>
      </c>
      <c r="F183" s="201" t="s">
        <v>4152</v>
      </c>
      <c r="G183" s="13"/>
      <c r="H183" s="202">
        <v>84.120000000000005</v>
      </c>
      <c r="I183" s="203"/>
      <c r="J183" s="13"/>
      <c r="K183" s="13"/>
      <c r="L183" s="199"/>
      <c r="M183" s="204"/>
      <c r="N183" s="205"/>
      <c r="O183" s="205"/>
      <c r="P183" s="205"/>
      <c r="Q183" s="205"/>
      <c r="R183" s="205"/>
      <c r="S183" s="205"/>
      <c r="T183" s="206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00" t="s">
        <v>194</v>
      </c>
      <c r="AU183" s="200" t="s">
        <v>84</v>
      </c>
      <c r="AV183" s="13" t="s">
        <v>92</v>
      </c>
      <c r="AW183" s="13" t="s">
        <v>32</v>
      </c>
      <c r="AX183" s="13" t="s">
        <v>76</v>
      </c>
      <c r="AY183" s="200" t="s">
        <v>185</v>
      </c>
    </row>
    <row r="184" s="13" customFormat="1">
      <c r="A184" s="13"/>
      <c r="B184" s="199"/>
      <c r="C184" s="13"/>
      <c r="D184" s="194" t="s">
        <v>194</v>
      </c>
      <c r="E184" s="200" t="s">
        <v>1</v>
      </c>
      <c r="F184" s="201" t="s">
        <v>4153</v>
      </c>
      <c r="G184" s="13"/>
      <c r="H184" s="202">
        <v>46.064</v>
      </c>
      <c r="I184" s="203"/>
      <c r="J184" s="13"/>
      <c r="K184" s="13"/>
      <c r="L184" s="199"/>
      <c r="M184" s="204"/>
      <c r="N184" s="205"/>
      <c r="O184" s="205"/>
      <c r="P184" s="205"/>
      <c r="Q184" s="205"/>
      <c r="R184" s="205"/>
      <c r="S184" s="205"/>
      <c r="T184" s="206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00" t="s">
        <v>194</v>
      </c>
      <c r="AU184" s="200" t="s">
        <v>84</v>
      </c>
      <c r="AV184" s="13" t="s">
        <v>92</v>
      </c>
      <c r="AW184" s="13" t="s">
        <v>32</v>
      </c>
      <c r="AX184" s="13" t="s">
        <v>76</v>
      </c>
      <c r="AY184" s="200" t="s">
        <v>185</v>
      </c>
    </row>
    <row r="185" s="13" customFormat="1">
      <c r="A185" s="13"/>
      <c r="B185" s="199"/>
      <c r="C185" s="13"/>
      <c r="D185" s="194" t="s">
        <v>194</v>
      </c>
      <c r="E185" s="200" t="s">
        <v>1</v>
      </c>
      <c r="F185" s="201" t="s">
        <v>4154</v>
      </c>
      <c r="G185" s="13"/>
      <c r="H185" s="202">
        <v>3.1200000000000001</v>
      </c>
      <c r="I185" s="203"/>
      <c r="J185" s="13"/>
      <c r="K185" s="13"/>
      <c r="L185" s="199"/>
      <c r="M185" s="204"/>
      <c r="N185" s="205"/>
      <c r="O185" s="205"/>
      <c r="P185" s="205"/>
      <c r="Q185" s="205"/>
      <c r="R185" s="205"/>
      <c r="S185" s="205"/>
      <c r="T185" s="206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00" t="s">
        <v>194</v>
      </c>
      <c r="AU185" s="200" t="s">
        <v>84</v>
      </c>
      <c r="AV185" s="13" t="s">
        <v>92</v>
      </c>
      <c r="AW185" s="13" t="s">
        <v>32</v>
      </c>
      <c r="AX185" s="13" t="s">
        <v>76</v>
      </c>
      <c r="AY185" s="200" t="s">
        <v>185</v>
      </c>
    </row>
    <row r="186" s="16" customFormat="1">
      <c r="A186" s="16"/>
      <c r="B186" s="234"/>
      <c r="C186" s="16"/>
      <c r="D186" s="194" t="s">
        <v>194</v>
      </c>
      <c r="E186" s="235" t="s">
        <v>1</v>
      </c>
      <c r="F186" s="236" t="s">
        <v>293</v>
      </c>
      <c r="G186" s="16"/>
      <c r="H186" s="237">
        <v>198.029</v>
      </c>
      <c r="I186" s="238"/>
      <c r="J186" s="16"/>
      <c r="K186" s="16"/>
      <c r="L186" s="234"/>
      <c r="M186" s="239"/>
      <c r="N186" s="240"/>
      <c r="O186" s="240"/>
      <c r="P186" s="240"/>
      <c r="Q186" s="240"/>
      <c r="R186" s="240"/>
      <c r="S186" s="240"/>
      <c r="T186" s="241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T186" s="235" t="s">
        <v>194</v>
      </c>
      <c r="AU186" s="235" t="s">
        <v>84</v>
      </c>
      <c r="AV186" s="16" t="s">
        <v>111</v>
      </c>
      <c r="AW186" s="16" t="s">
        <v>32</v>
      </c>
      <c r="AX186" s="16" t="s">
        <v>76</v>
      </c>
      <c r="AY186" s="235" t="s">
        <v>185</v>
      </c>
    </row>
    <row r="187" s="15" customFormat="1">
      <c r="A187" s="15"/>
      <c r="B187" s="226"/>
      <c r="C187" s="15"/>
      <c r="D187" s="194" t="s">
        <v>194</v>
      </c>
      <c r="E187" s="227" t="s">
        <v>1</v>
      </c>
      <c r="F187" s="228" t="s">
        <v>276</v>
      </c>
      <c r="G187" s="15"/>
      <c r="H187" s="229">
        <v>271.67900000000003</v>
      </c>
      <c r="I187" s="230"/>
      <c r="J187" s="15"/>
      <c r="K187" s="15"/>
      <c r="L187" s="226"/>
      <c r="M187" s="231"/>
      <c r="N187" s="232"/>
      <c r="O187" s="232"/>
      <c r="P187" s="232"/>
      <c r="Q187" s="232"/>
      <c r="R187" s="232"/>
      <c r="S187" s="232"/>
      <c r="T187" s="233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T187" s="227" t="s">
        <v>194</v>
      </c>
      <c r="AU187" s="227" t="s">
        <v>84</v>
      </c>
      <c r="AV187" s="15" t="s">
        <v>191</v>
      </c>
      <c r="AW187" s="15" t="s">
        <v>32</v>
      </c>
      <c r="AX187" s="15" t="s">
        <v>84</v>
      </c>
      <c r="AY187" s="227" t="s">
        <v>185</v>
      </c>
    </row>
    <row r="188" s="14" customFormat="1">
      <c r="A188" s="14"/>
      <c r="B188" s="219"/>
      <c r="C188" s="14"/>
      <c r="D188" s="194" t="s">
        <v>194</v>
      </c>
      <c r="E188" s="220" t="s">
        <v>1</v>
      </c>
      <c r="F188" s="221" t="s">
        <v>4155</v>
      </c>
      <c r="G188" s="14"/>
      <c r="H188" s="220" t="s">
        <v>1</v>
      </c>
      <c r="I188" s="222"/>
      <c r="J188" s="14"/>
      <c r="K188" s="14"/>
      <c r="L188" s="219"/>
      <c r="M188" s="223"/>
      <c r="N188" s="224"/>
      <c r="O188" s="224"/>
      <c r="P188" s="224"/>
      <c r="Q188" s="224"/>
      <c r="R188" s="224"/>
      <c r="S188" s="224"/>
      <c r="T188" s="225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20" t="s">
        <v>194</v>
      </c>
      <c r="AU188" s="220" t="s">
        <v>84</v>
      </c>
      <c r="AV188" s="14" t="s">
        <v>84</v>
      </c>
      <c r="AW188" s="14" t="s">
        <v>32</v>
      </c>
      <c r="AX188" s="14" t="s">
        <v>76</v>
      </c>
      <c r="AY188" s="220" t="s">
        <v>185</v>
      </c>
    </row>
    <row r="189" s="2" customFormat="1" ht="37.8" customHeight="1">
      <c r="A189" s="38"/>
      <c r="B189" s="180"/>
      <c r="C189" s="181" t="s">
        <v>211</v>
      </c>
      <c r="D189" s="181" t="s">
        <v>187</v>
      </c>
      <c r="E189" s="182" t="s">
        <v>3955</v>
      </c>
      <c r="F189" s="183" t="s">
        <v>3956</v>
      </c>
      <c r="G189" s="184" t="s">
        <v>190</v>
      </c>
      <c r="H189" s="185">
        <v>313.27699999999999</v>
      </c>
      <c r="I189" s="186"/>
      <c r="J189" s="187">
        <f>ROUND(I189*H189,2)</f>
        <v>0</v>
      </c>
      <c r="K189" s="183" t="s">
        <v>199</v>
      </c>
      <c r="L189" s="39"/>
      <c r="M189" s="188" t="s">
        <v>1</v>
      </c>
      <c r="N189" s="189" t="s">
        <v>42</v>
      </c>
      <c r="O189" s="77"/>
      <c r="P189" s="190">
        <f>O189*H189</f>
        <v>0</v>
      </c>
      <c r="Q189" s="190">
        <v>0.012</v>
      </c>
      <c r="R189" s="190">
        <f>Q189*H189</f>
        <v>3.7593239999999999</v>
      </c>
      <c r="S189" s="190">
        <v>0</v>
      </c>
      <c r="T189" s="191">
        <f>S189*H189</f>
        <v>0</v>
      </c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192" t="s">
        <v>191</v>
      </c>
      <c r="AT189" s="192" t="s">
        <v>187</v>
      </c>
      <c r="AU189" s="192" t="s">
        <v>84</v>
      </c>
      <c r="AY189" s="19" t="s">
        <v>185</v>
      </c>
      <c r="BE189" s="193">
        <f>IF(N189="základní",J189,0)</f>
        <v>0</v>
      </c>
      <c r="BF189" s="193">
        <f>IF(N189="snížená",J189,0)</f>
        <v>0</v>
      </c>
      <c r="BG189" s="193">
        <f>IF(N189="zákl. přenesená",J189,0)</f>
        <v>0</v>
      </c>
      <c r="BH189" s="193">
        <f>IF(N189="sníž. přenesená",J189,0)</f>
        <v>0</v>
      </c>
      <c r="BI189" s="193">
        <f>IF(N189="nulová",J189,0)</f>
        <v>0</v>
      </c>
      <c r="BJ189" s="19" t="s">
        <v>92</v>
      </c>
      <c r="BK189" s="193">
        <f>ROUND(I189*H189,2)</f>
        <v>0</v>
      </c>
      <c r="BL189" s="19" t="s">
        <v>191</v>
      </c>
      <c r="BM189" s="192" t="s">
        <v>4156</v>
      </c>
    </row>
    <row r="190" s="2" customFormat="1">
      <c r="A190" s="38"/>
      <c r="B190" s="39"/>
      <c r="C190" s="38"/>
      <c r="D190" s="194" t="s">
        <v>193</v>
      </c>
      <c r="E190" s="38"/>
      <c r="F190" s="195" t="s">
        <v>3956</v>
      </c>
      <c r="G190" s="38"/>
      <c r="H190" s="38"/>
      <c r="I190" s="196"/>
      <c r="J190" s="38"/>
      <c r="K190" s="38"/>
      <c r="L190" s="39"/>
      <c r="M190" s="197"/>
      <c r="N190" s="198"/>
      <c r="O190" s="77"/>
      <c r="P190" s="77"/>
      <c r="Q190" s="77"/>
      <c r="R190" s="77"/>
      <c r="S190" s="77"/>
      <c r="T190" s="7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T190" s="19" t="s">
        <v>193</v>
      </c>
      <c r="AU190" s="19" t="s">
        <v>84</v>
      </c>
    </row>
    <row r="191" s="2" customFormat="1">
      <c r="A191" s="38"/>
      <c r="B191" s="39"/>
      <c r="C191" s="38"/>
      <c r="D191" s="207" t="s">
        <v>201</v>
      </c>
      <c r="E191" s="38"/>
      <c r="F191" s="208" t="s">
        <v>3958</v>
      </c>
      <c r="G191" s="38"/>
      <c r="H191" s="38"/>
      <c r="I191" s="196"/>
      <c r="J191" s="38"/>
      <c r="K191" s="38"/>
      <c r="L191" s="39"/>
      <c r="M191" s="197"/>
      <c r="N191" s="198"/>
      <c r="O191" s="77"/>
      <c r="P191" s="77"/>
      <c r="Q191" s="77"/>
      <c r="R191" s="77"/>
      <c r="S191" s="77"/>
      <c r="T191" s="7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9" t="s">
        <v>201</v>
      </c>
      <c r="AU191" s="19" t="s">
        <v>84</v>
      </c>
    </row>
    <row r="192" s="14" customFormat="1">
      <c r="A192" s="14"/>
      <c r="B192" s="219"/>
      <c r="C192" s="14"/>
      <c r="D192" s="194" t="s">
        <v>194</v>
      </c>
      <c r="E192" s="220" t="s">
        <v>1</v>
      </c>
      <c r="F192" s="221" t="s">
        <v>4119</v>
      </c>
      <c r="G192" s="14"/>
      <c r="H192" s="220" t="s">
        <v>1</v>
      </c>
      <c r="I192" s="222"/>
      <c r="J192" s="14"/>
      <c r="K192" s="14"/>
      <c r="L192" s="219"/>
      <c r="M192" s="223"/>
      <c r="N192" s="224"/>
      <c r="O192" s="224"/>
      <c r="P192" s="224"/>
      <c r="Q192" s="224"/>
      <c r="R192" s="224"/>
      <c r="S192" s="224"/>
      <c r="T192" s="225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20" t="s">
        <v>194</v>
      </c>
      <c r="AU192" s="220" t="s">
        <v>84</v>
      </c>
      <c r="AV192" s="14" t="s">
        <v>84</v>
      </c>
      <c r="AW192" s="14" t="s">
        <v>32</v>
      </c>
      <c r="AX192" s="14" t="s">
        <v>76</v>
      </c>
      <c r="AY192" s="220" t="s">
        <v>185</v>
      </c>
    </row>
    <row r="193" s="14" customFormat="1">
      <c r="A193" s="14"/>
      <c r="B193" s="219"/>
      <c r="C193" s="14"/>
      <c r="D193" s="194" t="s">
        <v>194</v>
      </c>
      <c r="E193" s="220" t="s">
        <v>1</v>
      </c>
      <c r="F193" s="221" t="s">
        <v>3959</v>
      </c>
      <c r="G193" s="14"/>
      <c r="H193" s="220" t="s">
        <v>1</v>
      </c>
      <c r="I193" s="222"/>
      <c r="J193" s="14"/>
      <c r="K193" s="14"/>
      <c r="L193" s="219"/>
      <c r="M193" s="223"/>
      <c r="N193" s="224"/>
      <c r="O193" s="224"/>
      <c r="P193" s="224"/>
      <c r="Q193" s="224"/>
      <c r="R193" s="224"/>
      <c r="S193" s="224"/>
      <c r="T193" s="225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20" t="s">
        <v>194</v>
      </c>
      <c r="AU193" s="220" t="s">
        <v>84</v>
      </c>
      <c r="AV193" s="14" t="s">
        <v>84</v>
      </c>
      <c r="AW193" s="14" t="s">
        <v>32</v>
      </c>
      <c r="AX193" s="14" t="s">
        <v>76</v>
      </c>
      <c r="AY193" s="220" t="s">
        <v>185</v>
      </c>
    </row>
    <row r="194" s="14" customFormat="1">
      <c r="A194" s="14"/>
      <c r="B194" s="219"/>
      <c r="C194" s="14"/>
      <c r="D194" s="194" t="s">
        <v>194</v>
      </c>
      <c r="E194" s="220" t="s">
        <v>1</v>
      </c>
      <c r="F194" s="221" t="s">
        <v>3960</v>
      </c>
      <c r="G194" s="14"/>
      <c r="H194" s="220" t="s">
        <v>1</v>
      </c>
      <c r="I194" s="222"/>
      <c r="J194" s="14"/>
      <c r="K194" s="14"/>
      <c r="L194" s="219"/>
      <c r="M194" s="223"/>
      <c r="N194" s="224"/>
      <c r="O194" s="224"/>
      <c r="P194" s="224"/>
      <c r="Q194" s="224"/>
      <c r="R194" s="224"/>
      <c r="S194" s="224"/>
      <c r="T194" s="225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20" t="s">
        <v>194</v>
      </c>
      <c r="AU194" s="220" t="s">
        <v>84</v>
      </c>
      <c r="AV194" s="14" t="s">
        <v>84</v>
      </c>
      <c r="AW194" s="14" t="s">
        <v>32</v>
      </c>
      <c r="AX194" s="14" t="s">
        <v>76</v>
      </c>
      <c r="AY194" s="220" t="s">
        <v>185</v>
      </c>
    </row>
    <row r="195" s="13" customFormat="1">
      <c r="A195" s="13"/>
      <c r="B195" s="199"/>
      <c r="C195" s="13"/>
      <c r="D195" s="194" t="s">
        <v>194</v>
      </c>
      <c r="E195" s="200" t="s">
        <v>1</v>
      </c>
      <c r="F195" s="201" t="s">
        <v>4157</v>
      </c>
      <c r="G195" s="13"/>
      <c r="H195" s="202">
        <v>5.931</v>
      </c>
      <c r="I195" s="203"/>
      <c r="J195" s="13"/>
      <c r="K195" s="13"/>
      <c r="L195" s="199"/>
      <c r="M195" s="204"/>
      <c r="N195" s="205"/>
      <c r="O195" s="205"/>
      <c r="P195" s="205"/>
      <c r="Q195" s="205"/>
      <c r="R195" s="205"/>
      <c r="S195" s="205"/>
      <c r="T195" s="206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00" t="s">
        <v>194</v>
      </c>
      <c r="AU195" s="200" t="s">
        <v>84</v>
      </c>
      <c r="AV195" s="13" t="s">
        <v>92</v>
      </c>
      <c r="AW195" s="13" t="s">
        <v>32</v>
      </c>
      <c r="AX195" s="13" t="s">
        <v>76</v>
      </c>
      <c r="AY195" s="200" t="s">
        <v>185</v>
      </c>
    </row>
    <row r="196" s="13" customFormat="1">
      <c r="A196" s="13"/>
      <c r="B196" s="199"/>
      <c r="C196" s="13"/>
      <c r="D196" s="194" t="s">
        <v>194</v>
      </c>
      <c r="E196" s="200" t="s">
        <v>1</v>
      </c>
      <c r="F196" s="201" t="s">
        <v>4158</v>
      </c>
      <c r="G196" s="13"/>
      <c r="H196" s="202">
        <v>4.9829999999999997</v>
      </c>
      <c r="I196" s="203"/>
      <c r="J196" s="13"/>
      <c r="K196" s="13"/>
      <c r="L196" s="199"/>
      <c r="M196" s="204"/>
      <c r="N196" s="205"/>
      <c r="O196" s="205"/>
      <c r="P196" s="205"/>
      <c r="Q196" s="205"/>
      <c r="R196" s="205"/>
      <c r="S196" s="205"/>
      <c r="T196" s="206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00" t="s">
        <v>194</v>
      </c>
      <c r="AU196" s="200" t="s">
        <v>84</v>
      </c>
      <c r="AV196" s="13" t="s">
        <v>92</v>
      </c>
      <c r="AW196" s="13" t="s">
        <v>32</v>
      </c>
      <c r="AX196" s="13" t="s">
        <v>76</v>
      </c>
      <c r="AY196" s="200" t="s">
        <v>185</v>
      </c>
    </row>
    <row r="197" s="13" customFormat="1">
      <c r="A197" s="13"/>
      <c r="B197" s="199"/>
      <c r="C197" s="13"/>
      <c r="D197" s="194" t="s">
        <v>194</v>
      </c>
      <c r="E197" s="200" t="s">
        <v>1</v>
      </c>
      <c r="F197" s="201" t="s">
        <v>4159</v>
      </c>
      <c r="G197" s="13"/>
      <c r="H197" s="202">
        <v>1.47</v>
      </c>
      <c r="I197" s="203"/>
      <c r="J197" s="13"/>
      <c r="K197" s="13"/>
      <c r="L197" s="199"/>
      <c r="M197" s="204"/>
      <c r="N197" s="205"/>
      <c r="O197" s="205"/>
      <c r="P197" s="205"/>
      <c r="Q197" s="205"/>
      <c r="R197" s="205"/>
      <c r="S197" s="205"/>
      <c r="T197" s="206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00" t="s">
        <v>194</v>
      </c>
      <c r="AU197" s="200" t="s">
        <v>84</v>
      </c>
      <c r="AV197" s="13" t="s">
        <v>92</v>
      </c>
      <c r="AW197" s="13" t="s">
        <v>32</v>
      </c>
      <c r="AX197" s="13" t="s">
        <v>76</v>
      </c>
      <c r="AY197" s="200" t="s">
        <v>185</v>
      </c>
    </row>
    <row r="198" s="13" customFormat="1">
      <c r="A198" s="13"/>
      <c r="B198" s="199"/>
      <c r="C198" s="13"/>
      <c r="D198" s="194" t="s">
        <v>194</v>
      </c>
      <c r="E198" s="200" t="s">
        <v>1</v>
      </c>
      <c r="F198" s="201" t="s">
        <v>4160</v>
      </c>
      <c r="G198" s="13"/>
      <c r="H198" s="202">
        <v>3.6600000000000001</v>
      </c>
      <c r="I198" s="203"/>
      <c r="J198" s="13"/>
      <c r="K198" s="13"/>
      <c r="L198" s="199"/>
      <c r="M198" s="204"/>
      <c r="N198" s="205"/>
      <c r="O198" s="205"/>
      <c r="P198" s="205"/>
      <c r="Q198" s="205"/>
      <c r="R198" s="205"/>
      <c r="S198" s="205"/>
      <c r="T198" s="206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00" t="s">
        <v>194</v>
      </c>
      <c r="AU198" s="200" t="s">
        <v>84</v>
      </c>
      <c r="AV198" s="13" t="s">
        <v>92</v>
      </c>
      <c r="AW198" s="13" t="s">
        <v>32</v>
      </c>
      <c r="AX198" s="13" t="s">
        <v>76</v>
      </c>
      <c r="AY198" s="200" t="s">
        <v>185</v>
      </c>
    </row>
    <row r="199" s="13" customFormat="1">
      <c r="A199" s="13"/>
      <c r="B199" s="199"/>
      <c r="C199" s="13"/>
      <c r="D199" s="194" t="s">
        <v>194</v>
      </c>
      <c r="E199" s="200" t="s">
        <v>1</v>
      </c>
      <c r="F199" s="201" t="s">
        <v>4161</v>
      </c>
      <c r="G199" s="13"/>
      <c r="H199" s="202">
        <v>5.0279999999999996</v>
      </c>
      <c r="I199" s="203"/>
      <c r="J199" s="13"/>
      <c r="K199" s="13"/>
      <c r="L199" s="199"/>
      <c r="M199" s="204"/>
      <c r="N199" s="205"/>
      <c r="O199" s="205"/>
      <c r="P199" s="205"/>
      <c r="Q199" s="205"/>
      <c r="R199" s="205"/>
      <c r="S199" s="205"/>
      <c r="T199" s="206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00" t="s">
        <v>194</v>
      </c>
      <c r="AU199" s="200" t="s">
        <v>84</v>
      </c>
      <c r="AV199" s="13" t="s">
        <v>92</v>
      </c>
      <c r="AW199" s="13" t="s">
        <v>32</v>
      </c>
      <c r="AX199" s="13" t="s">
        <v>76</v>
      </c>
      <c r="AY199" s="200" t="s">
        <v>185</v>
      </c>
    </row>
    <row r="200" s="13" customFormat="1">
      <c r="A200" s="13"/>
      <c r="B200" s="199"/>
      <c r="C200" s="13"/>
      <c r="D200" s="194" t="s">
        <v>194</v>
      </c>
      <c r="E200" s="200" t="s">
        <v>1</v>
      </c>
      <c r="F200" s="201" t="s">
        <v>4162</v>
      </c>
      <c r="G200" s="13"/>
      <c r="H200" s="202">
        <v>3.0840000000000001</v>
      </c>
      <c r="I200" s="203"/>
      <c r="J200" s="13"/>
      <c r="K200" s="13"/>
      <c r="L200" s="199"/>
      <c r="M200" s="204"/>
      <c r="N200" s="205"/>
      <c r="O200" s="205"/>
      <c r="P200" s="205"/>
      <c r="Q200" s="205"/>
      <c r="R200" s="205"/>
      <c r="S200" s="205"/>
      <c r="T200" s="206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00" t="s">
        <v>194</v>
      </c>
      <c r="AU200" s="200" t="s">
        <v>84</v>
      </c>
      <c r="AV200" s="13" t="s">
        <v>92</v>
      </c>
      <c r="AW200" s="13" t="s">
        <v>32</v>
      </c>
      <c r="AX200" s="13" t="s">
        <v>76</v>
      </c>
      <c r="AY200" s="200" t="s">
        <v>185</v>
      </c>
    </row>
    <row r="201" s="13" customFormat="1">
      <c r="A201" s="13"/>
      <c r="B201" s="199"/>
      <c r="C201" s="13"/>
      <c r="D201" s="194" t="s">
        <v>194</v>
      </c>
      <c r="E201" s="200" t="s">
        <v>1</v>
      </c>
      <c r="F201" s="201" t="s">
        <v>4163</v>
      </c>
      <c r="G201" s="13"/>
      <c r="H201" s="202">
        <v>9.6959999999999997</v>
      </c>
      <c r="I201" s="203"/>
      <c r="J201" s="13"/>
      <c r="K201" s="13"/>
      <c r="L201" s="199"/>
      <c r="M201" s="204"/>
      <c r="N201" s="205"/>
      <c r="O201" s="205"/>
      <c r="P201" s="205"/>
      <c r="Q201" s="205"/>
      <c r="R201" s="205"/>
      <c r="S201" s="205"/>
      <c r="T201" s="206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00" t="s">
        <v>194</v>
      </c>
      <c r="AU201" s="200" t="s">
        <v>84</v>
      </c>
      <c r="AV201" s="13" t="s">
        <v>92</v>
      </c>
      <c r="AW201" s="13" t="s">
        <v>32</v>
      </c>
      <c r="AX201" s="13" t="s">
        <v>76</v>
      </c>
      <c r="AY201" s="200" t="s">
        <v>185</v>
      </c>
    </row>
    <row r="202" s="13" customFormat="1">
      <c r="A202" s="13"/>
      <c r="B202" s="199"/>
      <c r="C202" s="13"/>
      <c r="D202" s="194" t="s">
        <v>194</v>
      </c>
      <c r="E202" s="200" t="s">
        <v>1</v>
      </c>
      <c r="F202" s="201" t="s">
        <v>4164</v>
      </c>
      <c r="G202" s="13"/>
      <c r="H202" s="202">
        <v>5.4809999999999999</v>
      </c>
      <c r="I202" s="203"/>
      <c r="J202" s="13"/>
      <c r="K202" s="13"/>
      <c r="L202" s="199"/>
      <c r="M202" s="204"/>
      <c r="N202" s="205"/>
      <c r="O202" s="205"/>
      <c r="P202" s="205"/>
      <c r="Q202" s="205"/>
      <c r="R202" s="205"/>
      <c r="S202" s="205"/>
      <c r="T202" s="206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00" t="s">
        <v>194</v>
      </c>
      <c r="AU202" s="200" t="s">
        <v>84</v>
      </c>
      <c r="AV202" s="13" t="s">
        <v>92</v>
      </c>
      <c r="AW202" s="13" t="s">
        <v>32</v>
      </c>
      <c r="AX202" s="13" t="s">
        <v>76</v>
      </c>
      <c r="AY202" s="200" t="s">
        <v>185</v>
      </c>
    </row>
    <row r="203" s="16" customFormat="1">
      <c r="A203" s="16"/>
      <c r="B203" s="234"/>
      <c r="C203" s="16"/>
      <c r="D203" s="194" t="s">
        <v>194</v>
      </c>
      <c r="E203" s="235" t="s">
        <v>1</v>
      </c>
      <c r="F203" s="236" t="s">
        <v>293</v>
      </c>
      <c r="G203" s="16"/>
      <c r="H203" s="237">
        <v>39.332999999999998</v>
      </c>
      <c r="I203" s="238"/>
      <c r="J203" s="16"/>
      <c r="K203" s="16"/>
      <c r="L203" s="234"/>
      <c r="M203" s="239"/>
      <c r="N203" s="240"/>
      <c r="O203" s="240"/>
      <c r="P203" s="240"/>
      <c r="Q203" s="240"/>
      <c r="R203" s="240"/>
      <c r="S203" s="240"/>
      <c r="T203" s="241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T203" s="235" t="s">
        <v>194</v>
      </c>
      <c r="AU203" s="235" t="s">
        <v>84</v>
      </c>
      <c r="AV203" s="16" t="s">
        <v>111</v>
      </c>
      <c r="AW203" s="16" t="s">
        <v>32</v>
      </c>
      <c r="AX203" s="16" t="s">
        <v>76</v>
      </c>
      <c r="AY203" s="235" t="s">
        <v>185</v>
      </c>
    </row>
    <row r="204" s="14" customFormat="1">
      <c r="A204" s="14"/>
      <c r="B204" s="219"/>
      <c r="C204" s="14"/>
      <c r="D204" s="194" t="s">
        <v>194</v>
      </c>
      <c r="E204" s="220" t="s">
        <v>1</v>
      </c>
      <c r="F204" s="221" t="s">
        <v>4165</v>
      </c>
      <c r="G204" s="14"/>
      <c r="H204" s="220" t="s">
        <v>1</v>
      </c>
      <c r="I204" s="222"/>
      <c r="J204" s="14"/>
      <c r="K204" s="14"/>
      <c r="L204" s="219"/>
      <c r="M204" s="223"/>
      <c r="N204" s="224"/>
      <c r="O204" s="224"/>
      <c r="P204" s="224"/>
      <c r="Q204" s="224"/>
      <c r="R204" s="224"/>
      <c r="S204" s="224"/>
      <c r="T204" s="225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20" t="s">
        <v>194</v>
      </c>
      <c r="AU204" s="220" t="s">
        <v>84</v>
      </c>
      <c r="AV204" s="14" t="s">
        <v>84</v>
      </c>
      <c r="AW204" s="14" t="s">
        <v>32</v>
      </c>
      <c r="AX204" s="14" t="s">
        <v>76</v>
      </c>
      <c r="AY204" s="220" t="s">
        <v>185</v>
      </c>
    </row>
    <row r="205" s="13" customFormat="1">
      <c r="A205" s="13"/>
      <c r="B205" s="199"/>
      <c r="C205" s="13"/>
      <c r="D205" s="194" t="s">
        <v>194</v>
      </c>
      <c r="E205" s="200" t="s">
        <v>1</v>
      </c>
      <c r="F205" s="201" t="s">
        <v>4139</v>
      </c>
      <c r="G205" s="13"/>
      <c r="H205" s="202">
        <v>6.3120000000000003</v>
      </c>
      <c r="I205" s="203"/>
      <c r="J205" s="13"/>
      <c r="K205" s="13"/>
      <c r="L205" s="199"/>
      <c r="M205" s="204"/>
      <c r="N205" s="205"/>
      <c r="O205" s="205"/>
      <c r="P205" s="205"/>
      <c r="Q205" s="205"/>
      <c r="R205" s="205"/>
      <c r="S205" s="205"/>
      <c r="T205" s="206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00" t="s">
        <v>194</v>
      </c>
      <c r="AU205" s="200" t="s">
        <v>84</v>
      </c>
      <c r="AV205" s="13" t="s">
        <v>92</v>
      </c>
      <c r="AW205" s="13" t="s">
        <v>32</v>
      </c>
      <c r="AX205" s="13" t="s">
        <v>76</v>
      </c>
      <c r="AY205" s="200" t="s">
        <v>185</v>
      </c>
    </row>
    <row r="206" s="14" customFormat="1">
      <c r="A206" s="14"/>
      <c r="B206" s="219"/>
      <c r="C206" s="14"/>
      <c r="D206" s="194" t="s">
        <v>194</v>
      </c>
      <c r="E206" s="220" t="s">
        <v>1</v>
      </c>
      <c r="F206" s="221" t="s">
        <v>4166</v>
      </c>
      <c r="G206" s="14"/>
      <c r="H206" s="220" t="s">
        <v>1</v>
      </c>
      <c r="I206" s="222"/>
      <c r="J206" s="14"/>
      <c r="K206" s="14"/>
      <c r="L206" s="219"/>
      <c r="M206" s="223"/>
      <c r="N206" s="224"/>
      <c r="O206" s="224"/>
      <c r="P206" s="224"/>
      <c r="Q206" s="224"/>
      <c r="R206" s="224"/>
      <c r="S206" s="224"/>
      <c r="T206" s="225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20" t="s">
        <v>194</v>
      </c>
      <c r="AU206" s="220" t="s">
        <v>84</v>
      </c>
      <c r="AV206" s="14" t="s">
        <v>84</v>
      </c>
      <c r="AW206" s="14" t="s">
        <v>32</v>
      </c>
      <c r="AX206" s="14" t="s">
        <v>76</v>
      </c>
      <c r="AY206" s="220" t="s">
        <v>185</v>
      </c>
    </row>
    <row r="207" s="13" customFormat="1">
      <c r="A207" s="13"/>
      <c r="B207" s="199"/>
      <c r="C207" s="13"/>
      <c r="D207" s="194" t="s">
        <v>194</v>
      </c>
      <c r="E207" s="200" t="s">
        <v>1</v>
      </c>
      <c r="F207" s="201" t="s">
        <v>4141</v>
      </c>
      <c r="G207" s="13"/>
      <c r="H207" s="202">
        <v>17.802</v>
      </c>
      <c r="I207" s="203"/>
      <c r="J207" s="13"/>
      <c r="K207" s="13"/>
      <c r="L207" s="199"/>
      <c r="M207" s="204"/>
      <c r="N207" s="205"/>
      <c r="O207" s="205"/>
      <c r="P207" s="205"/>
      <c r="Q207" s="205"/>
      <c r="R207" s="205"/>
      <c r="S207" s="205"/>
      <c r="T207" s="206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00" t="s">
        <v>194</v>
      </c>
      <c r="AU207" s="200" t="s">
        <v>84</v>
      </c>
      <c r="AV207" s="13" t="s">
        <v>92</v>
      </c>
      <c r="AW207" s="13" t="s">
        <v>32</v>
      </c>
      <c r="AX207" s="13" t="s">
        <v>76</v>
      </c>
      <c r="AY207" s="200" t="s">
        <v>185</v>
      </c>
    </row>
    <row r="208" s="13" customFormat="1">
      <c r="A208" s="13"/>
      <c r="B208" s="199"/>
      <c r="C208" s="13"/>
      <c r="D208" s="194" t="s">
        <v>194</v>
      </c>
      <c r="E208" s="200" t="s">
        <v>1</v>
      </c>
      <c r="F208" s="201" t="s">
        <v>4143</v>
      </c>
      <c r="G208" s="13"/>
      <c r="H208" s="202">
        <v>1.3500000000000001</v>
      </c>
      <c r="I208" s="203"/>
      <c r="J208" s="13"/>
      <c r="K208" s="13"/>
      <c r="L208" s="199"/>
      <c r="M208" s="204"/>
      <c r="N208" s="205"/>
      <c r="O208" s="205"/>
      <c r="P208" s="205"/>
      <c r="Q208" s="205"/>
      <c r="R208" s="205"/>
      <c r="S208" s="205"/>
      <c r="T208" s="206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00" t="s">
        <v>194</v>
      </c>
      <c r="AU208" s="200" t="s">
        <v>84</v>
      </c>
      <c r="AV208" s="13" t="s">
        <v>92</v>
      </c>
      <c r="AW208" s="13" t="s">
        <v>32</v>
      </c>
      <c r="AX208" s="13" t="s">
        <v>76</v>
      </c>
      <c r="AY208" s="200" t="s">
        <v>185</v>
      </c>
    </row>
    <row r="209" s="13" customFormat="1">
      <c r="A209" s="13"/>
      <c r="B209" s="199"/>
      <c r="C209" s="13"/>
      <c r="D209" s="194" t="s">
        <v>194</v>
      </c>
      <c r="E209" s="200" t="s">
        <v>1</v>
      </c>
      <c r="F209" s="201" t="s">
        <v>4144</v>
      </c>
      <c r="G209" s="13"/>
      <c r="H209" s="202">
        <v>9.3599999999999994</v>
      </c>
      <c r="I209" s="203"/>
      <c r="J209" s="13"/>
      <c r="K209" s="13"/>
      <c r="L209" s="199"/>
      <c r="M209" s="204"/>
      <c r="N209" s="205"/>
      <c r="O209" s="205"/>
      <c r="P209" s="205"/>
      <c r="Q209" s="205"/>
      <c r="R209" s="205"/>
      <c r="S209" s="205"/>
      <c r="T209" s="206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00" t="s">
        <v>194</v>
      </c>
      <c r="AU209" s="200" t="s">
        <v>84</v>
      </c>
      <c r="AV209" s="13" t="s">
        <v>92</v>
      </c>
      <c r="AW209" s="13" t="s">
        <v>32</v>
      </c>
      <c r="AX209" s="13" t="s">
        <v>76</v>
      </c>
      <c r="AY209" s="200" t="s">
        <v>185</v>
      </c>
    </row>
    <row r="210" s="13" customFormat="1">
      <c r="A210" s="13"/>
      <c r="B210" s="199"/>
      <c r="C210" s="13"/>
      <c r="D210" s="194" t="s">
        <v>194</v>
      </c>
      <c r="E210" s="200" t="s">
        <v>1</v>
      </c>
      <c r="F210" s="201" t="s">
        <v>4146</v>
      </c>
      <c r="G210" s="13"/>
      <c r="H210" s="202">
        <v>6.7050000000000001</v>
      </c>
      <c r="I210" s="203"/>
      <c r="J210" s="13"/>
      <c r="K210" s="13"/>
      <c r="L210" s="199"/>
      <c r="M210" s="204"/>
      <c r="N210" s="205"/>
      <c r="O210" s="205"/>
      <c r="P210" s="205"/>
      <c r="Q210" s="205"/>
      <c r="R210" s="205"/>
      <c r="S210" s="205"/>
      <c r="T210" s="206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00" t="s">
        <v>194</v>
      </c>
      <c r="AU210" s="200" t="s">
        <v>84</v>
      </c>
      <c r="AV210" s="13" t="s">
        <v>92</v>
      </c>
      <c r="AW210" s="13" t="s">
        <v>32</v>
      </c>
      <c r="AX210" s="13" t="s">
        <v>76</v>
      </c>
      <c r="AY210" s="200" t="s">
        <v>185</v>
      </c>
    </row>
    <row r="211" s="13" customFormat="1">
      <c r="A211" s="13"/>
      <c r="B211" s="199"/>
      <c r="C211" s="13"/>
      <c r="D211" s="194" t="s">
        <v>194</v>
      </c>
      <c r="E211" s="200" t="s">
        <v>1</v>
      </c>
      <c r="F211" s="201" t="s">
        <v>4142</v>
      </c>
      <c r="G211" s="13"/>
      <c r="H211" s="202">
        <v>13.779</v>
      </c>
      <c r="I211" s="203"/>
      <c r="J211" s="13"/>
      <c r="K211" s="13"/>
      <c r="L211" s="199"/>
      <c r="M211" s="204"/>
      <c r="N211" s="205"/>
      <c r="O211" s="205"/>
      <c r="P211" s="205"/>
      <c r="Q211" s="205"/>
      <c r="R211" s="205"/>
      <c r="S211" s="205"/>
      <c r="T211" s="206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00" t="s">
        <v>194</v>
      </c>
      <c r="AU211" s="200" t="s">
        <v>84</v>
      </c>
      <c r="AV211" s="13" t="s">
        <v>92</v>
      </c>
      <c r="AW211" s="13" t="s">
        <v>32</v>
      </c>
      <c r="AX211" s="13" t="s">
        <v>76</v>
      </c>
      <c r="AY211" s="200" t="s">
        <v>185</v>
      </c>
    </row>
    <row r="212" s="13" customFormat="1">
      <c r="A212" s="13"/>
      <c r="B212" s="199"/>
      <c r="C212" s="13"/>
      <c r="D212" s="194" t="s">
        <v>194</v>
      </c>
      <c r="E212" s="200" t="s">
        <v>1</v>
      </c>
      <c r="F212" s="201" t="s">
        <v>4145</v>
      </c>
      <c r="G212" s="13"/>
      <c r="H212" s="202">
        <v>9.2520000000000007</v>
      </c>
      <c r="I212" s="203"/>
      <c r="J212" s="13"/>
      <c r="K212" s="13"/>
      <c r="L212" s="199"/>
      <c r="M212" s="204"/>
      <c r="N212" s="205"/>
      <c r="O212" s="205"/>
      <c r="P212" s="205"/>
      <c r="Q212" s="205"/>
      <c r="R212" s="205"/>
      <c r="S212" s="205"/>
      <c r="T212" s="206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00" t="s">
        <v>194</v>
      </c>
      <c r="AU212" s="200" t="s">
        <v>84</v>
      </c>
      <c r="AV212" s="13" t="s">
        <v>92</v>
      </c>
      <c r="AW212" s="13" t="s">
        <v>32</v>
      </c>
      <c r="AX212" s="13" t="s">
        <v>76</v>
      </c>
      <c r="AY212" s="200" t="s">
        <v>185</v>
      </c>
    </row>
    <row r="213" s="13" customFormat="1">
      <c r="A213" s="13"/>
      <c r="B213" s="199"/>
      <c r="C213" s="13"/>
      <c r="D213" s="194" t="s">
        <v>194</v>
      </c>
      <c r="E213" s="200" t="s">
        <v>1</v>
      </c>
      <c r="F213" s="201" t="s">
        <v>4147</v>
      </c>
      <c r="G213" s="13"/>
      <c r="H213" s="202">
        <v>9.0899999999999999</v>
      </c>
      <c r="I213" s="203"/>
      <c r="J213" s="13"/>
      <c r="K213" s="13"/>
      <c r="L213" s="199"/>
      <c r="M213" s="204"/>
      <c r="N213" s="205"/>
      <c r="O213" s="205"/>
      <c r="P213" s="205"/>
      <c r="Q213" s="205"/>
      <c r="R213" s="205"/>
      <c r="S213" s="205"/>
      <c r="T213" s="206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00" t="s">
        <v>194</v>
      </c>
      <c r="AU213" s="200" t="s">
        <v>84</v>
      </c>
      <c r="AV213" s="13" t="s">
        <v>92</v>
      </c>
      <c r="AW213" s="13" t="s">
        <v>32</v>
      </c>
      <c r="AX213" s="13" t="s">
        <v>76</v>
      </c>
      <c r="AY213" s="200" t="s">
        <v>185</v>
      </c>
    </row>
    <row r="214" s="16" customFormat="1">
      <c r="A214" s="16"/>
      <c r="B214" s="234"/>
      <c r="C214" s="16"/>
      <c r="D214" s="194" t="s">
        <v>194</v>
      </c>
      <c r="E214" s="235" t="s">
        <v>1</v>
      </c>
      <c r="F214" s="236" t="s">
        <v>293</v>
      </c>
      <c r="G214" s="16"/>
      <c r="H214" s="237">
        <v>73.649999999999991</v>
      </c>
      <c r="I214" s="238"/>
      <c r="J214" s="16"/>
      <c r="K214" s="16"/>
      <c r="L214" s="234"/>
      <c r="M214" s="239"/>
      <c r="N214" s="240"/>
      <c r="O214" s="240"/>
      <c r="P214" s="240"/>
      <c r="Q214" s="240"/>
      <c r="R214" s="240"/>
      <c r="S214" s="240"/>
      <c r="T214" s="241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T214" s="235" t="s">
        <v>194</v>
      </c>
      <c r="AU214" s="235" t="s">
        <v>84</v>
      </c>
      <c r="AV214" s="16" t="s">
        <v>111</v>
      </c>
      <c r="AW214" s="16" t="s">
        <v>32</v>
      </c>
      <c r="AX214" s="16" t="s">
        <v>76</v>
      </c>
      <c r="AY214" s="235" t="s">
        <v>185</v>
      </c>
    </row>
    <row r="215" s="14" customFormat="1">
      <c r="A215" s="14"/>
      <c r="B215" s="219"/>
      <c r="C215" s="14"/>
      <c r="D215" s="194" t="s">
        <v>194</v>
      </c>
      <c r="E215" s="220" t="s">
        <v>1</v>
      </c>
      <c r="F215" s="221" t="s">
        <v>4167</v>
      </c>
      <c r="G215" s="14"/>
      <c r="H215" s="220" t="s">
        <v>1</v>
      </c>
      <c r="I215" s="222"/>
      <c r="J215" s="14"/>
      <c r="K215" s="14"/>
      <c r="L215" s="219"/>
      <c r="M215" s="223"/>
      <c r="N215" s="224"/>
      <c r="O215" s="224"/>
      <c r="P215" s="224"/>
      <c r="Q215" s="224"/>
      <c r="R215" s="224"/>
      <c r="S215" s="224"/>
      <c r="T215" s="225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20" t="s">
        <v>194</v>
      </c>
      <c r="AU215" s="220" t="s">
        <v>84</v>
      </c>
      <c r="AV215" s="14" t="s">
        <v>84</v>
      </c>
      <c r="AW215" s="14" t="s">
        <v>32</v>
      </c>
      <c r="AX215" s="14" t="s">
        <v>76</v>
      </c>
      <c r="AY215" s="220" t="s">
        <v>185</v>
      </c>
    </row>
    <row r="216" s="13" customFormat="1">
      <c r="A216" s="13"/>
      <c r="B216" s="199"/>
      <c r="C216" s="13"/>
      <c r="D216" s="194" t="s">
        <v>194</v>
      </c>
      <c r="E216" s="200" t="s">
        <v>1</v>
      </c>
      <c r="F216" s="201" t="s">
        <v>4168</v>
      </c>
      <c r="G216" s="13"/>
      <c r="H216" s="202">
        <v>34.164999999999999</v>
      </c>
      <c r="I216" s="203"/>
      <c r="J216" s="13"/>
      <c r="K216" s="13"/>
      <c r="L216" s="199"/>
      <c r="M216" s="204"/>
      <c r="N216" s="205"/>
      <c r="O216" s="205"/>
      <c r="P216" s="205"/>
      <c r="Q216" s="205"/>
      <c r="R216" s="205"/>
      <c r="S216" s="205"/>
      <c r="T216" s="206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00" t="s">
        <v>194</v>
      </c>
      <c r="AU216" s="200" t="s">
        <v>84</v>
      </c>
      <c r="AV216" s="13" t="s">
        <v>92</v>
      </c>
      <c r="AW216" s="13" t="s">
        <v>32</v>
      </c>
      <c r="AX216" s="13" t="s">
        <v>76</v>
      </c>
      <c r="AY216" s="200" t="s">
        <v>185</v>
      </c>
    </row>
    <row r="217" s="13" customFormat="1">
      <c r="A217" s="13"/>
      <c r="B217" s="199"/>
      <c r="C217" s="13"/>
      <c r="D217" s="194" t="s">
        <v>194</v>
      </c>
      <c r="E217" s="200" t="s">
        <v>1</v>
      </c>
      <c r="F217" s="201" t="s">
        <v>4151</v>
      </c>
      <c r="G217" s="13"/>
      <c r="H217" s="202">
        <v>20.32</v>
      </c>
      <c r="I217" s="203"/>
      <c r="J217" s="13"/>
      <c r="K217" s="13"/>
      <c r="L217" s="199"/>
      <c r="M217" s="204"/>
      <c r="N217" s="205"/>
      <c r="O217" s="205"/>
      <c r="P217" s="205"/>
      <c r="Q217" s="205"/>
      <c r="R217" s="205"/>
      <c r="S217" s="205"/>
      <c r="T217" s="206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00" t="s">
        <v>194</v>
      </c>
      <c r="AU217" s="200" t="s">
        <v>84</v>
      </c>
      <c r="AV217" s="13" t="s">
        <v>92</v>
      </c>
      <c r="AW217" s="13" t="s">
        <v>32</v>
      </c>
      <c r="AX217" s="13" t="s">
        <v>76</v>
      </c>
      <c r="AY217" s="200" t="s">
        <v>185</v>
      </c>
    </row>
    <row r="218" s="13" customFormat="1">
      <c r="A218" s="13"/>
      <c r="B218" s="199"/>
      <c r="C218" s="13"/>
      <c r="D218" s="194" t="s">
        <v>194</v>
      </c>
      <c r="E218" s="200" t="s">
        <v>1</v>
      </c>
      <c r="F218" s="201" t="s">
        <v>4152</v>
      </c>
      <c r="G218" s="13"/>
      <c r="H218" s="202">
        <v>84.120000000000005</v>
      </c>
      <c r="I218" s="203"/>
      <c r="J218" s="13"/>
      <c r="K218" s="13"/>
      <c r="L218" s="199"/>
      <c r="M218" s="204"/>
      <c r="N218" s="205"/>
      <c r="O218" s="205"/>
      <c r="P218" s="205"/>
      <c r="Q218" s="205"/>
      <c r="R218" s="205"/>
      <c r="S218" s="205"/>
      <c r="T218" s="206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00" t="s">
        <v>194</v>
      </c>
      <c r="AU218" s="200" t="s">
        <v>84</v>
      </c>
      <c r="AV218" s="13" t="s">
        <v>92</v>
      </c>
      <c r="AW218" s="13" t="s">
        <v>32</v>
      </c>
      <c r="AX218" s="13" t="s">
        <v>76</v>
      </c>
      <c r="AY218" s="200" t="s">
        <v>185</v>
      </c>
    </row>
    <row r="219" s="13" customFormat="1">
      <c r="A219" s="13"/>
      <c r="B219" s="199"/>
      <c r="C219" s="13"/>
      <c r="D219" s="194" t="s">
        <v>194</v>
      </c>
      <c r="E219" s="200" t="s">
        <v>1</v>
      </c>
      <c r="F219" s="201" t="s">
        <v>4149</v>
      </c>
      <c r="G219" s="13"/>
      <c r="H219" s="202">
        <v>12.505000000000001</v>
      </c>
      <c r="I219" s="203"/>
      <c r="J219" s="13"/>
      <c r="K219" s="13"/>
      <c r="L219" s="199"/>
      <c r="M219" s="204"/>
      <c r="N219" s="205"/>
      <c r="O219" s="205"/>
      <c r="P219" s="205"/>
      <c r="Q219" s="205"/>
      <c r="R219" s="205"/>
      <c r="S219" s="205"/>
      <c r="T219" s="206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00" t="s">
        <v>194</v>
      </c>
      <c r="AU219" s="200" t="s">
        <v>84</v>
      </c>
      <c r="AV219" s="13" t="s">
        <v>92</v>
      </c>
      <c r="AW219" s="13" t="s">
        <v>32</v>
      </c>
      <c r="AX219" s="13" t="s">
        <v>76</v>
      </c>
      <c r="AY219" s="200" t="s">
        <v>185</v>
      </c>
    </row>
    <row r="220" s="13" customFormat="1">
      <c r="A220" s="13"/>
      <c r="B220" s="199"/>
      <c r="C220" s="13"/>
      <c r="D220" s="194" t="s">
        <v>194</v>
      </c>
      <c r="E220" s="200" t="s">
        <v>1</v>
      </c>
      <c r="F220" s="201" t="s">
        <v>4153</v>
      </c>
      <c r="G220" s="13"/>
      <c r="H220" s="202">
        <v>46.064</v>
      </c>
      <c r="I220" s="203"/>
      <c r="J220" s="13"/>
      <c r="K220" s="13"/>
      <c r="L220" s="199"/>
      <c r="M220" s="204"/>
      <c r="N220" s="205"/>
      <c r="O220" s="205"/>
      <c r="P220" s="205"/>
      <c r="Q220" s="205"/>
      <c r="R220" s="205"/>
      <c r="S220" s="205"/>
      <c r="T220" s="206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00" t="s">
        <v>194</v>
      </c>
      <c r="AU220" s="200" t="s">
        <v>84</v>
      </c>
      <c r="AV220" s="13" t="s">
        <v>92</v>
      </c>
      <c r="AW220" s="13" t="s">
        <v>32</v>
      </c>
      <c r="AX220" s="13" t="s">
        <v>76</v>
      </c>
      <c r="AY220" s="200" t="s">
        <v>185</v>
      </c>
    </row>
    <row r="221" s="13" customFormat="1">
      <c r="A221" s="13"/>
      <c r="B221" s="199"/>
      <c r="C221" s="13"/>
      <c r="D221" s="194" t="s">
        <v>194</v>
      </c>
      <c r="E221" s="200" t="s">
        <v>1</v>
      </c>
      <c r="F221" s="201" t="s">
        <v>4154</v>
      </c>
      <c r="G221" s="13"/>
      <c r="H221" s="202">
        <v>3.1200000000000001</v>
      </c>
      <c r="I221" s="203"/>
      <c r="J221" s="13"/>
      <c r="K221" s="13"/>
      <c r="L221" s="199"/>
      <c r="M221" s="204"/>
      <c r="N221" s="205"/>
      <c r="O221" s="205"/>
      <c r="P221" s="205"/>
      <c r="Q221" s="205"/>
      <c r="R221" s="205"/>
      <c r="S221" s="205"/>
      <c r="T221" s="206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00" t="s">
        <v>194</v>
      </c>
      <c r="AU221" s="200" t="s">
        <v>84</v>
      </c>
      <c r="AV221" s="13" t="s">
        <v>92</v>
      </c>
      <c r="AW221" s="13" t="s">
        <v>32</v>
      </c>
      <c r="AX221" s="13" t="s">
        <v>76</v>
      </c>
      <c r="AY221" s="200" t="s">
        <v>185</v>
      </c>
    </row>
    <row r="222" s="16" customFormat="1">
      <c r="A222" s="16"/>
      <c r="B222" s="234"/>
      <c r="C222" s="16"/>
      <c r="D222" s="194" t="s">
        <v>194</v>
      </c>
      <c r="E222" s="235" t="s">
        <v>1</v>
      </c>
      <c r="F222" s="236" t="s">
        <v>293</v>
      </c>
      <c r="G222" s="16"/>
      <c r="H222" s="237">
        <v>200.29400000000001</v>
      </c>
      <c r="I222" s="238"/>
      <c r="J222" s="16"/>
      <c r="K222" s="16"/>
      <c r="L222" s="234"/>
      <c r="M222" s="239"/>
      <c r="N222" s="240"/>
      <c r="O222" s="240"/>
      <c r="P222" s="240"/>
      <c r="Q222" s="240"/>
      <c r="R222" s="240"/>
      <c r="S222" s="240"/>
      <c r="T222" s="241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T222" s="235" t="s">
        <v>194</v>
      </c>
      <c r="AU222" s="235" t="s">
        <v>84</v>
      </c>
      <c r="AV222" s="16" t="s">
        <v>111</v>
      </c>
      <c r="AW222" s="16" t="s">
        <v>32</v>
      </c>
      <c r="AX222" s="16" t="s">
        <v>76</v>
      </c>
      <c r="AY222" s="235" t="s">
        <v>185</v>
      </c>
    </row>
    <row r="223" s="15" customFormat="1">
      <c r="A223" s="15"/>
      <c r="B223" s="226"/>
      <c r="C223" s="15"/>
      <c r="D223" s="194" t="s">
        <v>194</v>
      </c>
      <c r="E223" s="227" t="s">
        <v>1</v>
      </c>
      <c r="F223" s="228" t="s">
        <v>276</v>
      </c>
      <c r="G223" s="15"/>
      <c r="H223" s="229">
        <v>313.27700000000004</v>
      </c>
      <c r="I223" s="230"/>
      <c r="J223" s="15"/>
      <c r="K223" s="15"/>
      <c r="L223" s="226"/>
      <c r="M223" s="231"/>
      <c r="N223" s="232"/>
      <c r="O223" s="232"/>
      <c r="P223" s="232"/>
      <c r="Q223" s="232"/>
      <c r="R223" s="232"/>
      <c r="S223" s="232"/>
      <c r="T223" s="233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T223" s="227" t="s">
        <v>194</v>
      </c>
      <c r="AU223" s="227" t="s">
        <v>84</v>
      </c>
      <c r="AV223" s="15" t="s">
        <v>191</v>
      </c>
      <c r="AW223" s="15" t="s">
        <v>32</v>
      </c>
      <c r="AX223" s="15" t="s">
        <v>84</v>
      </c>
      <c r="AY223" s="227" t="s">
        <v>185</v>
      </c>
    </row>
    <row r="224" s="14" customFormat="1">
      <c r="A224" s="14"/>
      <c r="B224" s="219"/>
      <c r="C224" s="14"/>
      <c r="D224" s="194" t="s">
        <v>194</v>
      </c>
      <c r="E224" s="220" t="s">
        <v>1</v>
      </c>
      <c r="F224" s="221" t="s">
        <v>4155</v>
      </c>
      <c r="G224" s="14"/>
      <c r="H224" s="220" t="s">
        <v>1</v>
      </c>
      <c r="I224" s="222"/>
      <c r="J224" s="14"/>
      <c r="K224" s="14"/>
      <c r="L224" s="219"/>
      <c r="M224" s="223"/>
      <c r="N224" s="224"/>
      <c r="O224" s="224"/>
      <c r="P224" s="224"/>
      <c r="Q224" s="224"/>
      <c r="R224" s="224"/>
      <c r="S224" s="224"/>
      <c r="T224" s="225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20" t="s">
        <v>194</v>
      </c>
      <c r="AU224" s="220" t="s">
        <v>84</v>
      </c>
      <c r="AV224" s="14" t="s">
        <v>84</v>
      </c>
      <c r="AW224" s="14" t="s">
        <v>32</v>
      </c>
      <c r="AX224" s="14" t="s">
        <v>76</v>
      </c>
      <c r="AY224" s="220" t="s">
        <v>185</v>
      </c>
    </row>
    <row r="225" s="2" customFormat="1" ht="55.5" customHeight="1">
      <c r="A225" s="38"/>
      <c r="B225" s="180"/>
      <c r="C225" s="181" t="s">
        <v>217</v>
      </c>
      <c r="D225" s="181" t="s">
        <v>187</v>
      </c>
      <c r="E225" s="182" t="s">
        <v>3972</v>
      </c>
      <c r="F225" s="183" t="s">
        <v>3973</v>
      </c>
      <c r="G225" s="184" t="s">
        <v>190</v>
      </c>
      <c r="H225" s="185">
        <v>313.27699999999999</v>
      </c>
      <c r="I225" s="186"/>
      <c r="J225" s="187">
        <f>ROUND(I225*H225,2)</f>
        <v>0</v>
      </c>
      <c r="K225" s="183" t="s">
        <v>199</v>
      </c>
      <c r="L225" s="39"/>
      <c r="M225" s="188" t="s">
        <v>1</v>
      </c>
      <c r="N225" s="189" t="s">
        <v>42</v>
      </c>
      <c r="O225" s="77"/>
      <c r="P225" s="190">
        <f>O225*H225</f>
        <v>0</v>
      </c>
      <c r="Q225" s="190">
        <v>0.0060000000000000001</v>
      </c>
      <c r="R225" s="190">
        <f>Q225*H225</f>
        <v>1.8796619999999999</v>
      </c>
      <c r="S225" s="190">
        <v>0</v>
      </c>
      <c r="T225" s="191">
        <f>S225*H225</f>
        <v>0</v>
      </c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R225" s="192" t="s">
        <v>191</v>
      </c>
      <c r="AT225" s="192" t="s">
        <v>187</v>
      </c>
      <c r="AU225" s="192" t="s">
        <v>84</v>
      </c>
      <c r="AY225" s="19" t="s">
        <v>185</v>
      </c>
      <c r="BE225" s="193">
        <f>IF(N225="základní",J225,0)</f>
        <v>0</v>
      </c>
      <c r="BF225" s="193">
        <f>IF(N225="snížená",J225,0)</f>
        <v>0</v>
      </c>
      <c r="BG225" s="193">
        <f>IF(N225="zákl. přenesená",J225,0)</f>
        <v>0</v>
      </c>
      <c r="BH225" s="193">
        <f>IF(N225="sníž. přenesená",J225,0)</f>
        <v>0</v>
      </c>
      <c r="BI225" s="193">
        <f>IF(N225="nulová",J225,0)</f>
        <v>0</v>
      </c>
      <c r="BJ225" s="19" t="s">
        <v>92</v>
      </c>
      <c r="BK225" s="193">
        <f>ROUND(I225*H225,2)</f>
        <v>0</v>
      </c>
      <c r="BL225" s="19" t="s">
        <v>191</v>
      </c>
      <c r="BM225" s="192" t="s">
        <v>4169</v>
      </c>
    </row>
    <row r="226" s="2" customFormat="1">
      <c r="A226" s="38"/>
      <c r="B226" s="39"/>
      <c r="C226" s="38"/>
      <c r="D226" s="194" t="s">
        <v>193</v>
      </c>
      <c r="E226" s="38"/>
      <c r="F226" s="195" t="s">
        <v>3973</v>
      </c>
      <c r="G226" s="38"/>
      <c r="H226" s="38"/>
      <c r="I226" s="196"/>
      <c r="J226" s="38"/>
      <c r="K226" s="38"/>
      <c r="L226" s="39"/>
      <c r="M226" s="197"/>
      <c r="N226" s="198"/>
      <c r="O226" s="77"/>
      <c r="P226" s="77"/>
      <c r="Q226" s="77"/>
      <c r="R226" s="77"/>
      <c r="S226" s="77"/>
      <c r="T226" s="7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T226" s="19" t="s">
        <v>193</v>
      </c>
      <c r="AU226" s="19" t="s">
        <v>84</v>
      </c>
    </row>
    <row r="227" s="2" customFormat="1">
      <c r="A227" s="38"/>
      <c r="B227" s="39"/>
      <c r="C227" s="38"/>
      <c r="D227" s="207" t="s">
        <v>201</v>
      </c>
      <c r="E227" s="38"/>
      <c r="F227" s="208" t="s">
        <v>3975</v>
      </c>
      <c r="G227" s="38"/>
      <c r="H227" s="38"/>
      <c r="I227" s="196"/>
      <c r="J227" s="38"/>
      <c r="K227" s="38"/>
      <c r="L227" s="39"/>
      <c r="M227" s="197"/>
      <c r="N227" s="198"/>
      <c r="O227" s="77"/>
      <c r="P227" s="77"/>
      <c r="Q227" s="77"/>
      <c r="R227" s="77"/>
      <c r="S227" s="77"/>
      <c r="T227" s="7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T227" s="19" t="s">
        <v>201</v>
      </c>
      <c r="AU227" s="19" t="s">
        <v>84</v>
      </c>
    </row>
    <row r="228" s="2" customFormat="1" ht="37.8" customHeight="1">
      <c r="A228" s="38"/>
      <c r="B228" s="180"/>
      <c r="C228" s="181" t="s">
        <v>222</v>
      </c>
      <c r="D228" s="181" t="s">
        <v>187</v>
      </c>
      <c r="E228" s="182" t="s">
        <v>3976</v>
      </c>
      <c r="F228" s="183" t="s">
        <v>3977</v>
      </c>
      <c r="G228" s="184" t="s">
        <v>190</v>
      </c>
      <c r="H228" s="185">
        <v>184.12600000000001</v>
      </c>
      <c r="I228" s="186"/>
      <c r="J228" s="187">
        <f>ROUND(I228*H228,2)</f>
        <v>0</v>
      </c>
      <c r="K228" s="183" t="s">
        <v>199</v>
      </c>
      <c r="L228" s="39"/>
      <c r="M228" s="188" t="s">
        <v>1</v>
      </c>
      <c r="N228" s="189" t="s">
        <v>42</v>
      </c>
      <c r="O228" s="77"/>
      <c r="P228" s="190">
        <f>O228*H228</f>
        <v>0</v>
      </c>
      <c r="Q228" s="190">
        <v>0.0060000000000000001</v>
      </c>
      <c r="R228" s="190">
        <f>Q228*H228</f>
        <v>1.1047560000000001</v>
      </c>
      <c r="S228" s="190">
        <v>0</v>
      </c>
      <c r="T228" s="191">
        <f>S228*H228</f>
        <v>0</v>
      </c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R228" s="192" t="s">
        <v>191</v>
      </c>
      <c r="AT228" s="192" t="s">
        <v>187</v>
      </c>
      <c r="AU228" s="192" t="s">
        <v>84</v>
      </c>
      <c r="AY228" s="19" t="s">
        <v>185</v>
      </c>
      <c r="BE228" s="193">
        <f>IF(N228="základní",J228,0)</f>
        <v>0</v>
      </c>
      <c r="BF228" s="193">
        <f>IF(N228="snížená",J228,0)</f>
        <v>0</v>
      </c>
      <c r="BG228" s="193">
        <f>IF(N228="zákl. přenesená",J228,0)</f>
        <v>0</v>
      </c>
      <c r="BH228" s="193">
        <f>IF(N228="sníž. přenesená",J228,0)</f>
        <v>0</v>
      </c>
      <c r="BI228" s="193">
        <f>IF(N228="nulová",J228,0)</f>
        <v>0</v>
      </c>
      <c r="BJ228" s="19" t="s">
        <v>92</v>
      </c>
      <c r="BK228" s="193">
        <f>ROUND(I228*H228,2)</f>
        <v>0</v>
      </c>
      <c r="BL228" s="19" t="s">
        <v>191</v>
      </c>
      <c r="BM228" s="192" t="s">
        <v>4170</v>
      </c>
    </row>
    <row r="229" s="2" customFormat="1">
      <c r="A229" s="38"/>
      <c r="B229" s="39"/>
      <c r="C229" s="38"/>
      <c r="D229" s="194" t="s">
        <v>193</v>
      </c>
      <c r="E229" s="38"/>
      <c r="F229" s="195" t="s">
        <v>3977</v>
      </c>
      <c r="G229" s="38"/>
      <c r="H229" s="38"/>
      <c r="I229" s="196"/>
      <c r="J229" s="38"/>
      <c r="K229" s="38"/>
      <c r="L229" s="39"/>
      <c r="M229" s="197"/>
      <c r="N229" s="198"/>
      <c r="O229" s="77"/>
      <c r="P229" s="77"/>
      <c r="Q229" s="77"/>
      <c r="R229" s="77"/>
      <c r="S229" s="77"/>
      <c r="T229" s="7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T229" s="19" t="s">
        <v>193</v>
      </c>
      <c r="AU229" s="19" t="s">
        <v>84</v>
      </c>
    </row>
    <row r="230" s="2" customFormat="1">
      <c r="A230" s="38"/>
      <c r="B230" s="39"/>
      <c r="C230" s="38"/>
      <c r="D230" s="207" t="s">
        <v>201</v>
      </c>
      <c r="E230" s="38"/>
      <c r="F230" s="208" t="s">
        <v>3979</v>
      </c>
      <c r="G230" s="38"/>
      <c r="H230" s="38"/>
      <c r="I230" s="196"/>
      <c r="J230" s="38"/>
      <c r="K230" s="38"/>
      <c r="L230" s="39"/>
      <c r="M230" s="197"/>
      <c r="N230" s="198"/>
      <c r="O230" s="77"/>
      <c r="P230" s="77"/>
      <c r="Q230" s="77"/>
      <c r="R230" s="77"/>
      <c r="S230" s="77"/>
      <c r="T230" s="7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T230" s="19" t="s">
        <v>201</v>
      </c>
      <c r="AU230" s="19" t="s">
        <v>84</v>
      </c>
    </row>
    <row r="231" s="14" customFormat="1">
      <c r="A231" s="14"/>
      <c r="B231" s="219"/>
      <c r="C231" s="14"/>
      <c r="D231" s="194" t="s">
        <v>194</v>
      </c>
      <c r="E231" s="220" t="s">
        <v>1</v>
      </c>
      <c r="F231" s="221" t="s">
        <v>4119</v>
      </c>
      <c r="G231" s="14"/>
      <c r="H231" s="220" t="s">
        <v>1</v>
      </c>
      <c r="I231" s="222"/>
      <c r="J231" s="14"/>
      <c r="K231" s="14"/>
      <c r="L231" s="219"/>
      <c r="M231" s="223"/>
      <c r="N231" s="224"/>
      <c r="O231" s="224"/>
      <c r="P231" s="224"/>
      <c r="Q231" s="224"/>
      <c r="R231" s="224"/>
      <c r="S231" s="224"/>
      <c r="T231" s="225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20" t="s">
        <v>194</v>
      </c>
      <c r="AU231" s="220" t="s">
        <v>84</v>
      </c>
      <c r="AV231" s="14" t="s">
        <v>84</v>
      </c>
      <c r="AW231" s="14" t="s">
        <v>32</v>
      </c>
      <c r="AX231" s="14" t="s">
        <v>76</v>
      </c>
      <c r="AY231" s="220" t="s">
        <v>185</v>
      </c>
    </row>
    <row r="232" s="14" customFormat="1">
      <c r="A232" s="14"/>
      <c r="B232" s="219"/>
      <c r="C232" s="14"/>
      <c r="D232" s="194" t="s">
        <v>194</v>
      </c>
      <c r="E232" s="220" t="s">
        <v>1</v>
      </c>
      <c r="F232" s="221" t="s">
        <v>4171</v>
      </c>
      <c r="G232" s="14"/>
      <c r="H232" s="220" t="s">
        <v>1</v>
      </c>
      <c r="I232" s="222"/>
      <c r="J232" s="14"/>
      <c r="K232" s="14"/>
      <c r="L232" s="219"/>
      <c r="M232" s="223"/>
      <c r="N232" s="224"/>
      <c r="O232" s="224"/>
      <c r="P232" s="224"/>
      <c r="Q232" s="224"/>
      <c r="R232" s="224"/>
      <c r="S232" s="224"/>
      <c r="T232" s="225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20" t="s">
        <v>194</v>
      </c>
      <c r="AU232" s="220" t="s">
        <v>84</v>
      </c>
      <c r="AV232" s="14" t="s">
        <v>84</v>
      </c>
      <c r="AW232" s="14" t="s">
        <v>32</v>
      </c>
      <c r="AX232" s="14" t="s">
        <v>76</v>
      </c>
      <c r="AY232" s="220" t="s">
        <v>185</v>
      </c>
    </row>
    <row r="233" s="13" customFormat="1">
      <c r="A233" s="13"/>
      <c r="B233" s="199"/>
      <c r="C233" s="13"/>
      <c r="D233" s="194" t="s">
        <v>194</v>
      </c>
      <c r="E233" s="200" t="s">
        <v>1</v>
      </c>
      <c r="F233" s="201" t="s">
        <v>4172</v>
      </c>
      <c r="G233" s="13"/>
      <c r="H233" s="202">
        <v>15.779999999999999</v>
      </c>
      <c r="I233" s="203"/>
      <c r="J233" s="13"/>
      <c r="K233" s="13"/>
      <c r="L233" s="199"/>
      <c r="M233" s="204"/>
      <c r="N233" s="205"/>
      <c r="O233" s="205"/>
      <c r="P233" s="205"/>
      <c r="Q233" s="205"/>
      <c r="R233" s="205"/>
      <c r="S233" s="205"/>
      <c r="T233" s="206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00" t="s">
        <v>194</v>
      </c>
      <c r="AU233" s="200" t="s">
        <v>84</v>
      </c>
      <c r="AV233" s="13" t="s">
        <v>92</v>
      </c>
      <c r="AW233" s="13" t="s">
        <v>32</v>
      </c>
      <c r="AX233" s="13" t="s">
        <v>76</v>
      </c>
      <c r="AY233" s="200" t="s">
        <v>185</v>
      </c>
    </row>
    <row r="234" s="16" customFormat="1">
      <c r="A234" s="16"/>
      <c r="B234" s="234"/>
      <c r="C234" s="16"/>
      <c r="D234" s="194" t="s">
        <v>194</v>
      </c>
      <c r="E234" s="235" t="s">
        <v>1</v>
      </c>
      <c r="F234" s="236" t="s">
        <v>293</v>
      </c>
      <c r="G234" s="16"/>
      <c r="H234" s="237">
        <v>15.779999999999999</v>
      </c>
      <c r="I234" s="238"/>
      <c r="J234" s="16"/>
      <c r="K234" s="16"/>
      <c r="L234" s="234"/>
      <c r="M234" s="239"/>
      <c r="N234" s="240"/>
      <c r="O234" s="240"/>
      <c r="P234" s="240"/>
      <c r="Q234" s="240"/>
      <c r="R234" s="240"/>
      <c r="S234" s="240"/>
      <c r="T234" s="241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T234" s="235" t="s">
        <v>194</v>
      </c>
      <c r="AU234" s="235" t="s">
        <v>84</v>
      </c>
      <c r="AV234" s="16" t="s">
        <v>111</v>
      </c>
      <c r="AW234" s="16" t="s">
        <v>32</v>
      </c>
      <c r="AX234" s="16" t="s">
        <v>76</v>
      </c>
      <c r="AY234" s="235" t="s">
        <v>185</v>
      </c>
    </row>
    <row r="235" s="14" customFormat="1">
      <c r="A235" s="14"/>
      <c r="B235" s="219"/>
      <c r="C235" s="14"/>
      <c r="D235" s="194" t="s">
        <v>194</v>
      </c>
      <c r="E235" s="220" t="s">
        <v>1</v>
      </c>
      <c r="F235" s="221" t="s">
        <v>4173</v>
      </c>
      <c r="G235" s="14"/>
      <c r="H235" s="220" t="s">
        <v>1</v>
      </c>
      <c r="I235" s="222"/>
      <c r="J235" s="14"/>
      <c r="K235" s="14"/>
      <c r="L235" s="219"/>
      <c r="M235" s="223"/>
      <c r="N235" s="224"/>
      <c r="O235" s="224"/>
      <c r="P235" s="224"/>
      <c r="Q235" s="224"/>
      <c r="R235" s="224"/>
      <c r="S235" s="224"/>
      <c r="T235" s="225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20" t="s">
        <v>194</v>
      </c>
      <c r="AU235" s="220" t="s">
        <v>84</v>
      </c>
      <c r="AV235" s="14" t="s">
        <v>84</v>
      </c>
      <c r="AW235" s="14" t="s">
        <v>32</v>
      </c>
      <c r="AX235" s="14" t="s">
        <v>76</v>
      </c>
      <c r="AY235" s="220" t="s">
        <v>185</v>
      </c>
    </row>
    <row r="236" s="13" customFormat="1">
      <c r="A236" s="13"/>
      <c r="B236" s="199"/>
      <c r="C236" s="13"/>
      <c r="D236" s="194" t="s">
        <v>194</v>
      </c>
      <c r="E236" s="200" t="s">
        <v>1</v>
      </c>
      <c r="F236" s="201" t="s">
        <v>4174</v>
      </c>
      <c r="G236" s="13"/>
      <c r="H236" s="202">
        <v>44.505000000000003</v>
      </c>
      <c r="I236" s="203"/>
      <c r="J236" s="13"/>
      <c r="K236" s="13"/>
      <c r="L236" s="199"/>
      <c r="M236" s="204"/>
      <c r="N236" s="205"/>
      <c r="O236" s="205"/>
      <c r="P236" s="205"/>
      <c r="Q236" s="205"/>
      <c r="R236" s="205"/>
      <c r="S236" s="205"/>
      <c r="T236" s="206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00" t="s">
        <v>194</v>
      </c>
      <c r="AU236" s="200" t="s">
        <v>84</v>
      </c>
      <c r="AV236" s="13" t="s">
        <v>92</v>
      </c>
      <c r="AW236" s="13" t="s">
        <v>32</v>
      </c>
      <c r="AX236" s="13" t="s">
        <v>76</v>
      </c>
      <c r="AY236" s="200" t="s">
        <v>185</v>
      </c>
    </row>
    <row r="237" s="13" customFormat="1">
      <c r="A237" s="13"/>
      <c r="B237" s="199"/>
      <c r="C237" s="13"/>
      <c r="D237" s="194" t="s">
        <v>194</v>
      </c>
      <c r="E237" s="200" t="s">
        <v>1</v>
      </c>
      <c r="F237" s="201" t="s">
        <v>4175</v>
      </c>
      <c r="G237" s="13"/>
      <c r="H237" s="202">
        <v>3.375</v>
      </c>
      <c r="I237" s="203"/>
      <c r="J237" s="13"/>
      <c r="K237" s="13"/>
      <c r="L237" s="199"/>
      <c r="M237" s="204"/>
      <c r="N237" s="205"/>
      <c r="O237" s="205"/>
      <c r="P237" s="205"/>
      <c r="Q237" s="205"/>
      <c r="R237" s="205"/>
      <c r="S237" s="205"/>
      <c r="T237" s="206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00" t="s">
        <v>194</v>
      </c>
      <c r="AU237" s="200" t="s">
        <v>84</v>
      </c>
      <c r="AV237" s="13" t="s">
        <v>92</v>
      </c>
      <c r="AW237" s="13" t="s">
        <v>32</v>
      </c>
      <c r="AX237" s="13" t="s">
        <v>76</v>
      </c>
      <c r="AY237" s="200" t="s">
        <v>185</v>
      </c>
    </row>
    <row r="238" s="13" customFormat="1">
      <c r="A238" s="13"/>
      <c r="B238" s="199"/>
      <c r="C238" s="13"/>
      <c r="D238" s="194" t="s">
        <v>194</v>
      </c>
      <c r="E238" s="200" t="s">
        <v>1</v>
      </c>
      <c r="F238" s="201" t="s">
        <v>4176</v>
      </c>
      <c r="G238" s="13"/>
      <c r="H238" s="202">
        <v>23.399999999999999</v>
      </c>
      <c r="I238" s="203"/>
      <c r="J238" s="13"/>
      <c r="K238" s="13"/>
      <c r="L238" s="199"/>
      <c r="M238" s="204"/>
      <c r="N238" s="205"/>
      <c r="O238" s="205"/>
      <c r="P238" s="205"/>
      <c r="Q238" s="205"/>
      <c r="R238" s="205"/>
      <c r="S238" s="205"/>
      <c r="T238" s="206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00" t="s">
        <v>194</v>
      </c>
      <c r="AU238" s="200" t="s">
        <v>84</v>
      </c>
      <c r="AV238" s="13" t="s">
        <v>92</v>
      </c>
      <c r="AW238" s="13" t="s">
        <v>32</v>
      </c>
      <c r="AX238" s="13" t="s">
        <v>76</v>
      </c>
      <c r="AY238" s="200" t="s">
        <v>185</v>
      </c>
    </row>
    <row r="239" s="13" customFormat="1">
      <c r="A239" s="13"/>
      <c r="B239" s="199"/>
      <c r="C239" s="13"/>
      <c r="D239" s="194" t="s">
        <v>194</v>
      </c>
      <c r="E239" s="200" t="s">
        <v>1</v>
      </c>
      <c r="F239" s="201" t="s">
        <v>4177</v>
      </c>
      <c r="G239" s="13"/>
      <c r="H239" s="202">
        <v>16.763000000000002</v>
      </c>
      <c r="I239" s="203"/>
      <c r="J239" s="13"/>
      <c r="K239" s="13"/>
      <c r="L239" s="199"/>
      <c r="M239" s="204"/>
      <c r="N239" s="205"/>
      <c r="O239" s="205"/>
      <c r="P239" s="205"/>
      <c r="Q239" s="205"/>
      <c r="R239" s="205"/>
      <c r="S239" s="205"/>
      <c r="T239" s="206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00" t="s">
        <v>194</v>
      </c>
      <c r="AU239" s="200" t="s">
        <v>84</v>
      </c>
      <c r="AV239" s="13" t="s">
        <v>92</v>
      </c>
      <c r="AW239" s="13" t="s">
        <v>32</v>
      </c>
      <c r="AX239" s="13" t="s">
        <v>76</v>
      </c>
      <c r="AY239" s="200" t="s">
        <v>185</v>
      </c>
    </row>
    <row r="240" s="13" customFormat="1">
      <c r="A240" s="13"/>
      <c r="B240" s="199"/>
      <c r="C240" s="13"/>
      <c r="D240" s="194" t="s">
        <v>194</v>
      </c>
      <c r="E240" s="200" t="s">
        <v>1</v>
      </c>
      <c r="F240" s="201" t="s">
        <v>4178</v>
      </c>
      <c r="G240" s="13"/>
      <c r="H240" s="202">
        <v>34.448</v>
      </c>
      <c r="I240" s="203"/>
      <c r="J240" s="13"/>
      <c r="K240" s="13"/>
      <c r="L240" s="199"/>
      <c r="M240" s="204"/>
      <c r="N240" s="205"/>
      <c r="O240" s="205"/>
      <c r="P240" s="205"/>
      <c r="Q240" s="205"/>
      <c r="R240" s="205"/>
      <c r="S240" s="205"/>
      <c r="T240" s="206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00" t="s">
        <v>194</v>
      </c>
      <c r="AU240" s="200" t="s">
        <v>84</v>
      </c>
      <c r="AV240" s="13" t="s">
        <v>92</v>
      </c>
      <c r="AW240" s="13" t="s">
        <v>32</v>
      </c>
      <c r="AX240" s="13" t="s">
        <v>76</v>
      </c>
      <c r="AY240" s="200" t="s">
        <v>185</v>
      </c>
    </row>
    <row r="241" s="13" customFormat="1">
      <c r="A241" s="13"/>
      <c r="B241" s="199"/>
      <c r="C241" s="13"/>
      <c r="D241" s="194" t="s">
        <v>194</v>
      </c>
      <c r="E241" s="200" t="s">
        <v>1</v>
      </c>
      <c r="F241" s="201" t="s">
        <v>4179</v>
      </c>
      <c r="G241" s="13"/>
      <c r="H241" s="202">
        <v>23.129999999999999</v>
      </c>
      <c r="I241" s="203"/>
      <c r="J241" s="13"/>
      <c r="K241" s="13"/>
      <c r="L241" s="199"/>
      <c r="M241" s="204"/>
      <c r="N241" s="205"/>
      <c r="O241" s="205"/>
      <c r="P241" s="205"/>
      <c r="Q241" s="205"/>
      <c r="R241" s="205"/>
      <c r="S241" s="205"/>
      <c r="T241" s="206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00" t="s">
        <v>194</v>
      </c>
      <c r="AU241" s="200" t="s">
        <v>84</v>
      </c>
      <c r="AV241" s="13" t="s">
        <v>92</v>
      </c>
      <c r="AW241" s="13" t="s">
        <v>32</v>
      </c>
      <c r="AX241" s="13" t="s">
        <v>76</v>
      </c>
      <c r="AY241" s="200" t="s">
        <v>185</v>
      </c>
    </row>
    <row r="242" s="13" customFormat="1">
      <c r="A242" s="13"/>
      <c r="B242" s="199"/>
      <c r="C242" s="13"/>
      <c r="D242" s="194" t="s">
        <v>194</v>
      </c>
      <c r="E242" s="200" t="s">
        <v>1</v>
      </c>
      <c r="F242" s="201" t="s">
        <v>4180</v>
      </c>
      <c r="G242" s="13"/>
      <c r="H242" s="202">
        <v>22.725000000000001</v>
      </c>
      <c r="I242" s="203"/>
      <c r="J242" s="13"/>
      <c r="K242" s="13"/>
      <c r="L242" s="199"/>
      <c r="M242" s="204"/>
      <c r="N242" s="205"/>
      <c r="O242" s="205"/>
      <c r="P242" s="205"/>
      <c r="Q242" s="205"/>
      <c r="R242" s="205"/>
      <c r="S242" s="205"/>
      <c r="T242" s="206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00" t="s">
        <v>194</v>
      </c>
      <c r="AU242" s="200" t="s">
        <v>84</v>
      </c>
      <c r="AV242" s="13" t="s">
        <v>92</v>
      </c>
      <c r="AW242" s="13" t="s">
        <v>32</v>
      </c>
      <c r="AX242" s="13" t="s">
        <v>76</v>
      </c>
      <c r="AY242" s="200" t="s">
        <v>185</v>
      </c>
    </row>
    <row r="243" s="16" customFormat="1">
      <c r="A243" s="16"/>
      <c r="B243" s="234"/>
      <c r="C243" s="16"/>
      <c r="D243" s="194" t="s">
        <v>194</v>
      </c>
      <c r="E243" s="235" t="s">
        <v>1</v>
      </c>
      <c r="F243" s="236" t="s">
        <v>293</v>
      </c>
      <c r="G243" s="16"/>
      <c r="H243" s="237">
        <v>168.346</v>
      </c>
      <c r="I243" s="238"/>
      <c r="J243" s="16"/>
      <c r="K243" s="16"/>
      <c r="L243" s="234"/>
      <c r="M243" s="239"/>
      <c r="N243" s="240"/>
      <c r="O243" s="240"/>
      <c r="P243" s="240"/>
      <c r="Q243" s="240"/>
      <c r="R243" s="240"/>
      <c r="S243" s="240"/>
      <c r="T243" s="241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T243" s="235" t="s">
        <v>194</v>
      </c>
      <c r="AU243" s="235" t="s">
        <v>84</v>
      </c>
      <c r="AV243" s="16" t="s">
        <v>111</v>
      </c>
      <c r="AW243" s="16" t="s">
        <v>32</v>
      </c>
      <c r="AX243" s="16" t="s">
        <v>76</v>
      </c>
      <c r="AY243" s="235" t="s">
        <v>185</v>
      </c>
    </row>
    <row r="244" s="15" customFormat="1">
      <c r="A244" s="15"/>
      <c r="B244" s="226"/>
      <c r="C244" s="15"/>
      <c r="D244" s="194" t="s">
        <v>194</v>
      </c>
      <c r="E244" s="227" t="s">
        <v>1</v>
      </c>
      <c r="F244" s="228" t="s">
        <v>276</v>
      </c>
      <c r="G244" s="15"/>
      <c r="H244" s="229">
        <v>184.12600000000001</v>
      </c>
      <c r="I244" s="230"/>
      <c r="J244" s="15"/>
      <c r="K244" s="15"/>
      <c r="L244" s="226"/>
      <c r="M244" s="231"/>
      <c r="N244" s="232"/>
      <c r="O244" s="232"/>
      <c r="P244" s="232"/>
      <c r="Q244" s="232"/>
      <c r="R244" s="232"/>
      <c r="S244" s="232"/>
      <c r="T244" s="233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T244" s="227" t="s">
        <v>194</v>
      </c>
      <c r="AU244" s="227" t="s">
        <v>84</v>
      </c>
      <c r="AV244" s="15" t="s">
        <v>191</v>
      </c>
      <c r="AW244" s="15" t="s">
        <v>32</v>
      </c>
      <c r="AX244" s="15" t="s">
        <v>84</v>
      </c>
      <c r="AY244" s="227" t="s">
        <v>185</v>
      </c>
    </row>
    <row r="245" s="14" customFormat="1">
      <c r="A245" s="14"/>
      <c r="B245" s="219"/>
      <c r="C245" s="14"/>
      <c r="D245" s="194" t="s">
        <v>194</v>
      </c>
      <c r="E245" s="220" t="s">
        <v>1</v>
      </c>
      <c r="F245" s="221" t="s">
        <v>4155</v>
      </c>
      <c r="G245" s="14"/>
      <c r="H245" s="220" t="s">
        <v>1</v>
      </c>
      <c r="I245" s="222"/>
      <c r="J245" s="14"/>
      <c r="K245" s="14"/>
      <c r="L245" s="219"/>
      <c r="M245" s="223"/>
      <c r="N245" s="224"/>
      <c r="O245" s="224"/>
      <c r="P245" s="224"/>
      <c r="Q245" s="224"/>
      <c r="R245" s="224"/>
      <c r="S245" s="224"/>
      <c r="T245" s="225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20" t="s">
        <v>194</v>
      </c>
      <c r="AU245" s="220" t="s">
        <v>84</v>
      </c>
      <c r="AV245" s="14" t="s">
        <v>84</v>
      </c>
      <c r="AW245" s="14" t="s">
        <v>32</v>
      </c>
      <c r="AX245" s="14" t="s">
        <v>76</v>
      </c>
      <c r="AY245" s="220" t="s">
        <v>185</v>
      </c>
    </row>
    <row r="246" s="2" customFormat="1" ht="37.8" customHeight="1">
      <c r="A246" s="38"/>
      <c r="B246" s="180"/>
      <c r="C246" s="181" t="s">
        <v>229</v>
      </c>
      <c r="D246" s="181" t="s">
        <v>187</v>
      </c>
      <c r="E246" s="182" t="s">
        <v>3997</v>
      </c>
      <c r="F246" s="183" t="s">
        <v>3998</v>
      </c>
      <c r="G246" s="184" t="s">
        <v>190</v>
      </c>
      <c r="H246" s="185">
        <v>73.650000000000006</v>
      </c>
      <c r="I246" s="186"/>
      <c r="J246" s="187">
        <f>ROUND(I246*H246,2)</f>
        <v>0</v>
      </c>
      <c r="K246" s="183" t="s">
        <v>199</v>
      </c>
      <c r="L246" s="39"/>
      <c r="M246" s="188" t="s">
        <v>1</v>
      </c>
      <c r="N246" s="189" t="s">
        <v>42</v>
      </c>
      <c r="O246" s="77"/>
      <c r="P246" s="190">
        <f>O246*H246</f>
        <v>0</v>
      </c>
      <c r="Q246" s="190">
        <v>0.0030000000000000001</v>
      </c>
      <c r="R246" s="190">
        <f>Q246*H246</f>
        <v>0.22095000000000004</v>
      </c>
      <c r="S246" s="190">
        <v>0</v>
      </c>
      <c r="T246" s="191">
        <f>S246*H246</f>
        <v>0</v>
      </c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R246" s="192" t="s">
        <v>191</v>
      </c>
      <c r="AT246" s="192" t="s">
        <v>187</v>
      </c>
      <c r="AU246" s="192" t="s">
        <v>84</v>
      </c>
      <c r="AY246" s="19" t="s">
        <v>185</v>
      </c>
      <c r="BE246" s="193">
        <f>IF(N246="základní",J246,0)</f>
        <v>0</v>
      </c>
      <c r="BF246" s="193">
        <f>IF(N246="snížená",J246,0)</f>
        <v>0</v>
      </c>
      <c r="BG246" s="193">
        <f>IF(N246="zákl. přenesená",J246,0)</f>
        <v>0</v>
      </c>
      <c r="BH246" s="193">
        <f>IF(N246="sníž. přenesená",J246,0)</f>
        <v>0</v>
      </c>
      <c r="BI246" s="193">
        <f>IF(N246="nulová",J246,0)</f>
        <v>0</v>
      </c>
      <c r="BJ246" s="19" t="s">
        <v>92</v>
      </c>
      <c r="BK246" s="193">
        <f>ROUND(I246*H246,2)</f>
        <v>0</v>
      </c>
      <c r="BL246" s="19" t="s">
        <v>191</v>
      </c>
      <c r="BM246" s="192" t="s">
        <v>4181</v>
      </c>
    </row>
    <row r="247" s="2" customFormat="1">
      <c r="A247" s="38"/>
      <c r="B247" s="39"/>
      <c r="C247" s="38"/>
      <c r="D247" s="194" t="s">
        <v>193</v>
      </c>
      <c r="E247" s="38"/>
      <c r="F247" s="195" t="s">
        <v>3998</v>
      </c>
      <c r="G247" s="38"/>
      <c r="H247" s="38"/>
      <c r="I247" s="196"/>
      <c r="J247" s="38"/>
      <c r="K247" s="38"/>
      <c r="L247" s="39"/>
      <c r="M247" s="197"/>
      <c r="N247" s="198"/>
      <c r="O247" s="77"/>
      <c r="P247" s="77"/>
      <c r="Q247" s="77"/>
      <c r="R247" s="77"/>
      <c r="S247" s="77"/>
      <c r="T247" s="7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T247" s="19" t="s">
        <v>193</v>
      </c>
      <c r="AU247" s="19" t="s">
        <v>84</v>
      </c>
    </row>
    <row r="248" s="2" customFormat="1">
      <c r="A248" s="38"/>
      <c r="B248" s="39"/>
      <c r="C248" s="38"/>
      <c r="D248" s="207" t="s">
        <v>201</v>
      </c>
      <c r="E248" s="38"/>
      <c r="F248" s="208" t="s">
        <v>4000</v>
      </c>
      <c r="G248" s="38"/>
      <c r="H248" s="38"/>
      <c r="I248" s="196"/>
      <c r="J248" s="38"/>
      <c r="K248" s="38"/>
      <c r="L248" s="39"/>
      <c r="M248" s="197"/>
      <c r="N248" s="198"/>
      <c r="O248" s="77"/>
      <c r="P248" s="77"/>
      <c r="Q248" s="77"/>
      <c r="R248" s="77"/>
      <c r="S248" s="77"/>
      <c r="T248" s="7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T248" s="19" t="s">
        <v>201</v>
      </c>
      <c r="AU248" s="19" t="s">
        <v>84</v>
      </c>
    </row>
    <row r="249" s="14" customFormat="1">
      <c r="A249" s="14"/>
      <c r="B249" s="219"/>
      <c r="C249" s="14"/>
      <c r="D249" s="194" t="s">
        <v>194</v>
      </c>
      <c r="E249" s="220" t="s">
        <v>1</v>
      </c>
      <c r="F249" s="221" t="s">
        <v>4119</v>
      </c>
      <c r="G249" s="14"/>
      <c r="H249" s="220" t="s">
        <v>1</v>
      </c>
      <c r="I249" s="222"/>
      <c r="J249" s="14"/>
      <c r="K249" s="14"/>
      <c r="L249" s="219"/>
      <c r="M249" s="223"/>
      <c r="N249" s="224"/>
      <c r="O249" s="224"/>
      <c r="P249" s="224"/>
      <c r="Q249" s="224"/>
      <c r="R249" s="224"/>
      <c r="S249" s="224"/>
      <c r="T249" s="225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20" t="s">
        <v>194</v>
      </c>
      <c r="AU249" s="220" t="s">
        <v>84</v>
      </c>
      <c r="AV249" s="14" t="s">
        <v>84</v>
      </c>
      <c r="AW249" s="14" t="s">
        <v>32</v>
      </c>
      <c r="AX249" s="14" t="s">
        <v>76</v>
      </c>
      <c r="AY249" s="220" t="s">
        <v>185</v>
      </c>
    </row>
    <row r="250" s="13" customFormat="1">
      <c r="A250" s="13"/>
      <c r="B250" s="199"/>
      <c r="C250" s="13"/>
      <c r="D250" s="194" t="s">
        <v>194</v>
      </c>
      <c r="E250" s="200" t="s">
        <v>1</v>
      </c>
      <c r="F250" s="201" t="s">
        <v>4139</v>
      </c>
      <c r="G250" s="13"/>
      <c r="H250" s="202">
        <v>6.3120000000000003</v>
      </c>
      <c r="I250" s="203"/>
      <c r="J250" s="13"/>
      <c r="K250" s="13"/>
      <c r="L250" s="199"/>
      <c r="M250" s="204"/>
      <c r="N250" s="205"/>
      <c r="O250" s="205"/>
      <c r="P250" s="205"/>
      <c r="Q250" s="205"/>
      <c r="R250" s="205"/>
      <c r="S250" s="205"/>
      <c r="T250" s="206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00" t="s">
        <v>194</v>
      </c>
      <c r="AU250" s="200" t="s">
        <v>84</v>
      </c>
      <c r="AV250" s="13" t="s">
        <v>92</v>
      </c>
      <c r="AW250" s="13" t="s">
        <v>32</v>
      </c>
      <c r="AX250" s="13" t="s">
        <v>76</v>
      </c>
      <c r="AY250" s="200" t="s">
        <v>185</v>
      </c>
    </row>
    <row r="251" s="16" customFormat="1">
      <c r="A251" s="16"/>
      <c r="B251" s="234"/>
      <c r="C251" s="16"/>
      <c r="D251" s="194" t="s">
        <v>194</v>
      </c>
      <c r="E251" s="235" t="s">
        <v>1</v>
      </c>
      <c r="F251" s="236" t="s">
        <v>293</v>
      </c>
      <c r="G251" s="16"/>
      <c r="H251" s="237">
        <v>6.3120000000000003</v>
      </c>
      <c r="I251" s="238"/>
      <c r="J251" s="16"/>
      <c r="K251" s="16"/>
      <c r="L251" s="234"/>
      <c r="M251" s="239"/>
      <c r="N251" s="240"/>
      <c r="O251" s="240"/>
      <c r="P251" s="240"/>
      <c r="Q251" s="240"/>
      <c r="R251" s="240"/>
      <c r="S251" s="240"/>
      <c r="T251" s="241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T251" s="235" t="s">
        <v>194</v>
      </c>
      <c r="AU251" s="235" t="s">
        <v>84</v>
      </c>
      <c r="AV251" s="16" t="s">
        <v>111</v>
      </c>
      <c r="AW251" s="16" t="s">
        <v>32</v>
      </c>
      <c r="AX251" s="16" t="s">
        <v>76</v>
      </c>
      <c r="AY251" s="235" t="s">
        <v>185</v>
      </c>
    </row>
    <row r="252" s="14" customFormat="1">
      <c r="A252" s="14"/>
      <c r="B252" s="219"/>
      <c r="C252" s="14"/>
      <c r="D252" s="194" t="s">
        <v>194</v>
      </c>
      <c r="E252" s="220" t="s">
        <v>1</v>
      </c>
      <c r="F252" s="221" t="s">
        <v>4182</v>
      </c>
      <c r="G252" s="14"/>
      <c r="H252" s="220" t="s">
        <v>1</v>
      </c>
      <c r="I252" s="222"/>
      <c r="J252" s="14"/>
      <c r="K252" s="14"/>
      <c r="L252" s="219"/>
      <c r="M252" s="223"/>
      <c r="N252" s="224"/>
      <c r="O252" s="224"/>
      <c r="P252" s="224"/>
      <c r="Q252" s="224"/>
      <c r="R252" s="224"/>
      <c r="S252" s="224"/>
      <c r="T252" s="225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20" t="s">
        <v>194</v>
      </c>
      <c r="AU252" s="220" t="s">
        <v>84</v>
      </c>
      <c r="AV252" s="14" t="s">
        <v>84</v>
      </c>
      <c r="AW252" s="14" t="s">
        <v>32</v>
      </c>
      <c r="AX252" s="14" t="s">
        <v>76</v>
      </c>
      <c r="AY252" s="220" t="s">
        <v>185</v>
      </c>
    </row>
    <row r="253" s="13" customFormat="1">
      <c r="A253" s="13"/>
      <c r="B253" s="199"/>
      <c r="C253" s="13"/>
      <c r="D253" s="194" t="s">
        <v>194</v>
      </c>
      <c r="E253" s="200" t="s">
        <v>1</v>
      </c>
      <c r="F253" s="201" t="s">
        <v>4141</v>
      </c>
      <c r="G253" s="13"/>
      <c r="H253" s="202">
        <v>17.802</v>
      </c>
      <c r="I253" s="203"/>
      <c r="J253" s="13"/>
      <c r="K253" s="13"/>
      <c r="L253" s="199"/>
      <c r="M253" s="204"/>
      <c r="N253" s="205"/>
      <c r="O253" s="205"/>
      <c r="P253" s="205"/>
      <c r="Q253" s="205"/>
      <c r="R253" s="205"/>
      <c r="S253" s="205"/>
      <c r="T253" s="206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00" t="s">
        <v>194</v>
      </c>
      <c r="AU253" s="200" t="s">
        <v>84</v>
      </c>
      <c r="AV253" s="13" t="s">
        <v>92</v>
      </c>
      <c r="AW253" s="13" t="s">
        <v>32</v>
      </c>
      <c r="AX253" s="13" t="s">
        <v>76</v>
      </c>
      <c r="AY253" s="200" t="s">
        <v>185</v>
      </c>
    </row>
    <row r="254" s="13" customFormat="1">
      <c r="A254" s="13"/>
      <c r="B254" s="199"/>
      <c r="C254" s="13"/>
      <c r="D254" s="194" t="s">
        <v>194</v>
      </c>
      <c r="E254" s="200" t="s">
        <v>1</v>
      </c>
      <c r="F254" s="201" t="s">
        <v>4143</v>
      </c>
      <c r="G254" s="13"/>
      <c r="H254" s="202">
        <v>1.3500000000000001</v>
      </c>
      <c r="I254" s="203"/>
      <c r="J254" s="13"/>
      <c r="K254" s="13"/>
      <c r="L254" s="199"/>
      <c r="M254" s="204"/>
      <c r="N254" s="205"/>
      <c r="O254" s="205"/>
      <c r="P254" s="205"/>
      <c r="Q254" s="205"/>
      <c r="R254" s="205"/>
      <c r="S254" s="205"/>
      <c r="T254" s="206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00" t="s">
        <v>194</v>
      </c>
      <c r="AU254" s="200" t="s">
        <v>84</v>
      </c>
      <c r="AV254" s="13" t="s">
        <v>92</v>
      </c>
      <c r="AW254" s="13" t="s">
        <v>32</v>
      </c>
      <c r="AX254" s="13" t="s">
        <v>76</v>
      </c>
      <c r="AY254" s="200" t="s">
        <v>185</v>
      </c>
    </row>
    <row r="255" s="13" customFormat="1">
      <c r="A255" s="13"/>
      <c r="B255" s="199"/>
      <c r="C255" s="13"/>
      <c r="D255" s="194" t="s">
        <v>194</v>
      </c>
      <c r="E255" s="200" t="s">
        <v>1</v>
      </c>
      <c r="F255" s="201" t="s">
        <v>4144</v>
      </c>
      <c r="G255" s="13"/>
      <c r="H255" s="202">
        <v>9.3599999999999994</v>
      </c>
      <c r="I255" s="203"/>
      <c r="J255" s="13"/>
      <c r="K255" s="13"/>
      <c r="L255" s="199"/>
      <c r="M255" s="204"/>
      <c r="N255" s="205"/>
      <c r="O255" s="205"/>
      <c r="P255" s="205"/>
      <c r="Q255" s="205"/>
      <c r="R255" s="205"/>
      <c r="S255" s="205"/>
      <c r="T255" s="206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00" t="s">
        <v>194</v>
      </c>
      <c r="AU255" s="200" t="s">
        <v>84</v>
      </c>
      <c r="AV255" s="13" t="s">
        <v>92</v>
      </c>
      <c r="AW255" s="13" t="s">
        <v>32</v>
      </c>
      <c r="AX255" s="13" t="s">
        <v>76</v>
      </c>
      <c r="AY255" s="200" t="s">
        <v>185</v>
      </c>
    </row>
    <row r="256" s="13" customFormat="1">
      <c r="A256" s="13"/>
      <c r="B256" s="199"/>
      <c r="C256" s="13"/>
      <c r="D256" s="194" t="s">
        <v>194</v>
      </c>
      <c r="E256" s="200" t="s">
        <v>1</v>
      </c>
      <c r="F256" s="201" t="s">
        <v>4146</v>
      </c>
      <c r="G256" s="13"/>
      <c r="H256" s="202">
        <v>6.7050000000000001</v>
      </c>
      <c r="I256" s="203"/>
      <c r="J256" s="13"/>
      <c r="K256" s="13"/>
      <c r="L256" s="199"/>
      <c r="M256" s="204"/>
      <c r="N256" s="205"/>
      <c r="O256" s="205"/>
      <c r="P256" s="205"/>
      <c r="Q256" s="205"/>
      <c r="R256" s="205"/>
      <c r="S256" s="205"/>
      <c r="T256" s="206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00" t="s">
        <v>194</v>
      </c>
      <c r="AU256" s="200" t="s">
        <v>84</v>
      </c>
      <c r="AV256" s="13" t="s">
        <v>92</v>
      </c>
      <c r="AW256" s="13" t="s">
        <v>32</v>
      </c>
      <c r="AX256" s="13" t="s">
        <v>76</v>
      </c>
      <c r="AY256" s="200" t="s">
        <v>185</v>
      </c>
    </row>
    <row r="257" s="13" customFormat="1">
      <c r="A257" s="13"/>
      <c r="B257" s="199"/>
      <c r="C257" s="13"/>
      <c r="D257" s="194" t="s">
        <v>194</v>
      </c>
      <c r="E257" s="200" t="s">
        <v>1</v>
      </c>
      <c r="F257" s="201" t="s">
        <v>4142</v>
      </c>
      <c r="G257" s="13"/>
      <c r="H257" s="202">
        <v>13.779</v>
      </c>
      <c r="I257" s="203"/>
      <c r="J257" s="13"/>
      <c r="K257" s="13"/>
      <c r="L257" s="199"/>
      <c r="M257" s="204"/>
      <c r="N257" s="205"/>
      <c r="O257" s="205"/>
      <c r="P257" s="205"/>
      <c r="Q257" s="205"/>
      <c r="R257" s="205"/>
      <c r="S257" s="205"/>
      <c r="T257" s="206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00" t="s">
        <v>194</v>
      </c>
      <c r="AU257" s="200" t="s">
        <v>84</v>
      </c>
      <c r="AV257" s="13" t="s">
        <v>92</v>
      </c>
      <c r="AW257" s="13" t="s">
        <v>32</v>
      </c>
      <c r="AX257" s="13" t="s">
        <v>76</v>
      </c>
      <c r="AY257" s="200" t="s">
        <v>185</v>
      </c>
    </row>
    <row r="258" s="13" customFormat="1">
      <c r="A258" s="13"/>
      <c r="B258" s="199"/>
      <c r="C258" s="13"/>
      <c r="D258" s="194" t="s">
        <v>194</v>
      </c>
      <c r="E258" s="200" t="s">
        <v>1</v>
      </c>
      <c r="F258" s="201" t="s">
        <v>4145</v>
      </c>
      <c r="G258" s="13"/>
      <c r="H258" s="202">
        <v>9.2520000000000007</v>
      </c>
      <c r="I258" s="203"/>
      <c r="J258" s="13"/>
      <c r="K258" s="13"/>
      <c r="L258" s="199"/>
      <c r="M258" s="204"/>
      <c r="N258" s="205"/>
      <c r="O258" s="205"/>
      <c r="P258" s="205"/>
      <c r="Q258" s="205"/>
      <c r="R258" s="205"/>
      <c r="S258" s="205"/>
      <c r="T258" s="206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00" t="s">
        <v>194</v>
      </c>
      <c r="AU258" s="200" t="s">
        <v>84</v>
      </c>
      <c r="AV258" s="13" t="s">
        <v>92</v>
      </c>
      <c r="AW258" s="13" t="s">
        <v>32</v>
      </c>
      <c r="AX258" s="13" t="s">
        <v>76</v>
      </c>
      <c r="AY258" s="200" t="s">
        <v>185</v>
      </c>
    </row>
    <row r="259" s="13" customFormat="1">
      <c r="A259" s="13"/>
      <c r="B259" s="199"/>
      <c r="C259" s="13"/>
      <c r="D259" s="194" t="s">
        <v>194</v>
      </c>
      <c r="E259" s="200" t="s">
        <v>1</v>
      </c>
      <c r="F259" s="201" t="s">
        <v>4147</v>
      </c>
      <c r="G259" s="13"/>
      <c r="H259" s="202">
        <v>9.0899999999999999</v>
      </c>
      <c r="I259" s="203"/>
      <c r="J259" s="13"/>
      <c r="K259" s="13"/>
      <c r="L259" s="199"/>
      <c r="M259" s="204"/>
      <c r="N259" s="205"/>
      <c r="O259" s="205"/>
      <c r="P259" s="205"/>
      <c r="Q259" s="205"/>
      <c r="R259" s="205"/>
      <c r="S259" s="205"/>
      <c r="T259" s="206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00" t="s">
        <v>194</v>
      </c>
      <c r="AU259" s="200" t="s">
        <v>84</v>
      </c>
      <c r="AV259" s="13" t="s">
        <v>92</v>
      </c>
      <c r="AW259" s="13" t="s">
        <v>32</v>
      </c>
      <c r="AX259" s="13" t="s">
        <v>76</v>
      </c>
      <c r="AY259" s="200" t="s">
        <v>185</v>
      </c>
    </row>
    <row r="260" s="16" customFormat="1">
      <c r="A260" s="16"/>
      <c r="B260" s="234"/>
      <c r="C260" s="16"/>
      <c r="D260" s="194" t="s">
        <v>194</v>
      </c>
      <c r="E260" s="235" t="s">
        <v>1</v>
      </c>
      <c r="F260" s="236" t="s">
        <v>293</v>
      </c>
      <c r="G260" s="16"/>
      <c r="H260" s="237">
        <v>67.337999999999994</v>
      </c>
      <c r="I260" s="238"/>
      <c r="J260" s="16"/>
      <c r="K260" s="16"/>
      <c r="L260" s="234"/>
      <c r="M260" s="239"/>
      <c r="N260" s="240"/>
      <c r="O260" s="240"/>
      <c r="P260" s="240"/>
      <c r="Q260" s="240"/>
      <c r="R260" s="240"/>
      <c r="S260" s="240"/>
      <c r="T260" s="241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T260" s="235" t="s">
        <v>194</v>
      </c>
      <c r="AU260" s="235" t="s">
        <v>84</v>
      </c>
      <c r="AV260" s="16" t="s">
        <v>111</v>
      </c>
      <c r="AW260" s="16" t="s">
        <v>32</v>
      </c>
      <c r="AX260" s="16" t="s">
        <v>76</v>
      </c>
      <c r="AY260" s="235" t="s">
        <v>185</v>
      </c>
    </row>
    <row r="261" s="15" customFormat="1">
      <c r="A261" s="15"/>
      <c r="B261" s="226"/>
      <c r="C261" s="15"/>
      <c r="D261" s="194" t="s">
        <v>194</v>
      </c>
      <c r="E261" s="227" t="s">
        <v>1</v>
      </c>
      <c r="F261" s="228" t="s">
        <v>276</v>
      </c>
      <c r="G261" s="15"/>
      <c r="H261" s="229">
        <v>73.649999999999991</v>
      </c>
      <c r="I261" s="230"/>
      <c r="J261" s="15"/>
      <c r="K261" s="15"/>
      <c r="L261" s="226"/>
      <c r="M261" s="231"/>
      <c r="N261" s="232"/>
      <c r="O261" s="232"/>
      <c r="P261" s="232"/>
      <c r="Q261" s="232"/>
      <c r="R261" s="232"/>
      <c r="S261" s="232"/>
      <c r="T261" s="233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T261" s="227" t="s">
        <v>194</v>
      </c>
      <c r="AU261" s="227" t="s">
        <v>84</v>
      </c>
      <c r="AV261" s="15" t="s">
        <v>191</v>
      </c>
      <c r="AW261" s="15" t="s">
        <v>32</v>
      </c>
      <c r="AX261" s="15" t="s">
        <v>84</v>
      </c>
      <c r="AY261" s="227" t="s">
        <v>185</v>
      </c>
    </row>
    <row r="262" s="14" customFormat="1">
      <c r="A262" s="14"/>
      <c r="B262" s="219"/>
      <c r="C262" s="14"/>
      <c r="D262" s="194" t="s">
        <v>194</v>
      </c>
      <c r="E262" s="220" t="s">
        <v>1</v>
      </c>
      <c r="F262" s="221" t="s">
        <v>4155</v>
      </c>
      <c r="G262" s="14"/>
      <c r="H262" s="220" t="s">
        <v>1</v>
      </c>
      <c r="I262" s="222"/>
      <c r="J262" s="14"/>
      <c r="K262" s="14"/>
      <c r="L262" s="219"/>
      <c r="M262" s="223"/>
      <c r="N262" s="224"/>
      <c r="O262" s="224"/>
      <c r="P262" s="224"/>
      <c r="Q262" s="224"/>
      <c r="R262" s="224"/>
      <c r="S262" s="224"/>
      <c r="T262" s="225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20" t="s">
        <v>194</v>
      </c>
      <c r="AU262" s="220" t="s">
        <v>84</v>
      </c>
      <c r="AV262" s="14" t="s">
        <v>84</v>
      </c>
      <c r="AW262" s="14" t="s">
        <v>32</v>
      </c>
      <c r="AX262" s="14" t="s">
        <v>76</v>
      </c>
      <c r="AY262" s="220" t="s">
        <v>185</v>
      </c>
    </row>
    <row r="263" s="2" customFormat="1" ht="24.15" customHeight="1">
      <c r="A263" s="38"/>
      <c r="B263" s="180"/>
      <c r="C263" s="181" t="s">
        <v>234</v>
      </c>
      <c r="D263" s="181" t="s">
        <v>187</v>
      </c>
      <c r="E263" s="182" t="s">
        <v>4183</v>
      </c>
      <c r="F263" s="183" t="s">
        <v>4184</v>
      </c>
      <c r="G263" s="184" t="s">
        <v>190</v>
      </c>
      <c r="H263" s="185">
        <v>148.184</v>
      </c>
      <c r="I263" s="186"/>
      <c r="J263" s="187">
        <f>ROUND(I263*H263,2)</f>
        <v>0</v>
      </c>
      <c r="K263" s="183" t="s">
        <v>199</v>
      </c>
      <c r="L263" s="39"/>
      <c r="M263" s="188" t="s">
        <v>1</v>
      </c>
      <c r="N263" s="189" t="s">
        <v>42</v>
      </c>
      <c r="O263" s="77"/>
      <c r="P263" s="190">
        <f>O263*H263</f>
        <v>0</v>
      </c>
      <c r="Q263" s="190">
        <v>0.0089999999999999993</v>
      </c>
      <c r="R263" s="190">
        <f>Q263*H263</f>
        <v>1.333656</v>
      </c>
      <c r="S263" s="190">
        <v>0</v>
      </c>
      <c r="T263" s="191">
        <f>S263*H263</f>
        <v>0</v>
      </c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R263" s="192" t="s">
        <v>191</v>
      </c>
      <c r="AT263" s="192" t="s">
        <v>187</v>
      </c>
      <c r="AU263" s="192" t="s">
        <v>84</v>
      </c>
      <c r="AY263" s="19" t="s">
        <v>185</v>
      </c>
      <c r="BE263" s="193">
        <f>IF(N263="základní",J263,0)</f>
        <v>0</v>
      </c>
      <c r="BF263" s="193">
        <f>IF(N263="snížená",J263,0)</f>
        <v>0</v>
      </c>
      <c r="BG263" s="193">
        <f>IF(N263="zákl. přenesená",J263,0)</f>
        <v>0</v>
      </c>
      <c r="BH263" s="193">
        <f>IF(N263="sníž. přenesená",J263,0)</f>
        <v>0</v>
      </c>
      <c r="BI263" s="193">
        <f>IF(N263="nulová",J263,0)</f>
        <v>0</v>
      </c>
      <c r="BJ263" s="19" t="s">
        <v>92</v>
      </c>
      <c r="BK263" s="193">
        <f>ROUND(I263*H263,2)</f>
        <v>0</v>
      </c>
      <c r="BL263" s="19" t="s">
        <v>191</v>
      </c>
      <c r="BM263" s="192" t="s">
        <v>4185</v>
      </c>
    </row>
    <row r="264" s="2" customFormat="1">
      <c r="A264" s="38"/>
      <c r="B264" s="39"/>
      <c r="C264" s="38"/>
      <c r="D264" s="194" t="s">
        <v>193</v>
      </c>
      <c r="E264" s="38"/>
      <c r="F264" s="195" t="s">
        <v>4184</v>
      </c>
      <c r="G264" s="38"/>
      <c r="H264" s="38"/>
      <c r="I264" s="196"/>
      <c r="J264" s="38"/>
      <c r="K264" s="38"/>
      <c r="L264" s="39"/>
      <c r="M264" s="197"/>
      <c r="N264" s="198"/>
      <c r="O264" s="77"/>
      <c r="P264" s="77"/>
      <c r="Q264" s="77"/>
      <c r="R264" s="77"/>
      <c r="S264" s="77"/>
      <c r="T264" s="7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T264" s="19" t="s">
        <v>193</v>
      </c>
      <c r="AU264" s="19" t="s">
        <v>84</v>
      </c>
    </row>
    <row r="265" s="2" customFormat="1">
      <c r="A265" s="38"/>
      <c r="B265" s="39"/>
      <c r="C265" s="38"/>
      <c r="D265" s="207" t="s">
        <v>201</v>
      </c>
      <c r="E265" s="38"/>
      <c r="F265" s="208" t="s">
        <v>4186</v>
      </c>
      <c r="G265" s="38"/>
      <c r="H265" s="38"/>
      <c r="I265" s="196"/>
      <c r="J265" s="38"/>
      <c r="K265" s="38"/>
      <c r="L265" s="39"/>
      <c r="M265" s="197"/>
      <c r="N265" s="198"/>
      <c r="O265" s="77"/>
      <c r="P265" s="77"/>
      <c r="Q265" s="77"/>
      <c r="R265" s="77"/>
      <c r="S265" s="77"/>
      <c r="T265" s="7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T265" s="19" t="s">
        <v>201</v>
      </c>
      <c r="AU265" s="19" t="s">
        <v>84</v>
      </c>
    </row>
    <row r="266" s="14" customFormat="1">
      <c r="A266" s="14"/>
      <c r="B266" s="219"/>
      <c r="C266" s="14"/>
      <c r="D266" s="194" t="s">
        <v>194</v>
      </c>
      <c r="E266" s="220" t="s">
        <v>1</v>
      </c>
      <c r="F266" s="221" t="s">
        <v>4119</v>
      </c>
      <c r="G266" s="14"/>
      <c r="H266" s="220" t="s">
        <v>1</v>
      </c>
      <c r="I266" s="222"/>
      <c r="J266" s="14"/>
      <c r="K266" s="14"/>
      <c r="L266" s="219"/>
      <c r="M266" s="223"/>
      <c r="N266" s="224"/>
      <c r="O266" s="224"/>
      <c r="P266" s="224"/>
      <c r="Q266" s="224"/>
      <c r="R266" s="224"/>
      <c r="S266" s="224"/>
      <c r="T266" s="225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20" t="s">
        <v>194</v>
      </c>
      <c r="AU266" s="220" t="s">
        <v>84</v>
      </c>
      <c r="AV266" s="14" t="s">
        <v>84</v>
      </c>
      <c r="AW266" s="14" t="s">
        <v>32</v>
      </c>
      <c r="AX266" s="14" t="s">
        <v>76</v>
      </c>
      <c r="AY266" s="220" t="s">
        <v>185</v>
      </c>
    </row>
    <row r="267" s="14" customFormat="1">
      <c r="A267" s="14"/>
      <c r="B267" s="219"/>
      <c r="C267" s="14"/>
      <c r="D267" s="194" t="s">
        <v>194</v>
      </c>
      <c r="E267" s="220" t="s">
        <v>1</v>
      </c>
      <c r="F267" s="221" t="s">
        <v>4187</v>
      </c>
      <c r="G267" s="14"/>
      <c r="H267" s="220" t="s">
        <v>1</v>
      </c>
      <c r="I267" s="222"/>
      <c r="J267" s="14"/>
      <c r="K267" s="14"/>
      <c r="L267" s="219"/>
      <c r="M267" s="223"/>
      <c r="N267" s="224"/>
      <c r="O267" s="224"/>
      <c r="P267" s="224"/>
      <c r="Q267" s="224"/>
      <c r="R267" s="224"/>
      <c r="S267" s="224"/>
      <c r="T267" s="225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20" t="s">
        <v>194</v>
      </c>
      <c r="AU267" s="220" t="s">
        <v>84</v>
      </c>
      <c r="AV267" s="14" t="s">
        <v>84</v>
      </c>
      <c r="AW267" s="14" t="s">
        <v>32</v>
      </c>
      <c r="AX267" s="14" t="s">
        <v>76</v>
      </c>
      <c r="AY267" s="220" t="s">
        <v>185</v>
      </c>
    </row>
    <row r="268" s="13" customFormat="1">
      <c r="A268" s="13"/>
      <c r="B268" s="199"/>
      <c r="C268" s="13"/>
      <c r="D268" s="194" t="s">
        <v>194</v>
      </c>
      <c r="E268" s="200" t="s">
        <v>1</v>
      </c>
      <c r="F268" s="201" t="s">
        <v>4188</v>
      </c>
      <c r="G268" s="13"/>
      <c r="H268" s="202">
        <v>34.869999999999997</v>
      </c>
      <c r="I268" s="203"/>
      <c r="J268" s="13"/>
      <c r="K268" s="13"/>
      <c r="L268" s="199"/>
      <c r="M268" s="204"/>
      <c r="N268" s="205"/>
      <c r="O268" s="205"/>
      <c r="P268" s="205"/>
      <c r="Q268" s="205"/>
      <c r="R268" s="205"/>
      <c r="S268" s="205"/>
      <c r="T268" s="206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00" t="s">
        <v>194</v>
      </c>
      <c r="AU268" s="200" t="s">
        <v>84</v>
      </c>
      <c r="AV268" s="13" t="s">
        <v>92</v>
      </c>
      <c r="AW268" s="13" t="s">
        <v>32</v>
      </c>
      <c r="AX268" s="13" t="s">
        <v>76</v>
      </c>
      <c r="AY268" s="200" t="s">
        <v>185</v>
      </c>
    </row>
    <row r="269" s="13" customFormat="1">
      <c r="A269" s="13"/>
      <c r="B269" s="199"/>
      <c r="C269" s="13"/>
      <c r="D269" s="194" t="s">
        <v>194</v>
      </c>
      <c r="E269" s="200" t="s">
        <v>1</v>
      </c>
      <c r="F269" s="201" t="s">
        <v>4189</v>
      </c>
      <c r="G269" s="13"/>
      <c r="H269" s="202">
        <v>27.651</v>
      </c>
      <c r="I269" s="203"/>
      <c r="J269" s="13"/>
      <c r="K269" s="13"/>
      <c r="L269" s="199"/>
      <c r="M269" s="204"/>
      <c r="N269" s="205"/>
      <c r="O269" s="205"/>
      <c r="P269" s="205"/>
      <c r="Q269" s="205"/>
      <c r="R269" s="205"/>
      <c r="S269" s="205"/>
      <c r="T269" s="206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00" t="s">
        <v>194</v>
      </c>
      <c r="AU269" s="200" t="s">
        <v>84</v>
      </c>
      <c r="AV269" s="13" t="s">
        <v>92</v>
      </c>
      <c r="AW269" s="13" t="s">
        <v>32</v>
      </c>
      <c r="AX269" s="13" t="s">
        <v>76</v>
      </c>
      <c r="AY269" s="200" t="s">
        <v>185</v>
      </c>
    </row>
    <row r="270" s="13" customFormat="1">
      <c r="A270" s="13"/>
      <c r="B270" s="199"/>
      <c r="C270" s="13"/>
      <c r="D270" s="194" t="s">
        <v>194</v>
      </c>
      <c r="E270" s="200" t="s">
        <v>1</v>
      </c>
      <c r="F270" s="201" t="s">
        <v>4190</v>
      </c>
      <c r="G270" s="13"/>
      <c r="H270" s="202">
        <v>54.438000000000002</v>
      </c>
      <c r="I270" s="203"/>
      <c r="J270" s="13"/>
      <c r="K270" s="13"/>
      <c r="L270" s="199"/>
      <c r="M270" s="204"/>
      <c r="N270" s="205"/>
      <c r="O270" s="205"/>
      <c r="P270" s="205"/>
      <c r="Q270" s="205"/>
      <c r="R270" s="205"/>
      <c r="S270" s="205"/>
      <c r="T270" s="206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00" t="s">
        <v>194</v>
      </c>
      <c r="AU270" s="200" t="s">
        <v>84</v>
      </c>
      <c r="AV270" s="13" t="s">
        <v>92</v>
      </c>
      <c r="AW270" s="13" t="s">
        <v>32</v>
      </c>
      <c r="AX270" s="13" t="s">
        <v>76</v>
      </c>
      <c r="AY270" s="200" t="s">
        <v>185</v>
      </c>
    </row>
    <row r="271" s="13" customFormat="1">
      <c r="A271" s="13"/>
      <c r="B271" s="199"/>
      <c r="C271" s="13"/>
      <c r="D271" s="194" t="s">
        <v>194</v>
      </c>
      <c r="E271" s="200" t="s">
        <v>1</v>
      </c>
      <c r="F271" s="201" t="s">
        <v>4191</v>
      </c>
      <c r="G271" s="13"/>
      <c r="H271" s="202">
        <v>31.225000000000001</v>
      </c>
      <c r="I271" s="203"/>
      <c r="J271" s="13"/>
      <c r="K271" s="13"/>
      <c r="L271" s="199"/>
      <c r="M271" s="204"/>
      <c r="N271" s="205"/>
      <c r="O271" s="205"/>
      <c r="P271" s="205"/>
      <c r="Q271" s="205"/>
      <c r="R271" s="205"/>
      <c r="S271" s="205"/>
      <c r="T271" s="206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00" t="s">
        <v>194</v>
      </c>
      <c r="AU271" s="200" t="s">
        <v>84</v>
      </c>
      <c r="AV271" s="13" t="s">
        <v>92</v>
      </c>
      <c r="AW271" s="13" t="s">
        <v>32</v>
      </c>
      <c r="AX271" s="13" t="s">
        <v>76</v>
      </c>
      <c r="AY271" s="200" t="s">
        <v>185</v>
      </c>
    </row>
    <row r="272" s="15" customFormat="1">
      <c r="A272" s="15"/>
      <c r="B272" s="226"/>
      <c r="C272" s="15"/>
      <c r="D272" s="194" t="s">
        <v>194</v>
      </c>
      <c r="E272" s="227" t="s">
        <v>1</v>
      </c>
      <c r="F272" s="228" t="s">
        <v>276</v>
      </c>
      <c r="G272" s="15"/>
      <c r="H272" s="229">
        <v>148.184</v>
      </c>
      <c r="I272" s="230"/>
      <c r="J272" s="15"/>
      <c r="K272" s="15"/>
      <c r="L272" s="226"/>
      <c r="M272" s="231"/>
      <c r="N272" s="232"/>
      <c r="O272" s="232"/>
      <c r="P272" s="232"/>
      <c r="Q272" s="232"/>
      <c r="R272" s="232"/>
      <c r="S272" s="232"/>
      <c r="T272" s="233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T272" s="227" t="s">
        <v>194</v>
      </c>
      <c r="AU272" s="227" t="s">
        <v>84</v>
      </c>
      <c r="AV272" s="15" t="s">
        <v>191</v>
      </c>
      <c r="AW272" s="15" t="s">
        <v>32</v>
      </c>
      <c r="AX272" s="15" t="s">
        <v>84</v>
      </c>
      <c r="AY272" s="227" t="s">
        <v>185</v>
      </c>
    </row>
    <row r="273" s="2" customFormat="1" ht="33" customHeight="1">
      <c r="A273" s="38"/>
      <c r="B273" s="180"/>
      <c r="C273" s="181" t="s">
        <v>239</v>
      </c>
      <c r="D273" s="181" t="s">
        <v>187</v>
      </c>
      <c r="E273" s="182" t="s">
        <v>4192</v>
      </c>
      <c r="F273" s="183" t="s">
        <v>4193</v>
      </c>
      <c r="G273" s="184" t="s">
        <v>190</v>
      </c>
      <c r="H273" s="185">
        <v>443.63999999999999</v>
      </c>
      <c r="I273" s="186"/>
      <c r="J273" s="187">
        <f>ROUND(I273*H273,2)</f>
        <v>0</v>
      </c>
      <c r="K273" s="183" t="s">
        <v>199</v>
      </c>
      <c r="L273" s="39"/>
      <c r="M273" s="188" t="s">
        <v>1</v>
      </c>
      <c r="N273" s="189" t="s">
        <v>42</v>
      </c>
      <c r="O273" s="77"/>
      <c r="P273" s="190">
        <f>O273*H273</f>
        <v>0</v>
      </c>
      <c r="Q273" s="190">
        <v>0.021000000000000001</v>
      </c>
      <c r="R273" s="190">
        <f>Q273*H273</f>
        <v>9.3164400000000001</v>
      </c>
      <c r="S273" s="190">
        <v>0</v>
      </c>
      <c r="T273" s="191">
        <f>S273*H273</f>
        <v>0</v>
      </c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R273" s="192" t="s">
        <v>191</v>
      </c>
      <c r="AT273" s="192" t="s">
        <v>187</v>
      </c>
      <c r="AU273" s="192" t="s">
        <v>84</v>
      </c>
      <c r="AY273" s="19" t="s">
        <v>185</v>
      </c>
      <c r="BE273" s="193">
        <f>IF(N273="základní",J273,0)</f>
        <v>0</v>
      </c>
      <c r="BF273" s="193">
        <f>IF(N273="snížená",J273,0)</f>
        <v>0</v>
      </c>
      <c r="BG273" s="193">
        <f>IF(N273="zákl. přenesená",J273,0)</f>
        <v>0</v>
      </c>
      <c r="BH273" s="193">
        <f>IF(N273="sníž. přenesená",J273,0)</f>
        <v>0</v>
      </c>
      <c r="BI273" s="193">
        <f>IF(N273="nulová",J273,0)</f>
        <v>0</v>
      </c>
      <c r="BJ273" s="19" t="s">
        <v>92</v>
      </c>
      <c r="BK273" s="193">
        <f>ROUND(I273*H273,2)</f>
        <v>0</v>
      </c>
      <c r="BL273" s="19" t="s">
        <v>191</v>
      </c>
      <c r="BM273" s="192" t="s">
        <v>4194</v>
      </c>
    </row>
    <row r="274" s="2" customFormat="1">
      <c r="A274" s="38"/>
      <c r="B274" s="39"/>
      <c r="C274" s="38"/>
      <c r="D274" s="194" t="s">
        <v>193</v>
      </c>
      <c r="E274" s="38"/>
      <c r="F274" s="195" t="s">
        <v>4193</v>
      </c>
      <c r="G274" s="38"/>
      <c r="H274" s="38"/>
      <c r="I274" s="196"/>
      <c r="J274" s="38"/>
      <c r="K274" s="38"/>
      <c r="L274" s="39"/>
      <c r="M274" s="197"/>
      <c r="N274" s="198"/>
      <c r="O274" s="77"/>
      <c r="P274" s="77"/>
      <c r="Q274" s="77"/>
      <c r="R274" s="77"/>
      <c r="S274" s="77"/>
      <c r="T274" s="7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T274" s="19" t="s">
        <v>193</v>
      </c>
      <c r="AU274" s="19" t="s">
        <v>84</v>
      </c>
    </row>
    <row r="275" s="2" customFormat="1">
      <c r="A275" s="38"/>
      <c r="B275" s="39"/>
      <c r="C275" s="38"/>
      <c r="D275" s="207" t="s">
        <v>201</v>
      </c>
      <c r="E275" s="38"/>
      <c r="F275" s="208" t="s">
        <v>4195</v>
      </c>
      <c r="G275" s="38"/>
      <c r="H275" s="38"/>
      <c r="I275" s="196"/>
      <c r="J275" s="38"/>
      <c r="K275" s="38"/>
      <c r="L275" s="39"/>
      <c r="M275" s="197"/>
      <c r="N275" s="198"/>
      <c r="O275" s="77"/>
      <c r="P275" s="77"/>
      <c r="Q275" s="77"/>
      <c r="R275" s="77"/>
      <c r="S275" s="77"/>
      <c r="T275" s="7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T275" s="19" t="s">
        <v>201</v>
      </c>
      <c r="AU275" s="19" t="s">
        <v>84</v>
      </c>
    </row>
    <row r="276" s="14" customFormat="1">
      <c r="A276" s="14"/>
      <c r="B276" s="219"/>
      <c r="C276" s="14"/>
      <c r="D276" s="194" t="s">
        <v>194</v>
      </c>
      <c r="E276" s="220" t="s">
        <v>1</v>
      </c>
      <c r="F276" s="221" t="s">
        <v>4119</v>
      </c>
      <c r="G276" s="14"/>
      <c r="H276" s="220" t="s">
        <v>1</v>
      </c>
      <c r="I276" s="222"/>
      <c r="J276" s="14"/>
      <c r="K276" s="14"/>
      <c r="L276" s="219"/>
      <c r="M276" s="223"/>
      <c r="N276" s="224"/>
      <c r="O276" s="224"/>
      <c r="P276" s="224"/>
      <c r="Q276" s="224"/>
      <c r="R276" s="224"/>
      <c r="S276" s="224"/>
      <c r="T276" s="225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20" t="s">
        <v>194</v>
      </c>
      <c r="AU276" s="220" t="s">
        <v>84</v>
      </c>
      <c r="AV276" s="14" t="s">
        <v>84</v>
      </c>
      <c r="AW276" s="14" t="s">
        <v>32</v>
      </c>
      <c r="AX276" s="14" t="s">
        <v>76</v>
      </c>
      <c r="AY276" s="220" t="s">
        <v>185</v>
      </c>
    </row>
    <row r="277" s="14" customFormat="1">
      <c r="A277" s="14"/>
      <c r="B277" s="219"/>
      <c r="C277" s="14"/>
      <c r="D277" s="194" t="s">
        <v>194</v>
      </c>
      <c r="E277" s="220" t="s">
        <v>1</v>
      </c>
      <c r="F277" s="221" t="s">
        <v>3948</v>
      </c>
      <c r="G277" s="14"/>
      <c r="H277" s="220" t="s">
        <v>1</v>
      </c>
      <c r="I277" s="222"/>
      <c r="J277" s="14"/>
      <c r="K277" s="14"/>
      <c r="L277" s="219"/>
      <c r="M277" s="223"/>
      <c r="N277" s="224"/>
      <c r="O277" s="224"/>
      <c r="P277" s="224"/>
      <c r="Q277" s="224"/>
      <c r="R277" s="224"/>
      <c r="S277" s="224"/>
      <c r="T277" s="225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20" t="s">
        <v>194</v>
      </c>
      <c r="AU277" s="220" t="s">
        <v>84</v>
      </c>
      <c r="AV277" s="14" t="s">
        <v>84</v>
      </c>
      <c r="AW277" s="14" t="s">
        <v>32</v>
      </c>
      <c r="AX277" s="14" t="s">
        <v>76</v>
      </c>
      <c r="AY277" s="220" t="s">
        <v>185</v>
      </c>
    </row>
    <row r="278" s="13" customFormat="1">
      <c r="A278" s="13"/>
      <c r="B278" s="199"/>
      <c r="C278" s="13"/>
      <c r="D278" s="194" t="s">
        <v>194</v>
      </c>
      <c r="E278" s="200" t="s">
        <v>1</v>
      </c>
      <c r="F278" s="201" t="s">
        <v>4196</v>
      </c>
      <c r="G278" s="13"/>
      <c r="H278" s="202">
        <v>103.69799999999999</v>
      </c>
      <c r="I278" s="203"/>
      <c r="J278" s="13"/>
      <c r="K278" s="13"/>
      <c r="L278" s="199"/>
      <c r="M278" s="204"/>
      <c r="N278" s="205"/>
      <c r="O278" s="205"/>
      <c r="P278" s="205"/>
      <c r="Q278" s="205"/>
      <c r="R278" s="205"/>
      <c r="S278" s="205"/>
      <c r="T278" s="206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00" t="s">
        <v>194</v>
      </c>
      <c r="AU278" s="200" t="s">
        <v>84</v>
      </c>
      <c r="AV278" s="13" t="s">
        <v>92</v>
      </c>
      <c r="AW278" s="13" t="s">
        <v>32</v>
      </c>
      <c r="AX278" s="13" t="s">
        <v>76</v>
      </c>
      <c r="AY278" s="200" t="s">
        <v>185</v>
      </c>
    </row>
    <row r="279" s="13" customFormat="1">
      <c r="A279" s="13"/>
      <c r="B279" s="199"/>
      <c r="C279" s="13"/>
      <c r="D279" s="194" t="s">
        <v>194</v>
      </c>
      <c r="E279" s="200" t="s">
        <v>1</v>
      </c>
      <c r="F279" s="201" t="s">
        <v>4197</v>
      </c>
      <c r="G279" s="13"/>
      <c r="H279" s="202">
        <v>82.953000000000003</v>
      </c>
      <c r="I279" s="203"/>
      <c r="J279" s="13"/>
      <c r="K279" s="13"/>
      <c r="L279" s="199"/>
      <c r="M279" s="204"/>
      <c r="N279" s="205"/>
      <c r="O279" s="205"/>
      <c r="P279" s="205"/>
      <c r="Q279" s="205"/>
      <c r="R279" s="205"/>
      <c r="S279" s="205"/>
      <c r="T279" s="206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00" t="s">
        <v>194</v>
      </c>
      <c r="AU279" s="200" t="s">
        <v>84</v>
      </c>
      <c r="AV279" s="13" t="s">
        <v>92</v>
      </c>
      <c r="AW279" s="13" t="s">
        <v>32</v>
      </c>
      <c r="AX279" s="13" t="s">
        <v>76</v>
      </c>
      <c r="AY279" s="200" t="s">
        <v>185</v>
      </c>
    </row>
    <row r="280" s="13" customFormat="1">
      <c r="A280" s="13"/>
      <c r="B280" s="199"/>
      <c r="C280" s="13"/>
      <c r="D280" s="194" t="s">
        <v>194</v>
      </c>
      <c r="E280" s="200" t="s">
        <v>1</v>
      </c>
      <c r="F280" s="201" t="s">
        <v>4198</v>
      </c>
      <c r="G280" s="13"/>
      <c r="H280" s="202">
        <v>163.31299999999999</v>
      </c>
      <c r="I280" s="203"/>
      <c r="J280" s="13"/>
      <c r="K280" s="13"/>
      <c r="L280" s="199"/>
      <c r="M280" s="204"/>
      <c r="N280" s="205"/>
      <c r="O280" s="205"/>
      <c r="P280" s="205"/>
      <c r="Q280" s="205"/>
      <c r="R280" s="205"/>
      <c r="S280" s="205"/>
      <c r="T280" s="206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00" t="s">
        <v>194</v>
      </c>
      <c r="AU280" s="200" t="s">
        <v>84</v>
      </c>
      <c r="AV280" s="13" t="s">
        <v>92</v>
      </c>
      <c r="AW280" s="13" t="s">
        <v>32</v>
      </c>
      <c r="AX280" s="13" t="s">
        <v>76</v>
      </c>
      <c r="AY280" s="200" t="s">
        <v>185</v>
      </c>
    </row>
    <row r="281" s="13" customFormat="1">
      <c r="A281" s="13"/>
      <c r="B281" s="199"/>
      <c r="C281" s="13"/>
      <c r="D281" s="194" t="s">
        <v>194</v>
      </c>
      <c r="E281" s="200" t="s">
        <v>1</v>
      </c>
      <c r="F281" s="201" t="s">
        <v>4199</v>
      </c>
      <c r="G281" s="13"/>
      <c r="H281" s="202">
        <v>93.676000000000002</v>
      </c>
      <c r="I281" s="203"/>
      <c r="J281" s="13"/>
      <c r="K281" s="13"/>
      <c r="L281" s="199"/>
      <c r="M281" s="204"/>
      <c r="N281" s="205"/>
      <c r="O281" s="205"/>
      <c r="P281" s="205"/>
      <c r="Q281" s="205"/>
      <c r="R281" s="205"/>
      <c r="S281" s="205"/>
      <c r="T281" s="206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00" t="s">
        <v>194</v>
      </c>
      <c r="AU281" s="200" t="s">
        <v>84</v>
      </c>
      <c r="AV281" s="13" t="s">
        <v>92</v>
      </c>
      <c r="AW281" s="13" t="s">
        <v>32</v>
      </c>
      <c r="AX281" s="13" t="s">
        <v>76</v>
      </c>
      <c r="AY281" s="200" t="s">
        <v>185</v>
      </c>
    </row>
    <row r="282" s="15" customFormat="1">
      <c r="A282" s="15"/>
      <c r="B282" s="226"/>
      <c r="C282" s="15"/>
      <c r="D282" s="194" t="s">
        <v>194</v>
      </c>
      <c r="E282" s="227" t="s">
        <v>1</v>
      </c>
      <c r="F282" s="228" t="s">
        <v>276</v>
      </c>
      <c r="G282" s="15"/>
      <c r="H282" s="229">
        <v>443.63999999999999</v>
      </c>
      <c r="I282" s="230"/>
      <c r="J282" s="15"/>
      <c r="K282" s="15"/>
      <c r="L282" s="226"/>
      <c r="M282" s="231"/>
      <c r="N282" s="232"/>
      <c r="O282" s="232"/>
      <c r="P282" s="232"/>
      <c r="Q282" s="232"/>
      <c r="R282" s="232"/>
      <c r="S282" s="232"/>
      <c r="T282" s="233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T282" s="227" t="s">
        <v>194</v>
      </c>
      <c r="AU282" s="227" t="s">
        <v>84</v>
      </c>
      <c r="AV282" s="15" t="s">
        <v>191</v>
      </c>
      <c r="AW282" s="15" t="s">
        <v>32</v>
      </c>
      <c r="AX282" s="15" t="s">
        <v>84</v>
      </c>
      <c r="AY282" s="227" t="s">
        <v>185</v>
      </c>
    </row>
    <row r="283" s="2" customFormat="1" ht="44.25" customHeight="1">
      <c r="A283" s="38"/>
      <c r="B283" s="180"/>
      <c r="C283" s="181" t="s">
        <v>245</v>
      </c>
      <c r="D283" s="181" t="s">
        <v>187</v>
      </c>
      <c r="E283" s="182" t="s">
        <v>4200</v>
      </c>
      <c r="F283" s="183" t="s">
        <v>4201</v>
      </c>
      <c r="G283" s="184" t="s">
        <v>190</v>
      </c>
      <c r="H283" s="185">
        <v>443.63999999999999</v>
      </c>
      <c r="I283" s="186"/>
      <c r="J283" s="187">
        <f>ROUND(I283*H283,2)</f>
        <v>0</v>
      </c>
      <c r="K283" s="183" t="s">
        <v>199</v>
      </c>
      <c r="L283" s="39"/>
      <c r="M283" s="188" t="s">
        <v>1</v>
      </c>
      <c r="N283" s="189" t="s">
        <v>42</v>
      </c>
      <c r="O283" s="77"/>
      <c r="P283" s="190">
        <f>O283*H283</f>
        <v>0</v>
      </c>
      <c r="Q283" s="190">
        <v>0.0070000000000000001</v>
      </c>
      <c r="R283" s="190">
        <f>Q283*H283</f>
        <v>3.10548</v>
      </c>
      <c r="S283" s="190">
        <v>0</v>
      </c>
      <c r="T283" s="191">
        <f>S283*H283</f>
        <v>0</v>
      </c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R283" s="192" t="s">
        <v>191</v>
      </c>
      <c r="AT283" s="192" t="s">
        <v>187</v>
      </c>
      <c r="AU283" s="192" t="s">
        <v>84</v>
      </c>
      <c r="AY283" s="19" t="s">
        <v>185</v>
      </c>
      <c r="BE283" s="193">
        <f>IF(N283="základní",J283,0)</f>
        <v>0</v>
      </c>
      <c r="BF283" s="193">
        <f>IF(N283="snížená",J283,0)</f>
        <v>0</v>
      </c>
      <c r="BG283" s="193">
        <f>IF(N283="zákl. přenesená",J283,0)</f>
        <v>0</v>
      </c>
      <c r="BH283" s="193">
        <f>IF(N283="sníž. přenesená",J283,0)</f>
        <v>0</v>
      </c>
      <c r="BI283" s="193">
        <f>IF(N283="nulová",J283,0)</f>
        <v>0</v>
      </c>
      <c r="BJ283" s="19" t="s">
        <v>92</v>
      </c>
      <c r="BK283" s="193">
        <f>ROUND(I283*H283,2)</f>
        <v>0</v>
      </c>
      <c r="BL283" s="19" t="s">
        <v>191</v>
      </c>
      <c r="BM283" s="192" t="s">
        <v>4202</v>
      </c>
    </row>
    <row r="284" s="2" customFormat="1">
      <c r="A284" s="38"/>
      <c r="B284" s="39"/>
      <c r="C284" s="38"/>
      <c r="D284" s="194" t="s">
        <v>193</v>
      </c>
      <c r="E284" s="38"/>
      <c r="F284" s="195" t="s">
        <v>4201</v>
      </c>
      <c r="G284" s="38"/>
      <c r="H284" s="38"/>
      <c r="I284" s="196"/>
      <c r="J284" s="38"/>
      <c r="K284" s="38"/>
      <c r="L284" s="39"/>
      <c r="M284" s="197"/>
      <c r="N284" s="198"/>
      <c r="O284" s="77"/>
      <c r="P284" s="77"/>
      <c r="Q284" s="77"/>
      <c r="R284" s="77"/>
      <c r="S284" s="77"/>
      <c r="T284" s="7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T284" s="19" t="s">
        <v>193</v>
      </c>
      <c r="AU284" s="19" t="s">
        <v>84</v>
      </c>
    </row>
    <row r="285" s="2" customFormat="1">
      <c r="A285" s="38"/>
      <c r="B285" s="39"/>
      <c r="C285" s="38"/>
      <c r="D285" s="207" t="s">
        <v>201</v>
      </c>
      <c r="E285" s="38"/>
      <c r="F285" s="208" t="s">
        <v>4203</v>
      </c>
      <c r="G285" s="38"/>
      <c r="H285" s="38"/>
      <c r="I285" s="196"/>
      <c r="J285" s="38"/>
      <c r="K285" s="38"/>
      <c r="L285" s="39"/>
      <c r="M285" s="197"/>
      <c r="N285" s="198"/>
      <c r="O285" s="77"/>
      <c r="P285" s="77"/>
      <c r="Q285" s="77"/>
      <c r="R285" s="77"/>
      <c r="S285" s="77"/>
      <c r="T285" s="7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T285" s="19" t="s">
        <v>201</v>
      </c>
      <c r="AU285" s="19" t="s">
        <v>84</v>
      </c>
    </row>
    <row r="286" s="2" customFormat="1" ht="33" customHeight="1">
      <c r="A286" s="38"/>
      <c r="B286" s="180"/>
      <c r="C286" s="181" t="s">
        <v>8</v>
      </c>
      <c r="D286" s="181" t="s">
        <v>187</v>
      </c>
      <c r="E286" s="182" t="s">
        <v>4204</v>
      </c>
      <c r="F286" s="183" t="s">
        <v>4205</v>
      </c>
      <c r="G286" s="184" t="s">
        <v>190</v>
      </c>
      <c r="H286" s="185">
        <v>148.184</v>
      </c>
      <c r="I286" s="186"/>
      <c r="J286" s="187">
        <f>ROUND(I286*H286,2)</f>
        <v>0</v>
      </c>
      <c r="K286" s="183" t="s">
        <v>199</v>
      </c>
      <c r="L286" s="39"/>
      <c r="M286" s="188" t="s">
        <v>1</v>
      </c>
      <c r="N286" s="189" t="s">
        <v>42</v>
      </c>
      <c r="O286" s="77"/>
      <c r="P286" s="190">
        <f>O286*H286</f>
        <v>0</v>
      </c>
      <c r="Q286" s="190">
        <v>0.012080000000000001</v>
      </c>
      <c r="R286" s="190">
        <f>Q286*H286</f>
        <v>1.7900627200000001</v>
      </c>
      <c r="S286" s="190">
        <v>0</v>
      </c>
      <c r="T286" s="191">
        <f>S286*H286</f>
        <v>0</v>
      </c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R286" s="192" t="s">
        <v>191</v>
      </c>
      <c r="AT286" s="192" t="s">
        <v>187</v>
      </c>
      <c r="AU286" s="192" t="s">
        <v>84</v>
      </c>
      <c r="AY286" s="19" t="s">
        <v>185</v>
      </c>
      <c r="BE286" s="193">
        <f>IF(N286="základní",J286,0)</f>
        <v>0</v>
      </c>
      <c r="BF286" s="193">
        <f>IF(N286="snížená",J286,0)</f>
        <v>0</v>
      </c>
      <c r="BG286" s="193">
        <f>IF(N286="zákl. přenesená",J286,0)</f>
        <v>0</v>
      </c>
      <c r="BH286" s="193">
        <f>IF(N286="sníž. přenesená",J286,0)</f>
        <v>0</v>
      </c>
      <c r="BI286" s="193">
        <f>IF(N286="nulová",J286,0)</f>
        <v>0</v>
      </c>
      <c r="BJ286" s="19" t="s">
        <v>92</v>
      </c>
      <c r="BK286" s="193">
        <f>ROUND(I286*H286,2)</f>
        <v>0</v>
      </c>
      <c r="BL286" s="19" t="s">
        <v>191</v>
      </c>
      <c r="BM286" s="192" t="s">
        <v>4206</v>
      </c>
    </row>
    <row r="287" s="2" customFormat="1">
      <c r="A287" s="38"/>
      <c r="B287" s="39"/>
      <c r="C287" s="38"/>
      <c r="D287" s="194" t="s">
        <v>193</v>
      </c>
      <c r="E287" s="38"/>
      <c r="F287" s="195" t="s">
        <v>4205</v>
      </c>
      <c r="G287" s="38"/>
      <c r="H287" s="38"/>
      <c r="I287" s="196"/>
      <c r="J287" s="38"/>
      <c r="K287" s="38"/>
      <c r="L287" s="39"/>
      <c r="M287" s="197"/>
      <c r="N287" s="198"/>
      <c r="O287" s="77"/>
      <c r="P287" s="77"/>
      <c r="Q287" s="77"/>
      <c r="R287" s="77"/>
      <c r="S287" s="77"/>
      <c r="T287" s="7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T287" s="19" t="s">
        <v>193</v>
      </c>
      <c r="AU287" s="19" t="s">
        <v>84</v>
      </c>
    </row>
    <row r="288" s="2" customFormat="1">
      <c r="A288" s="38"/>
      <c r="B288" s="39"/>
      <c r="C288" s="38"/>
      <c r="D288" s="207" t="s">
        <v>201</v>
      </c>
      <c r="E288" s="38"/>
      <c r="F288" s="208" t="s">
        <v>4207</v>
      </c>
      <c r="G288" s="38"/>
      <c r="H288" s="38"/>
      <c r="I288" s="196"/>
      <c r="J288" s="38"/>
      <c r="K288" s="38"/>
      <c r="L288" s="39"/>
      <c r="M288" s="197"/>
      <c r="N288" s="198"/>
      <c r="O288" s="77"/>
      <c r="P288" s="77"/>
      <c r="Q288" s="77"/>
      <c r="R288" s="77"/>
      <c r="S288" s="77"/>
      <c r="T288" s="7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T288" s="19" t="s">
        <v>201</v>
      </c>
      <c r="AU288" s="19" t="s">
        <v>84</v>
      </c>
    </row>
    <row r="289" s="14" customFormat="1">
      <c r="A289" s="14"/>
      <c r="B289" s="219"/>
      <c r="C289" s="14"/>
      <c r="D289" s="194" t="s">
        <v>194</v>
      </c>
      <c r="E289" s="220" t="s">
        <v>1</v>
      </c>
      <c r="F289" s="221" t="s">
        <v>4119</v>
      </c>
      <c r="G289" s="14"/>
      <c r="H289" s="220" t="s">
        <v>1</v>
      </c>
      <c r="I289" s="222"/>
      <c r="J289" s="14"/>
      <c r="K289" s="14"/>
      <c r="L289" s="219"/>
      <c r="M289" s="223"/>
      <c r="N289" s="224"/>
      <c r="O289" s="224"/>
      <c r="P289" s="224"/>
      <c r="Q289" s="224"/>
      <c r="R289" s="224"/>
      <c r="S289" s="224"/>
      <c r="T289" s="225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20" t="s">
        <v>194</v>
      </c>
      <c r="AU289" s="220" t="s">
        <v>84</v>
      </c>
      <c r="AV289" s="14" t="s">
        <v>84</v>
      </c>
      <c r="AW289" s="14" t="s">
        <v>32</v>
      </c>
      <c r="AX289" s="14" t="s">
        <v>76</v>
      </c>
      <c r="AY289" s="220" t="s">
        <v>185</v>
      </c>
    </row>
    <row r="290" s="14" customFormat="1">
      <c r="A290" s="14"/>
      <c r="B290" s="219"/>
      <c r="C290" s="14"/>
      <c r="D290" s="194" t="s">
        <v>194</v>
      </c>
      <c r="E290" s="220" t="s">
        <v>1</v>
      </c>
      <c r="F290" s="221" t="s">
        <v>4208</v>
      </c>
      <c r="G290" s="14"/>
      <c r="H290" s="220" t="s">
        <v>1</v>
      </c>
      <c r="I290" s="222"/>
      <c r="J290" s="14"/>
      <c r="K290" s="14"/>
      <c r="L290" s="219"/>
      <c r="M290" s="223"/>
      <c r="N290" s="224"/>
      <c r="O290" s="224"/>
      <c r="P290" s="224"/>
      <c r="Q290" s="224"/>
      <c r="R290" s="224"/>
      <c r="S290" s="224"/>
      <c r="T290" s="225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20" t="s">
        <v>194</v>
      </c>
      <c r="AU290" s="220" t="s">
        <v>84</v>
      </c>
      <c r="AV290" s="14" t="s">
        <v>84</v>
      </c>
      <c r="AW290" s="14" t="s">
        <v>32</v>
      </c>
      <c r="AX290" s="14" t="s">
        <v>76</v>
      </c>
      <c r="AY290" s="220" t="s">
        <v>185</v>
      </c>
    </row>
    <row r="291" s="13" customFormat="1">
      <c r="A291" s="13"/>
      <c r="B291" s="199"/>
      <c r="C291" s="13"/>
      <c r="D291" s="194" t="s">
        <v>194</v>
      </c>
      <c r="E291" s="200" t="s">
        <v>1</v>
      </c>
      <c r="F291" s="201" t="s">
        <v>4188</v>
      </c>
      <c r="G291" s="13"/>
      <c r="H291" s="202">
        <v>34.869999999999997</v>
      </c>
      <c r="I291" s="203"/>
      <c r="J291" s="13"/>
      <c r="K291" s="13"/>
      <c r="L291" s="199"/>
      <c r="M291" s="204"/>
      <c r="N291" s="205"/>
      <c r="O291" s="205"/>
      <c r="P291" s="205"/>
      <c r="Q291" s="205"/>
      <c r="R291" s="205"/>
      <c r="S291" s="205"/>
      <c r="T291" s="206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00" t="s">
        <v>194</v>
      </c>
      <c r="AU291" s="200" t="s">
        <v>84</v>
      </c>
      <c r="AV291" s="13" t="s">
        <v>92</v>
      </c>
      <c r="AW291" s="13" t="s">
        <v>32</v>
      </c>
      <c r="AX291" s="13" t="s">
        <v>76</v>
      </c>
      <c r="AY291" s="200" t="s">
        <v>185</v>
      </c>
    </row>
    <row r="292" s="13" customFormat="1">
      <c r="A292" s="13"/>
      <c r="B292" s="199"/>
      <c r="C292" s="13"/>
      <c r="D292" s="194" t="s">
        <v>194</v>
      </c>
      <c r="E292" s="200" t="s">
        <v>1</v>
      </c>
      <c r="F292" s="201" t="s">
        <v>4189</v>
      </c>
      <c r="G292" s="13"/>
      <c r="H292" s="202">
        <v>27.651</v>
      </c>
      <c r="I292" s="203"/>
      <c r="J292" s="13"/>
      <c r="K292" s="13"/>
      <c r="L292" s="199"/>
      <c r="M292" s="204"/>
      <c r="N292" s="205"/>
      <c r="O292" s="205"/>
      <c r="P292" s="205"/>
      <c r="Q292" s="205"/>
      <c r="R292" s="205"/>
      <c r="S292" s="205"/>
      <c r="T292" s="206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00" t="s">
        <v>194</v>
      </c>
      <c r="AU292" s="200" t="s">
        <v>84</v>
      </c>
      <c r="AV292" s="13" t="s">
        <v>92</v>
      </c>
      <c r="AW292" s="13" t="s">
        <v>32</v>
      </c>
      <c r="AX292" s="13" t="s">
        <v>76</v>
      </c>
      <c r="AY292" s="200" t="s">
        <v>185</v>
      </c>
    </row>
    <row r="293" s="13" customFormat="1">
      <c r="A293" s="13"/>
      <c r="B293" s="199"/>
      <c r="C293" s="13"/>
      <c r="D293" s="194" t="s">
        <v>194</v>
      </c>
      <c r="E293" s="200" t="s">
        <v>1</v>
      </c>
      <c r="F293" s="201" t="s">
        <v>4190</v>
      </c>
      <c r="G293" s="13"/>
      <c r="H293" s="202">
        <v>54.438000000000002</v>
      </c>
      <c r="I293" s="203"/>
      <c r="J293" s="13"/>
      <c r="K293" s="13"/>
      <c r="L293" s="199"/>
      <c r="M293" s="204"/>
      <c r="N293" s="205"/>
      <c r="O293" s="205"/>
      <c r="P293" s="205"/>
      <c r="Q293" s="205"/>
      <c r="R293" s="205"/>
      <c r="S293" s="205"/>
      <c r="T293" s="206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00" t="s">
        <v>194</v>
      </c>
      <c r="AU293" s="200" t="s">
        <v>84</v>
      </c>
      <c r="AV293" s="13" t="s">
        <v>92</v>
      </c>
      <c r="AW293" s="13" t="s">
        <v>32</v>
      </c>
      <c r="AX293" s="13" t="s">
        <v>76</v>
      </c>
      <c r="AY293" s="200" t="s">
        <v>185</v>
      </c>
    </row>
    <row r="294" s="13" customFormat="1">
      <c r="A294" s="13"/>
      <c r="B294" s="199"/>
      <c r="C294" s="13"/>
      <c r="D294" s="194" t="s">
        <v>194</v>
      </c>
      <c r="E294" s="200" t="s">
        <v>1</v>
      </c>
      <c r="F294" s="201" t="s">
        <v>4191</v>
      </c>
      <c r="G294" s="13"/>
      <c r="H294" s="202">
        <v>31.225000000000001</v>
      </c>
      <c r="I294" s="203"/>
      <c r="J294" s="13"/>
      <c r="K294" s="13"/>
      <c r="L294" s="199"/>
      <c r="M294" s="204"/>
      <c r="N294" s="205"/>
      <c r="O294" s="205"/>
      <c r="P294" s="205"/>
      <c r="Q294" s="205"/>
      <c r="R294" s="205"/>
      <c r="S294" s="205"/>
      <c r="T294" s="206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00" t="s">
        <v>194</v>
      </c>
      <c r="AU294" s="200" t="s">
        <v>84</v>
      </c>
      <c r="AV294" s="13" t="s">
        <v>92</v>
      </c>
      <c r="AW294" s="13" t="s">
        <v>32</v>
      </c>
      <c r="AX294" s="13" t="s">
        <v>76</v>
      </c>
      <c r="AY294" s="200" t="s">
        <v>185</v>
      </c>
    </row>
    <row r="295" s="15" customFormat="1">
      <c r="A295" s="15"/>
      <c r="B295" s="226"/>
      <c r="C295" s="15"/>
      <c r="D295" s="194" t="s">
        <v>194</v>
      </c>
      <c r="E295" s="227" t="s">
        <v>1</v>
      </c>
      <c r="F295" s="228" t="s">
        <v>276</v>
      </c>
      <c r="G295" s="15"/>
      <c r="H295" s="229">
        <v>148.184</v>
      </c>
      <c r="I295" s="230"/>
      <c r="J295" s="15"/>
      <c r="K295" s="15"/>
      <c r="L295" s="226"/>
      <c r="M295" s="231"/>
      <c r="N295" s="232"/>
      <c r="O295" s="232"/>
      <c r="P295" s="232"/>
      <c r="Q295" s="232"/>
      <c r="R295" s="232"/>
      <c r="S295" s="232"/>
      <c r="T295" s="233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T295" s="227" t="s">
        <v>194</v>
      </c>
      <c r="AU295" s="227" t="s">
        <v>84</v>
      </c>
      <c r="AV295" s="15" t="s">
        <v>191</v>
      </c>
      <c r="AW295" s="15" t="s">
        <v>32</v>
      </c>
      <c r="AX295" s="15" t="s">
        <v>84</v>
      </c>
      <c r="AY295" s="227" t="s">
        <v>185</v>
      </c>
    </row>
    <row r="296" s="2" customFormat="1" ht="24.15" customHeight="1">
      <c r="A296" s="38"/>
      <c r="B296" s="180"/>
      <c r="C296" s="181" t="s">
        <v>255</v>
      </c>
      <c r="D296" s="181" t="s">
        <v>187</v>
      </c>
      <c r="E296" s="182" t="s">
        <v>4209</v>
      </c>
      <c r="F296" s="183" t="s">
        <v>4210</v>
      </c>
      <c r="G296" s="184" t="s">
        <v>190</v>
      </c>
      <c r="H296" s="185">
        <v>311.11900000000003</v>
      </c>
      <c r="I296" s="186"/>
      <c r="J296" s="187">
        <f>ROUND(I296*H296,2)</f>
        <v>0</v>
      </c>
      <c r="K296" s="183" t="s">
        <v>199</v>
      </c>
      <c r="L296" s="39"/>
      <c r="M296" s="188" t="s">
        <v>1</v>
      </c>
      <c r="N296" s="189" t="s">
        <v>42</v>
      </c>
      <c r="O296" s="77"/>
      <c r="P296" s="190">
        <f>O296*H296</f>
        <v>0</v>
      </c>
      <c r="Q296" s="190">
        <v>0.010800000000000001</v>
      </c>
      <c r="R296" s="190">
        <f>Q296*H296</f>
        <v>3.3600852000000003</v>
      </c>
      <c r="S296" s="190">
        <v>0</v>
      </c>
      <c r="T296" s="191">
        <f>S296*H296</f>
        <v>0</v>
      </c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R296" s="192" t="s">
        <v>191</v>
      </c>
      <c r="AT296" s="192" t="s">
        <v>187</v>
      </c>
      <c r="AU296" s="192" t="s">
        <v>84</v>
      </c>
      <c r="AY296" s="19" t="s">
        <v>185</v>
      </c>
      <c r="BE296" s="193">
        <f>IF(N296="základní",J296,0)</f>
        <v>0</v>
      </c>
      <c r="BF296" s="193">
        <f>IF(N296="snížená",J296,0)</f>
        <v>0</v>
      </c>
      <c r="BG296" s="193">
        <f>IF(N296="zákl. přenesená",J296,0)</f>
        <v>0</v>
      </c>
      <c r="BH296" s="193">
        <f>IF(N296="sníž. přenesená",J296,0)</f>
        <v>0</v>
      </c>
      <c r="BI296" s="193">
        <f>IF(N296="nulová",J296,0)</f>
        <v>0</v>
      </c>
      <c r="BJ296" s="19" t="s">
        <v>92</v>
      </c>
      <c r="BK296" s="193">
        <f>ROUND(I296*H296,2)</f>
        <v>0</v>
      </c>
      <c r="BL296" s="19" t="s">
        <v>191</v>
      </c>
      <c r="BM296" s="192" t="s">
        <v>4211</v>
      </c>
    </row>
    <row r="297" s="2" customFormat="1">
      <c r="A297" s="38"/>
      <c r="B297" s="39"/>
      <c r="C297" s="38"/>
      <c r="D297" s="194" t="s">
        <v>193</v>
      </c>
      <c r="E297" s="38"/>
      <c r="F297" s="195" t="s">
        <v>4210</v>
      </c>
      <c r="G297" s="38"/>
      <c r="H297" s="38"/>
      <c r="I297" s="196"/>
      <c r="J297" s="38"/>
      <c r="K297" s="38"/>
      <c r="L297" s="39"/>
      <c r="M297" s="197"/>
      <c r="N297" s="198"/>
      <c r="O297" s="77"/>
      <c r="P297" s="77"/>
      <c r="Q297" s="77"/>
      <c r="R297" s="77"/>
      <c r="S297" s="77"/>
      <c r="T297" s="7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T297" s="19" t="s">
        <v>193</v>
      </c>
      <c r="AU297" s="19" t="s">
        <v>84</v>
      </c>
    </row>
    <row r="298" s="2" customFormat="1">
      <c r="A298" s="38"/>
      <c r="B298" s="39"/>
      <c r="C298" s="38"/>
      <c r="D298" s="207" t="s">
        <v>201</v>
      </c>
      <c r="E298" s="38"/>
      <c r="F298" s="208" t="s">
        <v>4212</v>
      </c>
      <c r="G298" s="38"/>
      <c r="H298" s="38"/>
      <c r="I298" s="196"/>
      <c r="J298" s="38"/>
      <c r="K298" s="38"/>
      <c r="L298" s="39"/>
      <c r="M298" s="197"/>
      <c r="N298" s="198"/>
      <c r="O298" s="77"/>
      <c r="P298" s="77"/>
      <c r="Q298" s="77"/>
      <c r="R298" s="77"/>
      <c r="S298" s="77"/>
      <c r="T298" s="7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T298" s="19" t="s">
        <v>201</v>
      </c>
      <c r="AU298" s="19" t="s">
        <v>84</v>
      </c>
    </row>
    <row r="299" s="14" customFormat="1">
      <c r="A299" s="14"/>
      <c r="B299" s="219"/>
      <c r="C299" s="14"/>
      <c r="D299" s="194" t="s">
        <v>194</v>
      </c>
      <c r="E299" s="220" t="s">
        <v>1</v>
      </c>
      <c r="F299" s="221" t="s">
        <v>4119</v>
      </c>
      <c r="G299" s="14"/>
      <c r="H299" s="220" t="s">
        <v>1</v>
      </c>
      <c r="I299" s="222"/>
      <c r="J299" s="14"/>
      <c r="K299" s="14"/>
      <c r="L299" s="219"/>
      <c r="M299" s="223"/>
      <c r="N299" s="224"/>
      <c r="O299" s="224"/>
      <c r="P299" s="224"/>
      <c r="Q299" s="224"/>
      <c r="R299" s="224"/>
      <c r="S299" s="224"/>
      <c r="T299" s="225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20" t="s">
        <v>194</v>
      </c>
      <c r="AU299" s="220" t="s">
        <v>84</v>
      </c>
      <c r="AV299" s="14" t="s">
        <v>84</v>
      </c>
      <c r="AW299" s="14" t="s">
        <v>32</v>
      </c>
      <c r="AX299" s="14" t="s">
        <v>76</v>
      </c>
      <c r="AY299" s="220" t="s">
        <v>185</v>
      </c>
    </row>
    <row r="300" s="14" customFormat="1">
      <c r="A300" s="14"/>
      <c r="B300" s="219"/>
      <c r="C300" s="14"/>
      <c r="D300" s="194" t="s">
        <v>194</v>
      </c>
      <c r="E300" s="220" t="s">
        <v>1</v>
      </c>
      <c r="F300" s="221" t="s">
        <v>4213</v>
      </c>
      <c r="G300" s="14"/>
      <c r="H300" s="220" t="s">
        <v>1</v>
      </c>
      <c r="I300" s="222"/>
      <c r="J300" s="14"/>
      <c r="K300" s="14"/>
      <c r="L300" s="219"/>
      <c r="M300" s="223"/>
      <c r="N300" s="224"/>
      <c r="O300" s="224"/>
      <c r="P300" s="224"/>
      <c r="Q300" s="224"/>
      <c r="R300" s="224"/>
      <c r="S300" s="224"/>
      <c r="T300" s="225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20" t="s">
        <v>194</v>
      </c>
      <c r="AU300" s="220" t="s">
        <v>84</v>
      </c>
      <c r="AV300" s="14" t="s">
        <v>84</v>
      </c>
      <c r="AW300" s="14" t="s">
        <v>32</v>
      </c>
      <c r="AX300" s="14" t="s">
        <v>76</v>
      </c>
      <c r="AY300" s="220" t="s">
        <v>185</v>
      </c>
    </row>
    <row r="301" s="13" customFormat="1">
      <c r="A301" s="13"/>
      <c r="B301" s="199"/>
      <c r="C301" s="13"/>
      <c r="D301" s="194" t="s">
        <v>194</v>
      </c>
      <c r="E301" s="200" t="s">
        <v>1</v>
      </c>
      <c r="F301" s="201" t="s">
        <v>4214</v>
      </c>
      <c r="G301" s="13"/>
      <c r="H301" s="202">
        <v>197.80500000000001</v>
      </c>
      <c r="I301" s="203"/>
      <c r="J301" s="13"/>
      <c r="K301" s="13"/>
      <c r="L301" s="199"/>
      <c r="M301" s="204"/>
      <c r="N301" s="205"/>
      <c r="O301" s="205"/>
      <c r="P301" s="205"/>
      <c r="Q301" s="205"/>
      <c r="R301" s="205"/>
      <c r="S301" s="205"/>
      <c r="T301" s="206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00" t="s">
        <v>194</v>
      </c>
      <c r="AU301" s="200" t="s">
        <v>84</v>
      </c>
      <c r="AV301" s="13" t="s">
        <v>92</v>
      </c>
      <c r="AW301" s="13" t="s">
        <v>32</v>
      </c>
      <c r="AX301" s="13" t="s">
        <v>76</v>
      </c>
      <c r="AY301" s="200" t="s">
        <v>185</v>
      </c>
    </row>
    <row r="302" s="13" customFormat="1">
      <c r="A302" s="13"/>
      <c r="B302" s="199"/>
      <c r="C302" s="13"/>
      <c r="D302" s="194" t="s">
        <v>194</v>
      </c>
      <c r="E302" s="200" t="s">
        <v>1</v>
      </c>
      <c r="F302" s="201" t="s">
        <v>4189</v>
      </c>
      <c r="G302" s="13"/>
      <c r="H302" s="202">
        <v>27.651</v>
      </c>
      <c r="I302" s="203"/>
      <c r="J302" s="13"/>
      <c r="K302" s="13"/>
      <c r="L302" s="199"/>
      <c r="M302" s="204"/>
      <c r="N302" s="205"/>
      <c r="O302" s="205"/>
      <c r="P302" s="205"/>
      <c r="Q302" s="205"/>
      <c r="R302" s="205"/>
      <c r="S302" s="205"/>
      <c r="T302" s="206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00" t="s">
        <v>194</v>
      </c>
      <c r="AU302" s="200" t="s">
        <v>84</v>
      </c>
      <c r="AV302" s="13" t="s">
        <v>92</v>
      </c>
      <c r="AW302" s="13" t="s">
        <v>32</v>
      </c>
      <c r="AX302" s="13" t="s">
        <v>76</v>
      </c>
      <c r="AY302" s="200" t="s">
        <v>185</v>
      </c>
    </row>
    <row r="303" s="13" customFormat="1">
      <c r="A303" s="13"/>
      <c r="B303" s="199"/>
      <c r="C303" s="13"/>
      <c r="D303" s="194" t="s">
        <v>194</v>
      </c>
      <c r="E303" s="200" t="s">
        <v>1</v>
      </c>
      <c r="F303" s="201" t="s">
        <v>4190</v>
      </c>
      <c r="G303" s="13"/>
      <c r="H303" s="202">
        <v>54.438000000000002</v>
      </c>
      <c r="I303" s="203"/>
      <c r="J303" s="13"/>
      <c r="K303" s="13"/>
      <c r="L303" s="199"/>
      <c r="M303" s="204"/>
      <c r="N303" s="205"/>
      <c r="O303" s="205"/>
      <c r="P303" s="205"/>
      <c r="Q303" s="205"/>
      <c r="R303" s="205"/>
      <c r="S303" s="205"/>
      <c r="T303" s="206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00" t="s">
        <v>194</v>
      </c>
      <c r="AU303" s="200" t="s">
        <v>84</v>
      </c>
      <c r="AV303" s="13" t="s">
        <v>92</v>
      </c>
      <c r="AW303" s="13" t="s">
        <v>32</v>
      </c>
      <c r="AX303" s="13" t="s">
        <v>76</v>
      </c>
      <c r="AY303" s="200" t="s">
        <v>185</v>
      </c>
    </row>
    <row r="304" s="13" customFormat="1">
      <c r="A304" s="13"/>
      <c r="B304" s="199"/>
      <c r="C304" s="13"/>
      <c r="D304" s="194" t="s">
        <v>194</v>
      </c>
      <c r="E304" s="200" t="s">
        <v>1</v>
      </c>
      <c r="F304" s="201" t="s">
        <v>4191</v>
      </c>
      <c r="G304" s="13"/>
      <c r="H304" s="202">
        <v>31.225000000000001</v>
      </c>
      <c r="I304" s="203"/>
      <c r="J304" s="13"/>
      <c r="K304" s="13"/>
      <c r="L304" s="199"/>
      <c r="M304" s="204"/>
      <c r="N304" s="205"/>
      <c r="O304" s="205"/>
      <c r="P304" s="205"/>
      <c r="Q304" s="205"/>
      <c r="R304" s="205"/>
      <c r="S304" s="205"/>
      <c r="T304" s="206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00" t="s">
        <v>194</v>
      </c>
      <c r="AU304" s="200" t="s">
        <v>84</v>
      </c>
      <c r="AV304" s="13" t="s">
        <v>92</v>
      </c>
      <c r="AW304" s="13" t="s">
        <v>32</v>
      </c>
      <c r="AX304" s="13" t="s">
        <v>76</v>
      </c>
      <c r="AY304" s="200" t="s">
        <v>185</v>
      </c>
    </row>
    <row r="305" s="15" customFormat="1">
      <c r="A305" s="15"/>
      <c r="B305" s="226"/>
      <c r="C305" s="15"/>
      <c r="D305" s="194" t="s">
        <v>194</v>
      </c>
      <c r="E305" s="227" t="s">
        <v>1</v>
      </c>
      <c r="F305" s="228" t="s">
        <v>276</v>
      </c>
      <c r="G305" s="15"/>
      <c r="H305" s="229">
        <v>311.11900000000003</v>
      </c>
      <c r="I305" s="230"/>
      <c r="J305" s="15"/>
      <c r="K305" s="15"/>
      <c r="L305" s="226"/>
      <c r="M305" s="231"/>
      <c r="N305" s="232"/>
      <c r="O305" s="232"/>
      <c r="P305" s="232"/>
      <c r="Q305" s="232"/>
      <c r="R305" s="232"/>
      <c r="S305" s="232"/>
      <c r="T305" s="233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T305" s="227" t="s">
        <v>194</v>
      </c>
      <c r="AU305" s="227" t="s">
        <v>84</v>
      </c>
      <c r="AV305" s="15" t="s">
        <v>191</v>
      </c>
      <c r="AW305" s="15" t="s">
        <v>32</v>
      </c>
      <c r="AX305" s="15" t="s">
        <v>84</v>
      </c>
      <c r="AY305" s="227" t="s">
        <v>185</v>
      </c>
    </row>
    <row r="306" s="2" customFormat="1" ht="44.25" customHeight="1">
      <c r="A306" s="38"/>
      <c r="B306" s="180"/>
      <c r="C306" s="181" t="s">
        <v>278</v>
      </c>
      <c r="D306" s="181" t="s">
        <v>187</v>
      </c>
      <c r="E306" s="182" t="s">
        <v>4215</v>
      </c>
      <c r="F306" s="183" t="s">
        <v>4216</v>
      </c>
      <c r="G306" s="184" t="s">
        <v>190</v>
      </c>
      <c r="H306" s="185">
        <v>622.23800000000006</v>
      </c>
      <c r="I306" s="186"/>
      <c r="J306" s="187">
        <f>ROUND(I306*H306,2)</f>
        <v>0</v>
      </c>
      <c r="K306" s="183" t="s">
        <v>199</v>
      </c>
      <c r="L306" s="39"/>
      <c r="M306" s="188" t="s">
        <v>1</v>
      </c>
      <c r="N306" s="189" t="s">
        <v>42</v>
      </c>
      <c r="O306" s="77"/>
      <c r="P306" s="190">
        <f>O306*H306</f>
        <v>0</v>
      </c>
      <c r="Q306" s="190">
        <v>0.0027000000000000001</v>
      </c>
      <c r="R306" s="190">
        <f>Q306*H306</f>
        <v>1.6800426000000002</v>
      </c>
      <c r="S306" s="190">
        <v>0</v>
      </c>
      <c r="T306" s="191">
        <f>S306*H306</f>
        <v>0</v>
      </c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R306" s="192" t="s">
        <v>191</v>
      </c>
      <c r="AT306" s="192" t="s">
        <v>187</v>
      </c>
      <c r="AU306" s="192" t="s">
        <v>84</v>
      </c>
      <c r="AY306" s="19" t="s">
        <v>185</v>
      </c>
      <c r="BE306" s="193">
        <f>IF(N306="základní",J306,0)</f>
        <v>0</v>
      </c>
      <c r="BF306" s="193">
        <f>IF(N306="snížená",J306,0)</f>
        <v>0</v>
      </c>
      <c r="BG306" s="193">
        <f>IF(N306="zákl. přenesená",J306,0)</f>
        <v>0</v>
      </c>
      <c r="BH306" s="193">
        <f>IF(N306="sníž. přenesená",J306,0)</f>
        <v>0</v>
      </c>
      <c r="BI306" s="193">
        <f>IF(N306="nulová",J306,0)</f>
        <v>0</v>
      </c>
      <c r="BJ306" s="19" t="s">
        <v>92</v>
      </c>
      <c r="BK306" s="193">
        <f>ROUND(I306*H306,2)</f>
        <v>0</v>
      </c>
      <c r="BL306" s="19" t="s">
        <v>191</v>
      </c>
      <c r="BM306" s="192" t="s">
        <v>4217</v>
      </c>
    </row>
    <row r="307" s="2" customFormat="1">
      <c r="A307" s="38"/>
      <c r="B307" s="39"/>
      <c r="C307" s="38"/>
      <c r="D307" s="194" t="s">
        <v>193</v>
      </c>
      <c r="E307" s="38"/>
      <c r="F307" s="195" t="s">
        <v>4216</v>
      </c>
      <c r="G307" s="38"/>
      <c r="H307" s="38"/>
      <c r="I307" s="196"/>
      <c r="J307" s="38"/>
      <c r="K307" s="38"/>
      <c r="L307" s="39"/>
      <c r="M307" s="197"/>
      <c r="N307" s="198"/>
      <c r="O307" s="77"/>
      <c r="P307" s="77"/>
      <c r="Q307" s="77"/>
      <c r="R307" s="77"/>
      <c r="S307" s="77"/>
      <c r="T307" s="7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T307" s="19" t="s">
        <v>193</v>
      </c>
      <c r="AU307" s="19" t="s">
        <v>84</v>
      </c>
    </row>
    <row r="308" s="2" customFormat="1">
      <c r="A308" s="38"/>
      <c r="B308" s="39"/>
      <c r="C308" s="38"/>
      <c r="D308" s="207" t="s">
        <v>201</v>
      </c>
      <c r="E308" s="38"/>
      <c r="F308" s="208" t="s">
        <v>4218</v>
      </c>
      <c r="G308" s="38"/>
      <c r="H308" s="38"/>
      <c r="I308" s="196"/>
      <c r="J308" s="38"/>
      <c r="K308" s="38"/>
      <c r="L308" s="39"/>
      <c r="M308" s="197"/>
      <c r="N308" s="198"/>
      <c r="O308" s="77"/>
      <c r="P308" s="77"/>
      <c r="Q308" s="77"/>
      <c r="R308" s="77"/>
      <c r="S308" s="77"/>
      <c r="T308" s="7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T308" s="19" t="s">
        <v>201</v>
      </c>
      <c r="AU308" s="19" t="s">
        <v>84</v>
      </c>
    </row>
    <row r="309" s="13" customFormat="1">
      <c r="A309" s="13"/>
      <c r="B309" s="199"/>
      <c r="C309" s="13"/>
      <c r="D309" s="194" t="s">
        <v>194</v>
      </c>
      <c r="E309" s="200" t="s">
        <v>1</v>
      </c>
      <c r="F309" s="201" t="s">
        <v>4219</v>
      </c>
      <c r="G309" s="13"/>
      <c r="H309" s="202">
        <v>622.23800000000006</v>
      </c>
      <c r="I309" s="203"/>
      <c r="J309" s="13"/>
      <c r="K309" s="13"/>
      <c r="L309" s="199"/>
      <c r="M309" s="204"/>
      <c r="N309" s="205"/>
      <c r="O309" s="205"/>
      <c r="P309" s="205"/>
      <c r="Q309" s="205"/>
      <c r="R309" s="205"/>
      <c r="S309" s="205"/>
      <c r="T309" s="206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00" t="s">
        <v>194</v>
      </c>
      <c r="AU309" s="200" t="s">
        <v>84</v>
      </c>
      <c r="AV309" s="13" t="s">
        <v>92</v>
      </c>
      <c r="AW309" s="13" t="s">
        <v>32</v>
      </c>
      <c r="AX309" s="13" t="s">
        <v>84</v>
      </c>
      <c r="AY309" s="200" t="s">
        <v>185</v>
      </c>
    </row>
    <row r="310" s="2" customFormat="1" ht="21.75" customHeight="1">
      <c r="A310" s="38"/>
      <c r="B310" s="180"/>
      <c r="C310" s="181" t="s">
        <v>296</v>
      </c>
      <c r="D310" s="181" t="s">
        <v>187</v>
      </c>
      <c r="E310" s="182" t="s">
        <v>4220</v>
      </c>
      <c r="F310" s="183" t="s">
        <v>4221</v>
      </c>
      <c r="G310" s="184" t="s">
        <v>190</v>
      </c>
      <c r="H310" s="185">
        <v>148.184</v>
      </c>
      <c r="I310" s="186"/>
      <c r="J310" s="187">
        <f>ROUND(I310*H310,2)</f>
        <v>0</v>
      </c>
      <c r="K310" s="183" t="s">
        <v>199</v>
      </c>
      <c r="L310" s="39"/>
      <c r="M310" s="188" t="s">
        <v>1</v>
      </c>
      <c r="N310" s="189" t="s">
        <v>42</v>
      </c>
      <c r="O310" s="77"/>
      <c r="P310" s="190">
        <f>O310*H310</f>
        <v>0</v>
      </c>
      <c r="Q310" s="190">
        <v>0.0040000000000000001</v>
      </c>
      <c r="R310" s="190">
        <f>Q310*H310</f>
        <v>0.59273600000000004</v>
      </c>
      <c r="S310" s="190">
        <v>0</v>
      </c>
      <c r="T310" s="191">
        <f>S310*H310</f>
        <v>0</v>
      </c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R310" s="192" t="s">
        <v>191</v>
      </c>
      <c r="AT310" s="192" t="s">
        <v>187</v>
      </c>
      <c r="AU310" s="192" t="s">
        <v>84</v>
      </c>
      <c r="AY310" s="19" t="s">
        <v>185</v>
      </c>
      <c r="BE310" s="193">
        <f>IF(N310="základní",J310,0)</f>
        <v>0</v>
      </c>
      <c r="BF310" s="193">
        <f>IF(N310="snížená",J310,0)</f>
        <v>0</v>
      </c>
      <c r="BG310" s="193">
        <f>IF(N310="zákl. přenesená",J310,0)</f>
        <v>0</v>
      </c>
      <c r="BH310" s="193">
        <f>IF(N310="sníž. přenesená",J310,0)</f>
        <v>0</v>
      </c>
      <c r="BI310" s="193">
        <f>IF(N310="nulová",J310,0)</f>
        <v>0</v>
      </c>
      <c r="BJ310" s="19" t="s">
        <v>92</v>
      </c>
      <c r="BK310" s="193">
        <f>ROUND(I310*H310,2)</f>
        <v>0</v>
      </c>
      <c r="BL310" s="19" t="s">
        <v>191</v>
      </c>
      <c r="BM310" s="192" t="s">
        <v>4222</v>
      </c>
    </row>
    <row r="311" s="2" customFormat="1">
      <c r="A311" s="38"/>
      <c r="B311" s="39"/>
      <c r="C311" s="38"/>
      <c r="D311" s="194" t="s">
        <v>193</v>
      </c>
      <c r="E311" s="38"/>
      <c r="F311" s="195" t="s">
        <v>4221</v>
      </c>
      <c r="G311" s="38"/>
      <c r="H311" s="38"/>
      <c r="I311" s="196"/>
      <c r="J311" s="38"/>
      <c r="K311" s="38"/>
      <c r="L311" s="39"/>
      <c r="M311" s="197"/>
      <c r="N311" s="198"/>
      <c r="O311" s="77"/>
      <c r="P311" s="77"/>
      <c r="Q311" s="77"/>
      <c r="R311" s="77"/>
      <c r="S311" s="77"/>
      <c r="T311" s="7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T311" s="19" t="s">
        <v>193</v>
      </c>
      <c r="AU311" s="19" t="s">
        <v>84</v>
      </c>
    </row>
    <row r="312" s="2" customFormat="1">
      <c r="A312" s="38"/>
      <c r="B312" s="39"/>
      <c r="C312" s="38"/>
      <c r="D312" s="207" t="s">
        <v>201</v>
      </c>
      <c r="E312" s="38"/>
      <c r="F312" s="208" t="s">
        <v>4223</v>
      </c>
      <c r="G312" s="38"/>
      <c r="H312" s="38"/>
      <c r="I312" s="196"/>
      <c r="J312" s="38"/>
      <c r="K312" s="38"/>
      <c r="L312" s="39"/>
      <c r="M312" s="197"/>
      <c r="N312" s="198"/>
      <c r="O312" s="77"/>
      <c r="P312" s="77"/>
      <c r="Q312" s="77"/>
      <c r="R312" s="77"/>
      <c r="S312" s="77"/>
      <c r="T312" s="7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T312" s="19" t="s">
        <v>201</v>
      </c>
      <c r="AU312" s="19" t="s">
        <v>84</v>
      </c>
    </row>
    <row r="313" s="14" customFormat="1">
      <c r="A313" s="14"/>
      <c r="B313" s="219"/>
      <c r="C313" s="14"/>
      <c r="D313" s="194" t="s">
        <v>194</v>
      </c>
      <c r="E313" s="220" t="s">
        <v>1</v>
      </c>
      <c r="F313" s="221" t="s">
        <v>4119</v>
      </c>
      <c r="G313" s="14"/>
      <c r="H313" s="220" t="s">
        <v>1</v>
      </c>
      <c r="I313" s="222"/>
      <c r="J313" s="14"/>
      <c r="K313" s="14"/>
      <c r="L313" s="219"/>
      <c r="M313" s="223"/>
      <c r="N313" s="224"/>
      <c r="O313" s="224"/>
      <c r="P313" s="224"/>
      <c r="Q313" s="224"/>
      <c r="R313" s="224"/>
      <c r="S313" s="224"/>
      <c r="T313" s="225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20" t="s">
        <v>194</v>
      </c>
      <c r="AU313" s="220" t="s">
        <v>84</v>
      </c>
      <c r="AV313" s="14" t="s">
        <v>84</v>
      </c>
      <c r="AW313" s="14" t="s">
        <v>32</v>
      </c>
      <c r="AX313" s="14" t="s">
        <v>76</v>
      </c>
      <c r="AY313" s="220" t="s">
        <v>185</v>
      </c>
    </row>
    <row r="314" s="14" customFormat="1">
      <c r="A314" s="14"/>
      <c r="B314" s="219"/>
      <c r="C314" s="14"/>
      <c r="D314" s="194" t="s">
        <v>194</v>
      </c>
      <c r="E314" s="220" t="s">
        <v>1</v>
      </c>
      <c r="F314" s="221" t="s">
        <v>4224</v>
      </c>
      <c r="G314" s="14"/>
      <c r="H314" s="220" t="s">
        <v>1</v>
      </c>
      <c r="I314" s="222"/>
      <c r="J314" s="14"/>
      <c r="K314" s="14"/>
      <c r="L314" s="219"/>
      <c r="M314" s="223"/>
      <c r="N314" s="224"/>
      <c r="O314" s="224"/>
      <c r="P314" s="224"/>
      <c r="Q314" s="224"/>
      <c r="R314" s="224"/>
      <c r="S314" s="224"/>
      <c r="T314" s="225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20" t="s">
        <v>194</v>
      </c>
      <c r="AU314" s="220" t="s">
        <v>84</v>
      </c>
      <c r="AV314" s="14" t="s">
        <v>84</v>
      </c>
      <c r="AW314" s="14" t="s">
        <v>32</v>
      </c>
      <c r="AX314" s="14" t="s">
        <v>76</v>
      </c>
      <c r="AY314" s="220" t="s">
        <v>185</v>
      </c>
    </row>
    <row r="315" s="13" customFormat="1">
      <c r="A315" s="13"/>
      <c r="B315" s="199"/>
      <c r="C315" s="13"/>
      <c r="D315" s="194" t="s">
        <v>194</v>
      </c>
      <c r="E315" s="200" t="s">
        <v>1</v>
      </c>
      <c r="F315" s="201" t="s">
        <v>4188</v>
      </c>
      <c r="G315" s="13"/>
      <c r="H315" s="202">
        <v>34.869999999999997</v>
      </c>
      <c r="I315" s="203"/>
      <c r="J315" s="13"/>
      <c r="K315" s="13"/>
      <c r="L315" s="199"/>
      <c r="M315" s="204"/>
      <c r="N315" s="205"/>
      <c r="O315" s="205"/>
      <c r="P315" s="205"/>
      <c r="Q315" s="205"/>
      <c r="R315" s="205"/>
      <c r="S315" s="205"/>
      <c r="T315" s="206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00" t="s">
        <v>194</v>
      </c>
      <c r="AU315" s="200" t="s">
        <v>84</v>
      </c>
      <c r="AV315" s="13" t="s">
        <v>92</v>
      </c>
      <c r="AW315" s="13" t="s">
        <v>32</v>
      </c>
      <c r="AX315" s="13" t="s">
        <v>76</v>
      </c>
      <c r="AY315" s="200" t="s">
        <v>185</v>
      </c>
    </row>
    <row r="316" s="13" customFormat="1">
      <c r="A316" s="13"/>
      <c r="B316" s="199"/>
      <c r="C316" s="13"/>
      <c r="D316" s="194" t="s">
        <v>194</v>
      </c>
      <c r="E316" s="200" t="s">
        <v>1</v>
      </c>
      <c r="F316" s="201" t="s">
        <v>4189</v>
      </c>
      <c r="G316" s="13"/>
      <c r="H316" s="202">
        <v>27.651</v>
      </c>
      <c r="I316" s="203"/>
      <c r="J316" s="13"/>
      <c r="K316" s="13"/>
      <c r="L316" s="199"/>
      <c r="M316" s="204"/>
      <c r="N316" s="205"/>
      <c r="O316" s="205"/>
      <c r="P316" s="205"/>
      <c r="Q316" s="205"/>
      <c r="R316" s="205"/>
      <c r="S316" s="205"/>
      <c r="T316" s="206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200" t="s">
        <v>194</v>
      </c>
      <c r="AU316" s="200" t="s">
        <v>84</v>
      </c>
      <c r="AV316" s="13" t="s">
        <v>92</v>
      </c>
      <c r="AW316" s="13" t="s">
        <v>32</v>
      </c>
      <c r="AX316" s="13" t="s">
        <v>76</v>
      </c>
      <c r="AY316" s="200" t="s">
        <v>185</v>
      </c>
    </row>
    <row r="317" s="13" customFormat="1">
      <c r="A317" s="13"/>
      <c r="B317" s="199"/>
      <c r="C317" s="13"/>
      <c r="D317" s="194" t="s">
        <v>194</v>
      </c>
      <c r="E317" s="200" t="s">
        <v>1</v>
      </c>
      <c r="F317" s="201" t="s">
        <v>4190</v>
      </c>
      <c r="G317" s="13"/>
      <c r="H317" s="202">
        <v>54.438000000000002</v>
      </c>
      <c r="I317" s="203"/>
      <c r="J317" s="13"/>
      <c r="K317" s="13"/>
      <c r="L317" s="199"/>
      <c r="M317" s="204"/>
      <c r="N317" s="205"/>
      <c r="O317" s="205"/>
      <c r="P317" s="205"/>
      <c r="Q317" s="205"/>
      <c r="R317" s="205"/>
      <c r="S317" s="205"/>
      <c r="T317" s="206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00" t="s">
        <v>194</v>
      </c>
      <c r="AU317" s="200" t="s">
        <v>84</v>
      </c>
      <c r="AV317" s="13" t="s">
        <v>92</v>
      </c>
      <c r="AW317" s="13" t="s">
        <v>32</v>
      </c>
      <c r="AX317" s="13" t="s">
        <v>76</v>
      </c>
      <c r="AY317" s="200" t="s">
        <v>185</v>
      </c>
    </row>
    <row r="318" s="13" customFormat="1">
      <c r="A318" s="13"/>
      <c r="B318" s="199"/>
      <c r="C318" s="13"/>
      <c r="D318" s="194" t="s">
        <v>194</v>
      </c>
      <c r="E318" s="200" t="s">
        <v>1</v>
      </c>
      <c r="F318" s="201" t="s">
        <v>4191</v>
      </c>
      <c r="G318" s="13"/>
      <c r="H318" s="202">
        <v>31.225000000000001</v>
      </c>
      <c r="I318" s="203"/>
      <c r="J318" s="13"/>
      <c r="K318" s="13"/>
      <c r="L318" s="199"/>
      <c r="M318" s="204"/>
      <c r="N318" s="205"/>
      <c r="O318" s="205"/>
      <c r="P318" s="205"/>
      <c r="Q318" s="205"/>
      <c r="R318" s="205"/>
      <c r="S318" s="205"/>
      <c r="T318" s="206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00" t="s">
        <v>194</v>
      </c>
      <c r="AU318" s="200" t="s">
        <v>84</v>
      </c>
      <c r="AV318" s="13" t="s">
        <v>92</v>
      </c>
      <c r="AW318" s="13" t="s">
        <v>32</v>
      </c>
      <c r="AX318" s="13" t="s">
        <v>76</v>
      </c>
      <c r="AY318" s="200" t="s">
        <v>185</v>
      </c>
    </row>
    <row r="319" s="15" customFormat="1">
      <c r="A319" s="15"/>
      <c r="B319" s="226"/>
      <c r="C319" s="15"/>
      <c r="D319" s="194" t="s">
        <v>194</v>
      </c>
      <c r="E319" s="227" t="s">
        <v>1</v>
      </c>
      <c r="F319" s="228" t="s">
        <v>276</v>
      </c>
      <c r="G319" s="15"/>
      <c r="H319" s="229">
        <v>148.184</v>
      </c>
      <c r="I319" s="230"/>
      <c r="J319" s="15"/>
      <c r="K319" s="15"/>
      <c r="L319" s="226"/>
      <c r="M319" s="231"/>
      <c r="N319" s="232"/>
      <c r="O319" s="232"/>
      <c r="P319" s="232"/>
      <c r="Q319" s="232"/>
      <c r="R319" s="232"/>
      <c r="S319" s="232"/>
      <c r="T319" s="233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T319" s="227" t="s">
        <v>194</v>
      </c>
      <c r="AU319" s="227" t="s">
        <v>84</v>
      </c>
      <c r="AV319" s="15" t="s">
        <v>191</v>
      </c>
      <c r="AW319" s="15" t="s">
        <v>32</v>
      </c>
      <c r="AX319" s="15" t="s">
        <v>84</v>
      </c>
      <c r="AY319" s="227" t="s">
        <v>185</v>
      </c>
    </row>
    <row r="320" s="12" customFormat="1" ht="25.92" customHeight="1">
      <c r="A320" s="12"/>
      <c r="B320" s="167"/>
      <c r="C320" s="12"/>
      <c r="D320" s="168" t="s">
        <v>75</v>
      </c>
      <c r="E320" s="169" t="s">
        <v>229</v>
      </c>
      <c r="F320" s="169" t="s">
        <v>4225</v>
      </c>
      <c r="G320" s="12"/>
      <c r="H320" s="12"/>
      <c r="I320" s="170"/>
      <c r="J320" s="171">
        <f>BK320</f>
        <v>0</v>
      </c>
      <c r="K320" s="12"/>
      <c r="L320" s="167"/>
      <c r="M320" s="172"/>
      <c r="N320" s="173"/>
      <c r="O320" s="173"/>
      <c r="P320" s="174">
        <f>SUM(P321:P392)</f>
        <v>0</v>
      </c>
      <c r="Q320" s="173"/>
      <c r="R320" s="174">
        <f>SUM(R321:R392)</f>
        <v>0.095187999999999981</v>
      </c>
      <c r="S320" s="173"/>
      <c r="T320" s="175">
        <f>SUM(T321:T392)</f>
        <v>0</v>
      </c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R320" s="168" t="s">
        <v>84</v>
      </c>
      <c r="AT320" s="176" t="s">
        <v>75</v>
      </c>
      <c r="AU320" s="176" t="s">
        <v>76</v>
      </c>
      <c r="AY320" s="168" t="s">
        <v>185</v>
      </c>
      <c r="BK320" s="177">
        <f>SUM(BK321:BK392)</f>
        <v>0</v>
      </c>
    </row>
    <row r="321" s="2" customFormat="1" ht="24.15" customHeight="1">
      <c r="A321" s="38"/>
      <c r="B321" s="180"/>
      <c r="C321" s="181" t="s">
        <v>301</v>
      </c>
      <c r="D321" s="181" t="s">
        <v>187</v>
      </c>
      <c r="E321" s="182" t="s">
        <v>4226</v>
      </c>
      <c r="F321" s="183" t="s">
        <v>4227</v>
      </c>
      <c r="G321" s="184" t="s">
        <v>584</v>
      </c>
      <c r="H321" s="185">
        <v>181</v>
      </c>
      <c r="I321" s="186"/>
      <c r="J321" s="187">
        <f>ROUND(I321*H321,2)</f>
        <v>0</v>
      </c>
      <c r="K321" s="183" t="s">
        <v>199</v>
      </c>
      <c r="L321" s="39"/>
      <c r="M321" s="188" t="s">
        <v>1</v>
      </c>
      <c r="N321" s="189" t="s">
        <v>42</v>
      </c>
      <c r="O321" s="77"/>
      <c r="P321" s="190">
        <f>O321*H321</f>
        <v>0</v>
      </c>
      <c r="Q321" s="190">
        <v>0.00022000000000000001</v>
      </c>
      <c r="R321" s="190">
        <f>Q321*H321</f>
        <v>0.039820000000000001</v>
      </c>
      <c r="S321" s="190">
        <v>0</v>
      </c>
      <c r="T321" s="191">
        <f>S321*H321</f>
        <v>0</v>
      </c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R321" s="192" t="s">
        <v>191</v>
      </c>
      <c r="AT321" s="192" t="s">
        <v>187</v>
      </c>
      <c r="AU321" s="192" t="s">
        <v>84</v>
      </c>
      <c r="AY321" s="19" t="s">
        <v>185</v>
      </c>
      <c r="BE321" s="193">
        <f>IF(N321="základní",J321,0)</f>
        <v>0</v>
      </c>
      <c r="BF321" s="193">
        <f>IF(N321="snížená",J321,0)</f>
        <v>0</v>
      </c>
      <c r="BG321" s="193">
        <f>IF(N321="zákl. přenesená",J321,0)</f>
        <v>0</v>
      </c>
      <c r="BH321" s="193">
        <f>IF(N321="sníž. přenesená",J321,0)</f>
        <v>0</v>
      </c>
      <c r="BI321" s="193">
        <f>IF(N321="nulová",J321,0)</f>
        <v>0</v>
      </c>
      <c r="BJ321" s="19" t="s">
        <v>92</v>
      </c>
      <c r="BK321" s="193">
        <f>ROUND(I321*H321,2)</f>
        <v>0</v>
      </c>
      <c r="BL321" s="19" t="s">
        <v>191</v>
      </c>
      <c r="BM321" s="192" t="s">
        <v>4228</v>
      </c>
    </row>
    <row r="322" s="2" customFormat="1">
      <c r="A322" s="38"/>
      <c r="B322" s="39"/>
      <c r="C322" s="38"/>
      <c r="D322" s="194" t="s">
        <v>193</v>
      </c>
      <c r="E322" s="38"/>
      <c r="F322" s="195" t="s">
        <v>4227</v>
      </c>
      <c r="G322" s="38"/>
      <c r="H322" s="38"/>
      <c r="I322" s="196"/>
      <c r="J322" s="38"/>
      <c r="K322" s="38"/>
      <c r="L322" s="39"/>
      <c r="M322" s="197"/>
      <c r="N322" s="198"/>
      <c r="O322" s="77"/>
      <c r="P322" s="77"/>
      <c r="Q322" s="77"/>
      <c r="R322" s="77"/>
      <c r="S322" s="77"/>
      <c r="T322" s="7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T322" s="19" t="s">
        <v>193</v>
      </c>
      <c r="AU322" s="19" t="s">
        <v>84</v>
      </c>
    </row>
    <row r="323" s="2" customFormat="1">
      <c r="A323" s="38"/>
      <c r="B323" s="39"/>
      <c r="C323" s="38"/>
      <c r="D323" s="207" t="s">
        <v>201</v>
      </c>
      <c r="E323" s="38"/>
      <c r="F323" s="208" t="s">
        <v>4229</v>
      </c>
      <c r="G323" s="38"/>
      <c r="H323" s="38"/>
      <c r="I323" s="196"/>
      <c r="J323" s="38"/>
      <c r="K323" s="38"/>
      <c r="L323" s="39"/>
      <c r="M323" s="197"/>
      <c r="N323" s="198"/>
      <c r="O323" s="77"/>
      <c r="P323" s="77"/>
      <c r="Q323" s="77"/>
      <c r="R323" s="77"/>
      <c r="S323" s="77"/>
      <c r="T323" s="7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T323" s="19" t="s">
        <v>201</v>
      </c>
      <c r="AU323" s="19" t="s">
        <v>84</v>
      </c>
    </row>
    <row r="324" s="14" customFormat="1">
      <c r="A324" s="14"/>
      <c r="B324" s="219"/>
      <c r="C324" s="14"/>
      <c r="D324" s="194" t="s">
        <v>194</v>
      </c>
      <c r="E324" s="220" t="s">
        <v>1</v>
      </c>
      <c r="F324" s="221" t="s">
        <v>4119</v>
      </c>
      <c r="G324" s="14"/>
      <c r="H324" s="220" t="s">
        <v>1</v>
      </c>
      <c r="I324" s="222"/>
      <c r="J324" s="14"/>
      <c r="K324" s="14"/>
      <c r="L324" s="219"/>
      <c r="M324" s="223"/>
      <c r="N324" s="224"/>
      <c r="O324" s="224"/>
      <c r="P324" s="224"/>
      <c r="Q324" s="224"/>
      <c r="R324" s="224"/>
      <c r="S324" s="224"/>
      <c r="T324" s="225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20" t="s">
        <v>194</v>
      </c>
      <c r="AU324" s="220" t="s">
        <v>84</v>
      </c>
      <c r="AV324" s="14" t="s">
        <v>84</v>
      </c>
      <c r="AW324" s="14" t="s">
        <v>32</v>
      </c>
      <c r="AX324" s="14" t="s">
        <v>76</v>
      </c>
      <c r="AY324" s="220" t="s">
        <v>185</v>
      </c>
    </row>
    <row r="325" s="14" customFormat="1">
      <c r="A325" s="14"/>
      <c r="B325" s="219"/>
      <c r="C325" s="14"/>
      <c r="D325" s="194" t="s">
        <v>194</v>
      </c>
      <c r="E325" s="220" t="s">
        <v>1</v>
      </c>
      <c r="F325" s="221" t="s">
        <v>4230</v>
      </c>
      <c r="G325" s="14"/>
      <c r="H325" s="220" t="s">
        <v>1</v>
      </c>
      <c r="I325" s="222"/>
      <c r="J325" s="14"/>
      <c r="K325" s="14"/>
      <c r="L325" s="219"/>
      <c r="M325" s="223"/>
      <c r="N325" s="224"/>
      <c r="O325" s="224"/>
      <c r="P325" s="224"/>
      <c r="Q325" s="224"/>
      <c r="R325" s="224"/>
      <c r="S325" s="224"/>
      <c r="T325" s="225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20" t="s">
        <v>194</v>
      </c>
      <c r="AU325" s="220" t="s">
        <v>84</v>
      </c>
      <c r="AV325" s="14" t="s">
        <v>84</v>
      </c>
      <c r="AW325" s="14" t="s">
        <v>32</v>
      </c>
      <c r="AX325" s="14" t="s">
        <v>76</v>
      </c>
      <c r="AY325" s="220" t="s">
        <v>185</v>
      </c>
    </row>
    <row r="326" s="13" customFormat="1">
      <c r="A326" s="13"/>
      <c r="B326" s="199"/>
      <c r="C326" s="13"/>
      <c r="D326" s="194" t="s">
        <v>194</v>
      </c>
      <c r="E326" s="200" t="s">
        <v>1</v>
      </c>
      <c r="F326" s="201" t="s">
        <v>4231</v>
      </c>
      <c r="G326" s="13"/>
      <c r="H326" s="202">
        <v>32</v>
      </c>
      <c r="I326" s="203"/>
      <c r="J326" s="13"/>
      <c r="K326" s="13"/>
      <c r="L326" s="199"/>
      <c r="M326" s="204"/>
      <c r="N326" s="205"/>
      <c r="O326" s="205"/>
      <c r="P326" s="205"/>
      <c r="Q326" s="205"/>
      <c r="R326" s="205"/>
      <c r="S326" s="205"/>
      <c r="T326" s="206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00" t="s">
        <v>194</v>
      </c>
      <c r="AU326" s="200" t="s">
        <v>84</v>
      </c>
      <c r="AV326" s="13" t="s">
        <v>92</v>
      </c>
      <c r="AW326" s="13" t="s">
        <v>32</v>
      </c>
      <c r="AX326" s="13" t="s">
        <v>76</v>
      </c>
      <c r="AY326" s="200" t="s">
        <v>185</v>
      </c>
    </row>
    <row r="327" s="13" customFormat="1">
      <c r="A327" s="13"/>
      <c r="B327" s="199"/>
      <c r="C327" s="13"/>
      <c r="D327" s="194" t="s">
        <v>194</v>
      </c>
      <c r="E327" s="200" t="s">
        <v>1</v>
      </c>
      <c r="F327" s="201" t="s">
        <v>4232</v>
      </c>
      <c r="G327" s="13"/>
      <c r="H327" s="202">
        <v>14</v>
      </c>
      <c r="I327" s="203"/>
      <c r="J327" s="13"/>
      <c r="K327" s="13"/>
      <c r="L327" s="199"/>
      <c r="M327" s="204"/>
      <c r="N327" s="205"/>
      <c r="O327" s="205"/>
      <c r="P327" s="205"/>
      <c r="Q327" s="205"/>
      <c r="R327" s="205"/>
      <c r="S327" s="205"/>
      <c r="T327" s="206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00" t="s">
        <v>194</v>
      </c>
      <c r="AU327" s="200" t="s">
        <v>84</v>
      </c>
      <c r="AV327" s="13" t="s">
        <v>92</v>
      </c>
      <c r="AW327" s="13" t="s">
        <v>32</v>
      </c>
      <c r="AX327" s="13" t="s">
        <v>76</v>
      </c>
      <c r="AY327" s="200" t="s">
        <v>185</v>
      </c>
    </row>
    <row r="328" s="13" customFormat="1">
      <c r="A328" s="13"/>
      <c r="B328" s="199"/>
      <c r="C328" s="13"/>
      <c r="D328" s="194" t="s">
        <v>194</v>
      </c>
      <c r="E328" s="200" t="s">
        <v>1</v>
      </c>
      <c r="F328" s="201" t="s">
        <v>4233</v>
      </c>
      <c r="G328" s="13"/>
      <c r="H328" s="202">
        <v>9</v>
      </c>
      <c r="I328" s="203"/>
      <c r="J328" s="13"/>
      <c r="K328" s="13"/>
      <c r="L328" s="199"/>
      <c r="M328" s="204"/>
      <c r="N328" s="205"/>
      <c r="O328" s="205"/>
      <c r="P328" s="205"/>
      <c r="Q328" s="205"/>
      <c r="R328" s="205"/>
      <c r="S328" s="205"/>
      <c r="T328" s="206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00" t="s">
        <v>194</v>
      </c>
      <c r="AU328" s="200" t="s">
        <v>84</v>
      </c>
      <c r="AV328" s="13" t="s">
        <v>92</v>
      </c>
      <c r="AW328" s="13" t="s">
        <v>32</v>
      </c>
      <c r="AX328" s="13" t="s">
        <v>76</v>
      </c>
      <c r="AY328" s="200" t="s">
        <v>185</v>
      </c>
    </row>
    <row r="329" s="13" customFormat="1">
      <c r="A329" s="13"/>
      <c r="B329" s="199"/>
      <c r="C329" s="13"/>
      <c r="D329" s="194" t="s">
        <v>194</v>
      </c>
      <c r="E329" s="200" t="s">
        <v>1</v>
      </c>
      <c r="F329" s="201" t="s">
        <v>4234</v>
      </c>
      <c r="G329" s="13"/>
      <c r="H329" s="202">
        <v>32</v>
      </c>
      <c r="I329" s="203"/>
      <c r="J329" s="13"/>
      <c r="K329" s="13"/>
      <c r="L329" s="199"/>
      <c r="M329" s="204"/>
      <c r="N329" s="205"/>
      <c r="O329" s="205"/>
      <c r="P329" s="205"/>
      <c r="Q329" s="205"/>
      <c r="R329" s="205"/>
      <c r="S329" s="205"/>
      <c r="T329" s="206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00" t="s">
        <v>194</v>
      </c>
      <c r="AU329" s="200" t="s">
        <v>84</v>
      </c>
      <c r="AV329" s="13" t="s">
        <v>92</v>
      </c>
      <c r="AW329" s="13" t="s">
        <v>32</v>
      </c>
      <c r="AX329" s="13" t="s">
        <v>76</v>
      </c>
      <c r="AY329" s="200" t="s">
        <v>185</v>
      </c>
    </row>
    <row r="330" s="13" customFormat="1">
      <c r="A330" s="13"/>
      <c r="B330" s="199"/>
      <c r="C330" s="13"/>
      <c r="D330" s="194" t="s">
        <v>194</v>
      </c>
      <c r="E330" s="200" t="s">
        <v>1</v>
      </c>
      <c r="F330" s="201" t="s">
        <v>4235</v>
      </c>
      <c r="G330" s="13"/>
      <c r="H330" s="202">
        <v>48</v>
      </c>
      <c r="I330" s="203"/>
      <c r="J330" s="13"/>
      <c r="K330" s="13"/>
      <c r="L330" s="199"/>
      <c r="M330" s="204"/>
      <c r="N330" s="205"/>
      <c r="O330" s="205"/>
      <c r="P330" s="205"/>
      <c r="Q330" s="205"/>
      <c r="R330" s="205"/>
      <c r="S330" s="205"/>
      <c r="T330" s="206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200" t="s">
        <v>194</v>
      </c>
      <c r="AU330" s="200" t="s">
        <v>84</v>
      </c>
      <c r="AV330" s="13" t="s">
        <v>92</v>
      </c>
      <c r="AW330" s="13" t="s">
        <v>32</v>
      </c>
      <c r="AX330" s="13" t="s">
        <v>76</v>
      </c>
      <c r="AY330" s="200" t="s">
        <v>185</v>
      </c>
    </row>
    <row r="331" s="13" customFormat="1">
      <c r="A331" s="13"/>
      <c r="B331" s="199"/>
      <c r="C331" s="13"/>
      <c r="D331" s="194" t="s">
        <v>194</v>
      </c>
      <c r="E331" s="200" t="s">
        <v>1</v>
      </c>
      <c r="F331" s="201" t="s">
        <v>4236</v>
      </c>
      <c r="G331" s="13"/>
      <c r="H331" s="202">
        <v>46</v>
      </c>
      <c r="I331" s="203"/>
      <c r="J331" s="13"/>
      <c r="K331" s="13"/>
      <c r="L331" s="199"/>
      <c r="M331" s="204"/>
      <c r="N331" s="205"/>
      <c r="O331" s="205"/>
      <c r="P331" s="205"/>
      <c r="Q331" s="205"/>
      <c r="R331" s="205"/>
      <c r="S331" s="205"/>
      <c r="T331" s="206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00" t="s">
        <v>194</v>
      </c>
      <c r="AU331" s="200" t="s">
        <v>84</v>
      </c>
      <c r="AV331" s="13" t="s">
        <v>92</v>
      </c>
      <c r="AW331" s="13" t="s">
        <v>32</v>
      </c>
      <c r="AX331" s="13" t="s">
        <v>76</v>
      </c>
      <c r="AY331" s="200" t="s">
        <v>185</v>
      </c>
    </row>
    <row r="332" s="15" customFormat="1">
      <c r="A332" s="15"/>
      <c r="B332" s="226"/>
      <c r="C332" s="15"/>
      <c r="D332" s="194" t="s">
        <v>194</v>
      </c>
      <c r="E332" s="227" t="s">
        <v>1</v>
      </c>
      <c r="F332" s="228" t="s">
        <v>276</v>
      </c>
      <c r="G332" s="15"/>
      <c r="H332" s="229">
        <v>181</v>
      </c>
      <c r="I332" s="230"/>
      <c r="J332" s="15"/>
      <c r="K332" s="15"/>
      <c r="L332" s="226"/>
      <c r="M332" s="231"/>
      <c r="N332" s="232"/>
      <c r="O332" s="232"/>
      <c r="P332" s="232"/>
      <c r="Q332" s="232"/>
      <c r="R332" s="232"/>
      <c r="S332" s="232"/>
      <c r="T332" s="233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T332" s="227" t="s">
        <v>194</v>
      </c>
      <c r="AU332" s="227" t="s">
        <v>84</v>
      </c>
      <c r="AV332" s="15" t="s">
        <v>191</v>
      </c>
      <c r="AW332" s="15" t="s">
        <v>32</v>
      </c>
      <c r="AX332" s="15" t="s">
        <v>84</v>
      </c>
      <c r="AY332" s="227" t="s">
        <v>185</v>
      </c>
    </row>
    <row r="333" s="2" customFormat="1" ht="21.75" customHeight="1">
      <c r="A333" s="38"/>
      <c r="B333" s="180"/>
      <c r="C333" s="209" t="s">
        <v>306</v>
      </c>
      <c r="D333" s="209" t="s">
        <v>240</v>
      </c>
      <c r="E333" s="210" t="s">
        <v>4237</v>
      </c>
      <c r="F333" s="211" t="s">
        <v>4238</v>
      </c>
      <c r="G333" s="212" t="s">
        <v>383</v>
      </c>
      <c r="H333" s="213">
        <v>16</v>
      </c>
      <c r="I333" s="214"/>
      <c r="J333" s="215">
        <f>ROUND(I333*H333,2)</f>
        <v>0</v>
      </c>
      <c r="K333" s="211" t="s">
        <v>199</v>
      </c>
      <c r="L333" s="216"/>
      <c r="M333" s="217" t="s">
        <v>1</v>
      </c>
      <c r="N333" s="218" t="s">
        <v>42</v>
      </c>
      <c r="O333" s="77"/>
      <c r="P333" s="190">
        <f>O333*H333</f>
        <v>0</v>
      </c>
      <c r="Q333" s="190">
        <v>9.0000000000000006E-05</v>
      </c>
      <c r="R333" s="190">
        <f>Q333*H333</f>
        <v>0.0014400000000000001</v>
      </c>
      <c r="S333" s="190">
        <v>0</v>
      </c>
      <c r="T333" s="191">
        <f>S333*H333</f>
        <v>0</v>
      </c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R333" s="192" t="s">
        <v>229</v>
      </c>
      <c r="AT333" s="192" t="s">
        <v>240</v>
      </c>
      <c r="AU333" s="192" t="s">
        <v>84</v>
      </c>
      <c r="AY333" s="19" t="s">
        <v>185</v>
      </c>
      <c r="BE333" s="193">
        <f>IF(N333="základní",J333,0)</f>
        <v>0</v>
      </c>
      <c r="BF333" s="193">
        <f>IF(N333="snížená",J333,0)</f>
        <v>0</v>
      </c>
      <c r="BG333" s="193">
        <f>IF(N333="zákl. přenesená",J333,0)</f>
        <v>0</v>
      </c>
      <c r="BH333" s="193">
        <f>IF(N333="sníž. přenesená",J333,0)</f>
        <v>0</v>
      </c>
      <c r="BI333" s="193">
        <f>IF(N333="nulová",J333,0)</f>
        <v>0</v>
      </c>
      <c r="BJ333" s="19" t="s">
        <v>92</v>
      </c>
      <c r="BK333" s="193">
        <f>ROUND(I333*H333,2)</f>
        <v>0</v>
      </c>
      <c r="BL333" s="19" t="s">
        <v>191</v>
      </c>
      <c r="BM333" s="192" t="s">
        <v>4239</v>
      </c>
    </row>
    <row r="334" s="2" customFormat="1">
      <c r="A334" s="38"/>
      <c r="B334" s="39"/>
      <c r="C334" s="38"/>
      <c r="D334" s="194" t="s">
        <v>193</v>
      </c>
      <c r="E334" s="38"/>
      <c r="F334" s="195" t="s">
        <v>4238</v>
      </c>
      <c r="G334" s="38"/>
      <c r="H334" s="38"/>
      <c r="I334" s="196"/>
      <c r="J334" s="38"/>
      <c r="K334" s="38"/>
      <c r="L334" s="39"/>
      <c r="M334" s="197"/>
      <c r="N334" s="198"/>
      <c r="O334" s="77"/>
      <c r="P334" s="77"/>
      <c r="Q334" s="77"/>
      <c r="R334" s="77"/>
      <c r="S334" s="77"/>
      <c r="T334" s="7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T334" s="19" t="s">
        <v>193</v>
      </c>
      <c r="AU334" s="19" t="s">
        <v>84</v>
      </c>
    </row>
    <row r="335" s="14" customFormat="1">
      <c r="A335" s="14"/>
      <c r="B335" s="219"/>
      <c r="C335" s="14"/>
      <c r="D335" s="194" t="s">
        <v>194</v>
      </c>
      <c r="E335" s="220" t="s">
        <v>1</v>
      </c>
      <c r="F335" s="221" t="s">
        <v>4119</v>
      </c>
      <c r="G335" s="14"/>
      <c r="H335" s="220" t="s">
        <v>1</v>
      </c>
      <c r="I335" s="222"/>
      <c r="J335" s="14"/>
      <c r="K335" s="14"/>
      <c r="L335" s="219"/>
      <c r="M335" s="223"/>
      <c r="N335" s="224"/>
      <c r="O335" s="224"/>
      <c r="P335" s="224"/>
      <c r="Q335" s="224"/>
      <c r="R335" s="224"/>
      <c r="S335" s="224"/>
      <c r="T335" s="225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20" t="s">
        <v>194</v>
      </c>
      <c r="AU335" s="220" t="s">
        <v>84</v>
      </c>
      <c r="AV335" s="14" t="s">
        <v>84</v>
      </c>
      <c r="AW335" s="14" t="s">
        <v>32</v>
      </c>
      <c r="AX335" s="14" t="s">
        <v>76</v>
      </c>
      <c r="AY335" s="220" t="s">
        <v>185</v>
      </c>
    </row>
    <row r="336" s="14" customFormat="1">
      <c r="A336" s="14"/>
      <c r="B336" s="219"/>
      <c r="C336" s="14"/>
      <c r="D336" s="194" t="s">
        <v>194</v>
      </c>
      <c r="E336" s="220" t="s">
        <v>1</v>
      </c>
      <c r="F336" s="221" t="s">
        <v>4230</v>
      </c>
      <c r="G336" s="14"/>
      <c r="H336" s="220" t="s">
        <v>1</v>
      </c>
      <c r="I336" s="222"/>
      <c r="J336" s="14"/>
      <c r="K336" s="14"/>
      <c r="L336" s="219"/>
      <c r="M336" s="223"/>
      <c r="N336" s="224"/>
      <c r="O336" s="224"/>
      <c r="P336" s="224"/>
      <c r="Q336" s="224"/>
      <c r="R336" s="224"/>
      <c r="S336" s="224"/>
      <c r="T336" s="225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20" t="s">
        <v>194</v>
      </c>
      <c r="AU336" s="220" t="s">
        <v>84</v>
      </c>
      <c r="AV336" s="14" t="s">
        <v>84</v>
      </c>
      <c r="AW336" s="14" t="s">
        <v>32</v>
      </c>
      <c r="AX336" s="14" t="s">
        <v>76</v>
      </c>
      <c r="AY336" s="220" t="s">
        <v>185</v>
      </c>
    </row>
    <row r="337" s="13" customFormat="1">
      <c r="A337" s="13"/>
      <c r="B337" s="199"/>
      <c r="C337" s="13"/>
      <c r="D337" s="194" t="s">
        <v>194</v>
      </c>
      <c r="E337" s="200" t="s">
        <v>1</v>
      </c>
      <c r="F337" s="201" t="s">
        <v>4240</v>
      </c>
      <c r="G337" s="13"/>
      <c r="H337" s="202">
        <v>2</v>
      </c>
      <c r="I337" s="203"/>
      <c r="J337" s="13"/>
      <c r="K337" s="13"/>
      <c r="L337" s="199"/>
      <c r="M337" s="204"/>
      <c r="N337" s="205"/>
      <c r="O337" s="205"/>
      <c r="P337" s="205"/>
      <c r="Q337" s="205"/>
      <c r="R337" s="205"/>
      <c r="S337" s="205"/>
      <c r="T337" s="206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00" t="s">
        <v>194</v>
      </c>
      <c r="AU337" s="200" t="s">
        <v>84</v>
      </c>
      <c r="AV337" s="13" t="s">
        <v>92</v>
      </c>
      <c r="AW337" s="13" t="s">
        <v>32</v>
      </c>
      <c r="AX337" s="13" t="s">
        <v>76</v>
      </c>
      <c r="AY337" s="200" t="s">
        <v>185</v>
      </c>
    </row>
    <row r="338" s="13" customFormat="1">
      <c r="A338" s="13"/>
      <c r="B338" s="199"/>
      <c r="C338" s="13"/>
      <c r="D338" s="194" t="s">
        <v>194</v>
      </c>
      <c r="E338" s="200" t="s">
        <v>1</v>
      </c>
      <c r="F338" s="201" t="s">
        <v>4241</v>
      </c>
      <c r="G338" s="13"/>
      <c r="H338" s="202">
        <v>2</v>
      </c>
      <c r="I338" s="203"/>
      <c r="J338" s="13"/>
      <c r="K338" s="13"/>
      <c r="L338" s="199"/>
      <c r="M338" s="204"/>
      <c r="N338" s="205"/>
      <c r="O338" s="205"/>
      <c r="P338" s="205"/>
      <c r="Q338" s="205"/>
      <c r="R338" s="205"/>
      <c r="S338" s="205"/>
      <c r="T338" s="206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200" t="s">
        <v>194</v>
      </c>
      <c r="AU338" s="200" t="s">
        <v>84</v>
      </c>
      <c r="AV338" s="13" t="s">
        <v>92</v>
      </c>
      <c r="AW338" s="13" t="s">
        <v>32</v>
      </c>
      <c r="AX338" s="13" t="s">
        <v>76</v>
      </c>
      <c r="AY338" s="200" t="s">
        <v>185</v>
      </c>
    </row>
    <row r="339" s="13" customFormat="1">
      <c r="A339" s="13"/>
      <c r="B339" s="199"/>
      <c r="C339" s="13"/>
      <c r="D339" s="194" t="s">
        <v>194</v>
      </c>
      <c r="E339" s="200" t="s">
        <v>1</v>
      </c>
      <c r="F339" s="201" t="s">
        <v>4242</v>
      </c>
      <c r="G339" s="13"/>
      <c r="H339" s="202">
        <v>1</v>
      </c>
      <c r="I339" s="203"/>
      <c r="J339" s="13"/>
      <c r="K339" s="13"/>
      <c r="L339" s="199"/>
      <c r="M339" s="204"/>
      <c r="N339" s="205"/>
      <c r="O339" s="205"/>
      <c r="P339" s="205"/>
      <c r="Q339" s="205"/>
      <c r="R339" s="205"/>
      <c r="S339" s="205"/>
      <c r="T339" s="206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00" t="s">
        <v>194</v>
      </c>
      <c r="AU339" s="200" t="s">
        <v>84</v>
      </c>
      <c r="AV339" s="13" t="s">
        <v>92</v>
      </c>
      <c r="AW339" s="13" t="s">
        <v>32</v>
      </c>
      <c r="AX339" s="13" t="s">
        <v>76</v>
      </c>
      <c r="AY339" s="200" t="s">
        <v>185</v>
      </c>
    </row>
    <row r="340" s="13" customFormat="1">
      <c r="A340" s="13"/>
      <c r="B340" s="199"/>
      <c r="C340" s="13"/>
      <c r="D340" s="194" t="s">
        <v>194</v>
      </c>
      <c r="E340" s="200" t="s">
        <v>1</v>
      </c>
      <c r="F340" s="201" t="s">
        <v>4243</v>
      </c>
      <c r="G340" s="13"/>
      <c r="H340" s="202">
        <v>6</v>
      </c>
      <c r="I340" s="203"/>
      <c r="J340" s="13"/>
      <c r="K340" s="13"/>
      <c r="L340" s="199"/>
      <c r="M340" s="204"/>
      <c r="N340" s="205"/>
      <c r="O340" s="205"/>
      <c r="P340" s="205"/>
      <c r="Q340" s="205"/>
      <c r="R340" s="205"/>
      <c r="S340" s="205"/>
      <c r="T340" s="206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00" t="s">
        <v>194</v>
      </c>
      <c r="AU340" s="200" t="s">
        <v>84</v>
      </c>
      <c r="AV340" s="13" t="s">
        <v>92</v>
      </c>
      <c r="AW340" s="13" t="s">
        <v>32</v>
      </c>
      <c r="AX340" s="13" t="s">
        <v>76</v>
      </c>
      <c r="AY340" s="200" t="s">
        <v>185</v>
      </c>
    </row>
    <row r="341" s="13" customFormat="1">
      <c r="A341" s="13"/>
      <c r="B341" s="199"/>
      <c r="C341" s="13"/>
      <c r="D341" s="194" t="s">
        <v>194</v>
      </c>
      <c r="E341" s="200" t="s">
        <v>1</v>
      </c>
      <c r="F341" s="201" t="s">
        <v>4244</v>
      </c>
      <c r="G341" s="13"/>
      <c r="H341" s="202">
        <v>5</v>
      </c>
      <c r="I341" s="203"/>
      <c r="J341" s="13"/>
      <c r="K341" s="13"/>
      <c r="L341" s="199"/>
      <c r="M341" s="204"/>
      <c r="N341" s="205"/>
      <c r="O341" s="205"/>
      <c r="P341" s="205"/>
      <c r="Q341" s="205"/>
      <c r="R341" s="205"/>
      <c r="S341" s="205"/>
      <c r="T341" s="206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00" t="s">
        <v>194</v>
      </c>
      <c r="AU341" s="200" t="s">
        <v>84</v>
      </c>
      <c r="AV341" s="13" t="s">
        <v>92</v>
      </c>
      <c r="AW341" s="13" t="s">
        <v>32</v>
      </c>
      <c r="AX341" s="13" t="s">
        <v>76</v>
      </c>
      <c r="AY341" s="200" t="s">
        <v>185</v>
      </c>
    </row>
    <row r="342" s="15" customFormat="1">
      <c r="A342" s="15"/>
      <c r="B342" s="226"/>
      <c r="C342" s="15"/>
      <c r="D342" s="194" t="s">
        <v>194</v>
      </c>
      <c r="E342" s="227" t="s">
        <v>1</v>
      </c>
      <c r="F342" s="228" t="s">
        <v>276</v>
      </c>
      <c r="G342" s="15"/>
      <c r="H342" s="229">
        <v>16</v>
      </c>
      <c r="I342" s="230"/>
      <c r="J342" s="15"/>
      <c r="K342" s="15"/>
      <c r="L342" s="226"/>
      <c r="M342" s="231"/>
      <c r="N342" s="232"/>
      <c r="O342" s="232"/>
      <c r="P342" s="232"/>
      <c r="Q342" s="232"/>
      <c r="R342" s="232"/>
      <c r="S342" s="232"/>
      <c r="T342" s="233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T342" s="227" t="s">
        <v>194</v>
      </c>
      <c r="AU342" s="227" t="s">
        <v>84</v>
      </c>
      <c r="AV342" s="15" t="s">
        <v>191</v>
      </c>
      <c r="AW342" s="15" t="s">
        <v>32</v>
      </c>
      <c r="AX342" s="15" t="s">
        <v>84</v>
      </c>
      <c r="AY342" s="227" t="s">
        <v>185</v>
      </c>
    </row>
    <row r="343" s="2" customFormat="1" ht="24.15" customHeight="1">
      <c r="A343" s="38"/>
      <c r="B343" s="180"/>
      <c r="C343" s="209" t="s">
        <v>313</v>
      </c>
      <c r="D343" s="209" t="s">
        <v>240</v>
      </c>
      <c r="E343" s="210" t="s">
        <v>4245</v>
      </c>
      <c r="F343" s="211" t="s">
        <v>4246</v>
      </c>
      <c r="G343" s="212" t="s">
        <v>383</v>
      </c>
      <c r="H343" s="213">
        <v>2</v>
      </c>
      <c r="I343" s="214"/>
      <c r="J343" s="215">
        <f>ROUND(I343*H343,2)</f>
        <v>0</v>
      </c>
      <c r="K343" s="211" t="s">
        <v>199</v>
      </c>
      <c r="L343" s="216"/>
      <c r="M343" s="217" t="s">
        <v>1</v>
      </c>
      <c r="N343" s="218" t="s">
        <v>42</v>
      </c>
      <c r="O343" s="77"/>
      <c r="P343" s="190">
        <f>O343*H343</f>
        <v>0</v>
      </c>
      <c r="Q343" s="190">
        <v>3.0000000000000001E-05</v>
      </c>
      <c r="R343" s="190">
        <f>Q343*H343</f>
        <v>6.0000000000000002E-05</v>
      </c>
      <c r="S343" s="190">
        <v>0</v>
      </c>
      <c r="T343" s="191">
        <f>S343*H343</f>
        <v>0</v>
      </c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R343" s="192" t="s">
        <v>229</v>
      </c>
      <c r="AT343" s="192" t="s">
        <v>240</v>
      </c>
      <c r="AU343" s="192" t="s">
        <v>84</v>
      </c>
      <c r="AY343" s="19" t="s">
        <v>185</v>
      </c>
      <c r="BE343" s="193">
        <f>IF(N343="základní",J343,0)</f>
        <v>0</v>
      </c>
      <c r="BF343" s="193">
        <f>IF(N343="snížená",J343,0)</f>
        <v>0</v>
      </c>
      <c r="BG343" s="193">
        <f>IF(N343="zákl. přenesená",J343,0)</f>
        <v>0</v>
      </c>
      <c r="BH343" s="193">
        <f>IF(N343="sníž. přenesená",J343,0)</f>
        <v>0</v>
      </c>
      <c r="BI343" s="193">
        <f>IF(N343="nulová",J343,0)</f>
        <v>0</v>
      </c>
      <c r="BJ343" s="19" t="s">
        <v>92</v>
      </c>
      <c r="BK343" s="193">
        <f>ROUND(I343*H343,2)</f>
        <v>0</v>
      </c>
      <c r="BL343" s="19" t="s">
        <v>191</v>
      </c>
      <c r="BM343" s="192" t="s">
        <v>4247</v>
      </c>
    </row>
    <row r="344" s="2" customFormat="1">
      <c r="A344" s="38"/>
      <c r="B344" s="39"/>
      <c r="C344" s="38"/>
      <c r="D344" s="194" t="s">
        <v>193</v>
      </c>
      <c r="E344" s="38"/>
      <c r="F344" s="195" t="s">
        <v>4246</v>
      </c>
      <c r="G344" s="38"/>
      <c r="H344" s="38"/>
      <c r="I344" s="196"/>
      <c r="J344" s="38"/>
      <c r="K344" s="38"/>
      <c r="L344" s="39"/>
      <c r="M344" s="197"/>
      <c r="N344" s="198"/>
      <c r="O344" s="77"/>
      <c r="P344" s="77"/>
      <c r="Q344" s="77"/>
      <c r="R344" s="77"/>
      <c r="S344" s="77"/>
      <c r="T344" s="7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T344" s="19" t="s">
        <v>193</v>
      </c>
      <c r="AU344" s="19" t="s">
        <v>84</v>
      </c>
    </row>
    <row r="345" s="14" customFormat="1">
      <c r="A345" s="14"/>
      <c r="B345" s="219"/>
      <c r="C345" s="14"/>
      <c r="D345" s="194" t="s">
        <v>194</v>
      </c>
      <c r="E345" s="220" t="s">
        <v>1</v>
      </c>
      <c r="F345" s="221" t="s">
        <v>4119</v>
      </c>
      <c r="G345" s="14"/>
      <c r="H345" s="220" t="s">
        <v>1</v>
      </c>
      <c r="I345" s="222"/>
      <c r="J345" s="14"/>
      <c r="K345" s="14"/>
      <c r="L345" s="219"/>
      <c r="M345" s="223"/>
      <c r="N345" s="224"/>
      <c r="O345" s="224"/>
      <c r="P345" s="224"/>
      <c r="Q345" s="224"/>
      <c r="R345" s="224"/>
      <c r="S345" s="224"/>
      <c r="T345" s="225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20" t="s">
        <v>194</v>
      </c>
      <c r="AU345" s="220" t="s">
        <v>84</v>
      </c>
      <c r="AV345" s="14" t="s">
        <v>84</v>
      </c>
      <c r="AW345" s="14" t="s">
        <v>32</v>
      </c>
      <c r="AX345" s="14" t="s">
        <v>76</v>
      </c>
      <c r="AY345" s="220" t="s">
        <v>185</v>
      </c>
    </row>
    <row r="346" s="14" customFormat="1">
      <c r="A346" s="14"/>
      <c r="B346" s="219"/>
      <c r="C346" s="14"/>
      <c r="D346" s="194" t="s">
        <v>194</v>
      </c>
      <c r="E346" s="220" t="s">
        <v>1</v>
      </c>
      <c r="F346" s="221" t="s">
        <v>4230</v>
      </c>
      <c r="G346" s="14"/>
      <c r="H346" s="220" t="s">
        <v>1</v>
      </c>
      <c r="I346" s="222"/>
      <c r="J346" s="14"/>
      <c r="K346" s="14"/>
      <c r="L346" s="219"/>
      <c r="M346" s="223"/>
      <c r="N346" s="224"/>
      <c r="O346" s="224"/>
      <c r="P346" s="224"/>
      <c r="Q346" s="224"/>
      <c r="R346" s="224"/>
      <c r="S346" s="224"/>
      <c r="T346" s="225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20" t="s">
        <v>194</v>
      </c>
      <c r="AU346" s="220" t="s">
        <v>84</v>
      </c>
      <c r="AV346" s="14" t="s">
        <v>84</v>
      </c>
      <c r="AW346" s="14" t="s">
        <v>32</v>
      </c>
      <c r="AX346" s="14" t="s">
        <v>76</v>
      </c>
      <c r="AY346" s="220" t="s">
        <v>185</v>
      </c>
    </row>
    <row r="347" s="13" customFormat="1">
      <c r="A347" s="13"/>
      <c r="B347" s="199"/>
      <c r="C347" s="13"/>
      <c r="D347" s="194" t="s">
        <v>194</v>
      </c>
      <c r="E347" s="200" t="s">
        <v>1</v>
      </c>
      <c r="F347" s="201" t="s">
        <v>4248</v>
      </c>
      <c r="G347" s="13"/>
      <c r="H347" s="202">
        <v>1</v>
      </c>
      <c r="I347" s="203"/>
      <c r="J347" s="13"/>
      <c r="K347" s="13"/>
      <c r="L347" s="199"/>
      <c r="M347" s="204"/>
      <c r="N347" s="205"/>
      <c r="O347" s="205"/>
      <c r="P347" s="205"/>
      <c r="Q347" s="205"/>
      <c r="R347" s="205"/>
      <c r="S347" s="205"/>
      <c r="T347" s="206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T347" s="200" t="s">
        <v>194</v>
      </c>
      <c r="AU347" s="200" t="s">
        <v>84</v>
      </c>
      <c r="AV347" s="13" t="s">
        <v>92</v>
      </c>
      <c r="AW347" s="13" t="s">
        <v>32</v>
      </c>
      <c r="AX347" s="13" t="s">
        <v>76</v>
      </c>
      <c r="AY347" s="200" t="s">
        <v>185</v>
      </c>
    </row>
    <row r="348" s="13" customFormat="1">
      <c r="A348" s="13"/>
      <c r="B348" s="199"/>
      <c r="C348" s="13"/>
      <c r="D348" s="194" t="s">
        <v>194</v>
      </c>
      <c r="E348" s="200" t="s">
        <v>1</v>
      </c>
      <c r="F348" s="201" t="s">
        <v>4249</v>
      </c>
      <c r="G348" s="13"/>
      <c r="H348" s="202">
        <v>1</v>
      </c>
      <c r="I348" s="203"/>
      <c r="J348" s="13"/>
      <c r="K348" s="13"/>
      <c r="L348" s="199"/>
      <c r="M348" s="204"/>
      <c r="N348" s="205"/>
      <c r="O348" s="205"/>
      <c r="P348" s="205"/>
      <c r="Q348" s="205"/>
      <c r="R348" s="205"/>
      <c r="S348" s="205"/>
      <c r="T348" s="206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00" t="s">
        <v>194</v>
      </c>
      <c r="AU348" s="200" t="s">
        <v>84</v>
      </c>
      <c r="AV348" s="13" t="s">
        <v>92</v>
      </c>
      <c r="AW348" s="13" t="s">
        <v>32</v>
      </c>
      <c r="AX348" s="13" t="s">
        <v>76</v>
      </c>
      <c r="AY348" s="200" t="s">
        <v>185</v>
      </c>
    </row>
    <row r="349" s="15" customFormat="1">
      <c r="A349" s="15"/>
      <c r="B349" s="226"/>
      <c r="C349" s="15"/>
      <c r="D349" s="194" t="s">
        <v>194</v>
      </c>
      <c r="E349" s="227" t="s">
        <v>1</v>
      </c>
      <c r="F349" s="228" t="s">
        <v>276</v>
      </c>
      <c r="G349" s="15"/>
      <c r="H349" s="229">
        <v>2</v>
      </c>
      <c r="I349" s="230"/>
      <c r="J349" s="15"/>
      <c r="K349" s="15"/>
      <c r="L349" s="226"/>
      <c r="M349" s="231"/>
      <c r="N349" s="232"/>
      <c r="O349" s="232"/>
      <c r="P349" s="232"/>
      <c r="Q349" s="232"/>
      <c r="R349" s="232"/>
      <c r="S349" s="232"/>
      <c r="T349" s="233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T349" s="227" t="s">
        <v>194</v>
      </c>
      <c r="AU349" s="227" t="s">
        <v>84</v>
      </c>
      <c r="AV349" s="15" t="s">
        <v>191</v>
      </c>
      <c r="AW349" s="15" t="s">
        <v>32</v>
      </c>
      <c r="AX349" s="15" t="s">
        <v>84</v>
      </c>
      <c r="AY349" s="227" t="s">
        <v>185</v>
      </c>
    </row>
    <row r="350" s="2" customFormat="1" ht="24.15" customHeight="1">
      <c r="A350" s="38"/>
      <c r="B350" s="180"/>
      <c r="C350" s="181" t="s">
        <v>321</v>
      </c>
      <c r="D350" s="181" t="s">
        <v>187</v>
      </c>
      <c r="E350" s="182" t="s">
        <v>4250</v>
      </c>
      <c r="F350" s="183" t="s">
        <v>4251</v>
      </c>
      <c r="G350" s="184" t="s">
        <v>584</v>
      </c>
      <c r="H350" s="185">
        <v>31</v>
      </c>
      <c r="I350" s="186"/>
      <c r="J350" s="187">
        <f>ROUND(I350*H350,2)</f>
        <v>0</v>
      </c>
      <c r="K350" s="183" t="s">
        <v>199</v>
      </c>
      <c r="L350" s="39"/>
      <c r="M350" s="188" t="s">
        <v>1</v>
      </c>
      <c r="N350" s="189" t="s">
        <v>42</v>
      </c>
      <c r="O350" s="77"/>
      <c r="P350" s="190">
        <f>O350*H350</f>
        <v>0</v>
      </c>
      <c r="Q350" s="190">
        <v>1.0000000000000001E-05</v>
      </c>
      <c r="R350" s="190">
        <f>Q350*H350</f>
        <v>0.00031</v>
      </c>
      <c r="S350" s="190">
        <v>0</v>
      </c>
      <c r="T350" s="191">
        <f>S350*H350</f>
        <v>0</v>
      </c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R350" s="192" t="s">
        <v>191</v>
      </c>
      <c r="AT350" s="192" t="s">
        <v>187</v>
      </c>
      <c r="AU350" s="192" t="s">
        <v>84</v>
      </c>
      <c r="AY350" s="19" t="s">
        <v>185</v>
      </c>
      <c r="BE350" s="193">
        <f>IF(N350="základní",J350,0)</f>
        <v>0</v>
      </c>
      <c r="BF350" s="193">
        <f>IF(N350="snížená",J350,0)</f>
        <v>0</v>
      </c>
      <c r="BG350" s="193">
        <f>IF(N350="zákl. přenesená",J350,0)</f>
        <v>0</v>
      </c>
      <c r="BH350" s="193">
        <f>IF(N350="sníž. přenesená",J350,0)</f>
        <v>0</v>
      </c>
      <c r="BI350" s="193">
        <f>IF(N350="nulová",J350,0)</f>
        <v>0</v>
      </c>
      <c r="BJ350" s="19" t="s">
        <v>92</v>
      </c>
      <c r="BK350" s="193">
        <f>ROUND(I350*H350,2)</f>
        <v>0</v>
      </c>
      <c r="BL350" s="19" t="s">
        <v>191</v>
      </c>
      <c r="BM350" s="192" t="s">
        <v>4252</v>
      </c>
    </row>
    <row r="351" s="2" customFormat="1">
      <c r="A351" s="38"/>
      <c r="B351" s="39"/>
      <c r="C351" s="38"/>
      <c r="D351" s="194" t="s">
        <v>193</v>
      </c>
      <c r="E351" s="38"/>
      <c r="F351" s="195" t="s">
        <v>4251</v>
      </c>
      <c r="G351" s="38"/>
      <c r="H351" s="38"/>
      <c r="I351" s="196"/>
      <c r="J351" s="38"/>
      <c r="K351" s="38"/>
      <c r="L351" s="39"/>
      <c r="M351" s="197"/>
      <c r="N351" s="198"/>
      <c r="O351" s="77"/>
      <c r="P351" s="77"/>
      <c r="Q351" s="77"/>
      <c r="R351" s="77"/>
      <c r="S351" s="77"/>
      <c r="T351" s="7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T351" s="19" t="s">
        <v>193</v>
      </c>
      <c r="AU351" s="19" t="s">
        <v>84</v>
      </c>
    </row>
    <row r="352" s="2" customFormat="1">
      <c r="A352" s="38"/>
      <c r="B352" s="39"/>
      <c r="C352" s="38"/>
      <c r="D352" s="207" t="s">
        <v>201</v>
      </c>
      <c r="E352" s="38"/>
      <c r="F352" s="208" t="s">
        <v>4253</v>
      </c>
      <c r="G352" s="38"/>
      <c r="H352" s="38"/>
      <c r="I352" s="196"/>
      <c r="J352" s="38"/>
      <c r="K352" s="38"/>
      <c r="L352" s="39"/>
      <c r="M352" s="197"/>
      <c r="N352" s="198"/>
      <c r="O352" s="77"/>
      <c r="P352" s="77"/>
      <c r="Q352" s="77"/>
      <c r="R352" s="77"/>
      <c r="S352" s="77"/>
      <c r="T352" s="7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T352" s="19" t="s">
        <v>201</v>
      </c>
      <c r="AU352" s="19" t="s">
        <v>84</v>
      </c>
    </row>
    <row r="353" s="2" customFormat="1" ht="16.5" customHeight="1">
      <c r="A353" s="38"/>
      <c r="B353" s="180"/>
      <c r="C353" s="209" t="s">
        <v>336</v>
      </c>
      <c r="D353" s="209" t="s">
        <v>240</v>
      </c>
      <c r="E353" s="210" t="s">
        <v>4254</v>
      </c>
      <c r="F353" s="211" t="s">
        <v>4255</v>
      </c>
      <c r="G353" s="212" t="s">
        <v>584</v>
      </c>
      <c r="H353" s="213">
        <v>26.780000000000001</v>
      </c>
      <c r="I353" s="214"/>
      <c r="J353" s="215">
        <f>ROUND(I353*H353,2)</f>
        <v>0</v>
      </c>
      <c r="K353" s="211" t="s">
        <v>199</v>
      </c>
      <c r="L353" s="216"/>
      <c r="M353" s="217" t="s">
        <v>1</v>
      </c>
      <c r="N353" s="218" t="s">
        <v>42</v>
      </c>
      <c r="O353" s="77"/>
      <c r="P353" s="190">
        <f>O353*H353</f>
        <v>0</v>
      </c>
      <c r="Q353" s="190">
        <v>0.0016000000000000001</v>
      </c>
      <c r="R353" s="190">
        <f>Q353*H353</f>
        <v>0.042848000000000004</v>
      </c>
      <c r="S353" s="190">
        <v>0</v>
      </c>
      <c r="T353" s="191">
        <f>S353*H353</f>
        <v>0</v>
      </c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R353" s="192" t="s">
        <v>229</v>
      </c>
      <c r="AT353" s="192" t="s">
        <v>240</v>
      </c>
      <c r="AU353" s="192" t="s">
        <v>84</v>
      </c>
      <c r="AY353" s="19" t="s">
        <v>185</v>
      </c>
      <c r="BE353" s="193">
        <f>IF(N353="základní",J353,0)</f>
        <v>0</v>
      </c>
      <c r="BF353" s="193">
        <f>IF(N353="snížená",J353,0)</f>
        <v>0</v>
      </c>
      <c r="BG353" s="193">
        <f>IF(N353="zákl. přenesená",J353,0)</f>
        <v>0</v>
      </c>
      <c r="BH353" s="193">
        <f>IF(N353="sníž. přenesená",J353,0)</f>
        <v>0</v>
      </c>
      <c r="BI353" s="193">
        <f>IF(N353="nulová",J353,0)</f>
        <v>0</v>
      </c>
      <c r="BJ353" s="19" t="s">
        <v>92</v>
      </c>
      <c r="BK353" s="193">
        <f>ROUND(I353*H353,2)</f>
        <v>0</v>
      </c>
      <c r="BL353" s="19" t="s">
        <v>191</v>
      </c>
      <c r="BM353" s="192" t="s">
        <v>4256</v>
      </c>
    </row>
    <row r="354" s="2" customFormat="1">
      <c r="A354" s="38"/>
      <c r="B354" s="39"/>
      <c r="C354" s="38"/>
      <c r="D354" s="194" t="s">
        <v>193</v>
      </c>
      <c r="E354" s="38"/>
      <c r="F354" s="195" t="s">
        <v>4255</v>
      </c>
      <c r="G354" s="38"/>
      <c r="H354" s="38"/>
      <c r="I354" s="196"/>
      <c r="J354" s="38"/>
      <c r="K354" s="38"/>
      <c r="L354" s="39"/>
      <c r="M354" s="197"/>
      <c r="N354" s="198"/>
      <c r="O354" s="77"/>
      <c r="P354" s="77"/>
      <c r="Q354" s="77"/>
      <c r="R354" s="77"/>
      <c r="S354" s="77"/>
      <c r="T354" s="7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T354" s="19" t="s">
        <v>193</v>
      </c>
      <c r="AU354" s="19" t="s">
        <v>84</v>
      </c>
    </row>
    <row r="355" s="14" customFormat="1">
      <c r="A355" s="14"/>
      <c r="B355" s="219"/>
      <c r="C355" s="14"/>
      <c r="D355" s="194" t="s">
        <v>194</v>
      </c>
      <c r="E355" s="220" t="s">
        <v>1</v>
      </c>
      <c r="F355" s="221" t="s">
        <v>4119</v>
      </c>
      <c r="G355" s="14"/>
      <c r="H355" s="220" t="s">
        <v>1</v>
      </c>
      <c r="I355" s="222"/>
      <c r="J355" s="14"/>
      <c r="K355" s="14"/>
      <c r="L355" s="219"/>
      <c r="M355" s="223"/>
      <c r="N355" s="224"/>
      <c r="O355" s="224"/>
      <c r="P355" s="224"/>
      <c r="Q355" s="224"/>
      <c r="R355" s="224"/>
      <c r="S355" s="224"/>
      <c r="T355" s="225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20" t="s">
        <v>194</v>
      </c>
      <c r="AU355" s="220" t="s">
        <v>84</v>
      </c>
      <c r="AV355" s="14" t="s">
        <v>84</v>
      </c>
      <c r="AW355" s="14" t="s">
        <v>32</v>
      </c>
      <c r="AX355" s="14" t="s">
        <v>76</v>
      </c>
      <c r="AY355" s="220" t="s">
        <v>185</v>
      </c>
    </row>
    <row r="356" s="14" customFormat="1">
      <c r="A356" s="14"/>
      <c r="B356" s="219"/>
      <c r="C356" s="14"/>
      <c r="D356" s="194" t="s">
        <v>194</v>
      </c>
      <c r="E356" s="220" t="s">
        <v>1</v>
      </c>
      <c r="F356" s="221" t="s">
        <v>4230</v>
      </c>
      <c r="G356" s="14"/>
      <c r="H356" s="220" t="s">
        <v>1</v>
      </c>
      <c r="I356" s="222"/>
      <c r="J356" s="14"/>
      <c r="K356" s="14"/>
      <c r="L356" s="219"/>
      <c r="M356" s="223"/>
      <c r="N356" s="224"/>
      <c r="O356" s="224"/>
      <c r="P356" s="224"/>
      <c r="Q356" s="224"/>
      <c r="R356" s="224"/>
      <c r="S356" s="224"/>
      <c r="T356" s="225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20" t="s">
        <v>194</v>
      </c>
      <c r="AU356" s="220" t="s">
        <v>84</v>
      </c>
      <c r="AV356" s="14" t="s">
        <v>84</v>
      </c>
      <c r="AW356" s="14" t="s">
        <v>32</v>
      </c>
      <c r="AX356" s="14" t="s">
        <v>76</v>
      </c>
      <c r="AY356" s="220" t="s">
        <v>185</v>
      </c>
    </row>
    <row r="357" s="13" customFormat="1">
      <c r="A357" s="13"/>
      <c r="B357" s="199"/>
      <c r="C357" s="13"/>
      <c r="D357" s="194" t="s">
        <v>194</v>
      </c>
      <c r="E357" s="200" t="s">
        <v>1</v>
      </c>
      <c r="F357" s="201" t="s">
        <v>375</v>
      </c>
      <c r="G357" s="13"/>
      <c r="H357" s="202">
        <v>26</v>
      </c>
      <c r="I357" s="203"/>
      <c r="J357" s="13"/>
      <c r="K357" s="13"/>
      <c r="L357" s="199"/>
      <c r="M357" s="204"/>
      <c r="N357" s="205"/>
      <c r="O357" s="205"/>
      <c r="P357" s="205"/>
      <c r="Q357" s="205"/>
      <c r="R357" s="205"/>
      <c r="S357" s="205"/>
      <c r="T357" s="206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T357" s="200" t="s">
        <v>194</v>
      </c>
      <c r="AU357" s="200" t="s">
        <v>84</v>
      </c>
      <c r="AV357" s="13" t="s">
        <v>92</v>
      </c>
      <c r="AW357" s="13" t="s">
        <v>32</v>
      </c>
      <c r="AX357" s="13" t="s">
        <v>76</v>
      </c>
      <c r="AY357" s="200" t="s">
        <v>185</v>
      </c>
    </row>
    <row r="358" s="13" customFormat="1">
      <c r="A358" s="13"/>
      <c r="B358" s="199"/>
      <c r="C358" s="13"/>
      <c r="D358" s="194" t="s">
        <v>194</v>
      </c>
      <c r="E358" s="200" t="s">
        <v>1</v>
      </c>
      <c r="F358" s="201" t="s">
        <v>4257</v>
      </c>
      <c r="G358" s="13"/>
      <c r="H358" s="202">
        <v>26.780000000000001</v>
      </c>
      <c r="I358" s="203"/>
      <c r="J358" s="13"/>
      <c r="K358" s="13"/>
      <c r="L358" s="199"/>
      <c r="M358" s="204"/>
      <c r="N358" s="205"/>
      <c r="O358" s="205"/>
      <c r="P358" s="205"/>
      <c r="Q358" s="205"/>
      <c r="R358" s="205"/>
      <c r="S358" s="205"/>
      <c r="T358" s="206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00" t="s">
        <v>194</v>
      </c>
      <c r="AU358" s="200" t="s">
        <v>84</v>
      </c>
      <c r="AV358" s="13" t="s">
        <v>92</v>
      </c>
      <c r="AW358" s="13" t="s">
        <v>32</v>
      </c>
      <c r="AX358" s="13" t="s">
        <v>84</v>
      </c>
      <c r="AY358" s="200" t="s">
        <v>185</v>
      </c>
    </row>
    <row r="359" s="2" customFormat="1" ht="16.5" customHeight="1">
      <c r="A359" s="38"/>
      <c r="B359" s="180"/>
      <c r="C359" s="209" t="s">
        <v>7</v>
      </c>
      <c r="D359" s="209" t="s">
        <v>240</v>
      </c>
      <c r="E359" s="210" t="s">
        <v>4258</v>
      </c>
      <c r="F359" s="211" t="s">
        <v>4259</v>
      </c>
      <c r="G359" s="212" t="s">
        <v>584</v>
      </c>
      <c r="H359" s="213">
        <v>5.1500000000000004</v>
      </c>
      <c r="I359" s="214"/>
      <c r="J359" s="215">
        <f>ROUND(I359*H359,2)</f>
        <v>0</v>
      </c>
      <c r="K359" s="211" t="s">
        <v>199</v>
      </c>
      <c r="L359" s="216"/>
      <c r="M359" s="217" t="s">
        <v>1</v>
      </c>
      <c r="N359" s="218" t="s">
        <v>42</v>
      </c>
      <c r="O359" s="77"/>
      <c r="P359" s="190">
        <f>O359*H359</f>
        <v>0</v>
      </c>
      <c r="Q359" s="190">
        <v>0.0014</v>
      </c>
      <c r="R359" s="190">
        <f>Q359*H359</f>
        <v>0.0072100000000000003</v>
      </c>
      <c r="S359" s="190">
        <v>0</v>
      </c>
      <c r="T359" s="191">
        <f>S359*H359</f>
        <v>0</v>
      </c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R359" s="192" t="s">
        <v>229</v>
      </c>
      <c r="AT359" s="192" t="s">
        <v>240</v>
      </c>
      <c r="AU359" s="192" t="s">
        <v>84</v>
      </c>
      <c r="AY359" s="19" t="s">
        <v>185</v>
      </c>
      <c r="BE359" s="193">
        <f>IF(N359="základní",J359,0)</f>
        <v>0</v>
      </c>
      <c r="BF359" s="193">
        <f>IF(N359="snížená",J359,0)</f>
        <v>0</v>
      </c>
      <c r="BG359" s="193">
        <f>IF(N359="zákl. přenesená",J359,0)</f>
        <v>0</v>
      </c>
      <c r="BH359" s="193">
        <f>IF(N359="sníž. přenesená",J359,0)</f>
        <v>0</v>
      </c>
      <c r="BI359" s="193">
        <f>IF(N359="nulová",J359,0)</f>
        <v>0</v>
      </c>
      <c r="BJ359" s="19" t="s">
        <v>92</v>
      </c>
      <c r="BK359" s="193">
        <f>ROUND(I359*H359,2)</f>
        <v>0</v>
      </c>
      <c r="BL359" s="19" t="s">
        <v>191</v>
      </c>
      <c r="BM359" s="192" t="s">
        <v>4260</v>
      </c>
    </row>
    <row r="360" s="2" customFormat="1">
      <c r="A360" s="38"/>
      <c r="B360" s="39"/>
      <c r="C360" s="38"/>
      <c r="D360" s="194" t="s">
        <v>193</v>
      </c>
      <c r="E360" s="38"/>
      <c r="F360" s="195" t="s">
        <v>4259</v>
      </c>
      <c r="G360" s="38"/>
      <c r="H360" s="38"/>
      <c r="I360" s="196"/>
      <c r="J360" s="38"/>
      <c r="K360" s="38"/>
      <c r="L360" s="39"/>
      <c r="M360" s="197"/>
      <c r="N360" s="198"/>
      <c r="O360" s="77"/>
      <c r="P360" s="77"/>
      <c r="Q360" s="77"/>
      <c r="R360" s="77"/>
      <c r="S360" s="77"/>
      <c r="T360" s="7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T360" s="19" t="s">
        <v>193</v>
      </c>
      <c r="AU360" s="19" t="s">
        <v>84</v>
      </c>
    </row>
    <row r="361" s="14" customFormat="1">
      <c r="A361" s="14"/>
      <c r="B361" s="219"/>
      <c r="C361" s="14"/>
      <c r="D361" s="194" t="s">
        <v>194</v>
      </c>
      <c r="E361" s="220" t="s">
        <v>1</v>
      </c>
      <c r="F361" s="221" t="s">
        <v>4119</v>
      </c>
      <c r="G361" s="14"/>
      <c r="H361" s="220" t="s">
        <v>1</v>
      </c>
      <c r="I361" s="222"/>
      <c r="J361" s="14"/>
      <c r="K361" s="14"/>
      <c r="L361" s="219"/>
      <c r="M361" s="223"/>
      <c r="N361" s="224"/>
      <c r="O361" s="224"/>
      <c r="P361" s="224"/>
      <c r="Q361" s="224"/>
      <c r="R361" s="224"/>
      <c r="S361" s="224"/>
      <c r="T361" s="225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20" t="s">
        <v>194</v>
      </c>
      <c r="AU361" s="220" t="s">
        <v>84</v>
      </c>
      <c r="AV361" s="14" t="s">
        <v>84</v>
      </c>
      <c r="AW361" s="14" t="s">
        <v>32</v>
      </c>
      <c r="AX361" s="14" t="s">
        <v>76</v>
      </c>
      <c r="AY361" s="220" t="s">
        <v>185</v>
      </c>
    </row>
    <row r="362" s="14" customFormat="1">
      <c r="A362" s="14"/>
      <c r="B362" s="219"/>
      <c r="C362" s="14"/>
      <c r="D362" s="194" t="s">
        <v>194</v>
      </c>
      <c r="E362" s="220" t="s">
        <v>1</v>
      </c>
      <c r="F362" s="221" t="s">
        <v>4230</v>
      </c>
      <c r="G362" s="14"/>
      <c r="H362" s="220" t="s">
        <v>1</v>
      </c>
      <c r="I362" s="222"/>
      <c r="J362" s="14"/>
      <c r="K362" s="14"/>
      <c r="L362" s="219"/>
      <c r="M362" s="223"/>
      <c r="N362" s="224"/>
      <c r="O362" s="224"/>
      <c r="P362" s="224"/>
      <c r="Q362" s="224"/>
      <c r="R362" s="224"/>
      <c r="S362" s="224"/>
      <c r="T362" s="225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20" t="s">
        <v>194</v>
      </c>
      <c r="AU362" s="220" t="s">
        <v>84</v>
      </c>
      <c r="AV362" s="14" t="s">
        <v>84</v>
      </c>
      <c r="AW362" s="14" t="s">
        <v>32</v>
      </c>
      <c r="AX362" s="14" t="s">
        <v>76</v>
      </c>
      <c r="AY362" s="220" t="s">
        <v>185</v>
      </c>
    </row>
    <row r="363" s="13" customFormat="1">
      <c r="A363" s="13"/>
      <c r="B363" s="199"/>
      <c r="C363" s="13"/>
      <c r="D363" s="194" t="s">
        <v>194</v>
      </c>
      <c r="E363" s="200" t="s">
        <v>1</v>
      </c>
      <c r="F363" s="201" t="s">
        <v>211</v>
      </c>
      <c r="G363" s="13"/>
      <c r="H363" s="202">
        <v>5</v>
      </c>
      <c r="I363" s="203"/>
      <c r="J363" s="13"/>
      <c r="K363" s="13"/>
      <c r="L363" s="199"/>
      <c r="M363" s="204"/>
      <c r="N363" s="205"/>
      <c r="O363" s="205"/>
      <c r="P363" s="205"/>
      <c r="Q363" s="205"/>
      <c r="R363" s="205"/>
      <c r="S363" s="205"/>
      <c r="T363" s="206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T363" s="200" t="s">
        <v>194</v>
      </c>
      <c r="AU363" s="200" t="s">
        <v>84</v>
      </c>
      <c r="AV363" s="13" t="s">
        <v>92</v>
      </c>
      <c r="AW363" s="13" t="s">
        <v>32</v>
      </c>
      <c r="AX363" s="13" t="s">
        <v>76</v>
      </c>
      <c r="AY363" s="200" t="s">
        <v>185</v>
      </c>
    </row>
    <row r="364" s="13" customFormat="1">
      <c r="A364" s="13"/>
      <c r="B364" s="199"/>
      <c r="C364" s="13"/>
      <c r="D364" s="194" t="s">
        <v>194</v>
      </c>
      <c r="E364" s="200" t="s">
        <v>1</v>
      </c>
      <c r="F364" s="201" t="s">
        <v>4261</v>
      </c>
      <c r="G364" s="13"/>
      <c r="H364" s="202">
        <v>5.1500000000000004</v>
      </c>
      <c r="I364" s="203"/>
      <c r="J364" s="13"/>
      <c r="K364" s="13"/>
      <c r="L364" s="199"/>
      <c r="M364" s="204"/>
      <c r="N364" s="205"/>
      <c r="O364" s="205"/>
      <c r="P364" s="205"/>
      <c r="Q364" s="205"/>
      <c r="R364" s="205"/>
      <c r="S364" s="205"/>
      <c r="T364" s="206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00" t="s">
        <v>194</v>
      </c>
      <c r="AU364" s="200" t="s">
        <v>84</v>
      </c>
      <c r="AV364" s="13" t="s">
        <v>92</v>
      </c>
      <c r="AW364" s="13" t="s">
        <v>32</v>
      </c>
      <c r="AX364" s="13" t="s">
        <v>84</v>
      </c>
      <c r="AY364" s="200" t="s">
        <v>185</v>
      </c>
    </row>
    <row r="365" s="2" customFormat="1" ht="44.25" customHeight="1">
      <c r="A365" s="38"/>
      <c r="B365" s="180"/>
      <c r="C365" s="181" t="s">
        <v>350</v>
      </c>
      <c r="D365" s="181" t="s">
        <v>187</v>
      </c>
      <c r="E365" s="182" t="s">
        <v>4262</v>
      </c>
      <c r="F365" s="183" t="s">
        <v>4263</v>
      </c>
      <c r="G365" s="184" t="s">
        <v>383</v>
      </c>
      <c r="H365" s="185">
        <v>15</v>
      </c>
      <c r="I365" s="186"/>
      <c r="J365" s="187">
        <f>ROUND(I365*H365,2)</f>
        <v>0</v>
      </c>
      <c r="K365" s="183" t="s">
        <v>199</v>
      </c>
      <c r="L365" s="39"/>
      <c r="M365" s="188" t="s">
        <v>1</v>
      </c>
      <c r="N365" s="189" t="s">
        <v>42</v>
      </c>
      <c r="O365" s="77"/>
      <c r="P365" s="190">
        <f>O365*H365</f>
        <v>0</v>
      </c>
      <c r="Q365" s="190">
        <v>0</v>
      </c>
      <c r="R365" s="190">
        <f>Q365*H365</f>
        <v>0</v>
      </c>
      <c r="S365" s="190">
        <v>0</v>
      </c>
      <c r="T365" s="191">
        <f>S365*H365</f>
        <v>0</v>
      </c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R365" s="192" t="s">
        <v>191</v>
      </c>
      <c r="AT365" s="192" t="s">
        <v>187</v>
      </c>
      <c r="AU365" s="192" t="s">
        <v>84</v>
      </c>
      <c r="AY365" s="19" t="s">
        <v>185</v>
      </c>
      <c r="BE365" s="193">
        <f>IF(N365="základní",J365,0)</f>
        <v>0</v>
      </c>
      <c r="BF365" s="193">
        <f>IF(N365="snížená",J365,0)</f>
        <v>0</v>
      </c>
      <c r="BG365" s="193">
        <f>IF(N365="zákl. přenesená",J365,0)</f>
        <v>0</v>
      </c>
      <c r="BH365" s="193">
        <f>IF(N365="sníž. přenesená",J365,0)</f>
        <v>0</v>
      </c>
      <c r="BI365" s="193">
        <f>IF(N365="nulová",J365,0)</f>
        <v>0</v>
      </c>
      <c r="BJ365" s="19" t="s">
        <v>92</v>
      </c>
      <c r="BK365" s="193">
        <f>ROUND(I365*H365,2)</f>
        <v>0</v>
      </c>
      <c r="BL365" s="19" t="s">
        <v>191</v>
      </c>
      <c r="BM365" s="192" t="s">
        <v>4264</v>
      </c>
    </row>
    <row r="366" s="2" customFormat="1">
      <c r="A366" s="38"/>
      <c r="B366" s="39"/>
      <c r="C366" s="38"/>
      <c r="D366" s="194" t="s">
        <v>193</v>
      </c>
      <c r="E366" s="38"/>
      <c r="F366" s="195" t="s">
        <v>4263</v>
      </c>
      <c r="G366" s="38"/>
      <c r="H366" s="38"/>
      <c r="I366" s="196"/>
      <c r="J366" s="38"/>
      <c r="K366" s="38"/>
      <c r="L366" s="39"/>
      <c r="M366" s="197"/>
      <c r="N366" s="198"/>
      <c r="O366" s="77"/>
      <c r="P366" s="77"/>
      <c r="Q366" s="77"/>
      <c r="R366" s="77"/>
      <c r="S366" s="77"/>
      <c r="T366" s="7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T366" s="19" t="s">
        <v>193</v>
      </c>
      <c r="AU366" s="19" t="s">
        <v>84</v>
      </c>
    </row>
    <row r="367" s="2" customFormat="1">
      <c r="A367" s="38"/>
      <c r="B367" s="39"/>
      <c r="C367" s="38"/>
      <c r="D367" s="207" t="s">
        <v>201</v>
      </c>
      <c r="E367" s="38"/>
      <c r="F367" s="208" t="s">
        <v>4265</v>
      </c>
      <c r="G367" s="38"/>
      <c r="H367" s="38"/>
      <c r="I367" s="196"/>
      <c r="J367" s="38"/>
      <c r="K367" s="38"/>
      <c r="L367" s="39"/>
      <c r="M367" s="197"/>
      <c r="N367" s="198"/>
      <c r="O367" s="77"/>
      <c r="P367" s="77"/>
      <c r="Q367" s="77"/>
      <c r="R367" s="77"/>
      <c r="S367" s="77"/>
      <c r="T367" s="7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T367" s="19" t="s">
        <v>201</v>
      </c>
      <c r="AU367" s="19" t="s">
        <v>84</v>
      </c>
    </row>
    <row r="368" s="2" customFormat="1" ht="16.5" customHeight="1">
      <c r="A368" s="38"/>
      <c r="B368" s="180"/>
      <c r="C368" s="209" t="s">
        <v>356</v>
      </c>
      <c r="D368" s="209" t="s">
        <v>240</v>
      </c>
      <c r="E368" s="210" t="s">
        <v>4266</v>
      </c>
      <c r="F368" s="211" t="s">
        <v>4267</v>
      </c>
      <c r="G368" s="212" t="s">
        <v>383</v>
      </c>
      <c r="H368" s="213">
        <v>2</v>
      </c>
      <c r="I368" s="214"/>
      <c r="J368" s="215">
        <f>ROUND(I368*H368,2)</f>
        <v>0</v>
      </c>
      <c r="K368" s="211" t="s">
        <v>199</v>
      </c>
      <c r="L368" s="216"/>
      <c r="M368" s="217" t="s">
        <v>1</v>
      </c>
      <c r="N368" s="218" t="s">
        <v>42</v>
      </c>
      <c r="O368" s="77"/>
      <c r="P368" s="190">
        <f>O368*H368</f>
        <v>0</v>
      </c>
      <c r="Q368" s="190">
        <v>0.00022000000000000001</v>
      </c>
      <c r="R368" s="190">
        <f>Q368*H368</f>
        <v>0.00044000000000000002</v>
      </c>
      <c r="S368" s="190">
        <v>0</v>
      </c>
      <c r="T368" s="191">
        <f>S368*H368</f>
        <v>0</v>
      </c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R368" s="192" t="s">
        <v>229</v>
      </c>
      <c r="AT368" s="192" t="s">
        <v>240</v>
      </c>
      <c r="AU368" s="192" t="s">
        <v>84</v>
      </c>
      <c r="AY368" s="19" t="s">
        <v>185</v>
      </c>
      <c r="BE368" s="193">
        <f>IF(N368="základní",J368,0)</f>
        <v>0</v>
      </c>
      <c r="BF368" s="193">
        <f>IF(N368="snížená",J368,0)</f>
        <v>0</v>
      </c>
      <c r="BG368" s="193">
        <f>IF(N368="zákl. přenesená",J368,0)</f>
        <v>0</v>
      </c>
      <c r="BH368" s="193">
        <f>IF(N368="sníž. přenesená",J368,0)</f>
        <v>0</v>
      </c>
      <c r="BI368" s="193">
        <f>IF(N368="nulová",J368,0)</f>
        <v>0</v>
      </c>
      <c r="BJ368" s="19" t="s">
        <v>92</v>
      </c>
      <c r="BK368" s="193">
        <f>ROUND(I368*H368,2)</f>
        <v>0</v>
      </c>
      <c r="BL368" s="19" t="s">
        <v>191</v>
      </c>
      <c r="BM368" s="192" t="s">
        <v>4268</v>
      </c>
    </row>
    <row r="369" s="2" customFormat="1">
      <c r="A369" s="38"/>
      <c r="B369" s="39"/>
      <c r="C369" s="38"/>
      <c r="D369" s="194" t="s">
        <v>193</v>
      </c>
      <c r="E369" s="38"/>
      <c r="F369" s="195" t="s">
        <v>4267</v>
      </c>
      <c r="G369" s="38"/>
      <c r="H369" s="38"/>
      <c r="I369" s="196"/>
      <c r="J369" s="38"/>
      <c r="K369" s="38"/>
      <c r="L369" s="39"/>
      <c r="M369" s="197"/>
      <c r="N369" s="198"/>
      <c r="O369" s="77"/>
      <c r="P369" s="77"/>
      <c r="Q369" s="77"/>
      <c r="R369" s="77"/>
      <c r="S369" s="77"/>
      <c r="T369" s="78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T369" s="19" t="s">
        <v>193</v>
      </c>
      <c r="AU369" s="19" t="s">
        <v>84</v>
      </c>
    </row>
    <row r="370" s="14" customFormat="1">
      <c r="A370" s="14"/>
      <c r="B370" s="219"/>
      <c r="C370" s="14"/>
      <c r="D370" s="194" t="s">
        <v>194</v>
      </c>
      <c r="E370" s="220" t="s">
        <v>1</v>
      </c>
      <c r="F370" s="221" t="s">
        <v>4119</v>
      </c>
      <c r="G370" s="14"/>
      <c r="H370" s="220" t="s">
        <v>1</v>
      </c>
      <c r="I370" s="222"/>
      <c r="J370" s="14"/>
      <c r="K370" s="14"/>
      <c r="L370" s="219"/>
      <c r="M370" s="223"/>
      <c r="N370" s="224"/>
      <c r="O370" s="224"/>
      <c r="P370" s="224"/>
      <c r="Q370" s="224"/>
      <c r="R370" s="224"/>
      <c r="S370" s="224"/>
      <c r="T370" s="225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T370" s="220" t="s">
        <v>194</v>
      </c>
      <c r="AU370" s="220" t="s">
        <v>84</v>
      </c>
      <c r="AV370" s="14" t="s">
        <v>84</v>
      </c>
      <c r="AW370" s="14" t="s">
        <v>32</v>
      </c>
      <c r="AX370" s="14" t="s">
        <v>76</v>
      </c>
      <c r="AY370" s="220" t="s">
        <v>185</v>
      </c>
    </row>
    <row r="371" s="14" customFormat="1">
      <c r="A371" s="14"/>
      <c r="B371" s="219"/>
      <c r="C371" s="14"/>
      <c r="D371" s="194" t="s">
        <v>194</v>
      </c>
      <c r="E371" s="220" t="s">
        <v>1</v>
      </c>
      <c r="F371" s="221" t="s">
        <v>4230</v>
      </c>
      <c r="G371" s="14"/>
      <c r="H371" s="220" t="s">
        <v>1</v>
      </c>
      <c r="I371" s="222"/>
      <c r="J371" s="14"/>
      <c r="K371" s="14"/>
      <c r="L371" s="219"/>
      <c r="M371" s="223"/>
      <c r="N371" s="224"/>
      <c r="O371" s="224"/>
      <c r="P371" s="224"/>
      <c r="Q371" s="224"/>
      <c r="R371" s="224"/>
      <c r="S371" s="224"/>
      <c r="T371" s="225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20" t="s">
        <v>194</v>
      </c>
      <c r="AU371" s="220" t="s">
        <v>84</v>
      </c>
      <c r="AV371" s="14" t="s">
        <v>84</v>
      </c>
      <c r="AW371" s="14" t="s">
        <v>32</v>
      </c>
      <c r="AX371" s="14" t="s">
        <v>76</v>
      </c>
      <c r="AY371" s="220" t="s">
        <v>185</v>
      </c>
    </row>
    <row r="372" s="13" customFormat="1">
      <c r="A372" s="13"/>
      <c r="B372" s="199"/>
      <c r="C372" s="13"/>
      <c r="D372" s="194" t="s">
        <v>194</v>
      </c>
      <c r="E372" s="200" t="s">
        <v>1</v>
      </c>
      <c r="F372" s="201" t="s">
        <v>92</v>
      </c>
      <c r="G372" s="13"/>
      <c r="H372" s="202">
        <v>2</v>
      </c>
      <c r="I372" s="203"/>
      <c r="J372" s="13"/>
      <c r="K372" s="13"/>
      <c r="L372" s="199"/>
      <c r="M372" s="204"/>
      <c r="N372" s="205"/>
      <c r="O372" s="205"/>
      <c r="P372" s="205"/>
      <c r="Q372" s="205"/>
      <c r="R372" s="205"/>
      <c r="S372" s="205"/>
      <c r="T372" s="206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00" t="s">
        <v>194</v>
      </c>
      <c r="AU372" s="200" t="s">
        <v>84</v>
      </c>
      <c r="AV372" s="13" t="s">
        <v>92</v>
      </c>
      <c r="AW372" s="13" t="s">
        <v>32</v>
      </c>
      <c r="AX372" s="13" t="s">
        <v>84</v>
      </c>
      <c r="AY372" s="200" t="s">
        <v>185</v>
      </c>
    </row>
    <row r="373" s="2" customFormat="1" ht="16.5" customHeight="1">
      <c r="A373" s="38"/>
      <c r="B373" s="180"/>
      <c r="C373" s="209" t="s">
        <v>361</v>
      </c>
      <c r="D373" s="209" t="s">
        <v>240</v>
      </c>
      <c r="E373" s="210" t="s">
        <v>4269</v>
      </c>
      <c r="F373" s="211" t="s">
        <v>4270</v>
      </c>
      <c r="G373" s="212" t="s">
        <v>383</v>
      </c>
      <c r="H373" s="213">
        <v>3</v>
      </c>
      <c r="I373" s="214"/>
      <c r="J373" s="215">
        <f>ROUND(I373*H373,2)</f>
        <v>0</v>
      </c>
      <c r="K373" s="211" t="s">
        <v>199</v>
      </c>
      <c r="L373" s="216"/>
      <c r="M373" s="217" t="s">
        <v>1</v>
      </c>
      <c r="N373" s="218" t="s">
        <v>42</v>
      </c>
      <c r="O373" s="77"/>
      <c r="P373" s="190">
        <f>O373*H373</f>
        <v>0</v>
      </c>
      <c r="Q373" s="190">
        <v>0.00027999999999999998</v>
      </c>
      <c r="R373" s="190">
        <f>Q373*H373</f>
        <v>0.00083999999999999993</v>
      </c>
      <c r="S373" s="190">
        <v>0</v>
      </c>
      <c r="T373" s="191">
        <f>S373*H373</f>
        <v>0</v>
      </c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R373" s="192" t="s">
        <v>229</v>
      </c>
      <c r="AT373" s="192" t="s">
        <v>240</v>
      </c>
      <c r="AU373" s="192" t="s">
        <v>84</v>
      </c>
      <c r="AY373" s="19" t="s">
        <v>185</v>
      </c>
      <c r="BE373" s="193">
        <f>IF(N373="základní",J373,0)</f>
        <v>0</v>
      </c>
      <c r="BF373" s="193">
        <f>IF(N373="snížená",J373,0)</f>
        <v>0</v>
      </c>
      <c r="BG373" s="193">
        <f>IF(N373="zákl. přenesená",J373,0)</f>
        <v>0</v>
      </c>
      <c r="BH373" s="193">
        <f>IF(N373="sníž. přenesená",J373,0)</f>
        <v>0</v>
      </c>
      <c r="BI373" s="193">
        <f>IF(N373="nulová",J373,0)</f>
        <v>0</v>
      </c>
      <c r="BJ373" s="19" t="s">
        <v>92</v>
      </c>
      <c r="BK373" s="193">
        <f>ROUND(I373*H373,2)</f>
        <v>0</v>
      </c>
      <c r="BL373" s="19" t="s">
        <v>191</v>
      </c>
      <c r="BM373" s="192" t="s">
        <v>4271</v>
      </c>
    </row>
    <row r="374" s="2" customFormat="1">
      <c r="A374" s="38"/>
      <c r="B374" s="39"/>
      <c r="C374" s="38"/>
      <c r="D374" s="194" t="s">
        <v>193</v>
      </c>
      <c r="E374" s="38"/>
      <c r="F374" s="195" t="s">
        <v>4270</v>
      </c>
      <c r="G374" s="38"/>
      <c r="H374" s="38"/>
      <c r="I374" s="196"/>
      <c r="J374" s="38"/>
      <c r="K374" s="38"/>
      <c r="L374" s="39"/>
      <c r="M374" s="197"/>
      <c r="N374" s="198"/>
      <c r="O374" s="77"/>
      <c r="P374" s="77"/>
      <c r="Q374" s="77"/>
      <c r="R374" s="77"/>
      <c r="S374" s="77"/>
      <c r="T374" s="78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T374" s="19" t="s">
        <v>193</v>
      </c>
      <c r="AU374" s="19" t="s">
        <v>84</v>
      </c>
    </row>
    <row r="375" s="14" customFormat="1">
      <c r="A375" s="14"/>
      <c r="B375" s="219"/>
      <c r="C375" s="14"/>
      <c r="D375" s="194" t="s">
        <v>194</v>
      </c>
      <c r="E375" s="220" t="s">
        <v>1</v>
      </c>
      <c r="F375" s="221" t="s">
        <v>4119</v>
      </c>
      <c r="G375" s="14"/>
      <c r="H375" s="220" t="s">
        <v>1</v>
      </c>
      <c r="I375" s="222"/>
      <c r="J375" s="14"/>
      <c r="K375" s="14"/>
      <c r="L375" s="219"/>
      <c r="M375" s="223"/>
      <c r="N375" s="224"/>
      <c r="O375" s="224"/>
      <c r="P375" s="224"/>
      <c r="Q375" s="224"/>
      <c r="R375" s="224"/>
      <c r="S375" s="224"/>
      <c r="T375" s="225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20" t="s">
        <v>194</v>
      </c>
      <c r="AU375" s="220" t="s">
        <v>84</v>
      </c>
      <c r="AV375" s="14" t="s">
        <v>84</v>
      </c>
      <c r="AW375" s="14" t="s">
        <v>32</v>
      </c>
      <c r="AX375" s="14" t="s">
        <v>76</v>
      </c>
      <c r="AY375" s="220" t="s">
        <v>185</v>
      </c>
    </row>
    <row r="376" s="14" customFormat="1">
      <c r="A376" s="14"/>
      <c r="B376" s="219"/>
      <c r="C376" s="14"/>
      <c r="D376" s="194" t="s">
        <v>194</v>
      </c>
      <c r="E376" s="220" t="s">
        <v>1</v>
      </c>
      <c r="F376" s="221" t="s">
        <v>4230</v>
      </c>
      <c r="G376" s="14"/>
      <c r="H376" s="220" t="s">
        <v>1</v>
      </c>
      <c r="I376" s="222"/>
      <c r="J376" s="14"/>
      <c r="K376" s="14"/>
      <c r="L376" s="219"/>
      <c r="M376" s="223"/>
      <c r="N376" s="224"/>
      <c r="O376" s="224"/>
      <c r="P376" s="224"/>
      <c r="Q376" s="224"/>
      <c r="R376" s="224"/>
      <c r="S376" s="224"/>
      <c r="T376" s="225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20" t="s">
        <v>194</v>
      </c>
      <c r="AU376" s="220" t="s">
        <v>84</v>
      </c>
      <c r="AV376" s="14" t="s">
        <v>84</v>
      </c>
      <c r="AW376" s="14" t="s">
        <v>32</v>
      </c>
      <c r="AX376" s="14" t="s">
        <v>76</v>
      </c>
      <c r="AY376" s="220" t="s">
        <v>185</v>
      </c>
    </row>
    <row r="377" s="13" customFormat="1">
      <c r="A377" s="13"/>
      <c r="B377" s="199"/>
      <c r="C377" s="13"/>
      <c r="D377" s="194" t="s">
        <v>194</v>
      </c>
      <c r="E377" s="200" t="s">
        <v>1</v>
      </c>
      <c r="F377" s="201" t="s">
        <v>111</v>
      </c>
      <c r="G377" s="13"/>
      <c r="H377" s="202">
        <v>3</v>
      </c>
      <c r="I377" s="203"/>
      <c r="J377" s="13"/>
      <c r="K377" s="13"/>
      <c r="L377" s="199"/>
      <c r="M377" s="204"/>
      <c r="N377" s="205"/>
      <c r="O377" s="205"/>
      <c r="P377" s="205"/>
      <c r="Q377" s="205"/>
      <c r="R377" s="205"/>
      <c r="S377" s="205"/>
      <c r="T377" s="206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T377" s="200" t="s">
        <v>194</v>
      </c>
      <c r="AU377" s="200" t="s">
        <v>84</v>
      </c>
      <c r="AV377" s="13" t="s">
        <v>92</v>
      </c>
      <c r="AW377" s="13" t="s">
        <v>32</v>
      </c>
      <c r="AX377" s="13" t="s">
        <v>84</v>
      </c>
      <c r="AY377" s="200" t="s">
        <v>185</v>
      </c>
    </row>
    <row r="378" s="2" customFormat="1" ht="24.15" customHeight="1">
      <c r="A378" s="38"/>
      <c r="B378" s="180"/>
      <c r="C378" s="209" t="s">
        <v>368</v>
      </c>
      <c r="D378" s="209" t="s">
        <v>240</v>
      </c>
      <c r="E378" s="210" t="s">
        <v>4272</v>
      </c>
      <c r="F378" s="211" t="s">
        <v>4273</v>
      </c>
      <c r="G378" s="212" t="s">
        <v>383</v>
      </c>
      <c r="H378" s="213">
        <v>2</v>
      </c>
      <c r="I378" s="214"/>
      <c r="J378" s="215">
        <f>ROUND(I378*H378,2)</f>
        <v>0</v>
      </c>
      <c r="K378" s="211" t="s">
        <v>199</v>
      </c>
      <c r="L378" s="216"/>
      <c r="M378" s="217" t="s">
        <v>1</v>
      </c>
      <c r="N378" s="218" t="s">
        <v>42</v>
      </c>
      <c r="O378" s="77"/>
      <c r="P378" s="190">
        <f>O378*H378</f>
        <v>0</v>
      </c>
      <c r="Q378" s="190">
        <v>0.00050000000000000001</v>
      </c>
      <c r="R378" s="190">
        <f>Q378*H378</f>
        <v>0.001</v>
      </c>
      <c r="S378" s="190">
        <v>0</v>
      </c>
      <c r="T378" s="191">
        <f>S378*H378</f>
        <v>0</v>
      </c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R378" s="192" t="s">
        <v>229</v>
      </c>
      <c r="AT378" s="192" t="s">
        <v>240</v>
      </c>
      <c r="AU378" s="192" t="s">
        <v>84</v>
      </c>
      <c r="AY378" s="19" t="s">
        <v>185</v>
      </c>
      <c r="BE378" s="193">
        <f>IF(N378="základní",J378,0)</f>
        <v>0</v>
      </c>
      <c r="BF378" s="193">
        <f>IF(N378="snížená",J378,0)</f>
        <v>0</v>
      </c>
      <c r="BG378" s="193">
        <f>IF(N378="zákl. přenesená",J378,0)</f>
        <v>0</v>
      </c>
      <c r="BH378" s="193">
        <f>IF(N378="sníž. přenesená",J378,0)</f>
        <v>0</v>
      </c>
      <c r="BI378" s="193">
        <f>IF(N378="nulová",J378,0)</f>
        <v>0</v>
      </c>
      <c r="BJ378" s="19" t="s">
        <v>92</v>
      </c>
      <c r="BK378" s="193">
        <f>ROUND(I378*H378,2)</f>
        <v>0</v>
      </c>
      <c r="BL378" s="19" t="s">
        <v>191</v>
      </c>
      <c r="BM378" s="192" t="s">
        <v>4274</v>
      </c>
    </row>
    <row r="379" s="2" customFormat="1">
      <c r="A379" s="38"/>
      <c r="B379" s="39"/>
      <c r="C379" s="38"/>
      <c r="D379" s="194" t="s">
        <v>193</v>
      </c>
      <c r="E379" s="38"/>
      <c r="F379" s="195" t="s">
        <v>4273</v>
      </c>
      <c r="G379" s="38"/>
      <c r="H379" s="38"/>
      <c r="I379" s="196"/>
      <c r="J379" s="38"/>
      <c r="K379" s="38"/>
      <c r="L379" s="39"/>
      <c r="M379" s="197"/>
      <c r="N379" s="198"/>
      <c r="O379" s="77"/>
      <c r="P379" s="77"/>
      <c r="Q379" s="77"/>
      <c r="R379" s="77"/>
      <c r="S379" s="77"/>
      <c r="T379" s="7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T379" s="19" t="s">
        <v>193</v>
      </c>
      <c r="AU379" s="19" t="s">
        <v>84</v>
      </c>
    </row>
    <row r="380" s="14" customFormat="1">
      <c r="A380" s="14"/>
      <c r="B380" s="219"/>
      <c r="C380" s="14"/>
      <c r="D380" s="194" t="s">
        <v>194</v>
      </c>
      <c r="E380" s="220" t="s">
        <v>1</v>
      </c>
      <c r="F380" s="221" t="s">
        <v>4119</v>
      </c>
      <c r="G380" s="14"/>
      <c r="H380" s="220" t="s">
        <v>1</v>
      </c>
      <c r="I380" s="222"/>
      <c r="J380" s="14"/>
      <c r="K380" s="14"/>
      <c r="L380" s="219"/>
      <c r="M380" s="223"/>
      <c r="N380" s="224"/>
      <c r="O380" s="224"/>
      <c r="P380" s="224"/>
      <c r="Q380" s="224"/>
      <c r="R380" s="224"/>
      <c r="S380" s="224"/>
      <c r="T380" s="225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20" t="s">
        <v>194</v>
      </c>
      <c r="AU380" s="220" t="s">
        <v>84</v>
      </c>
      <c r="AV380" s="14" t="s">
        <v>84</v>
      </c>
      <c r="AW380" s="14" t="s">
        <v>32</v>
      </c>
      <c r="AX380" s="14" t="s">
        <v>76</v>
      </c>
      <c r="AY380" s="220" t="s">
        <v>185</v>
      </c>
    </row>
    <row r="381" s="14" customFormat="1">
      <c r="A381" s="14"/>
      <c r="B381" s="219"/>
      <c r="C381" s="14"/>
      <c r="D381" s="194" t="s">
        <v>194</v>
      </c>
      <c r="E381" s="220" t="s">
        <v>1</v>
      </c>
      <c r="F381" s="221" t="s">
        <v>4230</v>
      </c>
      <c r="G381" s="14"/>
      <c r="H381" s="220" t="s">
        <v>1</v>
      </c>
      <c r="I381" s="222"/>
      <c r="J381" s="14"/>
      <c r="K381" s="14"/>
      <c r="L381" s="219"/>
      <c r="M381" s="223"/>
      <c r="N381" s="224"/>
      <c r="O381" s="224"/>
      <c r="P381" s="224"/>
      <c r="Q381" s="224"/>
      <c r="R381" s="224"/>
      <c r="S381" s="224"/>
      <c r="T381" s="225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20" t="s">
        <v>194</v>
      </c>
      <c r="AU381" s="220" t="s">
        <v>84</v>
      </c>
      <c r="AV381" s="14" t="s">
        <v>84</v>
      </c>
      <c r="AW381" s="14" t="s">
        <v>32</v>
      </c>
      <c r="AX381" s="14" t="s">
        <v>76</v>
      </c>
      <c r="AY381" s="220" t="s">
        <v>185</v>
      </c>
    </row>
    <row r="382" s="13" customFormat="1">
      <c r="A382" s="13"/>
      <c r="B382" s="199"/>
      <c r="C382" s="13"/>
      <c r="D382" s="194" t="s">
        <v>194</v>
      </c>
      <c r="E382" s="200" t="s">
        <v>1</v>
      </c>
      <c r="F382" s="201" t="s">
        <v>92</v>
      </c>
      <c r="G382" s="13"/>
      <c r="H382" s="202">
        <v>2</v>
      </c>
      <c r="I382" s="203"/>
      <c r="J382" s="13"/>
      <c r="K382" s="13"/>
      <c r="L382" s="199"/>
      <c r="M382" s="204"/>
      <c r="N382" s="205"/>
      <c r="O382" s="205"/>
      <c r="P382" s="205"/>
      <c r="Q382" s="205"/>
      <c r="R382" s="205"/>
      <c r="S382" s="205"/>
      <c r="T382" s="206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00" t="s">
        <v>194</v>
      </c>
      <c r="AU382" s="200" t="s">
        <v>84</v>
      </c>
      <c r="AV382" s="13" t="s">
        <v>92</v>
      </c>
      <c r="AW382" s="13" t="s">
        <v>32</v>
      </c>
      <c r="AX382" s="13" t="s">
        <v>84</v>
      </c>
      <c r="AY382" s="200" t="s">
        <v>185</v>
      </c>
    </row>
    <row r="383" s="2" customFormat="1" ht="24.15" customHeight="1">
      <c r="A383" s="38"/>
      <c r="B383" s="180"/>
      <c r="C383" s="209" t="s">
        <v>375</v>
      </c>
      <c r="D383" s="209" t="s">
        <v>240</v>
      </c>
      <c r="E383" s="210" t="s">
        <v>4275</v>
      </c>
      <c r="F383" s="211" t="s">
        <v>4276</v>
      </c>
      <c r="G383" s="212" t="s">
        <v>383</v>
      </c>
      <c r="H383" s="213">
        <v>1</v>
      </c>
      <c r="I383" s="214"/>
      <c r="J383" s="215">
        <f>ROUND(I383*H383,2)</f>
        <v>0</v>
      </c>
      <c r="K383" s="211" t="s">
        <v>199</v>
      </c>
      <c r="L383" s="216"/>
      <c r="M383" s="217" t="s">
        <v>1</v>
      </c>
      <c r="N383" s="218" t="s">
        <v>42</v>
      </c>
      <c r="O383" s="77"/>
      <c r="P383" s="190">
        <f>O383*H383</f>
        <v>0</v>
      </c>
      <c r="Q383" s="190">
        <v>0.00062</v>
      </c>
      <c r="R383" s="190">
        <f>Q383*H383</f>
        <v>0.00062</v>
      </c>
      <c r="S383" s="190">
        <v>0</v>
      </c>
      <c r="T383" s="191">
        <f>S383*H383</f>
        <v>0</v>
      </c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R383" s="192" t="s">
        <v>229</v>
      </c>
      <c r="AT383" s="192" t="s">
        <v>240</v>
      </c>
      <c r="AU383" s="192" t="s">
        <v>84</v>
      </c>
      <c r="AY383" s="19" t="s">
        <v>185</v>
      </c>
      <c r="BE383" s="193">
        <f>IF(N383="základní",J383,0)</f>
        <v>0</v>
      </c>
      <c r="BF383" s="193">
        <f>IF(N383="snížená",J383,0)</f>
        <v>0</v>
      </c>
      <c r="BG383" s="193">
        <f>IF(N383="zákl. přenesená",J383,0)</f>
        <v>0</v>
      </c>
      <c r="BH383" s="193">
        <f>IF(N383="sníž. přenesená",J383,0)</f>
        <v>0</v>
      </c>
      <c r="BI383" s="193">
        <f>IF(N383="nulová",J383,0)</f>
        <v>0</v>
      </c>
      <c r="BJ383" s="19" t="s">
        <v>92</v>
      </c>
      <c r="BK383" s="193">
        <f>ROUND(I383*H383,2)</f>
        <v>0</v>
      </c>
      <c r="BL383" s="19" t="s">
        <v>191</v>
      </c>
      <c r="BM383" s="192" t="s">
        <v>4277</v>
      </c>
    </row>
    <row r="384" s="2" customFormat="1">
      <c r="A384" s="38"/>
      <c r="B384" s="39"/>
      <c r="C384" s="38"/>
      <c r="D384" s="194" t="s">
        <v>193</v>
      </c>
      <c r="E384" s="38"/>
      <c r="F384" s="195" t="s">
        <v>4276</v>
      </c>
      <c r="G384" s="38"/>
      <c r="H384" s="38"/>
      <c r="I384" s="196"/>
      <c r="J384" s="38"/>
      <c r="K384" s="38"/>
      <c r="L384" s="39"/>
      <c r="M384" s="197"/>
      <c r="N384" s="198"/>
      <c r="O384" s="77"/>
      <c r="P384" s="77"/>
      <c r="Q384" s="77"/>
      <c r="R384" s="77"/>
      <c r="S384" s="77"/>
      <c r="T384" s="78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T384" s="19" t="s">
        <v>193</v>
      </c>
      <c r="AU384" s="19" t="s">
        <v>84</v>
      </c>
    </row>
    <row r="385" s="14" customFormat="1">
      <c r="A385" s="14"/>
      <c r="B385" s="219"/>
      <c r="C385" s="14"/>
      <c r="D385" s="194" t="s">
        <v>194</v>
      </c>
      <c r="E385" s="220" t="s">
        <v>1</v>
      </c>
      <c r="F385" s="221" t="s">
        <v>4119</v>
      </c>
      <c r="G385" s="14"/>
      <c r="H385" s="220" t="s">
        <v>1</v>
      </c>
      <c r="I385" s="222"/>
      <c r="J385" s="14"/>
      <c r="K385" s="14"/>
      <c r="L385" s="219"/>
      <c r="M385" s="223"/>
      <c r="N385" s="224"/>
      <c r="O385" s="224"/>
      <c r="P385" s="224"/>
      <c r="Q385" s="224"/>
      <c r="R385" s="224"/>
      <c r="S385" s="224"/>
      <c r="T385" s="225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20" t="s">
        <v>194</v>
      </c>
      <c r="AU385" s="220" t="s">
        <v>84</v>
      </c>
      <c r="AV385" s="14" t="s">
        <v>84</v>
      </c>
      <c r="AW385" s="14" t="s">
        <v>32</v>
      </c>
      <c r="AX385" s="14" t="s">
        <v>76</v>
      </c>
      <c r="AY385" s="220" t="s">
        <v>185</v>
      </c>
    </row>
    <row r="386" s="14" customFormat="1">
      <c r="A386" s="14"/>
      <c r="B386" s="219"/>
      <c r="C386" s="14"/>
      <c r="D386" s="194" t="s">
        <v>194</v>
      </c>
      <c r="E386" s="220" t="s">
        <v>1</v>
      </c>
      <c r="F386" s="221" t="s">
        <v>4230</v>
      </c>
      <c r="G386" s="14"/>
      <c r="H386" s="220" t="s">
        <v>1</v>
      </c>
      <c r="I386" s="222"/>
      <c r="J386" s="14"/>
      <c r="K386" s="14"/>
      <c r="L386" s="219"/>
      <c r="M386" s="223"/>
      <c r="N386" s="224"/>
      <c r="O386" s="224"/>
      <c r="P386" s="224"/>
      <c r="Q386" s="224"/>
      <c r="R386" s="224"/>
      <c r="S386" s="224"/>
      <c r="T386" s="225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20" t="s">
        <v>194</v>
      </c>
      <c r="AU386" s="220" t="s">
        <v>84</v>
      </c>
      <c r="AV386" s="14" t="s">
        <v>84</v>
      </c>
      <c r="AW386" s="14" t="s">
        <v>32</v>
      </c>
      <c r="AX386" s="14" t="s">
        <v>76</v>
      </c>
      <c r="AY386" s="220" t="s">
        <v>185</v>
      </c>
    </row>
    <row r="387" s="13" customFormat="1">
      <c r="A387" s="13"/>
      <c r="B387" s="199"/>
      <c r="C387" s="13"/>
      <c r="D387" s="194" t="s">
        <v>194</v>
      </c>
      <c r="E387" s="200" t="s">
        <v>1</v>
      </c>
      <c r="F387" s="201" t="s">
        <v>84</v>
      </c>
      <c r="G387" s="13"/>
      <c r="H387" s="202">
        <v>1</v>
      </c>
      <c r="I387" s="203"/>
      <c r="J387" s="13"/>
      <c r="K387" s="13"/>
      <c r="L387" s="199"/>
      <c r="M387" s="204"/>
      <c r="N387" s="205"/>
      <c r="O387" s="205"/>
      <c r="P387" s="205"/>
      <c r="Q387" s="205"/>
      <c r="R387" s="205"/>
      <c r="S387" s="205"/>
      <c r="T387" s="206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T387" s="200" t="s">
        <v>194</v>
      </c>
      <c r="AU387" s="200" t="s">
        <v>84</v>
      </c>
      <c r="AV387" s="13" t="s">
        <v>92</v>
      </c>
      <c r="AW387" s="13" t="s">
        <v>32</v>
      </c>
      <c r="AX387" s="13" t="s">
        <v>84</v>
      </c>
      <c r="AY387" s="200" t="s">
        <v>185</v>
      </c>
    </row>
    <row r="388" s="2" customFormat="1" ht="16.5" customHeight="1">
      <c r="A388" s="38"/>
      <c r="B388" s="180"/>
      <c r="C388" s="209" t="s">
        <v>380</v>
      </c>
      <c r="D388" s="209" t="s">
        <v>240</v>
      </c>
      <c r="E388" s="210" t="s">
        <v>4278</v>
      </c>
      <c r="F388" s="211" t="s">
        <v>4279</v>
      </c>
      <c r="G388" s="212" t="s">
        <v>383</v>
      </c>
      <c r="H388" s="213">
        <v>5</v>
      </c>
      <c r="I388" s="214"/>
      <c r="J388" s="215">
        <f>ROUND(I388*H388,2)</f>
        <v>0</v>
      </c>
      <c r="K388" s="211" t="s">
        <v>199</v>
      </c>
      <c r="L388" s="216"/>
      <c r="M388" s="217" t="s">
        <v>1</v>
      </c>
      <c r="N388" s="218" t="s">
        <v>42</v>
      </c>
      <c r="O388" s="77"/>
      <c r="P388" s="190">
        <f>O388*H388</f>
        <v>0</v>
      </c>
      <c r="Q388" s="190">
        <v>0.00012</v>
      </c>
      <c r="R388" s="190">
        <f>Q388*H388</f>
        <v>0.00060000000000000006</v>
      </c>
      <c r="S388" s="190">
        <v>0</v>
      </c>
      <c r="T388" s="191">
        <f>S388*H388</f>
        <v>0</v>
      </c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R388" s="192" t="s">
        <v>229</v>
      </c>
      <c r="AT388" s="192" t="s">
        <v>240</v>
      </c>
      <c r="AU388" s="192" t="s">
        <v>84</v>
      </c>
      <c r="AY388" s="19" t="s">
        <v>185</v>
      </c>
      <c r="BE388" s="193">
        <f>IF(N388="základní",J388,0)</f>
        <v>0</v>
      </c>
      <c r="BF388" s="193">
        <f>IF(N388="snížená",J388,0)</f>
        <v>0</v>
      </c>
      <c r="BG388" s="193">
        <f>IF(N388="zákl. přenesená",J388,0)</f>
        <v>0</v>
      </c>
      <c r="BH388" s="193">
        <f>IF(N388="sníž. přenesená",J388,0)</f>
        <v>0</v>
      </c>
      <c r="BI388" s="193">
        <f>IF(N388="nulová",J388,0)</f>
        <v>0</v>
      </c>
      <c r="BJ388" s="19" t="s">
        <v>92</v>
      </c>
      <c r="BK388" s="193">
        <f>ROUND(I388*H388,2)</f>
        <v>0</v>
      </c>
      <c r="BL388" s="19" t="s">
        <v>191</v>
      </c>
      <c r="BM388" s="192" t="s">
        <v>4280</v>
      </c>
    </row>
    <row r="389" s="2" customFormat="1">
      <c r="A389" s="38"/>
      <c r="B389" s="39"/>
      <c r="C389" s="38"/>
      <c r="D389" s="194" t="s">
        <v>193</v>
      </c>
      <c r="E389" s="38"/>
      <c r="F389" s="195" t="s">
        <v>4279</v>
      </c>
      <c r="G389" s="38"/>
      <c r="H389" s="38"/>
      <c r="I389" s="196"/>
      <c r="J389" s="38"/>
      <c r="K389" s="38"/>
      <c r="L389" s="39"/>
      <c r="M389" s="197"/>
      <c r="N389" s="198"/>
      <c r="O389" s="77"/>
      <c r="P389" s="77"/>
      <c r="Q389" s="77"/>
      <c r="R389" s="77"/>
      <c r="S389" s="77"/>
      <c r="T389" s="78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T389" s="19" t="s">
        <v>193</v>
      </c>
      <c r="AU389" s="19" t="s">
        <v>84</v>
      </c>
    </row>
    <row r="390" s="14" customFormat="1">
      <c r="A390" s="14"/>
      <c r="B390" s="219"/>
      <c r="C390" s="14"/>
      <c r="D390" s="194" t="s">
        <v>194</v>
      </c>
      <c r="E390" s="220" t="s">
        <v>1</v>
      </c>
      <c r="F390" s="221" t="s">
        <v>4119</v>
      </c>
      <c r="G390" s="14"/>
      <c r="H390" s="220" t="s">
        <v>1</v>
      </c>
      <c r="I390" s="222"/>
      <c r="J390" s="14"/>
      <c r="K390" s="14"/>
      <c r="L390" s="219"/>
      <c r="M390" s="223"/>
      <c r="N390" s="224"/>
      <c r="O390" s="224"/>
      <c r="P390" s="224"/>
      <c r="Q390" s="224"/>
      <c r="R390" s="224"/>
      <c r="S390" s="224"/>
      <c r="T390" s="225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20" t="s">
        <v>194</v>
      </c>
      <c r="AU390" s="220" t="s">
        <v>84</v>
      </c>
      <c r="AV390" s="14" t="s">
        <v>84</v>
      </c>
      <c r="AW390" s="14" t="s">
        <v>32</v>
      </c>
      <c r="AX390" s="14" t="s">
        <v>76</v>
      </c>
      <c r="AY390" s="220" t="s">
        <v>185</v>
      </c>
    </row>
    <row r="391" s="14" customFormat="1">
      <c r="A391" s="14"/>
      <c r="B391" s="219"/>
      <c r="C391" s="14"/>
      <c r="D391" s="194" t="s">
        <v>194</v>
      </c>
      <c r="E391" s="220" t="s">
        <v>1</v>
      </c>
      <c r="F391" s="221" t="s">
        <v>4230</v>
      </c>
      <c r="G391" s="14"/>
      <c r="H391" s="220" t="s">
        <v>1</v>
      </c>
      <c r="I391" s="222"/>
      <c r="J391" s="14"/>
      <c r="K391" s="14"/>
      <c r="L391" s="219"/>
      <c r="M391" s="223"/>
      <c r="N391" s="224"/>
      <c r="O391" s="224"/>
      <c r="P391" s="224"/>
      <c r="Q391" s="224"/>
      <c r="R391" s="224"/>
      <c r="S391" s="224"/>
      <c r="T391" s="225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20" t="s">
        <v>194</v>
      </c>
      <c r="AU391" s="220" t="s">
        <v>84</v>
      </c>
      <c r="AV391" s="14" t="s">
        <v>84</v>
      </c>
      <c r="AW391" s="14" t="s">
        <v>32</v>
      </c>
      <c r="AX391" s="14" t="s">
        <v>76</v>
      </c>
      <c r="AY391" s="220" t="s">
        <v>185</v>
      </c>
    </row>
    <row r="392" s="13" customFormat="1">
      <c r="A392" s="13"/>
      <c r="B392" s="199"/>
      <c r="C392" s="13"/>
      <c r="D392" s="194" t="s">
        <v>194</v>
      </c>
      <c r="E392" s="200" t="s">
        <v>1</v>
      </c>
      <c r="F392" s="201" t="s">
        <v>211</v>
      </c>
      <c r="G392" s="13"/>
      <c r="H392" s="202">
        <v>5</v>
      </c>
      <c r="I392" s="203"/>
      <c r="J392" s="13"/>
      <c r="K392" s="13"/>
      <c r="L392" s="199"/>
      <c r="M392" s="204"/>
      <c r="N392" s="205"/>
      <c r="O392" s="205"/>
      <c r="P392" s="205"/>
      <c r="Q392" s="205"/>
      <c r="R392" s="205"/>
      <c r="S392" s="205"/>
      <c r="T392" s="206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T392" s="200" t="s">
        <v>194</v>
      </c>
      <c r="AU392" s="200" t="s">
        <v>84</v>
      </c>
      <c r="AV392" s="13" t="s">
        <v>92</v>
      </c>
      <c r="AW392" s="13" t="s">
        <v>32</v>
      </c>
      <c r="AX392" s="13" t="s">
        <v>84</v>
      </c>
      <c r="AY392" s="200" t="s">
        <v>185</v>
      </c>
    </row>
    <row r="393" s="12" customFormat="1" ht="25.92" customHeight="1">
      <c r="A393" s="12"/>
      <c r="B393" s="167"/>
      <c r="C393" s="12"/>
      <c r="D393" s="168" t="s">
        <v>75</v>
      </c>
      <c r="E393" s="169" t="s">
        <v>234</v>
      </c>
      <c r="F393" s="169" t="s">
        <v>1004</v>
      </c>
      <c r="G393" s="12"/>
      <c r="H393" s="12"/>
      <c r="I393" s="170"/>
      <c r="J393" s="171">
        <f>BK393</f>
        <v>0</v>
      </c>
      <c r="K393" s="12"/>
      <c r="L393" s="167"/>
      <c r="M393" s="172"/>
      <c r="N393" s="173"/>
      <c r="O393" s="173"/>
      <c r="P393" s="174">
        <f>SUM(P394:P405)</f>
        <v>0</v>
      </c>
      <c r="Q393" s="173"/>
      <c r="R393" s="174">
        <f>SUM(R394:R405)</f>
        <v>0.39714949999999999</v>
      </c>
      <c r="S393" s="173"/>
      <c r="T393" s="175">
        <f>SUM(T394:T405)</f>
        <v>0</v>
      </c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R393" s="168" t="s">
        <v>84</v>
      </c>
      <c r="AT393" s="176" t="s">
        <v>75</v>
      </c>
      <c r="AU393" s="176" t="s">
        <v>76</v>
      </c>
      <c r="AY393" s="168" t="s">
        <v>185</v>
      </c>
      <c r="BK393" s="177">
        <f>SUM(BK394:BK405)</f>
        <v>0</v>
      </c>
    </row>
    <row r="394" s="2" customFormat="1" ht="24.15" customHeight="1">
      <c r="A394" s="38"/>
      <c r="B394" s="180"/>
      <c r="C394" s="181" t="s">
        <v>387</v>
      </c>
      <c r="D394" s="181" t="s">
        <v>187</v>
      </c>
      <c r="E394" s="182" t="s">
        <v>4008</v>
      </c>
      <c r="F394" s="183" t="s">
        <v>4009</v>
      </c>
      <c r="G394" s="184" t="s">
        <v>190</v>
      </c>
      <c r="H394" s="185">
        <v>577.67200000000003</v>
      </c>
      <c r="I394" s="186"/>
      <c r="J394" s="187">
        <f>ROUND(I394*H394,2)</f>
        <v>0</v>
      </c>
      <c r="K394" s="183" t="s">
        <v>199</v>
      </c>
      <c r="L394" s="39"/>
      <c r="M394" s="188" t="s">
        <v>1</v>
      </c>
      <c r="N394" s="189" t="s">
        <v>42</v>
      </c>
      <c r="O394" s="77"/>
      <c r="P394" s="190">
        <f>O394*H394</f>
        <v>0</v>
      </c>
      <c r="Q394" s="190">
        <v>0.00068749999999999996</v>
      </c>
      <c r="R394" s="190">
        <f>Q394*H394</f>
        <v>0.39714949999999999</v>
      </c>
      <c r="S394" s="190">
        <v>0</v>
      </c>
      <c r="T394" s="191">
        <f>S394*H394</f>
        <v>0</v>
      </c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R394" s="192" t="s">
        <v>191</v>
      </c>
      <c r="AT394" s="192" t="s">
        <v>187</v>
      </c>
      <c r="AU394" s="192" t="s">
        <v>84</v>
      </c>
      <c r="AY394" s="19" t="s">
        <v>185</v>
      </c>
      <c r="BE394" s="193">
        <f>IF(N394="základní",J394,0)</f>
        <v>0</v>
      </c>
      <c r="BF394" s="193">
        <f>IF(N394="snížená",J394,0)</f>
        <v>0</v>
      </c>
      <c r="BG394" s="193">
        <f>IF(N394="zákl. přenesená",J394,0)</f>
        <v>0</v>
      </c>
      <c r="BH394" s="193">
        <f>IF(N394="sníž. přenesená",J394,0)</f>
        <v>0</v>
      </c>
      <c r="BI394" s="193">
        <f>IF(N394="nulová",J394,0)</f>
        <v>0</v>
      </c>
      <c r="BJ394" s="19" t="s">
        <v>92</v>
      </c>
      <c r="BK394" s="193">
        <f>ROUND(I394*H394,2)</f>
        <v>0</v>
      </c>
      <c r="BL394" s="19" t="s">
        <v>191</v>
      </c>
      <c r="BM394" s="192" t="s">
        <v>4281</v>
      </c>
    </row>
    <row r="395" s="2" customFormat="1">
      <c r="A395" s="38"/>
      <c r="B395" s="39"/>
      <c r="C395" s="38"/>
      <c r="D395" s="194" t="s">
        <v>193</v>
      </c>
      <c r="E395" s="38"/>
      <c r="F395" s="195" t="s">
        <v>4009</v>
      </c>
      <c r="G395" s="38"/>
      <c r="H395" s="38"/>
      <c r="I395" s="196"/>
      <c r="J395" s="38"/>
      <c r="K395" s="38"/>
      <c r="L395" s="39"/>
      <c r="M395" s="197"/>
      <c r="N395" s="198"/>
      <c r="O395" s="77"/>
      <c r="P395" s="77"/>
      <c r="Q395" s="77"/>
      <c r="R395" s="77"/>
      <c r="S395" s="77"/>
      <c r="T395" s="78"/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T395" s="19" t="s">
        <v>193</v>
      </c>
      <c r="AU395" s="19" t="s">
        <v>84</v>
      </c>
    </row>
    <row r="396" s="2" customFormat="1">
      <c r="A396" s="38"/>
      <c r="B396" s="39"/>
      <c r="C396" s="38"/>
      <c r="D396" s="207" t="s">
        <v>201</v>
      </c>
      <c r="E396" s="38"/>
      <c r="F396" s="208" t="s">
        <v>4011</v>
      </c>
      <c r="G396" s="38"/>
      <c r="H396" s="38"/>
      <c r="I396" s="196"/>
      <c r="J396" s="38"/>
      <c r="K396" s="38"/>
      <c r="L396" s="39"/>
      <c r="M396" s="197"/>
      <c r="N396" s="198"/>
      <c r="O396" s="77"/>
      <c r="P396" s="77"/>
      <c r="Q396" s="77"/>
      <c r="R396" s="77"/>
      <c r="S396" s="77"/>
      <c r="T396" s="78"/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T396" s="19" t="s">
        <v>201</v>
      </c>
      <c r="AU396" s="19" t="s">
        <v>84</v>
      </c>
    </row>
    <row r="397" s="14" customFormat="1">
      <c r="A397" s="14"/>
      <c r="B397" s="219"/>
      <c r="C397" s="14"/>
      <c r="D397" s="194" t="s">
        <v>194</v>
      </c>
      <c r="E397" s="220" t="s">
        <v>1</v>
      </c>
      <c r="F397" s="221" t="s">
        <v>4119</v>
      </c>
      <c r="G397" s="14"/>
      <c r="H397" s="220" t="s">
        <v>1</v>
      </c>
      <c r="I397" s="222"/>
      <c r="J397" s="14"/>
      <c r="K397" s="14"/>
      <c r="L397" s="219"/>
      <c r="M397" s="223"/>
      <c r="N397" s="224"/>
      <c r="O397" s="224"/>
      <c r="P397" s="224"/>
      <c r="Q397" s="224"/>
      <c r="R397" s="224"/>
      <c r="S397" s="224"/>
      <c r="T397" s="225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20" t="s">
        <v>194</v>
      </c>
      <c r="AU397" s="220" t="s">
        <v>84</v>
      </c>
      <c r="AV397" s="14" t="s">
        <v>84</v>
      </c>
      <c r="AW397" s="14" t="s">
        <v>32</v>
      </c>
      <c r="AX397" s="14" t="s">
        <v>76</v>
      </c>
      <c r="AY397" s="220" t="s">
        <v>185</v>
      </c>
    </row>
    <row r="398" s="14" customFormat="1">
      <c r="A398" s="14"/>
      <c r="B398" s="219"/>
      <c r="C398" s="14"/>
      <c r="D398" s="194" t="s">
        <v>194</v>
      </c>
      <c r="E398" s="220" t="s">
        <v>1</v>
      </c>
      <c r="F398" s="221" t="s">
        <v>4282</v>
      </c>
      <c r="G398" s="14"/>
      <c r="H398" s="220" t="s">
        <v>1</v>
      </c>
      <c r="I398" s="222"/>
      <c r="J398" s="14"/>
      <c r="K398" s="14"/>
      <c r="L398" s="219"/>
      <c r="M398" s="223"/>
      <c r="N398" s="224"/>
      <c r="O398" s="224"/>
      <c r="P398" s="224"/>
      <c r="Q398" s="224"/>
      <c r="R398" s="224"/>
      <c r="S398" s="224"/>
      <c r="T398" s="225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20" t="s">
        <v>194</v>
      </c>
      <c r="AU398" s="220" t="s">
        <v>84</v>
      </c>
      <c r="AV398" s="14" t="s">
        <v>84</v>
      </c>
      <c r="AW398" s="14" t="s">
        <v>32</v>
      </c>
      <c r="AX398" s="14" t="s">
        <v>76</v>
      </c>
      <c r="AY398" s="220" t="s">
        <v>185</v>
      </c>
    </row>
    <row r="399" s="13" customFormat="1">
      <c r="A399" s="13"/>
      <c r="B399" s="199"/>
      <c r="C399" s="13"/>
      <c r="D399" s="194" t="s">
        <v>194</v>
      </c>
      <c r="E399" s="200" t="s">
        <v>1</v>
      </c>
      <c r="F399" s="201" t="s">
        <v>4283</v>
      </c>
      <c r="G399" s="13"/>
      <c r="H399" s="202">
        <v>37.573999999999998</v>
      </c>
      <c r="I399" s="203"/>
      <c r="J399" s="13"/>
      <c r="K399" s="13"/>
      <c r="L399" s="199"/>
      <c r="M399" s="204"/>
      <c r="N399" s="205"/>
      <c r="O399" s="205"/>
      <c r="P399" s="205"/>
      <c r="Q399" s="205"/>
      <c r="R399" s="205"/>
      <c r="S399" s="205"/>
      <c r="T399" s="206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00" t="s">
        <v>194</v>
      </c>
      <c r="AU399" s="200" t="s">
        <v>84</v>
      </c>
      <c r="AV399" s="13" t="s">
        <v>92</v>
      </c>
      <c r="AW399" s="13" t="s">
        <v>32</v>
      </c>
      <c r="AX399" s="13" t="s">
        <v>76</v>
      </c>
      <c r="AY399" s="200" t="s">
        <v>185</v>
      </c>
    </row>
    <row r="400" s="13" customFormat="1">
      <c r="A400" s="13"/>
      <c r="B400" s="199"/>
      <c r="C400" s="13"/>
      <c r="D400" s="194" t="s">
        <v>194</v>
      </c>
      <c r="E400" s="200" t="s">
        <v>1</v>
      </c>
      <c r="F400" s="201" t="s">
        <v>4284</v>
      </c>
      <c r="G400" s="13"/>
      <c r="H400" s="202">
        <v>105.012</v>
      </c>
      <c r="I400" s="203"/>
      <c r="J400" s="13"/>
      <c r="K400" s="13"/>
      <c r="L400" s="199"/>
      <c r="M400" s="204"/>
      <c r="N400" s="205"/>
      <c r="O400" s="205"/>
      <c r="P400" s="205"/>
      <c r="Q400" s="205"/>
      <c r="R400" s="205"/>
      <c r="S400" s="205"/>
      <c r="T400" s="206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00" t="s">
        <v>194</v>
      </c>
      <c r="AU400" s="200" t="s">
        <v>84</v>
      </c>
      <c r="AV400" s="13" t="s">
        <v>92</v>
      </c>
      <c r="AW400" s="13" t="s">
        <v>32</v>
      </c>
      <c r="AX400" s="13" t="s">
        <v>76</v>
      </c>
      <c r="AY400" s="200" t="s">
        <v>185</v>
      </c>
    </row>
    <row r="401" s="13" customFormat="1">
      <c r="A401" s="13"/>
      <c r="B401" s="199"/>
      <c r="C401" s="13"/>
      <c r="D401" s="194" t="s">
        <v>194</v>
      </c>
      <c r="E401" s="200" t="s">
        <v>1</v>
      </c>
      <c r="F401" s="201" t="s">
        <v>4285</v>
      </c>
      <c r="G401" s="13"/>
      <c r="H401" s="202">
        <v>106.05</v>
      </c>
      <c r="I401" s="203"/>
      <c r="J401" s="13"/>
      <c r="K401" s="13"/>
      <c r="L401" s="199"/>
      <c r="M401" s="204"/>
      <c r="N401" s="205"/>
      <c r="O401" s="205"/>
      <c r="P401" s="205"/>
      <c r="Q401" s="205"/>
      <c r="R401" s="205"/>
      <c r="S401" s="205"/>
      <c r="T401" s="206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200" t="s">
        <v>194</v>
      </c>
      <c r="AU401" s="200" t="s">
        <v>84</v>
      </c>
      <c r="AV401" s="13" t="s">
        <v>92</v>
      </c>
      <c r="AW401" s="13" t="s">
        <v>32</v>
      </c>
      <c r="AX401" s="13" t="s">
        <v>76</v>
      </c>
      <c r="AY401" s="200" t="s">
        <v>185</v>
      </c>
    </row>
    <row r="402" s="13" customFormat="1">
      <c r="A402" s="13"/>
      <c r="B402" s="199"/>
      <c r="C402" s="13"/>
      <c r="D402" s="194" t="s">
        <v>194</v>
      </c>
      <c r="E402" s="200" t="s">
        <v>1</v>
      </c>
      <c r="F402" s="201" t="s">
        <v>4286</v>
      </c>
      <c r="G402" s="13"/>
      <c r="H402" s="202">
        <v>40.200000000000003</v>
      </c>
      <c r="I402" s="203"/>
      <c r="J402" s="13"/>
      <c r="K402" s="13"/>
      <c r="L402" s="199"/>
      <c r="M402" s="204"/>
      <c r="N402" s="205"/>
      <c r="O402" s="205"/>
      <c r="P402" s="205"/>
      <c r="Q402" s="205"/>
      <c r="R402" s="205"/>
      <c r="S402" s="205"/>
      <c r="T402" s="206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T402" s="200" t="s">
        <v>194</v>
      </c>
      <c r="AU402" s="200" t="s">
        <v>84</v>
      </c>
      <c r="AV402" s="13" t="s">
        <v>92</v>
      </c>
      <c r="AW402" s="13" t="s">
        <v>32</v>
      </c>
      <c r="AX402" s="13" t="s">
        <v>76</v>
      </c>
      <c r="AY402" s="200" t="s">
        <v>185</v>
      </c>
    </row>
    <row r="403" s="15" customFormat="1">
      <c r="A403" s="15"/>
      <c r="B403" s="226"/>
      <c r="C403" s="15"/>
      <c r="D403" s="194" t="s">
        <v>194</v>
      </c>
      <c r="E403" s="227" t="s">
        <v>1</v>
      </c>
      <c r="F403" s="228" t="s">
        <v>276</v>
      </c>
      <c r="G403" s="15"/>
      <c r="H403" s="229">
        <v>288.83600000000001</v>
      </c>
      <c r="I403" s="230"/>
      <c r="J403" s="15"/>
      <c r="K403" s="15"/>
      <c r="L403" s="226"/>
      <c r="M403" s="231"/>
      <c r="N403" s="232"/>
      <c r="O403" s="232"/>
      <c r="P403" s="232"/>
      <c r="Q403" s="232"/>
      <c r="R403" s="232"/>
      <c r="S403" s="232"/>
      <c r="T403" s="233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T403" s="227" t="s">
        <v>194</v>
      </c>
      <c r="AU403" s="227" t="s">
        <v>84</v>
      </c>
      <c r="AV403" s="15" t="s">
        <v>191</v>
      </c>
      <c r="AW403" s="15" t="s">
        <v>32</v>
      </c>
      <c r="AX403" s="15" t="s">
        <v>76</v>
      </c>
      <c r="AY403" s="227" t="s">
        <v>185</v>
      </c>
    </row>
    <row r="404" s="14" customFormat="1">
      <c r="A404" s="14"/>
      <c r="B404" s="219"/>
      <c r="C404" s="14"/>
      <c r="D404" s="194" t="s">
        <v>194</v>
      </c>
      <c r="E404" s="220" t="s">
        <v>1</v>
      </c>
      <c r="F404" s="221" t="s">
        <v>4155</v>
      </c>
      <c r="G404" s="14"/>
      <c r="H404" s="220" t="s">
        <v>1</v>
      </c>
      <c r="I404" s="222"/>
      <c r="J404" s="14"/>
      <c r="K404" s="14"/>
      <c r="L404" s="219"/>
      <c r="M404" s="223"/>
      <c r="N404" s="224"/>
      <c r="O404" s="224"/>
      <c r="P404" s="224"/>
      <c r="Q404" s="224"/>
      <c r="R404" s="224"/>
      <c r="S404" s="224"/>
      <c r="T404" s="225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20" t="s">
        <v>194</v>
      </c>
      <c r="AU404" s="220" t="s">
        <v>84</v>
      </c>
      <c r="AV404" s="14" t="s">
        <v>84</v>
      </c>
      <c r="AW404" s="14" t="s">
        <v>32</v>
      </c>
      <c r="AX404" s="14" t="s">
        <v>76</v>
      </c>
      <c r="AY404" s="220" t="s">
        <v>185</v>
      </c>
    </row>
    <row r="405" s="13" customFormat="1">
      <c r="A405" s="13"/>
      <c r="B405" s="199"/>
      <c r="C405" s="13"/>
      <c r="D405" s="194" t="s">
        <v>194</v>
      </c>
      <c r="E405" s="200" t="s">
        <v>1</v>
      </c>
      <c r="F405" s="201" t="s">
        <v>4287</v>
      </c>
      <c r="G405" s="13"/>
      <c r="H405" s="202">
        <v>577.67200000000003</v>
      </c>
      <c r="I405" s="203"/>
      <c r="J405" s="13"/>
      <c r="K405" s="13"/>
      <c r="L405" s="199"/>
      <c r="M405" s="204"/>
      <c r="N405" s="205"/>
      <c r="O405" s="205"/>
      <c r="P405" s="205"/>
      <c r="Q405" s="205"/>
      <c r="R405" s="205"/>
      <c r="S405" s="205"/>
      <c r="T405" s="206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200" t="s">
        <v>194</v>
      </c>
      <c r="AU405" s="200" t="s">
        <v>84</v>
      </c>
      <c r="AV405" s="13" t="s">
        <v>92</v>
      </c>
      <c r="AW405" s="13" t="s">
        <v>32</v>
      </c>
      <c r="AX405" s="13" t="s">
        <v>84</v>
      </c>
      <c r="AY405" s="200" t="s">
        <v>185</v>
      </c>
    </row>
    <row r="406" s="12" customFormat="1" ht="25.92" customHeight="1">
      <c r="A406" s="12"/>
      <c r="B406" s="167"/>
      <c r="C406" s="12"/>
      <c r="D406" s="168" t="s">
        <v>75</v>
      </c>
      <c r="E406" s="169" t="s">
        <v>1638</v>
      </c>
      <c r="F406" s="169" t="s">
        <v>1639</v>
      </c>
      <c r="G406" s="12"/>
      <c r="H406" s="12"/>
      <c r="I406" s="170"/>
      <c r="J406" s="171">
        <f>BK406</f>
        <v>0</v>
      </c>
      <c r="K406" s="12"/>
      <c r="L406" s="167"/>
      <c r="M406" s="172"/>
      <c r="N406" s="173"/>
      <c r="O406" s="173"/>
      <c r="P406" s="174">
        <f>SUM(P407:P409)</f>
        <v>0</v>
      </c>
      <c r="Q406" s="173"/>
      <c r="R406" s="174">
        <f>SUM(R407:R409)</f>
        <v>0</v>
      </c>
      <c r="S406" s="173"/>
      <c r="T406" s="175">
        <f>SUM(T407:T409)</f>
        <v>0</v>
      </c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R406" s="168" t="s">
        <v>84</v>
      </c>
      <c r="AT406" s="176" t="s">
        <v>75</v>
      </c>
      <c r="AU406" s="176" t="s">
        <v>76</v>
      </c>
      <c r="AY406" s="168" t="s">
        <v>185</v>
      </c>
      <c r="BK406" s="177">
        <f>SUM(BK407:BK409)</f>
        <v>0</v>
      </c>
    </row>
    <row r="407" s="2" customFormat="1" ht="21.75" customHeight="1">
      <c r="A407" s="38"/>
      <c r="B407" s="180"/>
      <c r="C407" s="181" t="s">
        <v>394</v>
      </c>
      <c r="D407" s="181" t="s">
        <v>187</v>
      </c>
      <c r="E407" s="182" t="s">
        <v>1641</v>
      </c>
      <c r="F407" s="183" t="s">
        <v>1642</v>
      </c>
      <c r="G407" s="184" t="s">
        <v>225</v>
      </c>
      <c r="H407" s="185">
        <v>31.134</v>
      </c>
      <c r="I407" s="186"/>
      <c r="J407" s="187">
        <f>ROUND(I407*H407,2)</f>
        <v>0</v>
      </c>
      <c r="K407" s="183" t="s">
        <v>199</v>
      </c>
      <c r="L407" s="39"/>
      <c r="M407" s="188" t="s">
        <v>1</v>
      </c>
      <c r="N407" s="189" t="s">
        <v>42</v>
      </c>
      <c r="O407" s="77"/>
      <c r="P407" s="190">
        <f>O407*H407</f>
        <v>0</v>
      </c>
      <c r="Q407" s="190">
        <v>0</v>
      </c>
      <c r="R407" s="190">
        <f>Q407*H407</f>
        <v>0</v>
      </c>
      <c r="S407" s="190">
        <v>0</v>
      </c>
      <c r="T407" s="191">
        <f>S407*H407</f>
        <v>0</v>
      </c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R407" s="192" t="s">
        <v>191</v>
      </c>
      <c r="AT407" s="192" t="s">
        <v>187</v>
      </c>
      <c r="AU407" s="192" t="s">
        <v>84</v>
      </c>
      <c r="AY407" s="19" t="s">
        <v>185</v>
      </c>
      <c r="BE407" s="193">
        <f>IF(N407="základní",J407,0)</f>
        <v>0</v>
      </c>
      <c r="BF407" s="193">
        <f>IF(N407="snížená",J407,0)</f>
        <v>0</v>
      </c>
      <c r="BG407" s="193">
        <f>IF(N407="zákl. přenesená",J407,0)</f>
        <v>0</v>
      </c>
      <c r="BH407" s="193">
        <f>IF(N407="sníž. přenesená",J407,0)</f>
        <v>0</v>
      </c>
      <c r="BI407" s="193">
        <f>IF(N407="nulová",J407,0)</f>
        <v>0</v>
      </c>
      <c r="BJ407" s="19" t="s">
        <v>92</v>
      </c>
      <c r="BK407" s="193">
        <f>ROUND(I407*H407,2)</f>
        <v>0</v>
      </c>
      <c r="BL407" s="19" t="s">
        <v>191</v>
      </c>
      <c r="BM407" s="192" t="s">
        <v>4288</v>
      </c>
    </row>
    <row r="408" s="2" customFormat="1">
      <c r="A408" s="38"/>
      <c r="B408" s="39"/>
      <c r="C408" s="38"/>
      <c r="D408" s="194" t="s">
        <v>193</v>
      </c>
      <c r="E408" s="38"/>
      <c r="F408" s="195" t="s">
        <v>1642</v>
      </c>
      <c r="G408" s="38"/>
      <c r="H408" s="38"/>
      <c r="I408" s="196"/>
      <c r="J408" s="38"/>
      <c r="K408" s="38"/>
      <c r="L408" s="39"/>
      <c r="M408" s="197"/>
      <c r="N408" s="198"/>
      <c r="O408" s="77"/>
      <c r="P408" s="77"/>
      <c r="Q408" s="77"/>
      <c r="R408" s="77"/>
      <c r="S408" s="77"/>
      <c r="T408" s="78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T408" s="19" t="s">
        <v>193</v>
      </c>
      <c r="AU408" s="19" t="s">
        <v>84</v>
      </c>
    </row>
    <row r="409" s="2" customFormat="1">
      <c r="A409" s="38"/>
      <c r="B409" s="39"/>
      <c r="C409" s="38"/>
      <c r="D409" s="207" t="s">
        <v>201</v>
      </c>
      <c r="E409" s="38"/>
      <c r="F409" s="208" t="s">
        <v>1644</v>
      </c>
      <c r="G409" s="38"/>
      <c r="H409" s="38"/>
      <c r="I409" s="196"/>
      <c r="J409" s="38"/>
      <c r="K409" s="38"/>
      <c r="L409" s="39"/>
      <c r="M409" s="197"/>
      <c r="N409" s="198"/>
      <c r="O409" s="77"/>
      <c r="P409" s="77"/>
      <c r="Q409" s="77"/>
      <c r="R409" s="77"/>
      <c r="S409" s="77"/>
      <c r="T409" s="78"/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T409" s="19" t="s">
        <v>201</v>
      </c>
      <c r="AU409" s="19" t="s">
        <v>84</v>
      </c>
    </row>
    <row r="410" s="12" customFormat="1" ht="25.92" customHeight="1">
      <c r="A410" s="12"/>
      <c r="B410" s="167"/>
      <c r="C410" s="12"/>
      <c r="D410" s="168" t="s">
        <v>75</v>
      </c>
      <c r="E410" s="169" t="s">
        <v>1789</v>
      </c>
      <c r="F410" s="169" t="s">
        <v>1790</v>
      </c>
      <c r="G410" s="12"/>
      <c r="H410" s="12"/>
      <c r="I410" s="170"/>
      <c r="J410" s="171">
        <f>BK410</f>
        <v>0</v>
      </c>
      <c r="K410" s="12"/>
      <c r="L410" s="167"/>
      <c r="M410" s="172"/>
      <c r="N410" s="173"/>
      <c r="O410" s="173"/>
      <c r="P410" s="174">
        <f>SUM(P411:P551)</f>
        <v>0</v>
      </c>
      <c r="Q410" s="173"/>
      <c r="R410" s="174">
        <f>SUM(R411:R551)</f>
        <v>3.3920470000000003</v>
      </c>
      <c r="S410" s="173"/>
      <c r="T410" s="175">
        <f>SUM(T411:T551)</f>
        <v>0</v>
      </c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R410" s="168" t="s">
        <v>92</v>
      </c>
      <c r="AT410" s="176" t="s">
        <v>75</v>
      </c>
      <c r="AU410" s="176" t="s">
        <v>76</v>
      </c>
      <c r="AY410" s="168" t="s">
        <v>185</v>
      </c>
      <c r="BK410" s="177">
        <f>SUM(BK411:BK551)</f>
        <v>0</v>
      </c>
    </row>
    <row r="411" s="2" customFormat="1" ht="24.15" customHeight="1">
      <c r="A411" s="38"/>
      <c r="B411" s="180"/>
      <c r="C411" s="181" t="s">
        <v>398</v>
      </c>
      <c r="D411" s="181" t="s">
        <v>187</v>
      </c>
      <c r="E411" s="182" t="s">
        <v>4020</v>
      </c>
      <c r="F411" s="183" t="s">
        <v>4021</v>
      </c>
      <c r="G411" s="184" t="s">
        <v>190</v>
      </c>
      <c r="H411" s="185">
        <v>5.7480000000000002</v>
      </c>
      <c r="I411" s="186"/>
      <c r="J411" s="187">
        <f>ROUND(I411*H411,2)</f>
        <v>0</v>
      </c>
      <c r="K411" s="183" t="s">
        <v>199</v>
      </c>
      <c r="L411" s="39"/>
      <c r="M411" s="188" t="s">
        <v>1</v>
      </c>
      <c r="N411" s="189" t="s">
        <v>42</v>
      </c>
      <c r="O411" s="77"/>
      <c r="P411" s="190">
        <f>O411*H411</f>
        <v>0</v>
      </c>
      <c r="Q411" s="190">
        <v>0</v>
      </c>
      <c r="R411" s="190">
        <f>Q411*H411</f>
        <v>0</v>
      </c>
      <c r="S411" s="190">
        <v>0</v>
      </c>
      <c r="T411" s="191">
        <f>S411*H411</f>
        <v>0</v>
      </c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R411" s="192" t="s">
        <v>301</v>
      </c>
      <c r="AT411" s="192" t="s">
        <v>187</v>
      </c>
      <c r="AU411" s="192" t="s">
        <v>84</v>
      </c>
      <c r="AY411" s="19" t="s">
        <v>185</v>
      </c>
      <c r="BE411" s="193">
        <f>IF(N411="základní",J411,0)</f>
        <v>0</v>
      </c>
      <c r="BF411" s="193">
        <f>IF(N411="snížená",J411,0)</f>
        <v>0</v>
      </c>
      <c r="BG411" s="193">
        <f>IF(N411="zákl. přenesená",J411,0)</f>
        <v>0</v>
      </c>
      <c r="BH411" s="193">
        <f>IF(N411="sníž. přenesená",J411,0)</f>
        <v>0</v>
      </c>
      <c r="BI411" s="193">
        <f>IF(N411="nulová",J411,0)</f>
        <v>0</v>
      </c>
      <c r="BJ411" s="19" t="s">
        <v>92</v>
      </c>
      <c r="BK411" s="193">
        <f>ROUND(I411*H411,2)</f>
        <v>0</v>
      </c>
      <c r="BL411" s="19" t="s">
        <v>301</v>
      </c>
      <c r="BM411" s="192" t="s">
        <v>4289</v>
      </c>
    </row>
    <row r="412" s="2" customFormat="1">
      <c r="A412" s="38"/>
      <c r="B412" s="39"/>
      <c r="C412" s="38"/>
      <c r="D412" s="194" t="s">
        <v>193</v>
      </c>
      <c r="E412" s="38"/>
      <c r="F412" s="195" t="s">
        <v>4021</v>
      </c>
      <c r="G412" s="38"/>
      <c r="H412" s="38"/>
      <c r="I412" s="196"/>
      <c r="J412" s="38"/>
      <c r="K412" s="38"/>
      <c r="L412" s="39"/>
      <c r="M412" s="197"/>
      <c r="N412" s="198"/>
      <c r="O412" s="77"/>
      <c r="P412" s="77"/>
      <c r="Q412" s="77"/>
      <c r="R412" s="77"/>
      <c r="S412" s="77"/>
      <c r="T412" s="78"/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T412" s="19" t="s">
        <v>193</v>
      </c>
      <c r="AU412" s="19" t="s">
        <v>84</v>
      </c>
    </row>
    <row r="413" s="2" customFormat="1">
      <c r="A413" s="38"/>
      <c r="B413" s="39"/>
      <c r="C413" s="38"/>
      <c r="D413" s="207" t="s">
        <v>201</v>
      </c>
      <c r="E413" s="38"/>
      <c r="F413" s="208" t="s">
        <v>4023</v>
      </c>
      <c r="G413" s="38"/>
      <c r="H413" s="38"/>
      <c r="I413" s="196"/>
      <c r="J413" s="38"/>
      <c r="K413" s="38"/>
      <c r="L413" s="39"/>
      <c r="M413" s="197"/>
      <c r="N413" s="198"/>
      <c r="O413" s="77"/>
      <c r="P413" s="77"/>
      <c r="Q413" s="77"/>
      <c r="R413" s="77"/>
      <c r="S413" s="77"/>
      <c r="T413" s="78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T413" s="19" t="s">
        <v>201</v>
      </c>
      <c r="AU413" s="19" t="s">
        <v>84</v>
      </c>
    </row>
    <row r="414" s="14" customFormat="1">
      <c r="A414" s="14"/>
      <c r="B414" s="219"/>
      <c r="C414" s="14"/>
      <c r="D414" s="194" t="s">
        <v>194</v>
      </c>
      <c r="E414" s="220" t="s">
        <v>1</v>
      </c>
      <c r="F414" s="221" t="s">
        <v>4119</v>
      </c>
      <c r="G414" s="14"/>
      <c r="H414" s="220" t="s">
        <v>1</v>
      </c>
      <c r="I414" s="222"/>
      <c r="J414" s="14"/>
      <c r="K414" s="14"/>
      <c r="L414" s="219"/>
      <c r="M414" s="223"/>
      <c r="N414" s="224"/>
      <c r="O414" s="224"/>
      <c r="P414" s="224"/>
      <c r="Q414" s="224"/>
      <c r="R414" s="224"/>
      <c r="S414" s="224"/>
      <c r="T414" s="225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220" t="s">
        <v>194</v>
      </c>
      <c r="AU414" s="220" t="s">
        <v>84</v>
      </c>
      <c r="AV414" s="14" t="s">
        <v>84</v>
      </c>
      <c r="AW414" s="14" t="s">
        <v>32</v>
      </c>
      <c r="AX414" s="14" t="s">
        <v>76</v>
      </c>
      <c r="AY414" s="220" t="s">
        <v>185</v>
      </c>
    </row>
    <row r="415" s="14" customFormat="1">
      <c r="A415" s="14"/>
      <c r="B415" s="219"/>
      <c r="C415" s="14"/>
      <c r="D415" s="194" t="s">
        <v>194</v>
      </c>
      <c r="E415" s="220" t="s">
        <v>1</v>
      </c>
      <c r="F415" s="221" t="s">
        <v>4024</v>
      </c>
      <c r="G415" s="14"/>
      <c r="H415" s="220" t="s">
        <v>1</v>
      </c>
      <c r="I415" s="222"/>
      <c r="J415" s="14"/>
      <c r="K415" s="14"/>
      <c r="L415" s="219"/>
      <c r="M415" s="223"/>
      <c r="N415" s="224"/>
      <c r="O415" s="224"/>
      <c r="P415" s="224"/>
      <c r="Q415" s="224"/>
      <c r="R415" s="224"/>
      <c r="S415" s="224"/>
      <c r="T415" s="225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T415" s="220" t="s">
        <v>194</v>
      </c>
      <c r="AU415" s="220" t="s">
        <v>84</v>
      </c>
      <c r="AV415" s="14" t="s">
        <v>84</v>
      </c>
      <c r="AW415" s="14" t="s">
        <v>32</v>
      </c>
      <c r="AX415" s="14" t="s">
        <v>76</v>
      </c>
      <c r="AY415" s="220" t="s">
        <v>185</v>
      </c>
    </row>
    <row r="416" s="14" customFormat="1">
      <c r="A416" s="14"/>
      <c r="B416" s="219"/>
      <c r="C416" s="14"/>
      <c r="D416" s="194" t="s">
        <v>194</v>
      </c>
      <c r="E416" s="220" t="s">
        <v>1</v>
      </c>
      <c r="F416" s="221" t="s">
        <v>4290</v>
      </c>
      <c r="G416" s="14"/>
      <c r="H416" s="220" t="s">
        <v>1</v>
      </c>
      <c r="I416" s="222"/>
      <c r="J416" s="14"/>
      <c r="K416" s="14"/>
      <c r="L416" s="219"/>
      <c r="M416" s="223"/>
      <c r="N416" s="224"/>
      <c r="O416" s="224"/>
      <c r="P416" s="224"/>
      <c r="Q416" s="224"/>
      <c r="R416" s="224"/>
      <c r="S416" s="224"/>
      <c r="T416" s="225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T416" s="220" t="s">
        <v>194</v>
      </c>
      <c r="AU416" s="220" t="s">
        <v>84</v>
      </c>
      <c r="AV416" s="14" t="s">
        <v>84</v>
      </c>
      <c r="AW416" s="14" t="s">
        <v>32</v>
      </c>
      <c r="AX416" s="14" t="s">
        <v>76</v>
      </c>
      <c r="AY416" s="220" t="s">
        <v>185</v>
      </c>
    </row>
    <row r="417" s="13" customFormat="1">
      <c r="A417" s="13"/>
      <c r="B417" s="199"/>
      <c r="C417" s="13"/>
      <c r="D417" s="194" t="s">
        <v>194</v>
      </c>
      <c r="E417" s="200" t="s">
        <v>1</v>
      </c>
      <c r="F417" s="201" t="s">
        <v>4291</v>
      </c>
      <c r="G417" s="13"/>
      <c r="H417" s="202">
        <v>5.7480000000000002</v>
      </c>
      <c r="I417" s="203"/>
      <c r="J417" s="13"/>
      <c r="K417" s="13"/>
      <c r="L417" s="199"/>
      <c r="M417" s="204"/>
      <c r="N417" s="205"/>
      <c r="O417" s="205"/>
      <c r="P417" s="205"/>
      <c r="Q417" s="205"/>
      <c r="R417" s="205"/>
      <c r="S417" s="205"/>
      <c r="T417" s="206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T417" s="200" t="s">
        <v>194</v>
      </c>
      <c r="AU417" s="200" t="s">
        <v>84</v>
      </c>
      <c r="AV417" s="13" t="s">
        <v>92</v>
      </c>
      <c r="AW417" s="13" t="s">
        <v>32</v>
      </c>
      <c r="AX417" s="13" t="s">
        <v>76</v>
      </c>
      <c r="AY417" s="200" t="s">
        <v>185</v>
      </c>
    </row>
    <row r="418" s="15" customFormat="1">
      <c r="A418" s="15"/>
      <c r="B418" s="226"/>
      <c r="C418" s="15"/>
      <c r="D418" s="194" t="s">
        <v>194</v>
      </c>
      <c r="E418" s="227" t="s">
        <v>1</v>
      </c>
      <c r="F418" s="228" t="s">
        <v>276</v>
      </c>
      <c r="G418" s="15"/>
      <c r="H418" s="229">
        <v>5.7480000000000002</v>
      </c>
      <c r="I418" s="230"/>
      <c r="J418" s="15"/>
      <c r="K418" s="15"/>
      <c r="L418" s="226"/>
      <c r="M418" s="231"/>
      <c r="N418" s="232"/>
      <c r="O418" s="232"/>
      <c r="P418" s="232"/>
      <c r="Q418" s="232"/>
      <c r="R418" s="232"/>
      <c r="S418" s="232"/>
      <c r="T418" s="233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T418" s="227" t="s">
        <v>194</v>
      </c>
      <c r="AU418" s="227" t="s">
        <v>84</v>
      </c>
      <c r="AV418" s="15" t="s">
        <v>191</v>
      </c>
      <c r="AW418" s="15" t="s">
        <v>32</v>
      </c>
      <c r="AX418" s="15" t="s">
        <v>84</v>
      </c>
      <c r="AY418" s="227" t="s">
        <v>185</v>
      </c>
    </row>
    <row r="419" s="2" customFormat="1" ht="24.15" customHeight="1">
      <c r="A419" s="38"/>
      <c r="B419" s="180"/>
      <c r="C419" s="209" t="s">
        <v>407</v>
      </c>
      <c r="D419" s="209" t="s">
        <v>240</v>
      </c>
      <c r="E419" s="210" t="s">
        <v>4025</v>
      </c>
      <c r="F419" s="211" t="s">
        <v>4026</v>
      </c>
      <c r="G419" s="212" t="s">
        <v>252</v>
      </c>
      <c r="H419" s="213">
        <v>0.57499999999999996</v>
      </c>
      <c r="I419" s="214"/>
      <c r="J419" s="215">
        <f>ROUND(I419*H419,2)</f>
        <v>0</v>
      </c>
      <c r="K419" s="211" t="s">
        <v>199</v>
      </c>
      <c r="L419" s="216"/>
      <c r="M419" s="217" t="s">
        <v>1</v>
      </c>
      <c r="N419" s="218" t="s">
        <v>42</v>
      </c>
      <c r="O419" s="77"/>
      <c r="P419" s="190">
        <f>O419*H419</f>
        <v>0</v>
      </c>
      <c r="Q419" s="190">
        <v>0.001</v>
      </c>
      <c r="R419" s="190">
        <f>Q419*H419</f>
        <v>0.00057499999999999999</v>
      </c>
      <c r="S419" s="190">
        <v>0</v>
      </c>
      <c r="T419" s="191">
        <f>S419*H419</f>
        <v>0</v>
      </c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R419" s="192" t="s">
        <v>414</v>
      </c>
      <c r="AT419" s="192" t="s">
        <v>240</v>
      </c>
      <c r="AU419" s="192" t="s">
        <v>84</v>
      </c>
      <c r="AY419" s="19" t="s">
        <v>185</v>
      </c>
      <c r="BE419" s="193">
        <f>IF(N419="základní",J419,0)</f>
        <v>0</v>
      </c>
      <c r="BF419" s="193">
        <f>IF(N419="snížená",J419,0)</f>
        <v>0</v>
      </c>
      <c r="BG419" s="193">
        <f>IF(N419="zákl. přenesená",J419,0)</f>
        <v>0</v>
      </c>
      <c r="BH419" s="193">
        <f>IF(N419="sníž. přenesená",J419,0)</f>
        <v>0</v>
      </c>
      <c r="BI419" s="193">
        <f>IF(N419="nulová",J419,0)</f>
        <v>0</v>
      </c>
      <c r="BJ419" s="19" t="s">
        <v>92</v>
      </c>
      <c r="BK419" s="193">
        <f>ROUND(I419*H419,2)</f>
        <v>0</v>
      </c>
      <c r="BL419" s="19" t="s">
        <v>301</v>
      </c>
      <c r="BM419" s="192" t="s">
        <v>4292</v>
      </c>
    </row>
    <row r="420" s="2" customFormat="1">
      <c r="A420" s="38"/>
      <c r="B420" s="39"/>
      <c r="C420" s="38"/>
      <c r="D420" s="194" t="s">
        <v>193</v>
      </c>
      <c r="E420" s="38"/>
      <c r="F420" s="195" t="s">
        <v>4026</v>
      </c>
      <c r="G420" s="38"/>
      <c r="H420" s="38"/>
      <c r="I420" s="196"/>
      <c r="J420" s="38"/>
      <c r="K420" s="38"/>
      <c r="L420" s="39"/>
      <c r="M420" s="197"/>
      <c r="N420" s="198"/>
      <c r="O420" s="77"/>
      <c r="P420" s="77"/>
      <c r="Q420" s="77"/>
      <c r="R420" s="77"/>
      <c r="S420" s="77"/>
      <c r="T420" s="78"/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T420" s="19" t="s">
        <v>193</v>
      </c>
      <c r="AU420" s="19" t="s">
        <v>84</v>
      </c>
    </row>
    <row r="421" s="13" customFormat="1">
      <c r="A421" s="13"/>
      <c r="B421" s="199"/>
      <c r="C421" s="13"/>
      <c r="D421" s="194" t="s">
        <v>194</v>
      </c>
      <c r="E421" s="200" t="s">
        <v>1</v>
      </c>
      <c r="F421" s="201" t="s">
        <v>4293</v>
      </c>
      <c r="G421" s="13"/>
      <c r="H421" s="202">
        <v>0.57499999999999996</v>
      </c>
      <c r="I421" s="203"/>
      <c r="J421" s="13"/>
      <c r="K421" s="13"/>
      <c r="L421" s="199"/>
      <c r="M421" s="204"/>
      <c r="N421" s="205"/>
      <c r="O421" s="205"/>
      <c r="P421" s="205"/>
      <c r="Q421" s="205"/>
      <c r="R421" s="205"/>
      <c r="S421" s="205"/>
      <c r="T421" s="206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00" t="s">
        <v>194</v>
      </c>
      <c r="AU421" s="200" t="s">
        <v>84</v>
      </c>
      <c r="AV421" s="13" t="s">
        <v>92</v>
      </c>
      <c r="AW421" s="13" t="s">
        <v>32</v>
      </c>
      <c r="AX421" s="13" t="s">
        <v>84</v>
      </c>
      <c r="AY421" s="200" t="s">
        <v>185</v>
      </c>
    </row>
    <row r="422" s="2" customFormat="1" ht="33" customHeight="1">
      <c r="A422" s="38"/>
      <c r="B422" s="180"/>
      <c r="C422" s="181" t="s">
        <v>414</v>
      </c>
      <c r="D422" s="181" t="s">
        <v>187</v>
      </c>
      <c r="E422" s="182" t="s">
        <v>4029</v>
      </c>
      <c r="F422" s="183" t="s">
        <v>4030</v>
      </c>
      <c r="G422" s="184" t="s">
        <v>190</v>
      </c>
      <c r="H422" s="185">
        <v>290.47000000000003</v>
      </c>
      <c r="I422" s="186"/>
      <c r="J422" s="187">
        <f>ROUND(I422*H422,2)</f>
        <v>0</v>
      </c>
      <c r="K422" s="183" t="s">
        <v>199</v>
      </c>
      <c r="L422" s="39"/>
      <c r="M422" s="188" t="s">
        <v>1</v>
      </c>
      <c r="N422" s="189" t="s">
        <v>42</v>
      </c>
      <c r="O422" s="77"/>
      <c r="P422" s="190">
        <f>O422*H422</f>
        <v>0</v>
      </c>
      <c r="Q422" s="190">
        <v>0</v>
      </c>
      <c r="R422" s="190">
        <f>Q422*H422</f>
        <v>0</v>
      </c>
      <c r="S422" s="190">
        <v>0</v>
      </c>
      <c r="T422" s="191">
        <f>S422*H422</f>
        <v>0</v>
      </c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R422" s="192" t="s">
        <v>301</v>
      </c>
      <c r="AT422" s="192" t="s">
        <v>187</v>
      </c>
      <c r="AU422" s="192" t="s">
        <v>84</v>
      </c>
      <c r="AY422" s="19" t="s">
        <v>185</v>
      </c>
      <c r="BE422" s="193">
        <f>IF(N422="základní",J422,0)</f>
        <v>0</v>
      </c>
      <c r="BF422" s="193">
        <f>IF(N422="snížená",J422,0)</f>
        <v>0</v>
      </c>
      <c r="BG422" s="193">
        <f>IF(N422="zákl. přenesená",J422,0)</f>
        <v>0</v>
      </c>
      <c r="BH422" s="193">
        <f>IF(N422="sníž. přenesená",J422,0)</f>
        <v>0</v>
      </c>
      <c r="BI422" s="193">
        <f>IF(N422="nulová",J422,0)</f>
        <v>0</v>
      </c>
      <c r="BJ422" s="19" t="s">
        <v>92</v>
      </c>
      <c r="BK422" s="193">
        <f>ROUND(I422*H422,2)</f>
        <v>0</v>
      </c>
      <c r="BL422" s="19" t="s">
        <v>301</v>
      </c>
      <c r="BM422" s="192" t="s">
        <v>4294</v>
      </c>
    </row>
    <row r="423" s="2" customFormat="1">
      <c r="A423" s="38"/>
      <c r="B423" s="39"/>
      <c r="C423" s="38"/>
      <c r="D423" s="194" t="s">
        <v>193</v>
      </c>
      <c r="E423" s="38"/>
      <c r="F423" s="195" t="s">
        <v>4030</v>
      </c>
      <c r="G423" s="38"/>
      <c r="H423" s="38"/>
      <c r="I423" s="196"/>
      <c r="J423" s="38"/>
      <c r="K423" s="38"/>
      <c r="L423" s="39"/>
      <c r="M423" s="197"/>
      <c r="N423" s="198"/>
      <c r="O423" s="77"/>
      <c r="P423" s="77"/>
      <c r="Q423" s="77"/>
      <c r="R423" s="77"/>
      <c r="S423" s="77"/>
      <c r="T423" s="78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T423" s="19" t="s">
        <v>193</v>
      </c>
      <c r="AU423" s="19" t="s">
        <v>84</v>
      </c>
    </row>
    <row r="424" s="2" customFormat="1">
      <c r="A424" s="38"/>
      <c r="B424" s="39"/>
      <c r="C424" s="38"/>
      <c r="D424" s="207" t="s">
        <v>201</v>
      </c>
      <c r="E424" s="38"/>
      <c r="F424" s="208" t="s">
        <v>4032</v>
      </c>
      <c r="G424" s="38"/>
      <c r="H424" s="38"/>
      <c r="I424" s="196"/>
      <c r="J424" s="38"/>
      <c r="K424" s="38"/>
      <c r="L424" s="39"/>
      <c r="M424" s="197"/>
      <c r="N424" s="198"/>
      <c r="O424" s="77"/>
      <c r="P424" s="77"/>
      <c r="Q424" s="77"/>
      <c r="R424" s="77"/>
      <c r="S424" s="77"/>
      <c r="T424" s="78"/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T424" s="19" t="s">
        <v>201</v>
      </c>
      <c r="AU424" s="19" t="s">
        <v>84</v>
      </c>
    </row>
    <row r="425" s="14" customFormat="1">
      <c r="A425" s="14"/>
      <c r="B425" s="219"/>
      <c r="C425" s="14"/>
      <c r="D425" s="194" t="s">
        <v>194</v>
      </c>
      <c r="E425" s="220" t="s">
        <v>1</v>
      </c>
      <c r="F425" s="221" t="s">
        <v>4119</v>
      </c>
      <c r="G425" s="14"/>
      <c r="H425" s="220" t="s">
        <v>1</v>
      </c>
      <c r="I425" s="222"/>
      <c r="J425" s="14"/>
      <c r="K425" s="14"/>
      <c r="L425" s="219"/>
      <c r="M425" s="223"/>
      <c r="N425" s="224"/>
      <c r="O425" s="224"/>
      <c r="P425" s="224"/>
      <c r="Q425" s="224"/>
      <c r="R425" s="224"/>
      <c r="S425" s="224"/>
      <c r="T425" s="225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T425" s="220" t="s">
        <v>194</v>
      </c>
      <c r="AU425" s="220" t="s">
        <v>84</v>
      </c>
      <c r="AV425" s="14" t="s">
        <v>84</v>
      </c>
      <c r="AW425" s="14" t="s">
        <v>32</v>
      </c>
      <c r="AX425" s="14" t="s">
        <v>76</v>
      </c>
      <c r="AY425" s="220" t="s">
        <v>185</v>
      </c>
    </row>
    <row r="426" s="14" customFormat="1">
      <c r="A426" s="14"/>
      <c r="B426" s="219"/>
      <c r="C426" s="14"/>
      <c r="D426" s="194" t="s">
        <v>194</v>
      </c>
      <c r="E426" s="220" t="s">
        <v>1</v>
      </c>
      <c r="F426" s="221" t="s">
        <v>4295</v>
      </c>
      <c r="G426" s="14"/>
      <c r="H426" s="220" t="s">
        <v>1</v>
      </c>
      <c r="I426" s="222"/>
      <c r="J426" s="14"/>
      <c r="K426" s="14"/>
      <c r="L426" s="219"/>
      <c r="M426" s="223"/>
      <c r="N426" s="224"/>
      <c r="O426" s="224"/>
      <c r="P426" s="224"/>
      <c r="Q426" s="224"/>
      <c r="R426" s="224"/>
      <c r="S426" s="224"/>
      <c r="T426" s="225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T426" s="220" t="s">
        <v>194</v>
      </c>
      <c r="AU426" s="220" t="s">
        <v>84</v>
      </c>
      <c r="AV426" s="14" t="s">
        <v>84</v>
      </c>
      <c r="AW426" s="14" t="s">
        <v>32</v>
      </c>
      <c r="AX426" s="14" t="s">
        <v>76</v>
      </c>
      <c r="AY426" s="220" t="s">
        <v>185</v>
      </c>
    </row>
    <row r="427" s="13" customFormat="1">
      <c r="A427" s="13"/>
      <c r="B427" s="199"/>
      <c r="C427" s="13"/>
      <c r="D427" s="194" t="s">
        <v>194</v>
      </c>
      <c r="E427" s="200" t="s">
        <v>1</v>
      </c>
      <c r="F427" s="201" t="s">
        <v>4296</v>
      </c>
      <c r="G427" s="13"/>
      <c r="H427" s="202">
        <v>1.6339999999999999</v>
      </c>
      <c r="I427" s="203"/>
      <c r="J427" s="13"/>
      <c r="K427" s="13"/>
      <c r="L427" s="199"/>
      <c r="M427" s="204"/>
      <c r="N427" s="205"/>
      <c r="O427" s="205"/>
      <c r="P427" s="205"/>
      <c r="Q427" s="205"/>
      <c r="R427" s="205"/>
      <c r="S427" s="205"/>
      <c r="T427" s="206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T427" s="200" t="s">
        <v>194</v>
      </c>
      <c r="AU427" s="200" t="s">
        <v>84</v>
      </c>
      <c r="AV427" s="13" t="s">
        <v>92</v>
      </c>
      <c r="AW427" s="13" t="s">
        <v>32</v>
      </c>
      <c r="AX427" s="13" t="s">
        <v>76</v>
      </c>
      <c r="AY427" s="200" t="s">
        <v>185</v>
      </c>
    </row>
    <row r="428" s="14" customFormat="1">
      <c r="A428" s="14"/>
      <c r="B428" s="219"/>
      <c r="C428" s="14"/>
      <c r="D428" s="194" t="s">
        <v>194</v>
      </c>
      <c r="E428" s="220" t="s">
        <v>1</v>
      </c>
      <c r="F428" s="221" t="s">
        <v>4297</v>
      </c>
      <c r="G428" s="14"/>
      <c r="H428" s="220" t="s">
        <v>1</v>
      </c>
      <c r="I428" s="222"/>
      <c r="J428" s="14"/>
      <c r="K428" s="14"/>
      <c r="L428" s="219"/>
      <c r="M428" s="223"/>
      <c r="N428" s="224"/>
      <c r="O428" s="224"/>
      <c r="P428" s="224"/>
      <c r="Q428" s="224"/>
      <c r="R428" s="224"/>
      <c r="S428" s="224"/>
      <c r="T428" s="225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T428" s="220" t="s">
        <v>194</v>
      </c>
      <c r="AU428" s="220" t="s">
        <v>84</v>
      </c>
      <c r="AV428" s="14" t="s">
        <v>84</v>
      </c>
      <c r="AW428" s="14" t="s">
        <v>32</v>
      </c>
      <c r="AX428" s="14" t="s">
        <v>76</v>
      </c>
      <c r="AY428" s="220" t="s">
        <v>185</v>
      </c>
    </row>
    <row r="429" s="13" customFormat="1">
      <c r="A429" s="13"/>
      <c r="B429" s="199"/>
      <c r="C429" s="13"/>
      <c r="D429" s="194" t="s">
        <v>194</v>
      </c>
      <c r="E429" s="200" t="s">
        <v>1</v>
      </c>
      <c r="F429" s="201" t="s">
        <v>4283</v>
      </c>
      <c r="G429" s="13"/>
      <c r="H429" s="202">
        <v>37.573999999999998</v>
      </c>
      <c r="I429" s="203"/>
      <c r="J429" s="13"/>
      <c r="K429" s="13"/>
      <c r="L429" s="199"/>
      <c r="M429" s="204"/>
      <c r="N429" s="205"/>
      <c r="O429" s="205"/>
      <c r="P429" s="205"/>
      <c r="Q429" s="205"/>
      <c r="R429" s="205"/>
      <c r="S429" s="205"/>
      <c r="T429" s="206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T429" s="200" t="s">
        <v>194</v>
      </c>
      <c r="AU429" s="200" t="s">
        <v>84</v>
      </c>
      <c r="AV429" s="13" t="s">
        <v>92</v>
      </c>
      <c r="AW429" s="13" t="s">
        <v>32</v>
      </c>
      <c r="AX429" s="13" t="s">
        <v>76</v>
      </c>
      <c r="AY429" s="200" t="s">
        <v>185</v>
      </c>
    </row>
    <row r="430" s="13" customFormat="1">
      <c r="A430" s="13"/>
      <c r="B430" s="199"/>
      <c r="C430" s="13"/>
      <c r="D430" s="194" t="s">
        <v>194</v>
      </c>
      <c r="E430" s="200" t="s">
        <v>1</v>
      </c>
      <c r="F430" s="201" t="s">
        <v>4298</v>
      </c>
      <c r="G430" s="13"/>
      <c r="H430" s="202">
        <v>105.012</v>
      </c>
      <c r="I430" s="203"/>
      <c r="J430" s="13"/>
      <c r="K430" s="13"/>
      <c r="L430" s="199"/>
      <c r="M430" s="204"/>
      <c r="N430" s="205"/>
      <c r="O430" s="205"/>
      <c r="P430" s="205"/>
      <c r="Q430" s="205"/>
      <c r="R430" s="205"/>
      <c r="S430" s="205"/>
      <c r="T430" s="206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T430" s="200" t="s">
        <v>194</v>
      </c>
      <c r="AU430" s="200" t="s">
        <v>84</v>
      </c>
      <c r="AV430" s="13" t="s">
        <v>92</v>
      </c>
      <c r="AW430" s="13" t="s">
        <v>32</v>
      </c>
      <c r="AX430" s="13" t="s">
        <v>76</v>
      </c>
      <c r="AY430" s="200" t="s">
        <v>185</v>
      </c>
    </row>
    <row r="431" s="13" customFormat="1">
      <c r="A431" s="13"/>
      <c r="B431" s="199"/>
      <c r="C431" s="13"/>
      <c r="D431" s="194" t="s">
        <v>194</v>
      </c>
      <c r="E431" s="200" t="s">
        <v>1</v>
      </c>
      <c r="F431" s="201" t="s">
        <v>4285</v>
      </c>
      <c r="G431" s="13"/>
      <c r="H431" s="202">
        <v>106.05</v>
      </c>
      <c r="I431" s="203"/>
      <c r="J431" s="13"/>
      <c r="K431" s="13"/>
      <c r="L431" s="199"/>
      <c r="M431" s="204"/>
      <c r="N431" s="205"/>
      <c r="O431" s="205"/>
      <c r="P431" s="205"/>
      <c r="Q431" s="205"/>
      <c r="R431" s="205"/>
      <c r="S431" s="205"/>
      <c r="T431" s="206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T431" s="200" t="s">
        <v>194</v>
      </c>
      <c r="AU431" s="200" t="s">
        <v>84</v>
      </c>
      <c r="AV431" s="13" t="s">
        <v>92</v>
      </c>
      <c r="AW431" s="13" t="s">
        <v>32</v>
      </c>
      <c r="AX431" s="13" t="s">
        <v>76</v>
      </c>
      <c r="AY431" s="200" t="s">
        <v>185</v>
      </c>
    </row>
    <row r="432" s="13" customFormat="1">
      <c r="A432" s="13"/>
      <c r="B432" s="199"/>
      <c r="C432" s="13"/>
      <c r="D432" s="194" t="s">
        <v>194</v>
      </c>
      <c r="E432" s="200" t="s">
        <v>1</v>
      </c>
      <c r="F432" s="201" t="s">
        <v>4286</v>
      </c>
      <c r="G432" s="13"/>
      <c r="H432" s="202">
        <v>40.200000000000003</v>
      </c>
      <c r="I432" s="203"/>
      <c r="J432" s="13"/>
      <c r="K432" s="13"/>
      <c r="L432" s="199"/>
      <c r="M432" s="204"/>
      <c r="N432" s="205"/>
      <c r="O432" s="205"/>
      <c r="P432" s="205"/>
      <c r="Q432" s="205"/>
      <c r="R432" s="205"/>
      <c r="S432" s="205"/>
      <c r="T432" s="206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T432" s="200" t="s">
        <v>194</v>
      </c>
      <c r="AU432" s="200" t="s">
        <v>84</v>
      </c>
      <c r="AV432" s="13" t="s">
        <v>92</v>
      </c>
      <c r="AW432" s="13" t="s">
        <v>32</v>
      </c>
      <c r="AX432" s="13" t="s">
        <v>76</v>
      </c>
      <c r="AY432" s="200" t="s">
        <v>185</v>
      </c>
    </row>
    <row r="433" s="15" customFormat="1">
      <c r="A433" s="15"/>
      <c r="B433" s="226"/>
      <c r="C433" s="15"/>
      <c r="D433" s="194" t="s">
        <v>194</v>
      </c>
      <c r="E433" s="227" t="s">
        <v>1</v>
      </c>
      <c r="F433" s="228" t="s">
        <v>276</v>
      </c>
      <c r="G433" s="15"/>
      <c r="H433" s="229">
        <v>290.46999999999997</v>
      </c>
      <c r="I433" s="230"/>
      <c r="J433" s="15"/>
      <c r="K433" s="15"/>
      <c r="L433" s="226"/>
      <c r="M433" s="231"/>
      <c r="N433" s="232"/>
      <c r="O433" s="232"/>
      <c r="P433" s="232"/>
      <c r="Q433" s="232"/>
      <c r="R433" s="232"/>
      <c r="S433" s="232"/>
      <c r="T433" s="233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T433" s="227" t="s">
        <v>194</v>
      </c>
      <c r="AU433" s="227" t="s">
        <v>84</v>
      </c>
      <c r="AV433" s="15" t="s">
        <v>191</v>
      </c>
      <c r="AW433" s="15" t="s">
        <v>32</v>
      </c>
      <c r="AX433" s="15" t="s">
        <v>84</v>
      </c>
      <c r="AY433" s="227" t="s">
        <v>185</v>
      </c>
    </row>
    <row r="434" s="14" customFormat="1">
      <c r="A434" s="14"/>
      <c r="B434" s="219"/>
      <c r="C434" s="14"/>
      <c r="D434" s="194" t="s">
        <v>194</v>
      </c>
      <c r="E434" s="220" t="s">
        <v>1</v>
      </c>
      <c r="F434" s="221" t="s">
        <v>4155</v>
      </c>
      <c r="G434" s="14"/>
      <c r="H434" s="220" t="s">
        <v>1</v>
      </c>
      <c r="I434" s="222"/>
      <c r="J434" s="14"/>
      <c r="K434" s="14"/>
      <c r="L434" s="219"/>
      <c r="M434" s="223"/>
      <c r="N434" s="224"/>
      <c r="O434" s="224"/>
      <c r="P434" s="224"/>
      <c r="Q434" s="224"/>
      <c r="R434" s="224"/>
      <c r="S434" s="224"/>
      <c r="T434" s="225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T434" s="220" t="s">
        <v>194</v>
      </c>
      <c r="AU434" s="220" t="s">
        <v>84</v>
      </c>
      <c r="AV434" s="14" t="s">
        <v>84</v>
      </c>
      <c r="AW434" s="14" t="s">
        <v>32</v>
      </c>
      <c r="AX434" s="14" t="s">
        <v>76</v>
      </c>
      <c r="AY434" s="220" t="s">
        <v>185</v>
      </c>
    </row>
    <row r="435" s="2" customFormat="1" ht="33" customHeight="1">
      <c r="A435" s="38"/>
      <c r="B435" s="180"/>
      <c r="C435" s="181" t="s">
        <v>425</v>
      </c>
      <c r="D435" s="181" t="s">
        <v>187</v>
      </c>
      <c r="E435" s="182" t="s">
        <v>4035</v>
      </c>
      <c r="F435" s="183" t="s">
        <v>4036</v>
      </c>
      <c r="G435" s="184" t="s">
        <v>190</v>
      </c>
      <c r="H435" s="185">
        <v>408.40499999999997</v>
      </c>
      <c r="I435" s="186"/>
      <c r="J435" s="187">
        <f>ROUND(I435*H435,2)</f>
        <v>0</v>
      </c>
      <c r="K435" s="183" t="s">
        <v>199</v>
      </c>
      <c r="L435" s="39"/>
      <c r="M435" s="188" t="s">
        <v>1</v>
      </c>
      <c r="N435" s="189" t="s">
        <v>42</v>
      </c>
      <c r="O435" s="77"/>
      <c r="P435" s="190">
        <f>O435*H435</f>
        <v>0</v>
      </c>
      <c r="Q435" s="190">
        <v>0</v>
      </c>
      <c r="R435" s="190">
        <f>Q435*H435</f>
        <v>0</v>
      </c>
      <c r="S435" s="190">
        <v>0</v>
      </c>
      <c r="T435" s="191">
        <f>S435*H435</f>
        <v>0</v>
      </c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R435" s="192" t="s">
        <v>301</v>
      </c>
      <c r="AT435" s="192" t="s">
        <v>187</v>
      </c>
      <c r="AU435" s="192" t="s">
        <v>84</v>
      </c>
      <c r="AY435" s="19" t="s">
        <v>185</v>
      </c>
      <c r="BE435" s="193">
        <f>IF(N435="základní",J435,0)</f>
        <v>0</v>
      </c>
      <c r="BF435" s="193">
        <f>IF(N435="snížená",J435,0)</f>
        <v>0</v>
      </c>
      <c r="BG435" s="193">
        <f>IF(N435="zákl. přenesená",J435,0)</f>
        <v>0</v>
      </c>
      <c r="BH435" s="193">
        <f>IF(N435="sníž. přenesená",J435,0)</f>
        <v>0</v>
      </c>
      <c r="BI435" s="193">
        <f>IF(N435="nulová",J435,0)</f>
        <v>0</v>
      </c>
      <c r="BJ435" s="19" t="s">
        <v>92</v>
      </c>
      <c r="BK435" s="193">
        <f>ROUND(I435*H435,2)</f>
        <v>0</v>
      </c>
      <c r="BL435" s="19" t="s">
        <v>301</v>
      </c>
      <c r="BM435" s="192" t="s">
        <v>4299</v>
      </c>
    </row>
    <row r="436" s="2" customFormat="1">
      <c r="A436" s="38"/>
      <c r="B436" s="39"/>
      <c r="C436" s="38"/>
      <c r="D436" s="194" t="s">
        <v>193</v>
      </c>
      <c r="E436" s="38"/>
      <c r="F436" s="195" t="s">
        <v>4036</v>
      </c>
      <c r="G436" s="38"/>
      <c r="H436" s="38"/>
      <c r="I436" s="196"/>
      <c r="J436" s="38"/>
      <c r="K436" s="38"/>
      <c r="L436" s="39"/>
      <c r="M436" s="197"/>
      <c r="N436" s="198"/>
      <c r="O436" s="77"/>
      <c r="P436" s="77"/>
      <c r="Q436" s="77"/>
      <c r="R436" s="77"/>
      <c r="S436" s="77"/>
      <c r="T436" s="78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T436" s="19" t="s">
        <v>193</v>
      </c>
      <c r="AU436" s="19" t="s">
        <v>84</v>
      </c>
    </row>
    <row r="437" s="2" customFormat="1">
      <c r="A437" s="38"/>
      <c r="B437" s="39"/>
      <c r="C437" s="38"/>
      <c r="D437" s="207" t="s">
        <v>201</v>
      </c>
      <c r="E437" s="38"/>
      <c r="F437" s="208" t="s">
        <v>4038</v>
      </c>
      <c r="G437" s="38"/>
      <c r="H437" s="38"/>
      <c r="I437" s="196"/>
      <c r="J437" s="38"/>
      <c r="K437" s="38"/>
      <c r="L437" s="39"/>
      <c r="M437" s="197"/>
      <c r="N437" s="198"/>
      <c r="O437" s="77"/>
      <c r="P437" s="77"/>
      <c r="Q437" s="77"/>
      <c r="R437" s="77"/>
      <c r="S437" s="77"/>
      <c r="T437" s="78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T437" s="19" t="s">
        <v>201</v>
      </c>
      <c r="AU437" s="19" t="s">
        <v>84</v>
      </c>
    </row>
    <row r="438" s="14" customFormat="1">
      <c r="A438" s="14"/>
      <c r="B438" s="219"/>
      <c r="C438" s="14"/>
      <c r="D438" s="194" t="s">
        <v>194</v>
      </c>
      <c r="E438" s="220" t="s">
        <v>1</v>
      </c>
      <c r="F438" s="221" t="s">
        <v>4119</v>
      </c>
      <c r="G438" s="14"/>
      <c r="H438" s="220" t="s">
        <v>1</v>
      </c>
      <c r="I438" s="222"/>
      <c r="J438" s="14"/>
      <c r="K438" s="14"/>
      <c r="L438" s="219"/>
      <c r="M438" s="223"/>
      <c r="N438" s="224"/>
      <c r="O438" s="224"/>
      <c r="P438" s="224"/>
      <c r="Q438" s="224"/>
      <c r="R438" s="224"/>
      <c r="S438" s="224"/>
      <c r="T438" s="225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T438" s="220" t="s">
        <v>194</v>
      </c>
      <c r="AU438" s="220" t="s">
        <v>84</v>
      </c>
      <c r="AV438" s="14" t="s">
        <v>84</v>
      </c>
      <c r="AW438" s="14" t="s">
        <v>32</v>
      </c>
      <c r="AX438" s="14" t="s">
        <v>76</v>
      </c>
      <c r="AY438" s="220" t="s">
        <v>185</v>
      </c>
    </row>
    <row r="439" s="14" customFormat="1">
      <c r="A439" s="14"/>
      <c r="B439" s="219"/>
      <c r="C439" s="14"/>
      <c r="D439" s="194" t="s">
        <v>194</v>
      </c>
      <c r="E439" s="220" t="s">
        <v>1</v>
      </c>
      <c r="F439" s="221" t="s">
        <v>4300</v>
      </c>
      <c r="G439" s="14"/>
      <c r="H439" s="220" t="s">
        <v>1</v>
      </c>
      <c r="I439" s="222"/>
      <c r="J439" s="14"/>
      <c r="K439" s="14"/>
      <c r="L439" s="219"/>
      <c r="M439" s="223"/>
      <c r="N439" s="224"/>
      <c r="O439" s="224"/>
      <c r="P439" s="224"/>
      <c r="Q439" s="224"/>
      <c r="R439" s="224"/>
      <c r="S439" s="224"/>
      <c r="T439" s="225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T439" s="220" t="s">
        <v>194</v>
      </c>
      <c r="AU439" s="220" t="s">
        <v>84</v>
      </c>
      <c r="AV439" s="14" t="s">
        <v>84</v>
      </c>
      <c r="AW439" s="14" t="s">
        <v>32</v>
      </c>
      <c r="AX439" s="14" t="s">
        <v>76</v>
      </c>
      <c r="AY439" s="220" t="s">
        <v>185</v>
      </c>
    </row>
    <row r="440" s="13" customFormat="1">
      <c r="A440" s="13"/>
      <c r="B440" s="199"/>
      <c r="C440" s="13"/>
      <c r="D440" s="194" t="s">
        <v>194</v>
      </c>
      <c r="E440" s="200" t="s">
        <v>1</v>
      </c>
      <c r="F440" s="201" t="s">
        <v>4141</v>
      </c>
      <c r="G440" s="13"/>
      <c r="H440" s="202">
        <v>17.802</v>
      </c>
      <c r="I440" s="203"/>
      <c r="J440" s="13"/>
      <c r="K440" s="13"/>
      <c r="L440" s="199"/>
      <c r="M440" s="204"/>
      <c r="N440" s="205"/>
      <c r="O440" s="205"/>
      <c r="P440" s="205"/>
      <c r="Q440" s="205"/>
      <c r="R440" s="205"/>
      <c r="S440" s="205"/>
      <c r="T440" s="206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T440" s="200" t="s">
        <v>194</v>
      </c>
      <c r="AU440" s="200" t="s">
        <v>84</v>
      </c>
      <c r="AV440" s="13" t="s">
        <v>92</v>
      </c>
      <c r="AW440" s="13" t="s">
        <v>32</v>
      </c>
      <c r="AX440" s="13" t="s">
        <v>76</v>
      </c>
      <c r="AY440" s="200" t="s">
        <v>185</v>
      </c>
    </row>
    <row r="441" s="13" customFormat="1">
      <c r="A441" s="13"/>
      <c r="B441" s="199"/>
      <c r="C441" s="13"/>
      <c r="D441" s="194" t="s">
        <v>194</v>
      </c>
      <c r="E441" s="200" t="s">
        <v>1</v>
      </c>
      <c r="F441" s="201" t="s">
        <v>4143</v>
      </c>
      <c r="G441" s="13"/>
      <c r="H441" s="202">
        <v>1.3500000000000001</v>
      </c>
      <c r="I441" s="203"/>
      <c r="J441" s="13"/>
      <c r="K441" s="13"/>
      <c r="L441" s="199"/>
      <c r="M441" s="204"/>
      <c r="N441" s="205"/>
      <c r="O441" s="205"/>
      <c r="P441" s="205"/>
      <c r="Q441" s="205"/>
      <c r="R441" s="205"/>
      <c r="S441" s="205"/>
      <c r="T441" s="206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T441" s="200" t="s">
        <v>194</v>
      </c>
      <c r="AU441" s="200" t="s">
        <v>84</v>
      </c>
      <c r="AV441" s="13" t="s">
        <v>92</v>
      </c>
      <c r="AW441" s="13" t="s">
        <v>32</v>
      </c>
      <c r="AX441" s="13" t="s">
        <v>76</v>
      </c>
      <c r="AY441" s="200" t="s">
        <v>185</v>
      </c>
    </row>
    <row r="442" s="13" customFormat="1">
      <c r="A442" s="13"/>
      <c r="B442" s="199"/>
      <c r="C442" s="13"/>
      <c r="D442" s="194" t="s">
        <v>194</v>
      </c>
      <c r="E442" s="200" t="s">
        <v>1</v>
      </c>
      <c r="F442" s="201" t="s">
        <v>4144</v>
      </c>
      <c r="G442" s="13"/>
      <c r="H442" s="202">
        <v>9.3599999999999994</v>
      </c>
      <c r="I442" s="203"/>
      <c r="J442" s="13"/>
      <c r="K442" s="13"/>
      <c r="L442" s="199"/>
      <c r="M442" s="204"/>
      <c r="N442" s="205"/>
      <c r="O442" s="205"/>
      <c r="P442" s="205"/>
      <c r="Q442" s="205"/>
      <c r="R442" s="205"/>
      <c r="S442" s="205"/>
      <c r="T442" s="206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T442" s="200" t="s">
        <v>194</v>
      </c>
      <c r="AU442" s="200" t="s">
        <v>84</v>
      </c>
      <c r="AV442" s="13" t="s">
        <v>92</v>
      </c>
      <c r="AW442" s="13" t="s">
        <v>32</v>
      </c>
      <c r="AX442" s="13" t="s">
        <v>76</v>
      </c>
      <c r="AY442" s="200" t="s">
        <v>185</v>
      </c>
    </row>
    <row r="443" s="13" customFormat="1">
      <c r="A443" s="13"/>
      <c r="B443" s="199"/>
      <c r="C443" s="13"/>
      <c r="D443" s="194" t="s">
        <v>194</v>
      </c>
      <c r="E443" s="200" t="s">
        <v>1</v>
      </c>
      <c r="F443" s="201" t="s">
        <v>4146</v>
      </c>
      <c r="G443" s="13"/>
      <c r="H443" s="202">
        <v>6.7050000000000001</v>
      </c>
      <c r="I443" s="203"/>
      <c r="J443" s="13"/>
      <c r="K443" s="13"/>
      <c r="L443" s="199"/>
      <c r="M443" s="204"/>
      <c r="N443" s="205"/>
      <c r="O443" s="205"/>
      <c r="P443" s="205"/>
      <c r="Q443" s="205"/>
      <c r="R443" s="205"/>
      <c r="S443" s="205"/>
      <c r="T443" s="206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T443" s="200" t="s">
        <v>194</v>
      </c>
      <c r="AU443" s="200" t="s">
        <v>84</v>
      </c>
      <c r="AV443" s="13" t="s">
        <v>92</v>
      </c>
      <c r="AW443" s="13" t="s">
        <v>32</v>
      </c>
      <c r="AX443" s="13" t="s">
        <v>76</v>
      </c>
      <c r="AY443" s="200" t="s">
        <v>185</v>
      </c>
    </row>
    <row r="444" s="13" customFormat="1">
      <c r="A444" s="13"/>
      <c r="B444" s="199"/>
      <c r="C444" s="13"/>
      <c r="D444" s="194" t="s">
        <v>194</v>
      </c>
      <c r="E444" s="200" t="s">
        <v>1</v>
      </c>
      <c r="F444" s="201" t="s">
        <v>4142</v>
      </c>
      <c r="G444" s="13"/>
      <c r="H444" s="202">
        <v>13.779</v>
      </c>
      <c r="I444" s="203"/>
      <c r="J444" s="13"/>
      <c r="K444" s="13"/>
      <c r="L444" s="199"/>
      <c r="M444" s="204"/>
      <c r="N444" s="205"/>
      <c r="O444" s="205"/>
      <c r="P444" s="205"/>
      <c r="Q444" s="205"/>
      <c r="R444" s="205"/>
      <c r="S444" s="205"/>
      <c r="T444" s="206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200" t="s">
        <v>194</v>
      </c>
      <c r="AU444" s="200" t="s">
        <v>84</v>
      </c>
      <c r="AV444" s="13" t="s">
        <v>92</v>
      </c>
      <c r="AW444" s="13" t="s">
        <v>32</v>
      </c>
      <c r="AX444" s="13" t="s">
        <v>76</v>
      </c>
      <c r="AY444" s="200" t="s">
        <v>185</v>
      </c>
    </row>
    <row r="445" s="13" customFormat="1">
      <c r="A445" s="13"/>
      <c r="B445" s="199"/>
      <c r="C445" s="13"/>
      <c r="D445" s="194" t="s">
        <v>194</v>
      </c>
      <c r="E445" s="200" t="s">
        <v>1</v>
      </c>
      <c r="F445" s="201" t="s">
        <v>4145</v>
      </c>
      <c r="G445" s="13"/>
      <c r="H445" s="202">
        <v>9.2520000000000007</v>
      </c>
      <c r="I445" s="203"/>
      <c r="J445" s="13"/>
      <c r="K445" s="13"/>
      <c r="L445" s="199"/>
      <c r="M445" s="204"/>
      <c r="N445" s="205"/>
      <c r="O445" s="205"/>
      <c r="P445" s="205"/>
      <c r="Q445" s="205"/>
      <c r="R445" s="205"/>
      <c r="S445" s="205"/>
      <c r="T445" s="206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T445" s="200" t="s">
        <v>194</v>
      </c>
      <c r="AU445" s="200" t="s">
        <v>84</v>
      </c>
      <c r="AV445" s="13" t="s">
        <v>92</v>
      </c>
      <c r="AW445" s="13" t="s">
        <v>32</v>
      </c>
      <c r="AX445" s="13" t="s">
        <v>76</v>
      </c>
      <c r="AY445" s="200" t="s">
        <v>185</v>
      </c>
    </row>
    <row r="446" s="13" customFormat="1">
      <c r="A446" s="13"/>
      <c r="B446" s="199"/>
      <c r="C446" s="13"/>
      <c r="D446" s="194" t="s">
        <v>194</v>
      </c>
      <c r="E446" s="200" t="s">
        <v>1</v>
      </c>
      <c r="F446" s="201" t="s">
        <v>4147</v>
      </c>
      <c r="G446" s="13"/>
      <c r="H446" s="202">
        <v>9.0899999999999999</v>
      </c>
      <c r="I446" s="203"/>
      <c r="J446" s="13"/>
      <c r="K446" s="13"/>
      <c r="L446" s="199"/>
      <c r="M446" s="204"/>
      <c r="N446" s="205"/>
      <c r="O446" s="205"/>
      <c r="P446" s="205"/>
      <c r="Q446" s="205"/>
      <c r="R446" s="205"/>
      <c r="S446" s="205"/>
      <c r="T446" s="206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T446" s="200" t="s">
        <v>194</v>
      </c>
      <c r="AU446" s="200" t="s">
        <v>84</v>
      </c>
      <c r="AV446" s="13" t="s">
        <v>92</v>
      </c>
      <c r="AW446" s="13" t="s">
        <v>32</v>
      </c>
      <c r="AX446" s="13" t="s">
        <v>76</v>
      </c>
      <c r="AY446" s="200" t="s">
        <v>185</v>
      </c>
    </row>
    <row r="447" s="16" customFormat="1">
      <c r="A447" s="16"/>
      <c r="B447" s="234"/>
      <c r="C447" s="16"/>
      <c r="D447" s="194" t="s">
        <v>194</v>
      </c>
      <c r="E447" s="235" t="s">
        <v>1</v>
      </c>
      <c r="F447" s="236" t="s">
        <v>293</v>
      </c>
      <c r="G447" s="16"/>
      <c r="H447" s="237">
        <v>67.337999999999994</v>
      </c>
      <c r="I447" s="238"/>
      <c r="J447" s="16"/>
      <c r="K447" s="16"/>
      <c r="L447" s="234"/>
      <c r="M447" s="239"/>
      <c r="N447" s="240"/>
      <c r="O447" s="240"/>
      <c r="P447" s="240"/>
      <c r="Q447" s="240"/>
      <c r="R447" s="240"/>
      <c r="S447" s="240"/>
      <c r="T447" s="241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T447" s="235" t="s">
        <v>194</v>
      </c>
      <c r="AU447" s="235" t="s">
        <v>84</v>
      </c>
      <c r="AV447" s="16" t="s">
        <v>111</v>
      </c>
      <c r="AW447" s="16" t="s">
        <v>32</v>
      </c>
      <c r="AX447" s="16" t="s">
        <v>76</v>
      </c>
      <c r="AY447" s="235" t="s">
        <v>185</v>
      </c>
    </row>
    <row r="448" s="14" customFormat="1">
      <c r="A448" s="14"/>
      <c r="B448" s="219"/>
      <c r="C448" s="14"/>
      <c r="D448" s="194" t="s">
        <v>194</v>
      </c>
      <c r="E448" s="220" t="s">
        <v>1</v>
      </c>
      <c r="F448" s="221" t="s">
        <v>4301</v>
      </c>
      <c r="G448" s="14"/>
      <c r="H448" s="220" t="s">
        <v>1</v>
      </c>
      <c r="I448" s="222"/>
      <c r="J448" s="14"/>
      <c r="K448" s="14"/>
      <c r="L448" s="219"/>
      <c r="M448" s="223"/>
      <c r="N448" s="224"/>
      <c r="O448" s="224"/>
      <c r="P448" s="224"/>
      <c r="Q448" s="224"/>
      <c r="R448" s="224"/>
      <c r="S448" s="224"/>
      <c r="T448" s="225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T448" s="220" t="s">
        <v>194</v>
      </c>
      <c r="AU448" s="220" t="s">
        <v>84</v>
      </c>
      <c r="AV448" s="14" t="s">
        <v>84</v>
      </c>
      <c r="AW448" s="14" t="s">
        <v>32</v>
      </c>
      <c r="AX448" s="14" t="s">
        <v>76</v>
      </c>
      <c r="AY448" s="220" t="s">
        <v>185</v>
      </c>
    </row>
    <row r="449" s="13" customFormat="1">
      <c r="A449" s="13"/>
      <c r="B449" s="199"/>
      <c r="C449" s="13"/>
      <c r="D449" s="194" t="s">
        <v>194</v>
      </c>
      <c r="E449" s="200" t="s">
        <v>1</v>
      </c>
      <c r="F449" s="201" t="s">
        <v>4168</v>
      </c>
      <c r="G449" s="13"/>
      <c r="H449" s="202">
        <v>34.164999999999999</v>
      </c>
      <c r="I449" s="203"/>
      <c r="J449" s="13"/>
      <c r="K449" s="13"/>
      <c r="L449" s="199"/>
      <c r="M449" s="204"/>
      <c r="N449" s="205"/>
      <c r="O449" s="205"/>
      <c r="P449" s="205"/>
      <c r="Q449" s="205"/>
      <c r="R449" s="205"/>
      <c r="S449" s="205"/>
      <c r="T449" s="206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T449" s="200" t="s">
        <v>194</v>
      </c>
      <c r="AU449" s="200" t="s">
        <v>84</v>
      </c>
      <c r="AV449" s="13" t="s">
        <v>92</v>
      </c>
      <c r="AW449" s="13" t="s">
        <v>32</v>
      </c>
      <c r="AX449" s="13" t="s">
        <v>76</v>
      </c>
      <c r="AY449" s="200" t="s">
        <v>185</v>
      </c>
    </row>
    <row r="450" s="13" customFormat="1">
      <c r="A450" s="13"/>
      <c r="B450" s="199"/>
      <c r="C450" s="13"/>
      <c r="D450" s="194" t="s">
        <v>194</v>
      </c>
      <c r="E450" s="200" t="s">
        <v>1</v>
      </c>
      <c r="F450" s="201" t="s">
        <v>4151</v>
      </c>
      <c r="G450" s="13"/>
      <c r="H450" s="202">
        <v>20.32</v>
      </c>
      <c r="I450" s="203"/>
      <c r="J450" s="13"/>
      <c r="K450" s="13"/>
      <c r="L450" s="199"/>
      <c r="M450" s="204"/>
      <c r="N450" s="205"/>
      <c r="O450" s="205"/>
      <c r="P450" s="205"/>
      <c r="Q450" s="205"/>
      <c r="R450" s="205"/>
      <c r="S450" s="205"/>
      <c r="T450" s="206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T450" s="200" t="s">
        <v>194</v>
      </c>
      <c r="AU450" s="200" t="s">
        <v>84</v>
      </c>
      <c r="AV450" s="13" t="s">
        <v>92</v>
      </c>
      <c r="AW450" s="13" t="s">
        <v>32</v>
      </c>
      <c r="AX450" s="13" t="s">
        <v>76</v>
      </c>
      <c r="AY450" s="200" t="s">
        <v>185</v>
      </c>
    </row>
    <row r="451" s="13" customFormat="1">
      <c r="A451" s="13"/>
      <c r="B451" s="199"/>
      <c r="C451" s="13"/>
      <c r="D451" s="194" t="s">
        <v>194</v>
      </c>
      <c r="E451" s="200" t="s">
        <v>1</v>
      </c>
      <c r="F451" s="201" t="s">
        <v>4152</v>
      </c>
      <c r="G451" s="13"/>
      <c r="H451" s="202">
        <v>84.120000000000005</v>
      </c>
      <c r="I451" s="203"/>
      <c r="J451" s="13"/>
      <c r="K451" s="13"/>
      <c r="L451" s="199"/>
      <c r="M451" s="204"/>
      <c r="N451" s="205"/>
      <c r="O451" s="205"/>
      <c r="P451" s="205"/>
      <c r="Q451" s="205"/>
      <c r="R451" s="205"/>
      <c r="S451" s="205"/>
      <c r="T451" s="206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T451" s="200" t="s">
        <v>194</v>
      </c>
      <c r="AU451" s="200" t="s">
        <v>84</v>
      </c>
      <c r="AV451" s="13" t="s">
        <v>92</v>
      </c>
      <c r="AW451" s="13" t="s">
        <v>32</v>
      </c>
      <c r="AX451" s="13" t="s">
        <v>76</v>
      </c>
      <c r="AY451" s="200" t="s">
        <v>185</v>
      </c>
    </row>
    <row r="452" s="13" customFormat="1">
      <c r="A452" s="13"/>
      <c r="B452" s="199"/>
      <c r="C452" s="13"/>
      <c r="D452" s="194" t="s">
        <v>194</v>
      </c>
      <c r="E452" s="200" t="s">
        <v>1</v>
      </c>
      <c r="F452" s="201" t="s">
        <v>4149</v>
      </c>
      <c r="G452" s="13"/>
      <c r="H452" s="202">
        <v>12.505000000000001</v>
      </c>
      <c r="I452" s="203"/>
      <c r="J452" s="13"/>
      <c r="K452" s="13"/>
      <c r="L452" s="199"/>
      <c r="M452" s="204"/>
      <c r="N452" s="205"/>
      <c r="O452" s="205"/>
      <c r="P452" s="205"/>
      <c r="Q452" s="205"/>
      <c r="R452" s="205"/>
      <c r="S452" s="205"/>
      <c r="T452" s="206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T452" s="200" t="s">
        <v>194</v>
      </c>
      <c r="AU452" s="200" t="s">
        <v>84</v>
      </c>
      <c r="AV452" s="13" t="s">
        <v>92</v>
      </c>
      <c r="AW452" s="13" t="s">
        <v>32</v>
      </c>
      <c r="AX452" s="13" t="s">
        <v>76</v>
      </c>
      <c r="AY452" s="200" t="s">
        <v>185</v>
      </c>
    </row>
    <row r="453" s="13" customFormat="1">
      <c r="A453" s="13"/>
      <c r="B453" s="199"/>
      <c r="C453" s="13"/>
      <c r="D453" s="194" t="s">
        <v>194</v>
      </c>
      <c r="E453" s="200" t="s">
        <v>1</v>
      </c>
      <c r="F453" s="201" t="s">
        <v>4153</v>
      </c>
      <c r="G453" s="13"/>
      <c r="H453" s="202">
        <v>46.064</v>
      </c>
      <c r="I453" s="203"/>
      <c r="J453" s="13"/>
      <c r="K453" s="13"/>
      <c r="L453" s="199"/>
      <c r="M453" s="204"/>
      <c r="N453" s="205"/>
      <c r="O453" s="205"/>
      <c r="P453" s="205"/>
      <c r="Q453" s="205"/>
      <c r="R453" s="205"/>
      <c r="S453" s="205"/>
      <c r="T453" s="206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T453" s="200" t="s">
        <v>194</v>
      </c>
      <c r="AU453" s="200" t="s">
        <v>84</v>
      </c>
      <c r="AV453" s="13" t="s">
        <v>92</v>
      </c>
      <c r="AW453" s="13" t="s">
        <v>32</v>
      </c>
      <c r="AX453" s="13" t="s">
        <v>76</v>
      </c>
      <c r="AY453" s="200" t="s">
        <v>185</v>
      </c>
    </row>
    <row r="454" s="13" customFormat="1">
      <c r="A454" s="13"/>
      <c r="B454" s="199"/>
      <c r="C454" s="13"/>
      <c r="D454" s="194" t="s">
        <v>194</v>
      </c>
      <c r="E454" s="200" t="s">
        <v>1</v>
      </c>
      <c r="F454" s="201" t="s">
        <v>4154</v>
      </c>
      <c r="G454" s="13"/>
      <c r="H454" s="202">
        <v>3.1200000000000001</v>
      </c>
      <c r="I454" s="203"/>
      <c r="J454" s="13"/>
      <c r="K454" s="13"/>
      <c r="L454" s="199"/>
      <c r="M454" s="204"/>
      <c r="N454" s="205"/>
      <c r="O454" s="205"/>
      <c r="P454" s="205"/>
      <c r="Q454" s="205"/>
      <c r="R454" s="205"/>
      <c r="S454" s="205"/>
      <c r="T454" s="206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T454" s="200" t="s">
        <v>194</v>
      </c>
      <c r="AU454" s="200" t="s">
        <v>84</v>
      </c>
      <c r="AV454" s="13" t="s">
        <v>92</v>
      </c>
      <c r="AW454" s="13" t="s">
        <v>32</v>
      </c>
      <c r="AX454" s="13" t="s">
        <v>76</v>
      </c>
      <c r="AY454" s="200" t="s">
        <v>185</v>
      </c>
    </row>
    <row r="455" s="16" customFormat="1">
      <c r="A455" s="16"/>
      <c r="B455" s="234"/>
      <c r="C455" s="16"/>
      <c r="D455" s="194" t="s">
        <v>194</v>
      </c>
      <c r="E455" s="235" t="s">
        <v>1</v>
      </c>
      <c r="F455" s="236" t="s">
        <v>293</v>
      </c>
      <c r="G455" s="16"/>
      <c r="H455" s="237">
        <v>200.29400000000001</v>
      </c>
      <c r="I455" s="238"/>
      <c r="J455" s="16"/>
      <c r="K455" s="16"/>
      <c r="L455" s="234"/>
      <c r="M455" s="239"/>
      <c r="N455" s="240"/>
      <c r="O455" s="240"/>
      <c r="P455" s="240"/>
      <c r="Q455" s="240"/>
      <c r="R455" s="240"/>
      <c r="S455" s="240"/>
      <c r="T455" s="241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T455" s="235" t="s">
        <v>194</v>
      </c>
      <c r="AU455" s="235" t="s">
        <v>84</v>
      </c>
      <c r="AV455" s="16" t="s">
        <v>111</v>
      </c>
      <c r="AW455" s="16" t="s">
        <v>32</v>
      </c>
      <c r="AX455" s="16" t="s">
        <v>76</v>
      </c>
      <c r="AY455" s="235" t="s">
        <v>185</v>
      </c>
    </row>
    <row r="456" s="14" customFormat="1">
      <c r="A456" s="14"/>
      <c r="B456" s="219"/>
      <c r="C456" s="14"/>
      <c r="D456" s="194" t="s">
        <v>194</v>
      </c>
      <c r="E456" s="220" t="s">
        <v>1</v>
      </c>
      <c r="F456" s="221" t="s">
        <v>4302</v>
      </c>
      <c r="G456" s="14"/>
      <c r="H456" s="220" t="s">
        <v>1</v>
      </c>
      <c r="I456" s="222"/>
      <c r="J456" s="14"/>
      <c r="K456" s="14"/>
      <c r="L456" s="219"/>
      <c r="M456" s="223"/>
      <c r="N456" s="224"/>
      <c r="O456" s="224"/>
      <c r="P456" s="224"/>
      <c r="Q456" s="224"/>
      <c r="R456" s="224"/>
      <c r="S456" s="224"/>
      <c r="T456" s="225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T456" s="220" t="s">
        <v>194</v>
      </c>
      <c r="AU456" s="220" t="s">
        <v>84</v>
      </c>
      <c r="AV456" s="14" t="s">
        <v>84</v>
      </c>
      <c r="AW456" s="14" t="s">
        <v>32</v>
      </c>
      <c r="AX456" s="14" t="s">
        <v>76</v>
      </c>
      <c r="AY456" s="220" t="s">
        <v>185</v>
      </c>
    </row>
    <row r="457" s="13" customFormat="1">
      <c r="A457" s="13"/>
      <c r="B457" s="199"/>
      <c r="C457" s="13"/>
      <c r="D457" s="194" t="s">
        <v>194</v>
      </c>
      <c r="E457" s="200" t="s">
        <v>1</v>
      </c>
      <c r="F457" s="201" t="s">
        <v>4303</v>
      </c>
      <c r="G457" s="13"/>
      <c r="H457" s="202">
        <v>140.773</v>
      </c>
      <c r="I457" s="203"/>
      <c r="J457" s="13"/>
      <c r="K457" s="13"/>
      <c r="L457" s="199"/>
      <c r="M457" s="204"/>
      <c r="N457" s="205"/>
      <c r="O457" s="205"/>
      <c r="P457" s="205"/>
      <c r="Q457" s="205"/>
      <c r="R457" s="205"/>
      <c r="S457" s="205"/>
      <c r="T457" s="206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T457" s="200" t="s">
        <v>194</v>
      </c>
      <c r="AU457" s="200" t="s">
        <v>84</v>
      </c>
      <c r="AV457" s="13" t="s">
        <v>92</v>
      </c>
      <c r="AW457" s="13" t="s">
        <v>32</v>
      </c>
      <c r="AX457" s="13" t="s">
        <v>76</v>
      </c>
      <c r="AY457" s="200" t="s">
        <v>185</v>
      </c>
    </row>
    <row r="458" s="15" customFormat="1">
      <c r="A458" s="15"/>
      <c r="B458" s="226"/>
      <c r="C458" s="15"/>
      <c r="D458" s="194" t="s">
        <v>194</v>
      </c>
      <c r="E458" s="227" t="s">
        <v>1</v>
      </c>
      <c r="F458" s="228" t="s">
        <v>276</v>
      </c>
      <c r="G458" s="15"/>
      <c r="H458" s="229">
        <v>408.40499999999997</v>
      </c>
      <c r="I458" s="230"/>
      <c r="J458" s="15"/>
      <c r="K458" s="15"/>
      <c r="L458" s="226"/>
      <c r="M458" s="231"/>
      <c r="N458" s="232"/>
      <c r="O458" s="232"/>
      <c r="P458" s="232"/>
      <c r="Q458" s="232"/>
      <c r="R458" s="232"/>
      <c r="S458" s="232"/>
      <c r="T458" s="233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T458" s="227" t="s">
        <v>194</v>
      </c>
      <c r="AU458" s="227" t="s">
        <v>84</v>
      </c>
      <c r="AV458" s="15" t="s">
        <v>191</v>
      </c>
      <c r="AW458" s="15" t="s">
        <v>32</v>
      </c>
      <c r="AX458" s="15" t="s">
        <v>84</v>
      </c>
      <c r="AY458" s="227" t="s">
        <v>185</v>
      </c>
    </row>
    <row r="459" s="14" customFormat="1">
      <c r="A459" s="14"/>
      <c r="B459" s="219"/>
      <c r="C459" s="14"/>
      <c r="D459" s="194" t="s">
        <v>194</v>
      </c>
      <c r="E459" s="220" t="s">
        <v>1</v>
      </c>
      <c r="F459" s="221" t="s">
        <v>4155</v>
      </c>
      <c r="G459" s="14"/>
      <c r="H459" s="220" t="s">
        <v>1</v>
      </c>
      <c r="I459" s="222"/>
      <c r="J459" s="14"/>
      <c r="K459" s="14"/>
      <c r="L459" s="219"/>
      <c r="M459" s="223"/>
      <c r="N459" s="224"/>
      <c r="O459" s="224"/>
      <c r="P459" s="224"/>
      <c r="Q459" s="224"/>
      <c r="R459" s="224"/>
      <c r="S459" s="224"/>
      <c r="T459" s="225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T459" s="220" t="s">
        <v>194</v>
      </c>
      <c r="AU459" s="220" t="s">
        <v>84</v>
      </c>
      <c r="AV459" s="14" t="s">
        <v>84</v>
      </c>
      <c r="AW459" s="14" t="s">
        <v>32</v>
      </c>
      <c r="AX459" s="14" t="s">
        <v>76</v>
      </c>
      <c r="AY459" s="220" t="s">
        <v>185</v>
      </c>
    </row>
    <row r="460" s="2" customFormat="1" ht="33" customHeight="1">
      <c r="A460" s="38"/>
      <c r="B460" s="180"/>
      <c r="C460" s="209" t="s">
        <v>432</v>
      </c>
      <c r="D460" s="209" t="s">
        <v>240</v>
      </c>
      <c r="E460" s="210" t="s">
        <v>4042</v>
      </c>
      <c r="F460" s="211" t="s">
        <v>4043</v>
      </c>
      <c r="G460" s="212" t="s">
        <v>252</v>
      </c>
      <c r="H460" s="213">
        <v>816.80999999999995</v>
      </c>
      <c r="I460" s="214"/>
      <c r="J460" s="215">
        <f>ROUND(I460*H460,2)</f>
        <v>0</v>
      </c>
      <c r="K460" s="211" t="s">
        <v>199</v>
      </c>
      <c r="L460" s="216"/>
      <c r="M460" s="217" t="s">
        <v>1</v>
      </c>
      <c r="N460" s="218" t="s">
        <v>42</v>
      </c>
      <c r="O460" s="77"/>
      <c r="P460" s="190">
        <f>O460*H460</f>
        <v>0</v>
      </c>
      <c r="Q460" s="190">
        <v>0.001</v>
      </c>
      <c r="R460" s="190">
        <f>Q460*H460</f>
        <v>0.81680999999999992</v>
      </c>
      <c r="S460" s="190">
        <v>0</v>
      </c>
      <c r="T460" s="191">
        <f>S460*H460</f>
        <v>0</v>
      </c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R460" s="192" t="s">
        <v>414</v>
      </c>
      <c r="AT460" s="192" t="s">
        <v>240</v>
      </c>
      <c r="AU460" s="192" t="s">
        <v>84</v>
      </c>
      <c r="AY460" s="19" t="s">
        <v>185</v>
      </c>
      <c r="BE460" s="193">
        <f>IF(N460="základní",J460,0)</f>
        <v>0</v>
      </c>
      <c r="BF460" s="193">
        <f>IF(N460="snížená",J460,0)</f>
        <v>0</v>
      </c>
      <c r="BG460" s="193">
        <f>IF(N460="zákl. přenesená",J460,0)</f>
        <v>0</v>
      </c>
      <c r="BH460" s="193">
        <f>IF(N460="sníž. přenesená",J460,0)</f>
        <v>0</v>
      </c>
      <c r="BI460" s="193">
        <f>IF(N460="nulová",J460,0)</f>
        <v>0</v>
      </c>
      <c r="BJ460" s="19" t="s">
        <v>92</v>
      </c>
      <c r="BK460" s="193">
        <f>ROUND(I460*H460,2)</f>
        <v>0</v>
      </c>
      <c r="BL460" s="19" t="s">
        <v>301</v>
      </c>
      <c r="BM460" s="192" t="s">
        <v>4304</v>
      </c>
    </row>
    <row r="461" s="2" customFormat="1">
      <c r="A461" s="38"/>
      <c r="B461" s="39"/>
      <c r="C461" s="38"/>
      <c r="D461" s="194" t="s">
        <v>193</v>
      </c>
      <c r="E461" s="38"/>
      <c r="F461" s="195" t="s">
        <v>4043</v>
      </c>
      <c r="G461" s="38"/>
      <c r="H461" s="38"/>
      <c r="I461" s="196"/>
      <c r="J461" s="38"/>
      <c r="K461" s="38"/>
      <c r="L461" s="39"/>
      <c r="M461" s="197"/>
      <c r="N461" s="198"/>
      <c r="O461" s="77"/>
      <c r="P461" s="77"/>
      <c r="Q461" s="77"/>
      <c r="R461" s="77"/>
      <c r="S461" s="77"/>
      <c r="T461" s="7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T461" s="19" t="s">
        <v>193</v>
      </c>
      <c r="AU461" s="19" t="s">
        <v>84</v>
      </c>
    </row>
    <row r="462" s="13" customFormat="1">
      <c r="A462" s="13"/>
      <c r="B462" s="199"/>
      <c r="C462" s="13"/>
      <c r="D462" s="194" t="s">
        <v>194</v>
      </c>
      <c r="E462" s="200" t="s">
        <v>1</v>
      </c>
      <c r="F462" s="201" t="s">
        <v>4305</v>
      </c>
      <c r="G462" s="13"/>
      <c r="H462" s="202">
        <v>816.80999999999995</v>
      </c>
      <c r="I462" s="203"/>
      <c r="J462" s="13"/>
      <c r="K462" s="13"/>
      <c r="L462" s="199"/>
      <c r="M462" s="204"/>
      <c r="N462" s="205"/>
      <c r="O462" s="205"/>
      <c r="P462" s="205"/>
      <c r="Q462" s="205"/>
      <c r="R462" s="205"/>
      <c r="S462" s="205"/>
      <c r="T462" s="206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T462" s="200" t="s">
        <v>194</v>
      </c>
      <c r="AU462" s="200" t="s">
        <v>84</v>
      </c>
      <c r="AV462" s="13" t="s">
        <v>92</v>
      </c>
      <c r="AW462" s="13" t="s">
        <v>32</v>
      </c>
      <c r="AX462" s="13" t="s">
        <v>84</v>
      </c>
      <c r="AY462" s="200" t="s">
        <v>185</v>
      </c>
    </row>
    <row r="463" s="2" customFormat="1" ht="33" customHeight="1">
      <c r="A463" s="38"/>
      <c r="B463" s="180"/>
      <c r="C463" s="181" t="s">
        <v>438</v>
      </c>
      <c r="D463" s="181" t="s">
        <v>187</v>
      </c>
      <c r="E463" s="182" t="s">
        <v>4046</v>
      </c>
      <c r="F463" s="183" t="s">
        <v>4047</v>
      </c>
      <c r="G463" s="184" t="s">
        <v>190</v>
      </c>
      <c r="H463" s="185">
        <v>80.676000000000002</v>
      </c>
      <c r="I463" s="186"/>
      <c r="J463" s="187">
        <f>ROUND(I463*H463,2)</f>
        <v>0</v>
      </c>
      <c r="K463" s="183" t="s">
        <v>199</v>
      </c>
      <c r="L463" s="39"/>
      <c r="M463" s="188" t="s">
        <v>1</v>
      </c>
      <c r="N463" s="189" t="s">
        <v>42</v>
      </c>
      <c r="O463" s="77"/>
      <c r="P463" s="190">
        <f>O463*H463</f>
        <v>0</v>
      </c>
      <c r="Q463" s="190">
        <v>0</v>
      </c>
      <c r="R463" s="190">
        <f>Q463*H463</f>
        <v>0</v>
      </c>
      <c r="S463" s="190">
        <v>0</v>
      </c>
      <c r="T463" s="191">
        <f>S463*H463</f>
        <v>0</v>
      </c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R463" s="192" t="s">
        <v>301</v>
      </c>
      <c r="AT463" s="192" t="s">
        <v>187</v>
      </c>
      <c r="AU463" s="192" t="s">
        <v>84</v>
      </c>
      <c r="AY463" s="19" t="s">
        <v>185</v>
      </c>
      <c r="BE463" s="193">
        <f>IF(N463="základní",J463,0)</f>
        <v>0</v>
      </c>
      <c r="BF463" s="193">
        <f>IF(N463="snížená",J463,0)</f>
        <v>0</v>
      </c>
      <c r="BG463" s="193">
        <f>IF(N463="zákl. přenesená",J463,0)</f>
        <v>0</v>
      </c>
      <c r="BH463" s="193">
        <f>IF(N463="sníž. přenesená",J463,0)</f>
        <v>0</v>
      </c>
      <c r="BI463" s="193">
        <f>IF(N463="nulová",J463,0)</f>
        <v>0</v>
      </c>
      <c r="BJ463" s="19" t="s">
        <v>92</v>
      </c>
      <c r="BK463" s="193">
        <f>ROUND(I463*H463,2)</f>
        <v>0</v>
      </c>
      <c r="BL463" s="19" t="s">
        <v>301</v>
      </c>
      <c r="BM463" s="192" t="s">
        <v>4306</v>
      </c>
    </row>
    <row r="464" s="2" customFormat="1">
      <c r="A464" s="38"/>
      <c r="B464" s="39"/>
      <c r="C464" s="38"/>
      <c r="D464" s="194" t="s">
        <v>193</v>
      </c>
      <c r="E464" s="38"/>
      <c r="F464" s="195" t="s">
        <v>4047</v>
      </c>
      <c r="G464" s="38"/>
      <c r="H464" s="38"/>
      <c r="I464" s="196"/>
      <c r="J464" s="38"/>
      <c r="K464" s="38"/>
      <c r="L464" s="39"/>
      <c r="M464" s="197"/>
      <c r="N464" s="198"/>
      <c r="O464" s="77"/>
      <c r="P464" s="77"/>
      <c r="Q464" s="77"/>
      <c r="R464" s="77"/>
      <c r="S464" s="77"/>
      <c r="T464" s="78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T464" s="19" t="s">
        <v>193</v>
      </c>
      <c r="AU464" s="19" t="s">
        <v>84</v>
      </c>
    </row>
    <row r="465" s="2" customFormat="1">
      <c r="A465" s="38"/>
      <c r="B465" s="39"/>
      <c r="C465" s="38"/>
      <c r="D465" s="207" t="s">
        <v>201</v>
      </c>
      <c r="E465" s="38"/>
      <c r="F465" s="208" t="s">
        <v>4049</v>
      </c>
      <c r="G465" s="38"/>
      <c r="H465" s="38"/>
      <c r="I465" s="196"/>
      <c r="J465" s="38"/>
      <c r="K465" s="38"/>
      <c r="L465" s="39"/>
      <c r="M465" s="197"/>
      <c r="N465" s="198"/>
      <c r="O465" s="77"/>
      <c r="P465" s="77"/>
      <c r="Q465" s="77"/>
      <c r="R465" s="77"/>
      <c r="S465" s="77"/>
      <c r="T465" s="78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T465" s="19" t="s">
        <v>201</v>
      </c>
      <c r="AU465" s="19" t="s">
        <v>84</v>
      </c>
    </row>
    <row r="466" s="14" customFormat="1">
      <c r="A466" s="14"/>
      <c r="B466" s="219"/>
      <c r="C466" s="14"/>
      <c r="D466" s="194" t="s">
        <v>194</v>
      </c>
      <c r="E466" s="220" t="s">
        <v>1</v>
      </c>
      <c r="F466" s="221" t="s">
        <v>4119</v>
      </c>
      <c r="G466" s="14"/>
      <c r="H466" s="220" t="s">
        <v>1</v>
      </c>
      <c r="I466" s="222"/>
      <c r="J466" s="14"/>
      <c r="K466" s="14"/>
      <c r="L466" s="219"/>
      <c r="M466" s="223"/>
      <c r="N466" s="224"/>
      <c r="O466" s="224"/>
      <c r="P466" s="224"/>
      <c r="Q466" s="224"/>
      <c r="R466" s="224"/>
      <c r="S466" s="224"/>
      <c r="T466" s="225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T466" s="220" t="s">
        <v>194</v>
      </c>
      <c r="AU466" s="220" t="s">
        <v>84</v>
      </c>
      <c r="AV466" s="14" t="s">
        <v>84</v>
      </c>
      <c r="AW466" s="14" t="s">
        <v>32</v>
      </c>
      <c r="AX466" s="14" t="s">
        <v>76</v>
      </c>
      <c r="AY466" s="220" t="s">
        <v>185</v>
      </c>
    </row>
    <row r="467" s="14" customFormat="1">
      <c r="A467" s="14"/>
      <c r="B467" s="219"/>
      <c r="C467" s="14"/>
      <c r="D467" s="194" t="s">
        <v>194</v>
      </c>
      <c r="E467" s="220" t="s">
        <v>1</v>
      </c>
      <c r="F467" s="221" t="s">
        <v>3959</v>
      </c>
      <c r="G467" s="14"/>
      <c r="H467" s="220" t="s">
        <v>1</v>
      </c>
      <c r="I467" s="222"/>
      <c r="J467" s="14"/>
      <c r="K467" s="14"/>
      <c r="L467" s="219"/>
      <c r="M467" s="223"/>
      <c r="N467" s="224"/>
      <c r="O467" s="224"/>
      <c r="P467" s="224"/>
      <c r="Q467" s="224"/>
      <c r="R467" s="224"/>
      <c r="S467" s="224"/>
      <c r="T467" s="225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T467" s="220" t="s">
        <v>194</v>
      </c>
      <c r="AU467" s="220" t="s">
        <v>84</v>
      </c>
      <c r="AV467" s="14" t="s">
        <v>84</v>
      </c>
      <c r="AW467" s="14" t="s">
        <v>32</v>
      </c>
      <c r="AX467" s="14" t="s">
        <v>76</v>
      </c>
      <c r="AY467" s="220" t="s">
        <v>185</v>
      </c>
    </row>
    <row r="468" s="14" customFormat="1">
      <c r="A468" s="14"/>
      <c r="B468" s="219"/>
      <c r="C468" s="14"/>
      <c r="D468" s="194" t="s">
        <v>194</v>
      </c>
      <c r="E468" s="220" t="s">
        <v>1</v>
      </c>
      <c r="F468" s="221" t="s">
        <v>3960</v>
      </c>
      <c r="G468" s="14"/>
      <c r="H468" s="220" t="s">
        <v>1</v>
      </c>
      <c r="I468" s="222"/>
      <c r="J468" s="14"/>
      <c r="K468" s="14"/>
      <c r="L468" s="219"/>
      <c r="M468" s="223"/>
      <c r="N468" s="224"/>
      <c r="O468" s="224"/>
      <c r="P468" s="224"/>
      <c r="Q468" s="224"/>
      <c r="R468" s="224"/>
      <c r="S468" s="224"/>
      <c r="T468" s="225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T468" s="220" t="s">
        <v>194</v>
      </c>
      <c r="AU468" s="220" t="s">
        <v>84</v>
      </c>
      <c r="AV468" s="14" t="s">
        <v>84</v>
      </c>
      <c r="AW468" s="14" t="s">
        <v>32</v>
      </c>
      <c r="AX468" s="14" t="s">
        <v>76</v>
      </c>
      <c r="AY468" s="220" t="s">
        <v>185</v>
      </c>
    </row>
    <row r="469" s="13" customFormat="1">
      <c r="A469" s="13"/>
      <c r="B469" s="199"/>
      <c r="C469" s="13"/>
      <c r="D469" s="194" t="s">
        <v>194</v>
      </c>
      <c r="E469" s="200" t="s">
        <v>1</v>
      </c>
      <c r="F469" s="201" t="s">
        <v>4157</v>
      </c>
      <c r="G469" s="13"/>
      <c r="H469" s="202">
        <v>5.931</v>
      </c>
      <c r="I469" s="203"/>
      <c r="J469" s="13"/>
      <c r="K469" s="13"/>
      <c r="L469" s="199"/>
      <c r="M469" s="204"/>
      <c r="N469" s="205"/>
      <c r="O469" s="205"/>
      <c r="P469" s="205"/>
      <c r="Q469" s="205"/>
      <c r="R469" s="205"/>
      <c r="S469" s="205"/>
      <c r="T469" s="206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T469" s="200" t="s">
        <v>194</v>
      </c>
      <c r="AU469" s="200" t="s">
        <v>84</v>
      </c>
      <c r="AV469" s="13" t="s">
        <v>92</v>
      </c>
      <c r="AW469" s="13" t="s">
        <v>32</v>
      </c>
      <c r="AX469" s="13" t="s">
        <v>76</v>
      </c>
      <c r="AY469" s="200" t="s">
        <v>185</v>
      </c>
    </row>
    <row r="470" s="13" customFormat="1">
      <c r="A470" s="13"/>
      <c r="B470" s="199"/>
      <c r="C470" s="13"/>
      <c r="D470" s="194" t="s">
        <v>194</v>
      </c>
      <c r="E470" s="200" t="s">
        <v>1</v>
      </c>
      <c r="F470" s="201" t="s">
        <v>4158</v>
      </c>
      <c r="G470" s="13"/>
      <c r="H470" s="202">
        <v>4.9829999999999997</v>
      </c>
      <c r="I470" s="203"/>
      <c r="J470" s="13"/>
      <c r="K470" s="13"/>
      <c r="L470" s="199"/>
      <c r="M470" s="204"/>
      <c r="N470" s="205"/>
      <c r="O470" s="205"/>
      <c r="P470" s="205"/>
      <c r="Q470" s="205"/>
      <c r="R470" s="205"/>
      <c r="S470" s="205"/>
      <c r="T470" s="206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T470" s="200" t="s">
        <v>194</v>
      </c>
      <c r="AU470" s="200" t="s">
        <v>84</v>
      </c>
      <c r="AV470" s="13" t="s">
        <v>92</v>
      </c>
      <c r="AW470" s="13" t="s">
        <v>32</v>
      </c>
      <c r="AX470" s="13" t="s">
        <v>76</v>
      </c>
      <c r="AY470" s="200" t="s">
        <v>185</v>
      </c>
    </row>
    <row r="471" s="13" customFormat="1">
      <c r="A471" s="13"/>
      <c r="B471" s="199"/>
      <c r="C471" s="13"/>
      <c r="D471" s="194" t="s">
        <v>194</v>
      </c>
      <c r="E471" s="200" t="s">
        <v>1</v>
      </c>
      <c r="F471" s="201" t="s">
        <v>4160</v>
      </c>
      <c r="G471" s="13"/>
      <c r="H471" s="202">
        <v>3.6600000000000001</v>
      </c>
      <c r="I471" s="203"/>
      <c r="J471" s="13"/>
      <c r="K471" s="13"/>
      <c r="L471" s="199"/>
      <c r="M471" s="204"/>
      <c r="N471" s="205"/>
      <c r="O471" s="205"/>
      <c r="P471" s="205"/>
      <c r="Q471" s="205"/>
      <c r="R471" s="205"/>
      <c r="S471" s="205"/>
      <c r="T471" s="206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T471" s="200" t="s">
        <v>194</v>
      </c>
      <c r="AU471" s="200" t="s">
        <v>84</v>
      </c>
      <c r="AV471" s="13" t="s">
        <v>92</v>
      </c>
      <c r="AW471" s="13" t="s">
        <v>32</v>
      </c>
      <c r="AX471" s="13" t="s">
        <v>76</v>
      </c>
      <c r="AY471" s="200" t="s">
        <v>185</v>
      </c>
    </row>
    <row r="472" s="13" customFormat="1">
      <c r="A472" s="13"/>
      <c r="B472" s="199"/>
      <c r="C472" s="13"/>
      <c r="D472" s="194" t="s">
        <v>194</v>
      </c>
      <c r="E472" s="200" t="s">
        <v>1</v>
      </c>
      <c r="F472" s="201" t="s">
        <v>4161</v>
      </c>
      <c r="G472" s="13"/>
      <c r="H472" s="202">
        <v>5.0279999999999996</v>
      </c>
      <c r="I472" s="203"/>
      <c r="J472" s="13"/>
      <c r="K472" s="13"/>
      <c r="L472" s="199"/>
      <c r="M472" s="204"/>
      <c r="N472" s="205"/>
      <c r="O472" s="205"/>
      <c r="P472" s="205"/>
      <c r="Q472" s="205"/>
      <c r="R472" s="205"/>
      <c r="S472" s="205"/>
      <c r="T472" s="206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T472" s="200" t="s">
        <v>194</v>
      </c>
      <c r="AU472" s="200" t="s">
        <v>84</v>
      </c>
      <c r="AV472" s="13" t="s">
        <v>92</v>
      </c>
      <c r="AW472" s="13" t="s">
        <v>32</v>
      </c>
      <c r="AX472" s="13" t="s">
        <v>76</v>
      </c>
      <c r="AY472" s="200" t="s">
        <v>185</v>
      </c>
    </row>
    <row r="473" s="13" customFormat="1">
      <c r="A473" s="13"/>
      <c r="B473" s="199"/>
      <c r="C473" s="13"/>
      <c r="D473" s="194" t="s">
        <v>194</v>
      </c>
      <c r="E473" s="200" t="s">
        <v>1</v>
      </c>
      <c r="F473" s="201" t="s">
        <v>4163</v>
      </c>
      <c r="G473" s="13"/>
      <c r="H473" s="202">
        <v>9.6959999999999997</v>
      </c>
      <c r="I473" s="203"/>
      <c r="J473" s="13"/>
      <c r="K473" s="13"/>
      <c r="L473" s="199"/>
      <c r="M473" s="204"/>
      <c r="N473" s="205"/>
      <c r="O473" s="205"/>
      <c r="P473" s="205"/>
      <c r="Q473" s="205"/>
      <c r="R473" s="205"/>
      <c r="S473" s="205"/>
      <c r="T473" s="206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T473" s="200" t="s">
        <v>194</v>
      </c>
      <c r="AU473" s="200" t="s">
        <v>84</v>
      </c>
      <c r="AV473" s="13" t="s">
        <v>92</v>
      </c>
      <c r="AW473" s="13" t="s">
        <v>32</v>
      </c>
      <c r="AX473" s="13" t="s">
        <v>76</v>
      </c>
      <c r="AY473" s="200" t="s">
        <v>185</v>
      </c>
    </row>
    <row r="474" s="13" customFormat="1">
      <c r="A474" s="13"/>
      <c r="B474" s="199"/>
      <c r="C474" s="13"/>
      <c r="D474" s="194" t="s">
        <v>194</v>
      </c>
      <c r="E474" s="200" t="s">
        <v>1</v>
      </c>
      <c r="F474" s="201" t="s">
        <v>4307</v>
      </c>
      <c r="G474" s="13"/>
      <c r="H474" s="202">
        <v>1.143</v>
      </c>
      <c r="I474" s="203"/>
      <c r="J474" s="13"/>
      <c r="K474" s="13"/>
      <c r="L474" s="199"/>
      <c r="M474" s="204"/>
      <c r="N474" s="205"/>
      <c r="O474" s="205"/>
      <c r="P474" s="205"/>
      <c r="Q474" s="205"/>
      <c r="R474" s="205"/>
      <c r="S474" s="205"/>
      <c r="T474" s="206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T474" s="200" t="s">
        <v>194</v>
      </c>
      <c r="AU474" s="200" t="s">
        <v>84</v>
      </c>
      <c r="AV474" s="13" t="s">
        <v>92</v>
      </c>
      <c r="AW474" s="13" t="s">
        <v>32</v>
      </c>
      <c r="AX474" s="13" t="s">
        <v>76</v>
      </c>
      <c r="AY474" s="200" t="s">
        <v>185</v>
      </c>
    </row>
    <row r="475" s="13" customFormat="1">
      <c r="A475" s="13"/>
      <c r="B475" s="199"/>
      <c r="C475" s="13"/>
      <c r="D475" s="194" t="s">
        <v>194</v>
      </c>
      <c r="E475" s="200" t="s">
        <v>1</v>
      </c>
      <c r="F475" s="201" t="s">
        <v>4308</v>
      </c>
      <c r="G475" s="13"/>
      <c r="H475" s="202">
        <v>40.200000000000003</v>
      </c>
      <c r="I475" s="203"/>
      <c r="J475" s="13"/>
      <c r="K475" s="13"/>
      <c r="L475" s="199"/>
      <c r="M475" s="204"/>
      <c r="N475" s="205"/>
      <c r="O475" s="205"/>
      <c r="P475" s="205"/>
      <c r="Q475" s="205"/>
      <c r="R475" s="205"/>
      <c r="S475" s="205"/>
      <c r="T475" s="206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T475" s="200" t="s">
        <v>194</v>
      </c>
      <c r="AU475" s="200" t="s">
        <v>84</v>
      </c>
      <c r="AV475" s="13" t="s">
        <v>92</v>
      </c>
      <c r="AW475" s="13" t="s">
        <v>32</v>
      </c>
      <c r="AX475" s="13" t="s">
        <v>76</v>
      </c>
      <c r="AY475" s="200" t="s">
        <v>185</v>
      </c>
    </row>
    <row r="476" s="13" customFormat="1">
      <c r="A476" s="13"/>
      <c r="B476" s="199"/>
      <c r="C476" s="13"/>
      <c r="D476" s="194" t="s">
        <v>194</v>
      </c>
      <c r="E476" s="200" t="s">
        <v>1</v>
      </c>
      <c r="F476" s="201" t="s">
        <v>4159</v>
      </c>
      <c r="G476" s="13"/>
      <c r="H476" s="202">
        <v>1.47</v>
      </c>
      <c r="I476" s="203"/>
      <c r="J476" s="13"/>
      <c r="K476" s="13"/>
      <c r="L476" s="199"/>
      <c r="M476" s="204"/>
      <c r="N476" s="205"/>
      <c r="O476" s="205"/>
      <c r="P476" s="205"/>
      <c r="Q476" s="205"/>
      <c r="R476" s="205"/>
      <c r="S476" s="205"/>
      <c r="T476" s="206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T476" s="200" t="s">
        <v>194</v>
      </c>
      <c r="AU476" s="200" t="s">
        <v>84</v>
      </c>
      <c r="AV476" s="13" t="s">
        <v>92</v>
      </c>
      <c r="AW476" s="13" t="s">
        <v>32</v>
      </c>
      <c r="AX476" s="13" t="s">
        <v>76</v>
      </c>
      <c r="AY476" s="200" t="s">
        <v>185</v>
      </c>
    </row>
    <row r="477" s="13" customFormat="1">
      <c r="A477" s="13"/>
      <c r="B477" s="199"/>
      <c r="C477" s="13"/>
      <c r="D477" s="194" t="s">
        <v>194</v>
      </c>
      <c r="E477" s="200" t="s">
        <v>1</v>
      </c>
      <c r="F477" s="201" t="s">
        <v>4162</v>
      </c>
      <c r="G477" s="13"/>
      <c r="H477" s="202">
        <v>3.0840000000000001</v>
      </c>
      <c r="I477" s="203"/>
      <c r="J477" s="13"/>
      <c r="K477" s="13"/>
      <c r="L477" s="199"/>
      <c r="M477" s="204"/>
      <c r="N477" s="205"/>
      <c r="O477" s="205"/>
      <c r="P477" s="205"/>
      <c r="Q477" s="205"/>
      <c r="R477" s="205"/>
      <c r="S477" s="205"/>
      <c r="T477" s="206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T477" s="200" t="s">
        <v>194</v>
      </c>
      <c r="AU477" s="200" t="s">
        <v>84</v>
      </c>
      <c r="AV477" s="13" t="s">
        <v>92</v>
      </c>
      <c r="AW477" s="13" t="s">
        <v>32</v>
      </c>
      <c r="AX477" s="13" t="s">
        <v>76</v>
      </c>
      <c r="AY477" s="200" t="s">
        <v>185</v>
      </c>
    </row>
    <row r="478" s="13" customFormat="1">
      <c r="A478" s="13"/>
      <c r="B478" s="199"/>
      <c r="C478" s="13"/>
      <c r="D478" s="194" t="s">
        <v>194</v>
      </c>
      <c r="E478" s="200" t="s">
        <v>1</v>
      </c>
      <c r="F478" s="201" t="s">
        <v>4164</v>
      </c>
      <c r="G478" s="13"/>
      <c r="H478" s="202">
        <v>5.4809999999999999</v>
      </c>
      <c r="I478" s="203"/>
      <c r="J478" s="13"/>
      <c r="K478" s="13"/>
      <c r="L478" s="199"/>
      <c r="M478" s="204"/>
      <c r="N478" s="205"/>
      <c r="O478" s="205"/>
      <c r="P478" s="205"/>
      <c r="Q478" s="205"/>
      <c r="R478" s="205"/>
      <c r="S478" s="205"/>
      <c r="T478" s="206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T478" s="200" t="s">
        <v>194</v>
      </c>
      <c r="AU478" s="200" t="s">
        <v>84</v>
      </c>
      <c r="AV478" s="13" t="s">
        <v>92</v>
      </c>
      <c r="AW478" s="13" t="s">
        <v>32</v>
      </c>
      <c r="AX478" s="13" t="s">
        <v>76</v>
      </c>
      <c r="AY478" s="200" t="s">
        <v>185</v>
      </c>
    </row>
    <row r="479" s="15" customFormat="1">
      <c r="A479" s="15"/>
      <c r="B479" s="226"/>
      <c r="C479" s="15"/>
      <c r="D479" s="194" t="s">
        <v>194</v>
      </c>
      <c r="E479" s="227" t="s">
        <v>1</v>
      </c>
      <c r="F479" s="228" t="s">
        <v>276</v>
      </c>
      <c r="G479" s="15"/>
      <c r="H479" s="229">
        <v>80.676000000000002</v>
      </c>
      <c r="I479" s="230"/>
      <c r="J479" s="15"/>
      <c r="K479" s="15"/>
      <c r="L479" s="226"/>
      <c r="M479" s="231"/>
      <c r="N479" s="232"/>
      <c r="O479" s="232"/>
      <c r="P479" s="232"/>
      <c r="Q479" s="232"/>
      <c r="R479" s="232"/>
      <c r="S479" s="232"/>
      <c r="T479" s="233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T479" s="227" t="s">
        <v>194</v>
      </c>
      <c r="AU479" s="227" t="s">
        <v>84</v>
      </c>
      <c r="AV479" s="15" t="s">
        <v>191</v>
      </c>
      <c r="AW479" s="15" t="s">
        <v>32</v>
      </c>
      <c r="AX479" s="15" t="s">
        <v>84</v>
      </c>
      <c r="AY479" s="227" t="s">
        <v>185</v>
      </c>
    </row>
    <row r="480" s="14" customFormat="1">
      <c r="A480" s="14"/>
      <c r="B480" s="219"/>
      <c r="C480" s="14"/>
      <c r="D480" s="194" t="s">
        <v>194</v>
      </c>
      <c r="E480" s="220" t="s">
        <v>1</v>
      </c>
      <c r="F480" s="221" t="s">
        <v>4155</v>
      </c>
      <c r="G480" s="14"/>
      <c r="H480" s="220" t="s">
        <v>1</v>
      </c>
      <c r="I480" s="222"/>
      <c r="J480" s="14"/>
      <c r="K480" s="14"/>
      <c r="L480" s="219"/>
      <c r="M480" s="223"/>
      <c r="N480" s="224"/>
      <c r="O480" s="224"/>
      <c r="P480" s="224"/>
      <c r="Q480" s="224"/>
      <c r="R480" s="224"/>
      <c r="S480" s="224"/>
      <c r="T480" s="225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T480" s="220" t="s">
        <v>194</v>
      </c>
      <c r="AU480" s="220" t="s">
        <v>84</v>
      </c>
      <c r="AV480" s="14" t="s">
        <v>84</v>
      </c>
      <c r="AW480" s="14" t="s">
        <v>32</v>
      </c>
      <c r="AX480" s="14" t="s">
        <v>76</v>
      </c>
      <c r="AY480" s="220" t="s">
        <v>185</v>
      </c>
    </row>
    <row r="481" s="2" customFormat="1" ht="24.15" customHeight="1">
      <c r="A481" s="38"/>
      <c r="B481" s="180"/>
      <c r="C481" s="209" t="s">
        <v>454</v>
      </c>
      <c r="D481" s="209" t="s">
        <v>240</v>
      </c>
      <c r="E481" s="210" t="s">
        <v>4051</v>
      </c>
      <c r="F481" s="211" t="s">
        <v>4052</v>
      </c>
      <c r="G481" s="212" t="s">
        <v>252</v>
      </c>
      <c r="H481" s="213">
        <v>742.29200000000003</v>
      </c>
      <c r="I481" s="214"/>
      <c r="J481" s="215">
        <f>ROUND(I481*H481,2)</f>
        <v>0</v>
      </c>
      <c r="K481" s="211" t="s">
        <v>199</v>
      </c>
      <c r="L481" s="216"/>
      <c r="M481" s="217" t="s">
        <v>1</v>
      </c>
      <c r="N481" s="218" t="s">
        <v>42</v>
      </c>
      <c r="O481" s="77"/>
      <c r="P481" s="190">
        <f>O481*H481</f>
        <v>0</v>
      </c>
      <c r="Q481" s="190">
        <v>0.001</v>
      </c>
      <c r="R481" s="190">
        <f>Q481*H481</f>
        <v>0.74229200000000006</v>
      </c>
      <c r="S481" s="190">
        <v>0</v>
      </c>
      <c r="T481" s="191">
        <f>S481*H481</f>
        <v>0</v>
      </c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R481" s="192" t="s">
        <v>414</v>
      </c>
      <c r="AT481" s="192" t="s">
        <v>240</v>
      </c>
      <c r="AU481" s="192" t="s">
        <v>84</v>
      </c>
      <c r="AY481" s="19" t="s">
        <v>185</v>
      </c>
      <c r="BE481" s="193">
        <f>IF(N481="základní",J481,0)</f>
        <v>0</v>
      </c>
      <c r="BF481" s="193">
        <f>IF(N481="snížená",J481,0)</f>
        <v>0</v>
      </c>
      <c r="BG481" s="193">
        <f>IF(N481="zákl. přenesená",J481,0)</f>
        <v>0</v>
      </c>
      <c r="BH481" s="193">
        <f>IF(N481="sníž. přenesená",J481,0)</f>
        <v>0</v>
      </c>
      <c r="BI481" s="193">
        <f>IF(N481="nulová",J481,0)</f>
        <v>0</v>
      </c>
      <c r="BJ481" s="19" t="s">
        <v>92</v>
      </c>
      <c r="BK481" s="193">
        <f>ROUND(I481*H481,2)</f>
        <v>0</v>
      </c>
      <c r="BL481" s="19" t="s">
        <v>301</v>
      </c>
      <c r="BM481" s="192" t="s">
        <v>4309</v>
      </c>
    </row>
    <row r="482" s="2" customFormat="1">
      <c r="A482" s="38"/>
      <c r="B482" s="39"/>
      <c r="C482" s="38"/>
      <c r="D482" s="194" t="s">
        <v>193</v>
      </c>
      <c r="E482" s="38"/>
      <c r="F482" s="195" t="s">
        <v>4052</v>
      </c>
      <c r="G482" s="38"/>
      <c r="H482" s="38"/>
      <c r="I482" s="196"/>
      <c r="J482" s="38"/>
      <c r="K482" s="38"/>
      <c r="L482" s="39"/>
      <c r="M482" s="197"/>
      <c r="N482" s="198"/>
      <c r="O482" s="77"/>
      <c r="P482" s="77"/>
      <c r="Q482" s="77"/>
      <c r="R482" s="77"/>
      <c r="S482" s="77"/>
      <c r="T482" s="78"/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T482" s="19" t="s">
        <v>193</v>
      </c>
      <c r="AU482" s="19" t="s">
        <v>84</v>
      </c>
    </row>
    <row r="483" s="13" customFormat="1">
      <c r="A483" s="13"/>
      <c r="B483" s="199"/>
      <c r="C483" s="13"/>
      <c r="D483" s="194" t="s">
        <v>194</v>
      </c>
      <c r="E483" s="200" t="s">
        <v>1</v>
      </c>
      <c r="F483" s="201" t="s">
        <v>4310</v>
      </c>
      <c r="G483" s="13"/>
      <c r="H483" s="202">
        <v>742.29200000000003</v>
      </c>
      <c r="I483" s="203"/>
      <c r="J483" s="13"/>
      <c r="K483" s="13"/>
      <c r="L483" s="199"/>
      <c r="M483" s="204"/>
      <c r="N483" s="205"/>
      <c r="O483" s="205"/>
      <c r="P483" s="205"/>
      <c r="Q483" s="205"/>
      <c r="R483" s="205"/>
      <c r="S483" s="205"/>
      <c r="T483" s="206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T483" s="200" t="s">
        <v>194</v>
      </c>
      <c r="AU483" s="200" t="s">
        <v>84</v>
      </c>
      <c r="AV483" s="13" t="s">
        <v>92</v>
      </c>
      <c r="AW483" s="13" t="s">
        <v>32</v>
      </c>
      <c r="AX483" s="13" t="s">
        <v>84</v>
      </c>
      <c r="AY483" s="200" t="s">
        <v>185</v>
      </c>
    </row>
    <row r="484" s="2" customFormat="1" ht="44.25" customHeight="1">
      <c r="A484" s="38"/>
      <c r="B484" s="180"/>
      <c r="C484" s="181" t="s">
        <v>461</v>
      </c>
      <c r="D484" s="181" t="s">
        <v>187</v>
      </c>
      <c r="E484" s="182" t="s">
        <v>4055</v>
      </c>
      <c r="F484" s="183" t="s">
        <v>4056</v>
      </c>
      <c r="G484" s="184" t="s">
        <v>190</v>
      </c>
      <c r="H484" s="185">
        <v>250.27000000000001</v>
      </c>
      <c r="I484" s="186"/>
      <c r="J484" s="187">
        <f>ROUND(I484*H484,2)</f>
        <v>0</v>
      </c>
      <c r="K484" s="183" t="s">
        <v>199</v>
      </c>
      <c r="L484" s="39"/>
      <c r="M484" s="188" t="s">
        <v>1</v>
      </c>
      <c r="N484" s="189" t="s">
        <v>42</v>
      </c>
      <c r="O484" s="77"/>
      <c r="P484" s="190">
        <f>O484*H484</f>
        <v>0</v>
      </c>
      <c r="Q484" s="190">
        <v>0</v>
      </c>
      <c r="R484" s="190">
        <f>Q484*H484</f>
        <v>0</v>
      </c>
      <c r="S484" s="190">
        <v>0</v>
      </c>
      <c r="T484" s="191">
        <f>S484*H484</f>
        <v>0</v>
      </c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R484" s="192" t="s">
        <v>301</v>
      </c>
      <c r="AT484" s="192" t="s">
        <v>187</v>
      </c>
      <c r="AU484" s="192" t="s">
        <v>84</v>
      </c>
      <c r="AY484" s="19" t="s">
        <v>185</v>
      </c>
      <c r="BE484" s="193">
        <f>IF(N484="základní",J484,0)</f>
        <v>0</v>
      </c>
      <c r="BF484" s="193">
        <f>IF(N484="snížená",J484,0)</f>
        <v>0</v>
      </c>
      <c r="BG484" s="193">
        <f>IF(N484="zákl. přenesená",J484,0)</f>
        <v>0</v>
      </c>
      <c r="BH484" s="193">
        <f>IF(N484="sníž. přenesená",J484,0)</f>
        <v>0</v>
      </c>
      <c r="BI484" s="193">
        <f>IF(N484="nulová",J484,0)</f>
        <v>0</v>
      </c>
      <c r="BJ484" s="19" t="s">
        <v>92</v>
      </c>
      <c r="BK484" s="193">
        <f>ROUND(I484*H484,2)</f>
        <v>0</v>
      </c>
      <c r="BL484" s="19" t="s">
        <v>301</v>
      </c>
      <c r="BM484" s="192" t="s">
        <v>4311</v>
      </c>
    </row>
    <row r="485" s="2" customFormat="1">
      <c r="A485" s="38"/>
      <c r="B485" s="39"/>
      <c r="C485" s="38"/>
      <c r="D485" s="194" t="s">
        <v>193</v>
      </c>
      <c r="E485" s="38"/>
      <c r="F485" s="195" t="s">
        <v>4056</v>
      </c>
      <c r="G485" s="38"/>
      <c r="H485" s="38"/>
      <c r="I485" s="196"/>
      <c r="J485" s="38"/>
      <c r="K485" s="38"/>
      <c r="L485" s="39"/>
      <c r="M485" s="197"/>
      <c r="N485" s="198"/>
      <c r="O485" s="77"/>
      <c r="P485" s="77"/>
      <c r="Q485" s="77"/>
      <c r="R485" s="77"/>
      <c r="S485" s="77"/>
      <c r="T485" s="78"/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T485" s="19" t="s">
        <v>193</v>
      </c>
      <c r="AU485" s="19" t="s">
        <v>84</v>
      </c>
    </row>
    <row r="486" s="2" customFormat="1">
      <c r="A486" s="38"/>
      <c r="B486" s="39"/>
      <c r="C486" s="38"/>
      <c r="D486" s="207" t="s">
        <v>201</v>
      </c>
      <c r="E486" s="38"/>
      <c r="F486" s="208" t="s">
        <v>4058</v>
      </c>
      <c r="G486" s="38"/>
      <c r="H486" s="38"/>
      <c r="I486" s="196"/>
      <c r="J486" s="38"/>
      <c r="K486" s="38"/>
      <c r="L486" s="39"/>
      <c r="M486" s="197"/>
      <c r="N486" s="198"/>
      <c r="O486" s="77"/>
      <c r="P486" s="77"/>
      <c r="Q486" s="77"/>
      <c r="R486" s="77"/>
      <c r="S486" s="77"/>
      <c r="T486" s="78"/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T486" s="19" t="s">
        <v>201</v>
      </c>
      <c r="AU486" s="19" t="s">
        <v>84</v>
      </c>
    </row>
    <row r="487" s="14" customFormat="1">
      <c r="A487" s="14"/>
      <c r="B487" s="219"/>
      <c r="C487" s="14"/>
      <c r="D487" s="194" t="s">
        <v>194</v>
      </c>
      <c r="E487" s="220" t="s">
        <v>1</v>
      </c>
      <c r="F487" s="221" t="s">
        <v>4119</v>
      </c>
      <c r="G487" s="14"/>
      <c r="H487" s="220" t="s">
        <v>1</v>
      </c>
      <c r="I487" s="222"/>
      <c r="J487" s="14"/>
      <c r="K487" s="14"/>
      <c r="L487" s="219"/>
      <c r="M487" s="223"/>
      <c r="N487" s="224"/>
      <c r="O487" s="224"/>
      <c r="P487" s="224"/>
      <c r="Q487" s="224"/>
      <c r="R487" s="224"/>
      <c r="S487" s="224"/>
      <c r="T487" s="225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T487" s="220" t="s">
        <v>194</v>
      </c>
      <c r="AU487" s="220" t="s">
        <v>84</v>
      </c>
      <c r="AV487" s="14" t="s">
        <v>84</v>
      </c>
      <c r="AW487" s="14" t="s">
        <v>32</v>
      </c>
      <c r="AX487" s="14" t="s">
        <v>76</v>
      </c>
      <c r="AY487" s="220" t="s">
        <v>185</v>
      </c>
    </row>
    <row r="488" s="14" customFormat="1">
      <c r="A488" s="14"/>
      <c r="B488" s="219"/>
      <c r="C488" s="14"/>
      <c r="D488" s="194" t="s">
        <v>194</v>
      </c>
      <c r="E488" s="220" t="s">
        <v>1</v>
      </c>
      <c r="F488" s="221" t="s">
        <v>4312</v>
      </c>
      <c r="G488" s="14"/>
      <c r="H488" s="220" t="s">
        <v>1</v>
      </c>
      <c r="I488" s="222"/>
      <c r="J488" s="14"/>
      <c r="K488" s="14"/>
      <c r="L488" s="219"/>
      <c r="M488" s="223"/>
      <c r="N488" s="224"/>
      <c r="O488" s="224"/>
      <c r="P488" s="224"/>
      <c r="Q488" s="224"/>
      <c r="R488" s="224"/>
      <c r="S488" s="224"/>
      <c r="T488" s="225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T488" s="220" t="s">
        <v>194</v>
      </c>
      <c r="AU488" s="220" t="s">
        <v>84</v>
      </c>
      <c r="AV488" s="14" t="s">
        <v>84</v>
      </c>
      <c r="AW488" s="14" t="s">
        <v>32</v>
      </c>
      <c r="AX488" s="14" t="s">
        <v>76</v>
      </c>
      <c r="AY488" s="220" t="s">
        <v>185</v>
      </c>
    </row>
    <row r="489" s="13" customFormat="1">
      <c r="A489" s="13"/>
      <c r="B489" s="199"/>
      <c r="C489" s="13"/>
      <c r="D489" s="194" t="s">
        <v>194</v>
      </c>
      <c r="E489" s="200" t="s">
        <v>1</v>
      </c>
      <c r="F489" s="201" t="s">
        <v>4313</v>
      </c>
      <c r="G489" s="13"/>
      <c r="H489" s="202">
        <v>1.6339999999999999</v>
      </c>
      <c r="I489" s="203"/>
      <c r="J489" s="13"/>
      <c r="K489" s="13"/>
      <c r="L489" s="199"/>
      <c r="M489" s="204"/>
      <c r="N489" s="205"/>
      <c r="O489" s="205"/>
      <c r="P489" s="205"/>
      <c r="Q489" s="205"/>
      <c r="R489" s="205"/>
      <c r="S489" s="205"/>
      <c r="T489" s="206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T489" s="200" t="s">
        <v>194</v>
      </c>
      <c r="AU489" s="200" t="s">
        <v>84</v>
      </c>
      <c r="AV489" s="13" t="s">
        <v>92</v>
      </c>
      <c r="AW489" s="13" t="s">
        <v>32</v>
      </c>
      <c r="AX489" s="13" t="s">
        <v>76</v>
      </c>
      <c r="AY489" s="200" t="s">
        <v>185</v>
      </c>
    </row>
    <row r="490" s="14" customFormat="1">
      <c r="A490" s="14"/>
      <c r="B490" s="219"/>
      <c r="C490" s="14"/>
      <c r="D490" s="194" t="s">
        <v>194</v>
      </c>
      <c r="E490" s="220" t="s">
        <v>1</v>
      </c>
      <c r="F490" s="221" t="s">
        <v>4314</v>
      </c>
      <c r="G490" s="14"/>
      <c r="H490" s="220" t="s">
        <v>1</v>
      </c>
      <c r="I490" s="222"/>
      <c r="J490" s="14"/>
      <c r="K490" s="14"/>
      <c r="L490" s="219"/>
      <c r="M490" s="223"/>
      <c r="N490" s="224"/>
      <c r="O490" s="224"/>
      <c r="P490" s="224"/>
      <c r="Q490" s="224"/>
      <c r="R490" s="224"/>
      <c r="S490" s="224"/>
      <c r="T490" s="225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T490" s="220" t="s">
        <v>194</v>
      </c>
      <c r="AU490" s="220" t="s">
        <v>84</v>
      </c>
      <c r="AV490" s="14" t="s">
        <v>84</v>
      </c>
      <c r="AW490" s="14" t="s">
        <v>32</v>
      </c>
      <c r="AX490" s="14" t="s">
        <v>76</v>
      </c>
      <c r="AY490" s="220" t="s">
        <v>185</v>
      </c>
    </row>
    <row r="491" s="13" customFormat="1">
      <c r="A491" s="13"/>
      <c r="B491" s="199"/>
      <c r="C491" s="13"/>
      <c r="D491" s="194" t="s">
        <v>194</v>
      </c>
      <c r="E491" s="200" t="s">
        <v>1</v>
      </c>
      <c r="F491" s="201" t="s">
        <v>4283</v>
      </c>
      <c r="G491" s="13"/>
      <c r="H491" s="202">
        <v>37.573999999999998</v>
      </c>
      <c r="I491" s="203"/>
      <c r="J491" s="13"/>
      <c r="K491" s="13"/>
      <c r="L491" s="199"/>
      <c r="M491" s="204"/>
      <c r="N491" s="205"/>
      <c r="O491" s="205"/>
      <c r="P491" s="205"/>
      <c r="Q491" s="205"/>
      <c r="R491" s="205"/>
      <c r="S491" s="205"/>
      <c r="T491" s="206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T491" s="200" t="s">
        <v>194</v>
      </c>
      <c r="AU491" s="200" t="s">
        <v>84</v>
      </c>
      <c r="AV491" s="13" t="s">
        <v>92</v>
      </c>
      <c r="AW491" s="13" t="s">
        <v>32</v>
      </c>
      <c r="AX491" s="13" t="s">
        <v>76</v>
      </c>
      <c r="AY491" s="200" t="s">
        <v>185</v>
      </c>
    </row>
    <row r="492" s="13" customFormat="1">
      <c r="A492" s="13"/>
      <c r="B492" s="199"/>
      <c r="C492" s="13"/>
      <c r="D492" s="194" t="s">
        <v>194</v>
      </c>
      <c r="E492" s="200" t="s">
        <v>1</v>
      </c>
      <c r="F492" s="201" t="s">
        <v>4298</v>
      </c>
      <c r="G492" s="13"/>
      <c r="H492" s="202">
        <v>105.012</v>
      </c>
      <c r="I492" s="203"/>
      <c r="J492" s="13"/>
      <c r="K492" s="13"/>
      <c r="L492" s="199"/>
      <c r="M492" s="204"/>
      <c r="N492" s="205"/>
      <c r="O492" s="205"/>
      <c r="P492" s="205"/>
      <c r="Q492" s="205"/>
      <c r="R492" s="205"/>
      <c r="S492" s="205"/>
      <c r="T492" s="206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T492" s="200" t="s">
        <v>194</v>
      </c>
      <c r="AU492" s="200" t="s">
        <v>84</v>
      </c>
      <c r="AV492" s="13" t="s">
        <v>92</v>
      </c>
      <c r="AW492" s="13" t="s">
        <v>32</v>
      </c>
      <c r="AX492" s="13" t="s">
        <v>76</v>
      </c>
      <c r="AY492" s="200" t="s">
        <v>185</v>
      </c>
    </row>
    <row r="493" s="13" customFormat="1">
      <c r="A493" s="13"/>
      <c r="B493" s="199"/>
      <c r="C493" s="13"/>
      <c r="D493" s="194" t="s">
        <v>194</v>
      </c>
      <c r="E493" s="200" t="s">
        <v>1</v>
      </c>
      <c r="F493" s="201" t="s">
        <v>4285</v>
      </c>
      <c r="G493" s="13"/>
      <c r="H493" s="202">
        <v>106.05</v>
      </c>
      <c r="I493" s="203"/>
      <c r="J493" s="13"/>
      <c r="K493" s="13"/>
      <c r="L493" s="199"/>
      <c r="M493" s="204"/>
      <c r="N493" s="205"/>
      <c r="O493" s="205"/>
      <c r="P493" s="205"/>
      <c r="Q493" s="205"/>
      <c r="R493" s="205"/>
      <c r="S493" s="205"/>
      <c r="T493" s="206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T493" s="200" t="s">
        <v>194</v>
      </c>
      <c r="AU493" s="200" t="s">
        <v>84</v>
      </c>
      <c r="AV493" s="13" t="s">
        <v>92</v>
      </c>
      <c r="AW493" s="13" t="s">
        <v>32</v>
      </c>
      <c r="AX493" s="13" t="s">
        <v>76</v>
      </c>
      <c r="AY493" s="200" t="s">
        <v>185</v>
      </c>
    </row>
    <row r="494" s="15" customFormat="1">
      <c r="A494" s="15"/>
      <c r="B494" s="226"/>
      <c r="C494" s="15"/>
      <c r="D494" s="194" t="s">
        <v>194</v>
      </c>
      <c r="E494" s="227" t="s">
        <v>1</v>
      </c>
      <c r="F494" s="228" t="s">
        <v>276</v>
      </c>
      <c r="G494" s="15"/>
      <c r="H494" s="229">
        <v>250.26999999999998</v>
      </c>
      <c r="I494" s="230"/>
      <c r="J494" s="15"/>
      <c r="K494" s="15"/>
      <c r="L494" s="226"/>
      <c r="M494" s="231"/>
      <c r="N494" s="232"/>
      <c r="O494" s="232"/>
      <c r="P494" s="232"/>
      <c r="Q494" s="232"/>
      <c r="R494" s="232"/>
      <c r="S494" s="232"/>
      <c r="T494" s="233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T494" s="227" t="s">
        <v>194</v>
      </c>
      <c r="AU494" s="227" t="s">
        <v>84</v>
      </c>
      <c r="AV494" s="15" t="s">
        <v>191</v>
      </c>
      <c r="AW494" s="15" t="s">
        <v>32</v>
      </c>
      <c r="AX494" s="15" t="s">
        <v>84</v>
      </c>
      <c r="AY494" s="227" t="s">
        <v>185</v>
      </c>
    </row>
    <row r="495" s="14" customFormat="1">
      <c r="A495" s="14"/>
      <c r="B495" s="219"/>
      <c r="C495" s="14"/>
      <c r="D495" s="194" t="s">
        <v>194</v>
      </c>
      <c r="E495" s="220" t="s">
        <v>1</v>
      </c>
      <c r="F495" s="221" t="s">
        <v>4155</v>
      </c>
      <c r="G495" s="14"/>
      <c r="H495" s="220" t="s">
        <v>1</v>
      </c>
      <c r="I495" s="222"/>
      <c r="J495" s="14"/>
      <c r="K495" s="14"/>
      <c r="L495" s="219"/>
      <c r="M495" s="223"/>
      <c r="N495" s="224"/>
      <c r="O495" s="224"/>
      <c r="P495" s="224"/>
      <c r="Q495" s="224"/>
      <c r="R495" s="224"/>
      <c r="S495" s="224"/>
      <c r="T495" s="225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T495" s="220" t="s">
        <v>194</v>
      </c>
      <c r="AU495" s="220" t="s">
        <v>84</v>
      </c>
      <c r="AV495" s="14" t="s">
        <v>84</v>
      </c>
      <c r="AW495" s="14" t="s">
        <v>32</v>
      </c>
      <c r="AX495" s="14" t="s">
        <v>76</v>
      </c>
      <c r="AY495" s="220" t="s">
        <v>185</v>
      </c>
    </row>
    <row r="496" s="2" customFormat="1" ht="37.8" customHeight="1">
      <c r="A496" s="38"/>
      <c r="B496" s="180"/>
      <c r="C496" s="181" t="s">
        <v>469</v>
      </c>
      <c r="D496" s="181" t="s">
        <v>187</v>
      </c>
      <c r="E496" s="182" t="s">
        <v>4060</v>
      </c>
      <c r="F496" s="183" t="s">
        <v>4061</v>
      </c>
      <c r="G496" s="184" t="s">
        <v>190</v>
      </c>
      <c r="H496" s="185">
        <v>40.770000000000003</v>
      </c>
      <c r="I496" s="186"/>
      <c r="J496" s="187">
        <f>ROUND(I496*H496,2)</f>
        <v>0</v>
      </c>
      <c r="K496" s="183" t="s">
        <v>199</v>
      </c>
      <c r="L496" s="39"/>
      <c r="M496" s="188" t="s">
        <v>1</v>
      </c>
      <c r="N496" s="189" t="s">
        <v>42</v>
      </c>
      <c r="O496" s="77"/>
      <c r="P496" s="190">
        <f>O496*H496</f>
        <v>0</v>
      </c>
      <c r="Q496" s="190">
        <v>0</v>
      </c>
      <c r="R496" s="190">
        <f>Q496*H496</f>
        <v>0</v>
      </c>
      <c r="S496" s="190">
        <v>0</v>
      </c>
      <c r="T496" s="191">
        <f>S496*H496</f>
        <v>0</v>
      </c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R496" s="192" t="s">
        <v>301</v>
      </c>
      <c r="AT496" s="192" t="s">
        <v>187</v>
      </c>
      <c r="AU496" s="192" t="s">
        <v>84</v>
      </c>
      <c r="AY496" s="19" t="s">
        <v>185</v>
      </c>
      <c r="BE496" s="193">
        <f>IF(N496="základní",J496,0)</f>
        <v>0</v>
      </c>
      <c r="BF496" s="193">
        <f>IF(N496="snížená",J496,0)</f>
        <v>0</v>
      </c>
      <c r="BG496" s="193">
        <f>IF(N496="zákl. přenesená",J496,0)</f>
        <v>0</v>
      </c>
      <c r="BH496" s="193">
        <f>IF(N496="sníž. přenesená",J496,0)</f>
        <v>0</v>
      </c>
      <c r="BI496" s="193">
        <f>IF(N496="nulová",J496,0)</f>
        <v>0</v>
      </c>
      <c r="BJ496" s="19" t="s">
        <v>92</v>
      </c>
      <c r="BK496" s="193">
        <f>ROUND(I496*H496,2)</f>
        <v>0</v>
      </c>
      <c r="BL496" s="19" t="s">
        <v>301</v>
      </c>
      <c r="BM496" s="192" t="s">
        <v>4315</v>
      </c>
    </row>
    <row r="497" s="2" customFormat="1">
      <c r="A497" s="38"/>
      <c r="B497" s="39"/>
      <c r="C497" s="38"/>
      <c r="D497" s="194" t="s">
        <v>193</v>
      </c>
      <c r="E497" s="38"/>
      <c r="F497" s="195" t="s">
        <v>4061</v>
      </c>
      <c r="G497" s="38"/>
      <c r="H497" s="38"/>
      <c r="I497" s="196"/>
      <c r="J497" s="38"/>
      <c r="K497" s="38"/>
      <c r="L497" s="39"/>
      <c r="M497" s="197"/>
      <c r="N497" s="198"/>
      <c r="O497" s="77"/>
      <c r="P497" s="77"/>
      <c r="Q497" s="77"/>
      <c r="R497" s="77"/>
      <c r="S497" s="77"/>
      <c r="T497" s="78"/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T497" s="19" t="s">
        <v>193</v>
      </c>
      <c r="AU497" s="19" t="s">
        <v>84</v>
      </c>
    </row>
    <row r="498" s="2" customFormat="1">
      <c r="A498" s="38"/>
      <c r="B498" s="39"/>
      <c r="C498" s="38"/>
      <c r="D498" s="207" t="s">
        <v>201</v>
      </c>
      <c r="E498" s="38"/>
      <c r="F498" s="208" t="s">
        <v>4063</v>
      </c>
      <c r="G498" s="38"/>
      <c r="H498" s="38"/>
      <c r="I498" s="196"/>
      <c r="J498" s="38"/>
      <c r="K498" s="38"/>
      <c r="L498" s="39"/>
      <c r="M498" s="197"/>
      <c r="N498" s="198"/>
      <c r="O498" s="77"/>
      <c r="P498" s="77"/>
      <c r="Q498" s="77"/>
      <c r="R498" s="77"/>
      <c r="S498" s="77"/>
      <c r="T498" s="78"/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T498" s="19" t="s">
        <v>201</v>
      </c>
      <c r="AU498" s="19" t="s">
        <v>84</v>
      </c>
    </row>
    <row r="499" s="14" customFormat="1">
      <c r="A499" s="14"/>
      <c r="B499" s="219"/>
      <c r="C499" s="14"/>
      <c r="D499" s="194" t="s">
        <v>194</v>
      </c>
      <c r="E499" s="220" t="s">
        <v>1</v>
      </c>
      <c r="F499" s="221" t="s">
        <v>4119</v>
      </c>
      <c r="G499" s="14"/>
      <c r="H499" s="220" t="s">
        <v>1</v>
      </c>
      <c r="I499" s="222"/>
      <c r="J499" s="14"/>
      <c r="K499" s="14"/>
      <c r="L499" s="219"/>
      <c r="M499" s="223"/>
      <c r="N499" s="224"/>
      <c r="O499" s="224"/>
      <c r="P499" s="224"/>
      <c r="Q499" s="224"/>
      <c r="R499" s="224"/>
      <c r="S499" s="224"/>
      <c r="T499" s="225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T499" s="220" t="s">
        <v>194</v>
      </c>
      <c r="AU499" s="220" t="s">
        <v>84</v>
      </c>
      <c r="AV499" s="14" t="s">
        <v>84</v>
      </c>
      <c r="AW499" s="14" t="s">
        <v>32</v>
      </c>
      <c r="AX499" s="14" t="s">
        <v>76</v>
      </c>
      <c r="AY499" s="220" t="s">
        <v>185</v>
      </c>
    </row>
    <row r="500" s="14" customFormat="1">
      <c r="A500" s="14"/>
      <c r="B500" s="219"/>
      <c r="C500" s="14"/>
      <c r="D500" s="194" t="s">
        <v>194</v>
      </c>
      <c r="E500" s="220" t="s">
        <v>1</v>
      </c>
      <c r="F500" s="221" t="s">
        <v>4316</v>
      </c>
      <c r="G500" s="14"/>
      <c r="H500" s="220" t="s">
        <v>1</v>
      </c>
      <c r="I500" s="222"/>
      <c r="J500" s="14"/>
      <c r="K500" s="14"/>
      <c r="L500" s="219"/>
      <c r="M500" s="223"/>
      <c r="N500" s="224"/>
      <c r="O500" s="224"/>
      <c r="P500" s="224"/>
      <c r="Q500" s="224"/>
      <c r="R500" s="224"/>
      <c r="S500" s="224"/>
      <c r="T500" s="225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T500" s="220" t="s">
        <v>194</v>
      </c>
      <c r="AU500" s="220" t="s">
        <v>84</v>
      </c>
      <c r="AV500" s="14" t="s">
        <v>84</v>
      </c>
      <c r="AW500" s="14" t="s">
        <v>32</v>
      </c>
      <c r="AX500" s="14" t="s">
        <v>76</v>
      </c>
      <c r="AY500" s="220" t="s">
        <v>185</v>
      </c>
    </row>
    <row r="501" s="13" customFormat="1">
      <c r="A501" s="13"/>
      <c r="B501" s="199"/>
      <c r="C501" s="13"/>
      <c r="D501" s="194" t="s">
        <v>194</v>
      </c>
      <c r="E501" s="200" t="s">
        <v>1</v>
      </c>
      <c r="F501" s="201" t="s">
        <v>4317</v>
      </c>
      <c r="G501" s="13"/>
      <c r="H501" s="202">
        <v>1.4370000000000001</v>
      </c>
      <c r="I501" s="203"/>
      <c r="J501" s="13"/>
      <c r="K501" s="13"/>
      <c r="L501" s="199"/>
      <c r="M501" s="204"/>
      <c r="N501" s="205"/>
      <c r="O501" s="205"/>
      <c r="P501" s="205"/>
      <c r="Q501" s="205"/>
      <c r="R501" s="205"/>
      <c r="S501" s="205"/>
      <c r="T501" s="206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T501" s="200" t="s">
        <v>194</v>
      </c>
      <c r="AU501" s="200" t="s">
        <v>84</v>
      </c>
      <c r="AV501" s="13" t="s">
        <v>92</v>
      </c>
      <c r="AW501" s="13" t="s">
        <v>32</v>
      </c>
      <c r="AX501" s="13" t="s">
        <v>76</v>
      </c>
      <c r="AY501" s="200" t="s">
        <v>185</v>
      </c>
    </row>
    <row r="502" s="13" customFormat="1">
      <c r="A502" s="13"/>
      <c r="B502" s="199"/>
      <c r="C502" s="13"/>
      <c r="D502" s="194" t="s">
        <v>194</v>
      </c>
      <c r="E502" s="200" t="s">
        <v>1</v>
      </c>
      <c r="F502" s="201" t="s">
        <v>4157</v>
      </c>
      <c r="G502" s="13"/>
      <c r="H502" s="202">
        <v>5.931</v>
      </c>
      <c r="I502" s="203"/>
      <c r="J502" s="13"/>
      <c r="K502" s="13"/>
      <c r="L502" s="199"/>
      <c r="M502" s="204"/>
      <c r="N502" s="205"/>
      <c r="O502" s="205"/>
      <c r="P502" s="205"/>
      <c r="Q502" s="205"/>
      <c r="R502" s="205"/>
      <c r="S502" s="205"/>
      <c r="T502" s="206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T502" s="200" t="s">
        <v>194</v>
      </c>
      <c r="AU502" s="200" t="s">
        <v>84</v>
      </c>
      <c r="AV502" s="13" t="s">
        <v>92</v>
      </c>
      <c r="AW502" s="13" t="s">
        <v>32</v>
      </c>
      <c r="AX502" s="13" t="s">
        <v>76</v>
      </c>
      <c r="AY502" s="200" t="s">
        <v>185</v>
      </c>
    </row>
    <row r="503" s="13" customFormat="1">
      <c r="A503" s="13"/>
      <c r="B503" s="199"/>
      <c r="C503" s="13"/>
      <c r="D503" s="194" t="s">
        <v>194</v>
      </c>
      <c r="E503" s="200" t="s">
        <v>1</v>
      </c>
      <c r="F503" s="201" t="s">
        <v>4158</v>
      </c>
      <c r="G503" s="13"/>
      <c r="H503" s="202">
        <v>4.9829999999999997</v>
      </c>
      <c r="I503" s="203"/>
      <c r="J503" s="13"/>
      <c r="K503" s="13"/>
      <c r="L503" s="199"/>
      <c r="M503" s="204"/>
      <c r="N503" s="205"/>
      <c r="O503" s="205"/>
      <c r="P503" s="205"/>
      <c r="Q503" s="205"/>
      <c r="R503" s="205"/>
      <c r="S503" s="205"/>
      <c r="T503" s="206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T503" s="200" t="s">
        <v>194</v>
      </c>
      <c r="AU503" s="200" t="s">
        <v>84</v>
      </c>
      <c r="AV503" s="13" t="s">
        <v>92</v>
      </c>
      <c r="AW503" s="13" t="s">
        <v>32</v>
      </c>
      <c r="AX503" s="13" t="s">
        <v>76</v>
      </c>
      <c r="AY503" s="200" t="s">
        <v>185</v>
      </c>
    </row>
    <row r="504" s="13" customFormat="1">
      <c r="A504" s="13"/>
      <c r="B504" s="199"/>
      <c r="C504" s="13"/>
      <c r="D504" s="194" t="s">
        <v>194</v>
      </c>
      <c r="E504" s="200" t="s">
        <v>1</v>
      </c>
      <c r="F504" s="201" t="s">
        <v>4160</v>
      </c>
      <c r="G504" s="13"/>
      <c r="H504" s="202">
        <v>3.6600000000000001</v>
      </c>
      <c r="I504" s="203"/>
      <c r="J504" s="13"/>
      <c r="K504" s="13"/>
      <c r="L504" s="199"/>
      <c r="M504" s="204"/>
      <c r="N504" s="205"/>
      <c r="O504" s="205"/>
      <c r="P504" s="205"/>
      <c r="Q504" s="205"/>
      <c r="R504" s="205"/>
      <c r="S504" s="205"/>
      <c r="T504" s="206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T504" s="200" t="s">
        <v>194</v>
      </c>
      <c r="AU504" s="200" t="s">
        <v>84</v>
      </c>
      <c r="AV504" s="13" t="s">
        <v>92</v>
      </c>
      <c r="AW504" s="13" t="s">
        <v>32</v>
      </c>
      <c r="AX504" s="13" t="s">
        <v>76</v>
      </c>
      <c r="AY504" s="200" t="s">
        <v>185</v>
      </c>
    </row>
    <row r="505" s="13" customFormat="1">
      <c r="A505" s="13"/>
      <c r="B505" s="199"/>
      <c r="C505" s="13"/>
      <c r="D505" s="194" t="s">
        <v>194</v>
      </c>
      <c r="E505" s="200" t="s">
        <v>1</v>
      </c>
      <c r="F505" s="201" t="s">
        <v>4161</v>
      </c>
      <c r="G505" s="13"/>
      <c r="H505" s="202">
        <v>5.0279999999999996</v>
      </c>
      <c r="I505" s="203"/>
      <c r="J505" s="13"/>
      <c r="K505" s="13"/>
      <c r="L505" s="199"/>
      <c r="M505" s="204"/>
      <c r="N505" s="205"/>
      <c r="O505" s="205"/>
      <c r="P505" s="205"/>
      <c r="Q505" s="205"/>
      <c r="R505" s="205"/>
      <c r="S505" s="205"/>
      <c r="T505" s="206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T505" s="200" t="s">
        <v>194</v>
      </c>
      <c r="AU505" s="200" t="s">
        <v>84</v>
      </c>
      <c r="AV505" s="13" t="s">
        <v>92</v>
      </c>
      <c r="AW505" s="13" t="s">
        <v>32</v>
      </c>
      <c r="AX505" s="13" t="s">
        <v>76</v>
      </c>
      <c r="AY505" s="200" t="s">
        <v>185</v>
      </c>
    </row>
    <row r="506" s="13" customFormat="1">
      <c r="A506" s="13"/>
      <c r="B506" s="199"/>
      <c r="C506" s="13"/>
      <c r="D506" s="194" t="s">
        <v>194</v>
      </c>
      <c r="E506" s="200" t="s">
        <v>1</v>
      </c>
      <c r="F506" s="201" t="s">
        <v>4163</v>
      </c>
      <c r="G506" s="13"/>
      <c r="H506" s="202">
        <v>9.6959999999999997</v>
      </c>
      <c r="I506" s="203"/>
      <c r="J506" s="13"/>
      <c r="K506" s="13"/>
      <c r="L506" s="199"/>
      <c r="M506" s="204"/>
      <c r="N506" s="205"/>
      <c r="O506" s="205"/>
      <c r="P506" s="205"/>
      <c r="Q506" s="205"/>
      <c r="R506" s="205"/>
      <c r="S506" s="205"/>
      <c r="T506" s="206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T506" s="200" t="s">
        <v>194</v>
      </c>
      <c r="AU506" s="200" t="s">
        <v>84</v>
      </c>
      <c r="AV506" s="13" t="s">
        <v>92</v>
      </c>
      <c r="AW506" s="13" t="s">
        <v>32</v>
      </c>
      <c r="AX506" s="13" t="s">
        <v>76</v>
      </c>
      <c r="AY506" s="200" t="s">
        <v>185</v>
      </c>
    </row>
    <row r="507" s="13" customFormat="1">
      <c r="A507" s="13"/>
      <c r="B507" s="199"/>
      <c r="C507" s="13"/>
      <c r="D507" s="194" t="s">
        <v>194</v>
      </c>
      <c r="E507" s="200" t="s">
        <v>1</v>
      </c>
      <c r="F507" s="201" t="s">
        <v>4159</v>
      </c>
      <c r="G507" s="13"/>
      <c r="H507" s="202">
        <v>1.47</v>
      </c>
      <c r="I507" s="203"/>
      <c r="J507" s="13"/>
      <c r="K507" s="13"/>
      <c r="L507" s="199"/>
      <c r="M507" s="204"/>
      <c r="N507" s="205"/>
      <c r="O507" s="205"/>
      <c r="P507" s="205"/>
      <c r="Q507" s="205"/>
      <c r="R507" s="205"/>
      <c r="S507" s="205"/>
      <c r="T507" s="206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T507" s="200" t="s">
        <v>194</v>
      </c>
      <c r="AU507" s="200" t="s">
        <v>84</v>
      </c>
      <c r="AV507" s="13" t="s">
        <v>92</v>
      </c>
      <c r="AW507" s="13" t="s">
        <v>32</v>
      </c>
      <c r="AX507" s="13" t="s">
        <v>76</v>
      </c>
      <c r="AY507" s="200" t="s">
        <v>185</v>
      </c>
    </row>
    <row r="508" s="13" customFormat="1">
      <c r="A508" s="13"/>
      <c r="B508" s="199"/>
      <c r="C508" s="13"/>
      <c r="D508" s="194" t="s">
        <v>194</v>
      </c>
      <c r="E508" s="200" t="s">
        <v>1</v>
      </c>
      <c r="F508" s="201" t="s">
        <v>4162</v>
      </c>
      <c r="G508" s="13"/>
      <c r="H508" s="202">
        <v>3.0840000000000001</v>
      </c>
      <c r="I508" s="203"/>
      <c r="J508" s="13"/>
      <c r="K508" s="13"/>
      <c r="L508" s="199"/>
      <c r="M508" s="204"/>
      <c r="N508" s="205"/>
      <c r="O508" s="205"/>
      <c r="P508" s="205"/>
      <c r="Q508" s="205"/>
      <c r="R508" s="205"/>
      <c r="S508" s="205"/>
      <c r="T508" s="206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T508" s="200" t="s">
        <v>194</v>
      </c>
      <c r="AU508" s="200" t="s">
        <v>84</v>
      </c>
      <c r="AV508" s="13" t="s">
        <v>92</v>
      </c>
      <c r="AW508" s="13" t="s">
        <v>32</v>
      </c>
      <c r="AX508" s="13" t="s">
        <v>76</v>
      </c>
      <c r="AY508" s="200" t="s">
        <v>185</v>
      </c>
    </row>
    <row r="509" s="13" customFormat="1">
      <c r="A509" s="13"/>
      <c r="B509" s="199"/>
      <c r="C509" s="13"/>
      <c r="D509" s="194" t="s">
        <v>194</v>
      </c>
      <c r="E509" s="200" t="s">
        <v>1</v>
      </c>
      <c r="F509" s="201" t="s">
        <v>4164</v>
      </c>
      <c r="G509" s="13"/>
      <c r="H509" s="202">
        <v>5.4809999999999999</v>
      </c>
      <c r="I509" s="203"/>
      <c r="J509" s="13"/>
      <c r="K509" s="13"/>
      <c r="L509" s="199"/>
      <c r="M509" s="204"/>
      <c r="N509" s="205"/>
      <c r="O509" s="205"/>
      <c r="P509" s="205"/>
      <c r="Q509" s="205"/>
      <c r="R509" s="205"/>
      <c r="S509" s="205"/>
      <c r="T509" s="206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T509" s="200" t="s">
        <v>194</v>
      </c>
      <c r="AU509" s="200" t="s">
        <v>84</v>
      </c>
      <c r="AV509" s="13" t="s">
        <v>92</v>
      </c>
      <c r="AW509" s="13" t="s">
        <v>32</v>
      </c>
      <c r="AX509" s="13" t="s">
        <v>76</v>
      </c>
      <c r="AY509" s="200" t="s">
        <v>185</v>
      </c>
    </row>
    <row r="510" s="15" customFormat="1">
      <c r="A510" s="15"/>
      <c r="B510" s="226"/>
      <c r="C510" s="15"/>
      <c r="D510" s="194" t="s">
        <v>194</v>
      </c>
      <c r="E510" s="227" t="s">
        <v>1</v>
      </c>
      <c r="F510" s="228" t="s">
        <v>276</v>
      </c>
      <c r="G510" s="15"/>
      <c r="H510" s="229">
        <v>40.770000000000003</v>
      </c>
      <c r="I510" s="230"/>
      <c r="J510" s="15"/>
      <c r="K510" s="15"/>
      <c r="L510" s="226"/>
      <c r="M510" s="231"/>
      <c r="N510" s="232"/>
      <c r="O510" s="232"/>
      <c r="P510" s="232"/>
      <c r="Q510" s="232"/>
      <c r="R510" s="232"/>
      <c r="S510" s="232"/>
      <c r="T510" s="233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T510" s="227" t="s">
        <v>194</v>
      </c>
      <c r="AU510" s="227" t="s">
        <v>84</v>
      </c>
      <c r="AV510" s="15" t="s">
        <v>191</v>
      </c>
      <c r="AW510" s="15" t="s">
        <v>32</v>
      </c>
      <c r="AX510" s="15" t="s">
        <v>84</v>
      </c>
      <c r="AY510" s="227" t="s">
        <v>185</v>
      </c>
    </row>
    <row r="511" s="14" customFormat="1">
      <c r="A511" s="14"/>
      <c r="B511" s="219"/>
      <c r="C511" s="14"/>
      <c r="D511" s="194" t="s">
        <v>194</v>
      </c>
      <c r="E511" s="220" t="s">
        <v>1</v>
      </c>
      <c r="F511" s="221" t="s">
        <v>4155</v>
      </c>
      <c r="G511" s="14"/>
      <c r="H511" s="220" t="s">
        <v>1</v>
      </c>
      <c r="I511" s="222"/>
      <c r="J511" s="14"/>
      <c r="K511" s="14"/>
      <c r="L511" s="219"/>
      <c r="M511" s="223"/>
      <c r="N511" s="224"/>
      <c r="O511" s="224"/>
      <c r="P511" s="224"/>
      <c r="Q511" s="224"/>
      <c r="R511" s="224"/>
      <c r="S511" s="224"/>
      <c r="T511" s="225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T511" s="220" t="s">
        <v>194</v>
      </c>
      <c r="AU511" s="220" t="s">
        <v>84</v>
      </c>
      <c r="AV511" s="14" t="s">
        <v>84</v>
      </c>
      <c r="AW511" s="14" t="s">
        <v>32</v>
      </c>
      <c r="AX511" s="14" t="s">
        <v>76</v>
      </c>
      <c r="AY511" s="220" t="s">
        <v>185</v>
      </c>
    </row>
    <row r="512" s="2" customFormat="1" ht="16.5" customHeight="1">
      <c r="A512" s="38"/>
      <c r="B512" s="180"/>
      <c r="C512" s="209" t="s">
        <v>476</v>
      </c>
      <c r="D512" s="209" t="s">
        <v>240</v>
      </c>
      <c r="E512" s="210" t="s">
        <v>4069</v>
      </c>
      <c r="F512" s="211" t="s">
        <v>4070</v>
      </c>
      <c r="G512" s="212" t="s">
        <v>4071</v>
      </c>
      <c r="H512" s="213">
        <v>87.311999999999998</v>
      </c>
      <c r="I512" s="214"/>
      <c r="J512" s="215">
        <f>ROUND(I512*H512,2)</f>
        <v>0</v>
      </c>
      <c r="K512" s="211" t="s">
        <v>199</v>
      </c>
      <c r="L512" s="216"/>
      <c r="M512" s="217" t="s">
        <v>1</v>
      </c>
      <c r="N512" s="218" t="s">
        <v>42</v>
      </c>
      <c r="O512" s="77"/>
      <c r="P512" s="190">
        <f>O512*H512</f>
        <v>0</v>
      </c>
      <c r="Q512" s="190">
        <v>0.001</v>
      </c>
      <c r="R512" s="190">
        <f>Q512*H512</f>
        <v>0.087312000000000001</v>
      </c>
      <c r="S512" s="190">
        <v>0</v>
      </c>
      <c r="T512" s="191">
        <f>S512*H512</f>
        <v>0</v>
      </c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R512" s="192" t="s">
        <v>414</v>
      </c>
      <c r="AT512" s="192" t="s">
        <v>240</v>
      </c>
      <c r="AU512" s="192" t="s">
        <v>84</v>
      </c>
      <c r="AY512" s="19" t="s">
        <v>185</v>
      </c>
      <c r="BE512" s="193">
        <f>IF(N512="základní",J512,0)</f>
        <v>0</v>
      </c>
      <c r="BF512" s="193">
        <f>IF(N512="snížená",J512,0)</f>
        <v>0</v>
      </c>
      <c r="BG512" s="193">
        <f>IF(N512="zákl. přenesená",J512,0)</f>
        <v>0</v>
      </c>
      <c r="BH512" s="193">
        <f>IF(N512="sníž. přenesená",J512,0)</f>
        <v>0</v>
      </c>
      <c r="BI512" s="193">
        <f>IF(N512="nulová",J512,0)</f>
        <v>0</v>
      </c>
      <c r="BJ512" s="19" t="s">
        <v>92</v>
      </c>
      <c r="BK512" s="193">
        <f>ROUND(I512*H512,2)</f>
        <v>0</v>
      </c>
      <c r="BL512" s="19" t="s">
        <v>301</v>
      </c>
      <c r="BM512" s="192" t="s">
        <v>4318</v>
      </c>
    </row>
    <row r="513" s="2" customFormat="1">
      <c r="A513" s="38"/>
      <c r="B513" s="39"/>
      <c r="C513" s="38"/>
      <c r="D513" s="194" t="s">
        <v>193</v>
      </c>
      <c r="E513" s="38"/>
      <c r="F513" s="195" t="s">
        <v>4070</v>
      </c>
      <c r="G513" s="38"/>
      <c r="H513" s="38"/>
      <c r="I513" s="196"/>
      <c r="J513" s="38"/>
      <c r="K513" s="38"/>
      <c r="L513" s="39"/>
      <c r="M513" s="197"/>
      <c r="N513" s="198"/>
      <c r="O513" s="77"/>
      <c r="P513" s="77"/>
      <c r="Q513" s="77"/>
      <c r="R513" s="77"/>
      <c r="S513" s="77"/>
      <c r="T513" s="78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T513" s="19" t="s">
        <v>193</v>
      </c>
      <c r="AU513" s="19" t="s">
        <v>84</v>
      </c>
    </row>
    <row r="514" s="13" customFormat="1">
      <c r="A514" s="13"/>
      <c r="B514" s="199"/>
      <c r="C514" s="13"/>
      <c r="D514" s="194" t="s">
        <v>194</v>
      </c>
      <c r="E514" s="200" t="s">
        <v>1</v>
      </c>
      <c r="F514" s="201" t="s">
        <v>4319</v>
      </c>
      <c r="G514" s="13"/>
      <c r="H514" s="202">
        <v>87.311999999999998</v>
      </c>
      <c r="I514" s="203"/>
      <c r="J514" s="13"/>
      <c r="K514" s="13"/>
      <c r="L514" s="199"/>
      <c r="M514" s="204"/>
      <c r="N514" s="205"/>
      <c r="O514" s="205"/>
      <c r="P514" s="205"/>
      <c r="Q514" s="205"/>
      <c r="R514" s="205"/>
      <c r="S514" s="205"/>
      <c r="T514" s="206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T514" s="200" t="s">
        <v>194</v>
      </c>
      <c r="AU514" s="200" t="s">
        <v>84</v>
      </c>
      <c r="AV514" s="13" t="s">
        <v>92</v>
      </c>
      <c r="AW514" s="13" t="s">
        <v>32</v>
      </c>
      <c r="AX514" s="13" t="s">
        <v>84</v>
      </c>
      <c r="AY514" s="200" t="s">
        <v>185</v>
      </c>
    </row>
    <row r="515" s="2" customFormat="1" ht="55.5" customHeight="1">
      <c r="A515" s="38"/>
      <c r="B515" s="180"/>
      <c r="C515" s="181" t="s">
        <v>486</v>
      </c>
      <c r="D515" s="181" t="s">
        <v>187</v>
      </c>
      <c r="E515" s="182" t="s">
        <v>4074</v>
      </c>
      <c r="F515" s="183" t="s">
        <v>4075</v>
      </c>
      <c r="G515" s="184" t="s">
        <v>190</v>
      </c>
      <c r="H515" s="185">
        <v>5.7480000000000002</v>
      </c>
      <c r="I515" s="186"/>
      <c r="J515" s="187">
        <f>ROUND(I515*H515,2)</f>
        <v>0</v>
      </c>
      <c r="K515" s="183" t="s">
        <v>4076</v>
      </c>
      <c r="L515" s="39"/>
      <c r="M515" s="188" t="s">
        <v>1</v>
      </c>
      <c r="N515" s="189" t="s">
        <v>42</v>
      </c>
      <c r="O515" s="77"/>
      <c r="P515" s="190">
        <f>O515*H515</f>
        <v>0</v>
      </c>
      <c r="Q515" s="190">
        <v>0</v>
      </c>
      <c r="R515" s="190">
        <f>Q515*H515</f>
        <v>0</v>
      </c>
      <c r="S515" s="190">
        <v>0</v>
      </c>
      <c r="T515" s="191">
        <f>S515*H515</f>
        <v>0</v>
      </c>
      <c r="U515" s="38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R515" s="192" t="s">
        <v>301</v>
      </c>
      <c r="AT515" s="192" t="s">
        <v>187</v>
      </c>
      <c r="AU515" s="192" t="s">
        <v>84</v>
      </c>
      <c r="AY515" s="19" t="s">
        <v>185</v>
      </c>
      <c r="BE515" s="193">
        <f>IF(N515="základní",J515,0)</f>
        <v>0</v>
      </c>
      <c r="BF515" s="193">
        <f>IF(N515="snížená",J515,0)</f>
        <v>0</v>
      </c>
      <c r="BG515" s="193">
        <f>IF(N515="zákl. přenesená",J515,0)</f>
        <v>0</v>
      </c>
      <c r="BH515" s="193">
        <f>IF(N515="sníž. přenesená",J515,0)</f>
        <v>0</v>
      </c>
      <c r="BI515" s="193">
        <f>IF(N515="nulová",J515,0)</f>
        <v>0</v>
      </c>
      <c r="BJ515" s="19" t="s">
        <v>92</v>
      </c>
      <c r="BK515" s="193">
        <f>ROUND(I515*H515,2)</f>
        <v>0</v>
      </c>
      <c r="BL515" s="19" t="s">
        <v>301</v>
      </c>
      <c r="BM515" s="192" t="s">
        <v>4320</v>
      </c>
    </row>
    <row r="516" s="2" customFormat="1">
      <c r="A516" s="38"/>
      <c r="B516" s="39"/>
      <c r="C516" s="38"/>
      <c r="D516" s="194" t="s">
        <v>193</v>
      </c>
      <c r="E516" s="38"/>
      <c r="F516" s="195" t="s">
        <v>4075</v>
      </c>
      <c r="G516" s="38"/>
      <c r="H516" s="38"/>
      <c r="I516" s="196"/>
      <c r="J516" s="38"/>
      <c r="K516" s="38"/>
      <c r="L516" s="39"/>
      <c r="M516" s="197"/>
      <c r="N516" s="198"/>
      <c r="O516" s="77"/>
      <c r="P516" s="77"/>
      <c r="Q516" s="77"/>
      <c r="R516" s="77"/>
      <c r="S516" s="77"/>
      <c r="T516" s="78"/>
      <c r="U516" s="38"/>
      <c r="V516" s="38"/>
      <c r="W516" s="38"/>
      <c r="X516" s="38"/>
      <c r="Y516" s="38"/>
      <c r="Z516" s="38"/>
      <c r="AA516" s="38"/>
      <c r="AB516" s="38"/>
      <c r="AC516" s="38"/>
      <c r="AD516" s="38"/>
      <c r="AE516" s="38"/>
      <c r="AT516" s="19" t="s">
        <v>193</v>
      </c>
      <c r="AU516" s="19" t="s">
        <v>84</v>
      </c>
    </row>
    <row r="517" s="14" customFormat="1">
      <c r="A517" s="14"/>
      <c r="B517" s="219"/>
      <c r="C517" s="14"/>
      <c r="D517" s="194" t="s">
        <v>194</v>
      </c>
      <c r="E517" s="220" t="s">
        <v>1</v>
      </c>
      <c r="F517" s="221" t="s">
        <v>4119</v>
      </c>
      <c r="G517" s="14"/>
      <c r="H517" s="220" t="s">
        <v>1</v>
      </c>
      <c r="I517" s="222"/>
      <c r="J517" s="14"/>
      <c r="K517" s="14"/>
      <c r="L517" s="219"/>
      <c r="M517" s="223"/>
      <c r="N517" s="224"/>
      <c r="O517" s="224"/>
      <c r="P517" s="224"/>
      <c r="Q517" s="224"/>
      <c r="R517" s="224"/>
      <c r="S517" s="224"/>
      <c r="T517" s="225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T517" s="220" t="s">
        <v>194</v>
      </c>
      <c r="AU517" s="220" t="s">
        <v>84</v>
      </c>
      <c r="AV517" s="14" t="s">
        <v>84</v>
      </c>
      <c r="AW517" s="14" t="s">
        <v>32</v>
      </c>
      <c r="AX517" s="14" t="s">
        <v>76</v>
      </c>
      <c r="AY517" s="220" t="s">
        <v>185</v>
      </c>
    </row>
    <row r="518" s="14" customFormat="1">
      <c r="A518" s="14"/>
      <c r="B518" s="219"/>
      <c r="C518" s="14"/>
      <c r="D518" s="194" t="s">
        <v>194</v>
      </c>
      <c r="E518" s="220" t="s">
        <v>1</v>
      </c>
      <c r="F518" s="221" t="s">
        <v>4078</v>
      </c>
      <c r="G518" s="14"/>
      <c r="H518" s="220" t="s">
        <v>1</v>
      </c>
      <c r="I518" s="222"/>
      <c r="J518" s="14"/>
      <c r="K518" s="14"/>
      <c r="L518" s="219"/>
      <c r="M518" s="223"/>
      <c r="N518" s="224"/>
      <c r="O518" s="224"/>
      <c r="P518" s="224"/>
      <c r="Q518" s="224"/>
      <c r="R518" s="224"/>
      <c r="S518" s="224"/>
      <c r="T518" s="225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T518" s="220" t="s">
        <v>194</v>
      </c>
      <c r="AU518" s="220" t="s">
        <v>84</v>
      </c>
      <c r="AV518" s="14" t="s">
        <v>84</v>
      </c>
      <c r="AW518" s="14" t="s">
        <v>32</v>
      </c>
      <c r="AX518" s="14" t="s">
        <v>76</v>
      </c>
      <c r="AY518" s="220" t="s">
        <v>185</v>
      </c>
    </row>
    <row r="519" s="13" customFormat="1">
      <c r="A519" s="13"/>
      <c r="B519" s="199"/>
      <c r="C519" s="13"/>
      <c r="D519" s="194" t="s">
        <v>194</v>
      </c>
      <c r="E519" s="200" t="s">
        <v>1</v>
      </c>
      <c r="F519" s="201" t="s">
        <v>4291</v>
      </c>
      <c r="G519" s="13"/>
      <c r="H519" s="202">
        <v>5.7480000000000002</v>
      </c>
      <c r="I519" s="203"/>
      <c r="J519" s="13"/>
      <c r="K519" s="13"/>
      <c r="L519" s="199"/>
      <c r="M519" s="204"/>
      <c r="N519" s="205"/>
      <c r="O519" s="205"/>
      <c r="P519" s="205"/>
      <c r="Q519" s="205"/>
      <c r="R519" s="205"/>
      <c r="S519" s="205"/>
      <c r="T519" s="206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T519" s="200" t="s">
        <v>194</v>
      </c>
      <c r="AU519" s="200" t="s">
        <v>84</v>
      </c>
      <c r="AV519" s="13" t="s">
        <v>92</v>
      </c>
      <c r="AW519" s="13" t="s">
        <v>32</v>
      </c>
      <c r="AX519" s="13" t="s">
        <v>76</v>
      </c>
      <c r="AY519" s="200" t="s">
        <v>185</v>
      </c>
    </row>
    <row r="520" s="15" customFormat="1">
      <c r="A520" s="15"/>
      <c r="B520" s="226"/>
      <c r="C520" s="15"/>
      <c r="D520" s="194" t="s">
        <v>194</v>
      </c>
      <c r="E520" s="227" t="s">
        <v>1</v>
      </c>
      <c r="F520" s="228" t="s">
        <v>276</v>
      </c>
      <c r="G520" s="15"/>
      <c r="H520" s="229">
        <v>5.7480000000000002</v>
      </c>
      <c r="I520" s="230"/>
      <c r="J520" s="15"/>
      <c r="K520" s="15"/>
      <c r="L520" s="226"/>
      <c r="M520" s="231"/>
      <c r="N520" s="232"/>
      <c r="O520" s="232"/>
      <c r="P520" s="232"/>
      <c r="Q520" s="232"/>
      <c r="R520" s="232"/>
      <c r="S520" s="232"/>
      <c r="T520" s="233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T520" s="227" t="s">
        <v>194</v>
      </c>
      <c r="AU520" s="227" t="s">
        <v>84</v>
      </c>
      <c r="AV520" s="15" t="s">
        <v>191</v>
      </c>
      <c r="AW520" s="15" t="s">
        <v>32</v>
      </c>
      <c r="AX520" s="15" t="s">
        <v>84</v>
      </c>
      <c r="AY520" s="227" t="s">
        <v>185</v>
      </c>
    </row>
    <row r="521" s="2" customFormat="1" ht="37.8" customHeight="1">
      <c r="A521" s="38"/>
      <c r="B521" s="180"/>
      <c r="C521" s="181" t="s">
        <v>492</v>
      </c>
      <c r="D521" s="181" t="s">
        <v>187</v>
      </c>
      <c r="E521" s="182" t="s">
        <v>4079</v>
      </c>
      <c r="F521" s="183" t="s">
        <v>4080</v>
      </c>
      <c r="G521" s="184" t="s">
        <v>190</v>
      </c>
      <c r="H521" s="185">
        <v>248.636</v>
      </c>
      <c r="I521" s="186"/>
      <c r="J521" s="187">
        <f>ROUND(I521*H521,2)</f>
        <v>0</v>
      </c>
      <c r="K521" s="183" t="s">
        <v>199</v>
      </c>
      <c r="L521" s="39"/>
      <c r="M521" s="188" t="s">
        <v>1</v>
      </c>
      <c r="N521" s="189" t="s">
        <v>42</v>
      </c>
      <c r="O521" s="77"/>
      <c r="P521" s="190">
        <f>O521*H521</f>
        <v>0</v>
      </c>
      <c r="Q521" s="190">
        <v>0.0060000000000000001</v>
      </c>
      <c r="R521" s="190">
        <f>Q521*H521</f>
        <v>1.491816</v>
      </c>
      <c r="S521" s="190">
        <v>0</v>
      </c>
      <c r="T521" s="191">
        <f>S521*H521</f>
        <v>0</v>
      </c>
      <c r="U521" s="38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R521" s="192" t="s">
        <v>301</v>
      </c>
      <c r="AT521" s="192" t="s">
        <v>187</v>
      </c>
      <c r="AU521" s="192" t="s">
        <v>84</v>
      </c>
      <c r="AY521" s="19" t="s">
        <v>185</v>
      </c>
      <c r="BE521" s="193">
        <f>IF(N521="základní",J521,0)</f>
        <v>0</v>
      </c>
      <c r="BF521" s="193">
        <f>IF(N521="snížená",J521,0)</f>
        <v>0</v>
      </c>
      <c r="BG521" s="193">
        <f>IF(N521="zákl. přenesená",J521,0)</f>
        <v>0</v>
      </c>
      <c r="BH521" s="193">
        <f>IF(N521="sníž. přenesená",J521,0)</f>
        <v>0</v>
      </c>
      <c r="BI521" s="193">
        <f>IF(N521="nulová",J521,0)</f>
        <v>0</v>
      </c>
      <c r="BJ521" s="19" t="s">
        <v>92</v>
      </c>
      <c r="BK521" s="193">
        <f>ROUND(I521*H521,2)</f>
        <v>0</v>
      </c>
      <c r="BL521" s="19" t="s">
        <v>301</v>
      </c>
      <c r="BM521" s="192" t="s">
        <v>4321</v>
      </c>
    </row>
    <row r="522" s="2" customFormat="1">
      <c r="A522" s="38"/>
      <c r="B522" s="39"/>
      <c r="C522" s="38"/>
      <c r="D522" s="194" t="s">
        <v>193</v>
      </c>
      <c r="E522" s="38"/>
      <c r="F522" s="195" t="s">
        <v>4080</v>
      </c>
      <c r="G522" s="38"/>
      <c r="H522" s="38"/>
      <c r="I522" s="196"/>
      <c r="J522" s="38"/>
      <c r="K522" s="38"/>
      <c r="L522" s="39"/>
      <c r="M522" s="197"/>
      <c r="N522" s="198"/>
      <c r="O522" s="77"/>
      <c r="P522" s="77"/>
      <c r="Q522" s="77"/>
      <c r="R522" s="77"/>
      <c r="S522" s="77"/>
      <c r="T522" s="78"/>
      <c r="U522" s="38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T522" s="19" t="s">
        <v>193</v>
      </c>
      <c r="AU522" s="19" t="s">
        <v>84</v>
      </c>
    </row>
    <row r="523" s="2" customFormat="1">
      <c r="A523" s="38"/>
      <c r="B523" s="39"/>
      <c r="C523" s="38"/>
      <c r="D523" s="207" t="s">
        <v>201</v>
      </c>
      <c r="E523" s="38"/>
      <c r="F523" s="208" t="s">
        <v>4082</v>
      </c>
      <c r="G523" s="38"/>
      <c r="H523" s="38"/>
      <c r="I523" s="196"/>
      <c r="J523" s="38"/>
      <c r="K523" s="38"/>
      <c r="L523" s="39"/>
      <c r="M523" s="197"/>
      <c r="N523" s="198"/>
      <c r="O523" s="77"/>
      <c r="P523" s="77"/>
      <c r="Q523" s="77"/>
      <c r="R523" s="77"/>
      <c r="S523" s="77"/>
      <c r="T523" s="78"/>
      <c r="U523" s="38"/>
      <c r="V523" s="38"/>
      <c r="W523" s="38"/>
      <c r="X523" s="38"/>
      <c r="Y523" s="38"/>
      <c r="Z523" s="38"/>
      <c r="AA523" s="38"/>
      <c r="AB523" s="38"/>
      <c r="AC523" s="38"/>
      <c r="AD523" s="38"/>
      <c r="AE523" s="38"/>
      <c r="AT523" s="19" t="s">
        <v>201</v>
      </c>
      <c r="AU523" s="19" t="s">
        <v>84</v>
      </c>
    </row>
    <row r="524" s="14" customFormat="1">
      <c r="A524" s="14"/>
      <c r="B524" s="219"/>
      <c r="C524" s="14"/>
      <c r="D524" s="194" t="s">
        <v>194</v>
      </c>
      <c r="E524" s="220" t="s">
        <v>1</v>
      </c>
      <c r="F524" s="221" t="s">
        <v>4119</v>
      </c>
      <c r="G524" s="14"/>
      <c r="H524" s="220" t="s">
        <v>1</v>
      </c>
      <c r="I524" s="222"/>
      <c r="J524" s="14"/>
      <c r="K524" s="14"/>
      <c r="L524" s="219"/>
      <c r="M524" s="223"/>
      <c r="N524" s="224"/>
      <c r="O524" s="224"/>
      <c r="P524" s="224"/>
      <c r="Q524" s="224"/>
      <c r="R524" s="224"/>
      <c r="S524" s="224"/>
      <c r="T524" s="225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T524" s="220" t="s">
        <v>194</v>
      </c>
      <c r="AU524" s="220" t="s">
        <v>84</v>
      </c>
      <c r="AV524" s="14" t="s">
        <v>84</v>
      </c>
      <c r="AW524" s="14" t="s">
        <v>32</v>
      </c>
      <c r="AX524" s="14" t="s">
        <v>76</v>
      </c>
      <c r="AY524" s="220" t="s">
        <v>185</v>
      </c>
    </row>
    <row r="525" s="14" customFormat="1">
      <c r="A525" s="14"/>
      <c r="B525" s="219"/>
      <c r="C525" s="14"/>
      <c r="D525" s="194" t="s">
        <v>194</v>
      </c>
      <c r="E525" s="220" t="s">
        <v>1</v>
      </c>
      <c r="F525" s="221" t="s">
        <v>4322</v>
      </c>
      <c r="G525" s="14"/>
      <c r="H525" s="220" t="s">
        <v>1</v>
      </c>
      <c r="I525" s="222"/>
      <c r="J525" s="14"/>
      <c r="K525" s="14"/>
      <c r="L525" s="219"/>
      <c r="M525" s="223"/>
      <c r="N525" s="224"/>
      <c r="O525" s="224"/>
      <c r="P525" s="224"/>
      <c r="Q525" s="224"/>
      <c r="R525" s="224"/>
      <c r="S525" s="224"/>
      <c r="T525" s="225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T525" s="220" t="s">
        <v>194</v>
      </c>
      <c r="AU525" s="220" t="s">
        <v>84</v>
      </c>
      <c r="AV525" s="14" t="s">
        <v>84</v>
      </c>
      <c r="AW525" s="14" t="s">
        <v>32</v>
      </c>
      <c r="AX525" s="14" t="s">
        <v>76</v>
      </c>
      <c r="AY525" s="220" t="s">
        <v>185</v>
      </c>
    </row>
    <row r="526" s="13" customFormat="1">
      <c r="A526" s="13"/>
      <c r="B526" s="199"/>
      <c r="C526" s="13"/>
      <c r="D526" s="194" t="s">
        <v>194</v>
      </c>
      <c r="E526" s="200" t="s">
        <v>1</v>
      </c>
      <c r="F526" s="201" t="s">
        <v>4283</v>
      </c>
      <c r="G526" s="13"/>
      <c r="H526" s="202">
        <v>37.573999999999998</v>
      </c>
      <c r="I526" s="203"/>
      <c r="J526" s="13"/>
      <c r="K526" s="13"/>
      <c r="L526" s="199"/>
      <c r="M526" s="204"/>
      <c r="N526" s="205"/>
      <c r="O526" s="205"/>
      <c r="P526" s="205"/>
      <c r="Q526" s="205"/>
      <c r="R526" s="205"/>
      <c r="S526" s="205"/>
      <c r="T526" s="206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T526" s="200" t="s">
        <v>194</v>
      </c>
      <c r="AU526" s="200" t="s">
        <v>84</v>
      </c>
      <c r="AV526" s="13" t="s">
        <v>92</v>
      </c>
      <c r="AW526" s="13" t="s">
        <v>32</v>
      </c>
      <c r="AX526" s="13" t="s">
        <v>76</v>
      </c>
      <c r="AY526" s="200" t="s">
        <v>185</v>
      </c>
    </row>
    <row r="527" s="13" customFormat="1">
      <c r="A527" s="13"/>
      <c r="B527" s="199"/>
      <c r="C527" s="13"/>
      <c r="D527" s="194" t="s">
        <v>194</v>
      </c>
      <c r="E527" s="200" t="s">
        <v>1</v>
      </c>
      <c r="F527" s="201" t="s">
        <v>4298</v>
      </c>
      <c r="G527" s="13"/>
      <c r="H527" s="202">
        <v>105.012</v>
      </c>
      <c r="I527" s="203"/>
      <c r="J527" s="13"/>
      <c r="K527" s="13"/>
      <c r="L527" s="199"/>
      <c r="M527" s="204"/>
      <c r="N527" s="205"/>
      <c r="O527" s="205"/>
      <c r="P527" s="205"/>
      <c r="Q527" s="205"/>
      <c r="R527" s="205"/>
      <c r="S527" s="205"/>
      <c r="T527" s="206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T527" s="200" t="s">
        <v>194</v>
      </c>
      <c r="AU527" s="200" t="s">
        <v>84</v>
      </c>
      <c r="AV527" s="13" t="s">
        <v>92</v>
      </c>
      <c r="AW527" s="13" t="s">
        <v>32</v>
      </c>
      <c r="AX527" s="13" t="s">
        <v>76</v>
      </c>
      <c r="AY527" s="200" t="s">
        <v>185</v>
      </c>
    </row>
    <row r="528" s="13" customFormat="1">
      <c r="A528" s="13"/>
      <c r="B528" s="199"/>
      <c r="C528" s="13"/>
      <c r="D528" s="194" t="s">
        <v>194</v>
      </c>
      <c r="E528" s="200" t="s">
        <v>1</v>
      </c>
      <c r="F528" s="201" t="s">
        <v>4285</v>
      </c>
      <c r="G528" s="13"/>
      <c r="H528" s="202">
        <v>106.05</v>
      </c>
      <c r="I528" s="203"/>
      <c r="J528" s="13"/>
      <c r="K528" s="13"/>
      <c r="L528" s="199"/>
      <c r="M528" s="204"/>
      <c r="N528" s="205"/>
      <c r="O528" s="205"/>
      <c r="P528" s="205"/>
      <c r="Q528" s="205"/>
      <c r="R528" s="205"/>
      <c r="S528" s="205"/>
      <c r="T528" s="206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T528" s="200" t="s">
        <v>194</v>
      </c>
      <c r="AU528" s="200" t="s">
        <v>84</v>
      </c>
      <c r="AV528" s="13" t="s">
        <v>92</v>
      </c>
      <c r="AW528" s="13" t="s">
        <v>32</v>
      </c>
      <c r="AX528" s="13" t="s">
        <v>76</v>
      </c>
      <c r="AY528" s="200" t="s">
        <v>185</v>
      </c>
    </row>
    <row r="529" s="15" customFormat="1">
      <c r="A529" s="15"/>
      <c r="B529" s="226"/>
      <c r="C529" s="15"/>
      <c r="D529" s="194" t="s">
        <v>194</v>
      </c>
      <c r="E529" s="227" t="s">
        <v>1</v>
      </c>
      <c r="F529" s="228" t="s">
        <v>276</v>
      </c>
      <c r="G529" s="15"/>
      <c r="H529" s="229">
        <v>248.63600000000002</v>
      </c>
      <c r="I529" s="230"/>
      <c r="J529" s="15"/>
      <c r="K529" s="15"/>
      <c r="L529" s="226"/>
      <c r="M529" s="231"/>
      <c r="N529" s="232"/>
      <c r="O529" s="232"/>
      <c r="P529" s="232"/>
      <c r="Q529" s="232"/>
      <c r="R529" s="232"/>
      <c r="S529" s="232"/>
      <c r="T529" s="233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T529" s="227" t="s">
        <v>194</v>
      </c>
      <c r="AU529" s="227" t="s">
        <v>84</v>
      </c>
      <c r="AV529" s="15" t="s">
        <v>191</v>
      </c>
      <c r="AW529" s="15" t="s">
        <v>32</v>
      </c>
      <c r="AX529" s="15" t="s">
        <v>84</v>
      </c>
      <c r="AY529" s="227" t="s">
        <v>185</v>
      </c>
    </row>
    <row r="530" s="14" customFormat="1">
      <c r="A530" s="14"/>
      <c r="B530" s="219"/>
      <c r="C530" s="14"/>
      <c r="D530" s="194" t="s">
        <v>194</v>
      </c>
      <c r="E530" s="220" t="s">
        <v>1</v>
      </c>
      <c r="F530" s="221" t="s">
        <v>4155</v>
      </c>
      <c r="G530" s="14"/>
      <c r="H530" s="220" t="s">
        <v>1</v>
      </c>
      <c r="I530" s="222"/>
      <c r="J530" s="14"/>
      <c r="K530" s="14"/>
      <c r="L530" s="219"/>
      <c r="M530" s="223"/>
      <c r="N530" s="224"/>
      <c r="O530" s="224"/>
      <c r="P530" s="224"/>
      <c r="Q530" s="224"/>
      <c r="R530" s="224"/>
      <c r="S530" s="224"/>
      <c r="T530" s="225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T530" s="220" t="s">
        <v>194</v>
      </c>
      <c r="AU530" s="220" t="s">
        <v>84</v>
      </c>
      <c r="AV530" s="14" t="s">
        <v>84</v>
      </c>
      <c r="AW530" s="14" t="s">
        <v>32</v>
      </c>
      <c r="AX530" s="14" t="s">
        <v>76</v>
      </c>
      <c r="AY530" s="220" t="s">
        <v>185</v>
      </c>
    </row>
    <row r="531" s="2" customFormat="1" ht="37.8" customHeight="1">
      <c r="A531" s="38"/>
      <c r="B531" s="180"/>
      <c r="C531" s="181" t="s">
        <v>498</v>
      </c>
      <c r="D531" s="181" t="s">
        <v>187</v>
      </c>
      <c r="E531" s="182" t="s">
        <v>4084</v>
      </c>
      <c r="F531" s="183" t="s">
        <v>4085</v>
      </c>
      <c r="G531" s="184" t="s">
        <v>190</v>
      </c>
      <c r="H531" s="185">
        <v>42.207000000000001</v>
      </c>
      <c r="I531" s="186"/>
      <c r="J531" s="187">
        <f>ROUND(I531*H531,2)</f>
        <v>0</v>
      </c>
      <c r="K531" s="183" t="s">
        <v>199</v>
      </c>
      <c r="L531" s="39"/>
      <c r="M531" s="188" t="s">
        <v>1</v>
      </c>
      <c r="N531" s="189" t="s">
        <v>42</v>
      </c>
      <c r="O531" s="77"/>
      <c r="P531" s="190">
        <f>O531*H531</f>
        <v>0</v>
      </c>
      <c r="Q531" s="190">
        <v>0.0060000000000000001</v>
      </c>
      <c r="R531" s="190">
        <f>Q531*H531</f>
        <v>0.25324200000000002</v>
      </c>
      <c r="S531" s="190">
        <v>0</v>
      </c>
      <c r="T531" s="191">
        <f>S531*H531</f>
        <v>0</v>
      </c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R531" s="192" t="s">
        <v>301</v>
      </c>
      <c r="AT531" s="192" t="s">
        <v>187</v>
      </c>
      <c r="AU531" s="192" t="s">
        <v>84</v>
      </c>
      <c r="AY531" s="19" t="s">
        <v>185</v>
      </c>
      <c r="BE531" s="193">
        <f>IF(N531="základní",J531,0)</f>
        <v>0</v>
      </c>
      <c r="BF531" s="193">
        <f>IF(N531="snížená",J531,0)</f>
        <v>0</v>
      </c>
      <c r="BG531" s="193">
        <f>IF(N531="zákl. přenesená",J531,0)</f>
        <v>0</v>
      </c>
      <c r="BH531" s="193">
        <f>IF(N531="sníž. přenesená",J531,0)</f>
        <v>0</v>
      </c>
      <c r="BI531" s="193">
        <f>IF(N531="nulová",J531,0)</f>
        <v>0</v>
      </c>
      <c r="BJ531" s="19" t="s">
        <v>92</v>
      </c>
      <c r="BK531" s="193">
        <f>ROUND(I531*H531,2)</f>
        <v>0</v>
      </c>
      <c r="BL531" s="19" t="s">
        <v>301</v>
      </c>
      <c r="BM531" s="192" t="s">
        <v>4323</v>
      </c>
    </row>
    <row r="532" s="2" customFormat="1">
      <c r="A532" s="38"/>
      <c r="B532" s="39"/>
      <c r="C532" s="38"/>
      <c r="D532" s="194" t="s">
        <v>193</v>
      </c>
      <c r="E532" s="38"/>
      <c r="F532" s="195" t="s">
        <v>4085</v>
      </c>
      <c r="G532" s="38"/>
      <c r="H532" s="38"/>
      <c r="I532" s="196"/>
      <c r="J532" s="38"/>
      <c r="K532" s="38"/>
      <c r="L532" s="39"/>
      <c r="M532" s="197"/>
      <c r="N532" s="198"/>
      <c r="O532" s="77"/>
      <c r="P532" s="77"/>
      <c r="Q532" s="77"/>
      <c r="R532" s="77"/>
      <c r="S532" s="77"/>
      <c r="T532" s="78"/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T532" s="19" t="s">
        <v>193</v>
      </c>
      <c r="AU532" s="19" t="s">
        <v>84</v>
      </c>
    </row>
    <row r="533" s="2" customFormat="1">
      <c r="A533" s="38"/>
      <c r="B533" s="39"/>
      <c r="C533" s="38"/>
      <c r="D533" s="207" t="s">
        <v>201</v>
      </c>
      <c r="E533" s="38"/>
      <c r="F533" s="208" t="s">
        <v>4087</v>
      </c>
      <c r="G533" s="38"/>
      <c r="H533" s="38"/>
      <c r="I533" s="196"/>
      <c r="J533" s="38"/>
      <c r="K533" s="38"/>
      <c r="L533" s="39"/>
      <c r="M533" s="197"/>
      <c r="N533" s="198"/>
      <c r="O533" s="77"/>
      <c r="P533" s="77"/>
      <c r="Q533" s="77"/>
      <c r="R533" s="77"/>
      <c r="S533" s="77"/>
      <c r="T533" s="78"/>
      <c r="U533" s="38"/>
      <c r="V533" s="38"/>
      <c r="W533" s="38"/>
      <c r="X533" s="38"/>
      <c r="Y533" s="38"/>
      <c r="Z533" s="38"/>
      <c r="AA533" s="38"/>
      <c r="AB533" s="38"/>
      <c r="AC533" s="38"/>
      <c r="AD533" s="38"/>
      <c r="AE533" s="38"/>
      <c r="AT533" s="19" t="s">
        <v>201</v>
      </c>
      <c r="AU533" s="19" t="s">
        <v>84</v>
      </c>
    </row>
    <row r="534" s="14" customFormat="1">
      <c r="A534" s="14"/>
      <c r="B534" s="219"/>
      <c r="C534" s="14"/>
      <c r="D534" s="194" t="s">
        <v>194</v>
      </c>
      <c r="E534" s="220" t="s">
        <v>1</v>
      </c>
      <c r="F534" s="221" t="s">
        <v>4119</v>
      </c>
      <c r="G534" s="14"/>
      <c r="H534" s="220" t="s">
        <v>1</v>
      </c>
      <c r="I534" s="222"/>
      <c r="J534" s="14"/>
      <c r="K534" s="14"/>
      <c r="L534" s="219"/>
      <c r="M534" s="223"/>
      <c r="N534" s="224"/>
      <c r="O534" s="224"/>
      <c r="P534" s="224"/>
      <c r="Q534" s="224"/>
      <c r="R534" s="224"/>
      <c r="S534" s="224"/>
      <c r="T534" s="225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T534" s="220" t="s">
        <v>194</v>
      </c>
      <c r="AU534" s="220" t="s">
        <v>84</v>
      </c>
      <c r="AV534" s="14" t="s">
        <v>84</v>
      </c>
      <c r="AW534" s="14" t="s">
        <v>32</v>
      </c>
      <c r="AX534" s="14" t="s">
        <v>76</v>
      </c>
      <c r="AY534" s="220" t="s">
        <v>185</v>
      </c>
    </row>
    <row r="535" s="14" customFormat="1">
      <c r="A535" s="14"/>
      <c r="B535" s="219"/>
      <c r="C535" s="14"/>
      <c r="D535" s="194" t="s">
        <v>194</v>
      </c>
      <c r="E535" s="220" t="s">
        <v>1</v>
      </c>
      <c r="F535" s="221" t="s">
        <v>4316</v>
      </c>
      <c r="G535" s="14"/>
      <c r="H535" s="220" t="s">
        <v>1</v>
      </c>
      <c r="I535" s="222"/>
      <c r="J535" s="14"/>
      <c r="K535" s="14"/>
      <c r="L535" s="219"/>
      <c r="M535" s="223"/>
      <c r="N535" s="224"/>
      <c r="O535" s="224"/>
      <c r="P535" s="224"/>
      <c r="Q535" s="224"/>
      <c r="R535" s="224"/>
      <c r="S535" s="224"/>
      <c r="T535" s="225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T535" s="220" t="s">
        <v>194</v>
      </c>
      <c r="AU535" s="220" t="s">
        <v>84</v>
      </c>
      <c r="AV535" s="14" t="s">
        <v>84</v>
      </c>
      <c r="AW535" s="14" t="s">
        <v>32</v>
      </c>
      <c r="AX535" s="14" t="s">
        <v>76</v>
      </c>
      <c r="AY535" s="220" t="s">
        <v>185</v>
      </c>
    </row>
    <row r="536" s="13" customFormat="1">
      <c r="A536" s="13"/>
      <c r="B536" s="199"/>
      <c r="C536" s="13"/>
      <c r="D536" s="194" t="s">
        <v>194</v>
      </c>
      <c r="E536" s="200" t="s">
        <v>1</v>
      </c>
      <c r="F536" s="201" t="s">
        <v>4317</v>
      </c>
      <c r="G536" s="13"/>
      <c r="H536" s="202">
        <v>1.4370000000000001</v>
      </c>
      <c r="I536" s="203"/>
      <c r="J536" s="13"/>
      <c r="K536" s="13"/>
      <c r="L536" s="199"/>
      <c r="M536" s="204"/>
      <c r="N536" s="205"/>
      <c r="O536" s="205"/>
      <c r="P536" s="205"/>
      <c r="Q536" s="205"/>
      <c r="R536" s="205"/>
      <c r="S536" s="205"/>
      <c r="T536" s="206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T536" s="200" t="s">
        <v>194</v>
      </c>
      <c r="AU536" s="200" t="s">
        <v>84</v>
      </c>
      <c r="AV536" s="13" t="s">
        <v>92</v>
      </c>
      <c r="AW536" s="13" t="s">
        <v>32</v>
      </c>
      <c r="AX536" s="13" t="s">
        <v>76</v>
      </c>
      <c r="AY536" s="200" t="s">
        <v>185</v>
      </c>
    </row>
    <row r="537" s="16" customFormat="1">
      <c r="A537" s="16"/>
      <c r="B537" s="234"/>
      <c r="C537" s="16"/>
      <c r="D537" s="194" t="s">
        <v>194</v>
      </c>
      <c r="E537" s="235" t="s">
        <v>1</v>
      </c>
      <c r="F537" s="236" t="s">
        <v>293</v>
      </c>
      <c r="G537" s="16"/>
      <c r="H537" s="237">
        <v>1.4370000000000001</v>
      </c>
      <c r="I537" s="238"/>
      <c r="J537" s="16"/>
      <c r="K537" s="16"/>
      <c r="L537" s="234"/>
      <c r="M537" s="239"/>
      <c r="N537" s="240"/>
      <c r="O537" s="240"/>
      <c r="P537" s="240"/>
      <c r="Q537" s="240"/>
      <c r="R537" s="240"/>
      <c r="S537" s="240"/>
      <c r="T537" s="241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T537" s="235" t="s">
        <v>194</v>
      </c>
      <c r="AU537" s="235" t="s">
        <v>84</v>
      </c>
      <c r="AV537" s="16" t="s">
        <v>111</v>
      </c>
      <c r="AW537" s="16" t="s">
        <v>32</v>
      </c>
      <c r="AX537" s="16" t="s">
        <v>76</v>
      </c>
      <c r="AY537" s="235" t="s">
        <v>185</v>
      </c>
    </row>
    <row r="538" s="13" customFormat="1">
      <c r="A538" s="13"/>
      <c r="B538" s="199"/>
      <c r="C538" s="13"/>
      <c r="D538" s="194" t="s">
        <v>194</v>
      </c>
      <c r="E538" s="200" t="s">
        <v>1</v>
      </c>
      <c r="F538" s="201" t="s">
        <v>4317</v>
      </c>
      <c r="G538" s="13"/>
      <c r="H538" s="202">
        <v>1.4370000000000001</v>
      </c>
      <c r="I538" s="203"/>
      <c r="J538" s="13"/>
      <c r="K538" s="13"/>
      <c r="L538" s="199"/>
      <c r="M538" s="204"/>
      <c r="N538" s="205"/>
      <c r="O538" s="205"/>
      <c r="P538" s="205"/>
      <c r="Q538" s="205"/>
      <c r="R538" s="205"/>
      <c r="S538" s="205"/>
      <c r="T538" s="206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T538" s="200" t="s">
        <v>194</v>
      </c>
      <c r="AU538" s="200" t="s">
        <v>84</v>
      </c>
      <c r="AV538" s="13" t="s">
        <v>92</v>
      </c>
      <c r="AW538" s="13" t="s">
        <v>32</v>
      </c>
      <c r="AX538" s="13" t="s">
        <v>76</v>
      </c>
      <c r="AY538" s="200" t="s">
        <v>185</v>
      </c>
    </row>
    <row r="539" s="13" customFormat="1">
      <c r="A539" s="13"/>
      <c r="B539" s="199"/>
      <c r="C539" s="13"/>
      <c r="D539" s="194" t="s">
        <v>194</v>
      </c>
      <c r="E539" s="200" t="s">
        <v>1</v>
      </c>
      <c r="F539" s="201" t="s">
        <v>4157</v>
      </c>
      <c r="G539" s="13"/>
      <c r="H539" s="202">
        <v>5.931</v>
      </c>
      <c r="I539" s="203"/>
      <c r="J539" s="13"/>
      <c r="K539" s="13"/>
      <c r="L539" s="199"/>
      <c r="M539" s="204"/>
      <c r="N539" s="205"/>
      <c r="O539" s="205"/>
      <c r="P539" s="205"/>
      <c r="Q539" s="205"/>
      <c r="R539" s="205"/>
      <c r="S539" s="205"/>
      <c r="T539" s="206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T539" s="200" t="s">
        <v>194</v>
      </c>
      <c r="AU539" s="200" t="s">
        <v>84</v>
      </c>
      <c r="AV539" s="13" t="s">
        <v>92</v>
      </c>
      <c r="AW539" s="13" t="s">
        <v>32</v>
      </c>
      <c r="AX539" s="13" t="s">
        <v>76</v>
      </c>
      <c r="AY539" s="200" t="s">
        <v>185</v>
      </c>
    </row>
    <row r="540" s="13" customFormat="1">
      <c r="A540" s="13"/>
      <c r="B540" s="199"/>
      <c r="C540" s="13"/>
      <c r="D540" s="194" t="s">
        <v>194</v>
      </c>
      <c r="E540" s="200" t="s">
        <v>1</v>
      </c>
      <c r="F540" s="201" t="s">
        <v>4158</v>
      </c>
      <c r="G540" s="13"/>
      <c r="H540" s="202">
        <v>4.9829999999999997</v>
      </c>
      <c r="I540" s="203"/>
      <c r="J540" s="13"/>
      <c r="K540" s="13"/>
      <c r="L540" s="199"/>
      <c r="M540" s="204"/>
      <c r="N540" s="205"/>
      <c r="O540" s="205"/>
      <c r="P540" s="205"/>
      <c r="Q540" s="205"/>
      <c r="R540" s="205"/>
      <c r="S540" s="205"/>
      <c r="T540" s="206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T540" s="200" t="s">
        <v>194</v>
      </c>
      <c r="AU540" s="200" t="s">
        <v>84</v>
      </c>
      <c r="AV540" s="13" t="s">
        <v>92</v>
      </c>
      <c r="AW540" s="13" t="s">
        <v>32</v>
      </c>
      <c r="AX540" s="13" t="s">
        <v>76</v>
      </c>
      <c r="AY540" s="200" t="s">
        <v>185</v>
      </c>
    </row>
    <row r="541" s="13" customFormat="1">
      <c r="A541" s="13"/>
      <c r="B541" s="199"/>
      <c r="C541" s="13"/>
      <c r="D541" s="194" t="s">
        <v>194</v>
      </c>
      <c r="E541" s="200" t="s">
        <v>1</v>
      </c>
      <c r="F541" s="201" t="s">
        <v>4160</v>
      </c>
      <c r="G541" s="13"/>
      <c r="H541" s="202">
        <v>3.6600000000000001</v>
      </c>
      <c r="I541" s="203"/>
      <c r="J541" s="13"/>
      <c r="K541" s="13"/>
      <c r="L541" s="199"/>
      <c r="M541" s="204"/>
      <c r="N541" s="205"/>
      <c r="O541" s="205"/>
      <c r="P541" s="205"/>
      <c r="Q541" s="205"/>
      <c r="R541" s="205"/>
      <c r="S541" s="205"/>
      <c r="T541" s="206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T541" s="200" t="s">
        <v>194</v>
      </c>
      <c r="AU541" s="200" t="s">
        <v>84</v>
      </c>
      <c r="AV541" s="13" t="s">
        <v>92</v>
      </c>
      <c r="AW541" s="13" t="s">
        <v>32</v>
      </c>
      <c r="AX541" s="13" t="s">
        <v>76</v>
      </c>
      <c r="AY541" s="200" t="s">
        <v>185</v>
      </c>
    </row>
    <row r="542" s="13" customFormat="1">
      <c r="A542" s="13"/>
      <c r="B542" s="199"/>
      <c r="C542" s="13"/>
      <c r="D542" s="194" t="s">
        <v>194</v>
      </c>
      <c r="E542" s="200" t="s">
        <v>1</v>
      </c>
      <c r="F542" s="201" t="s">
        <v>4161</v>
      </c>
      <c r="G542" s="13"/>
      <c r="H542" s="202">
        <v>5.0279999999999996</v>
      </c>
      <c r="I542" s="203"/>
      <c r="J542" s="13"/>
      <c r="K542" s="13"/>
      <c r="L542" s="199"/>
      <c r="M542" s="204"/>
      <c r="N542" s="205"/>
      <c r="O542" s="205"/>
      <c r="P542" s="205"/>
      <c r="Q542" s="205"/>
      <c r="R542" s="205"/>
      <c r="S542" s="205"/>
      <c r="T542" s="206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T542" s="200" t="s">
        <v>194</v>
      </c>
      <c r="AU542" s="200" t="s">
        <v>84</v>
      </c>
      <c r="AV542" s="13" t="s">
        <v>92</v>
      </c>
      <c r="AW542" s="13" t="s">
        <v>32</v>
      </c>
      <c r="AX542" s="13" t="s">
        <v>76</v>
      </c>
      <c r="AY542" s="200" t="s">
        <v>185</v>
      </c>
    </row>
    <row r="543" s="13" customFormat="1">
      <c r="A543" s="13"/>
      <c r="B543" s="199"/>
      <c r="C543" s="13"/>
      <c r="D543" s="194" t="s">
        <v>194</v>
      </c>
      <c r="E543" s="200" t="s">
        <v>1</v>
      </c>
      <c r="F543" s="201" t="s">
        <v>4163</v>
      </c>
      <c r="G543" s="13"/>
      <c r="H543" s="202">
        <v>9.6959999999999997</v>
      </c>
      <c r="I543" s="203"/>
      <c r="J543" s="13"/>
      <c r="K543" s="13"/>
      <c r="L543" s="199"/>
      <c r="M543" s="204"/>
      <c r="N543" s="205"/>
      <c r="O543" s="205"/>
      <c r="P543" s="205"/>
      <c r="Q543" s="205"/>
      <c r="R543" s="205"/>
      <c r="S543" s="205"/>
      <c r="T543" s="206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T543" s="200" t="s">
        <v>194</v>
      </c>
      <c r="AU543" s="200" t="s">
        <v>84</v>
      </c>
      <c r="AV543" s="13" t="s">
        <v>92</v>
      </c>
      <c r="AW543" s="13" t="s">
        <v>32</v>
      </c>
      <c r="AX543" s="13" t="s">
        <v>76</v>
      </c>
      <c r="AY543" s="200" t="s">
        <v>185</v>
      </c>
    </row>
    <row r="544" s="13" customFormat="1">
      <c r="A544" s="13"/>
      <c r="B544" s="199"/>
      <c r="C544" s="13"/>
      <c r="D544" s="194" t="s">
        <v>194</v>
      </c>
      <c r="E544" s="200" t="s">
        <v>1</v>
      </c>
      <c r="F544" s="201" t="s">
        <v>4159</v>
      </c>
      <c r="G544" s="13"/>
      <c r="H544" s="202">
        <v>1.47</v>
      </c>
      <c r="I544" s="203"/>
      <c r="J544" s="13"/>
      <c r="K544" s="13"/>
      <c r="L544" s="199"/>
      <c r="M544" s="204"/>
      <c r="N544" s="205"/>
      <c r="O544" s="205"/>
      <c r="P544" s="205"/>
      <c r="Q544" s="205"/>
      <c r="R544" s="205"/>
      <c r="S544" s="205"/>
      <c r="T544" s="206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T544" s="200" t="s">
        <v>194</v>
      </c>
      <c r="AU544" s="200" t="s">
        <v>84</v>
      </c>
      <c r="AV544" s="13" t="s">
        <v>92</v>
      </c>
      <c r="AW544" s="13" t="s">
        <v>32</v>
      </c>
      <c r="AX544" s="13" t="s">
        <v>76</v>
      </c>
      <c r="AY544" s="200" t="s">
        <v>185</v>
      </c>
    </row>
    <row r="545" s="13" customFormat="1">
      <c r="A545" s="13"/>
      <c r="B545" s="199"/>
      <c r="C545" s="13"/>
      <c r="D545" s="194" t="s">
        <v>194</v>
      </c>
      <c r="E545" s="200" t="s">
        <v>1</v>
      </c>
      <c r="F545" s="201" t="s">
        <v>4162</v>
      </c>
      <c r="G545" s="13"/>
      <c r="H545" s="202">
        <v>3.0840000000000001</v>
      </c>
      <c r="I545" s="203"/>
      <c r="J545" s="13"/>
      <c r="K545" s="13"/>
      <c r="L545" s="199"/>
      <c r="M545" s="204"/>
      <c r="N545" s="205"/>
      <c r="O545" s="205"/>
      <c r="P545" s="205"/>
      <c r="Q545" s="205"/>
      <c r="R545" s="205"/>
      <c r="S545" s="205"/>
      <c r="T545" s="206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T545" s="200" t="s">
        <v>194</v>
      </c>
      <c r="AU545" s="200" t="s">
        <v>84</v>
      </c>
      <c r="AV545" s="13" t="s">
        <v>92</v>
      </c>
      <c r="AW545" s="13" t="s">
        <v>32</v>
      </c>
      <c r="AX545" s="13" t="s">
        <v>76</v>
      </c>
      <c r="AY545" s="200" t="s">
        <v>185</v>
      </c>
    </row>
    <row r="546" s="13" customFormat="1">
      <c r="A546" s="13"/>
      <c r="B546" s="199"/>
      <c r="C546" s="13"/>
      <c r="D546" s="194" t="s">
        <v>194</v>
      </c>
      <c r="E546" s="200" t="s">
        <v>1</v>
      </c>
      <c r="F546" s="201" t="s">
        <v>4164</v>
      </c>
      <c r="G546" s="13"/>
      <c r="H546" s="202">
        <v>5.4809999999999999</v>
      </c>
      <c r="I546" s="203"/>
      <c r="J546" s="13"/>
      <c r="K546" s="13"/>
      <c r="L546" s="199"/>
      <c r="M546" s="204"/>
      <c r="N546" s="205"/>
      <c r="O546" s="205"/>
      <c r="P546" s="205"/>
      <c r="Q546" s="205"/>
      <c r="R546" s="205"/>
      <c r="S546" s="205"/>
      <c r="T546" s="206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T546" s="200" t="s">
        <v>194</v>
      </c>
      <c r="AU546" s="200" t="s">
        <v>84</v>
      </c>
      <c r="AV546" s="13" t="s">
        <v>92</v>
      </c>
      <c r="AW546" s="13" t="s">
        <v>32</v>
      </c>
      <c r="AX546" s="13" t="s">
        <v>76</v>
      </c>
      <c r="AY546" s="200" t="s">
        <v>185</v>
      </c>
    </row>
    <row r="547" s="15" customFormat="1">
      <c r="A547" s="15"/>
      <c r="B547" s="226"/>
      <c r="C547" s="15"/>
      <c r="D547" s="194" t="s">
        <v>194</v>
      </c>
      <c r="E547" s="227" t="s">
        <v>1</v>
      </c>
      <c r="F547" s="228" t="s">
        <v>276</v>
      </c>
      <c r="G547" s="15"/>
      <c r="H547" s="229">
        <v>42.207000000000001</v>
      </c>
      <c r="I547" s="230"/>
      <c r="J547" s="15"/>
      <c r="K547" s="15"/>
      <c r="L547" s="226"/>
      <c r="M547" s="231"/>
      <c r="N547" s="232"/>
      <c r="O547" s="232"/>
      <c r="P547" s="232"/>
      <c r="Q547" s="232"/>
      <c r="R547" s="232"/>
      <c r="S547" s="232"/>
      <c r="T547" s="233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T547" s="227" t="s">
        <v>194</v>
      </c>
      <c r="AU547" s="227" t="s">
        <v>84</v>
      </c>
      <c r="AV547" s="15" t="s">
        <v>191</v>
      </c>
      <c r="AW547" s="15" t="s">
        <v>32</v>
      </c>
      <c r="AX547" s="15" t="s">
        <v>84</v>
      </c>
      <c r="AY547" s="227" t="s">
        <v>185</v>
      </c>
    </row>
    <row r="548" s="14" customFormat="1">
      <c r="A548" s="14"/>
      <c r="B548" s="219"/>
      <c r="C548" s="14"/>
      <c r="D548" s="194" t="s">
        <v>194</v>
      </c>
      <c r="E548" s="220" t="s">
        <v>1</v>
      </c>
      <c r="F548" s="221" t="s">
        <v>4155</v>
      </c>
      <c r="G548" s="14"/>
      <c r="H548" s="220" t="s">
        <v>1</v>
      </c>
      <c r="I548" s="222"/>
      <c r="J548" s="14"/>
      <c r="K548" s="14"/>
      <c r="L548" s="219"/>
      <c r="M548" s="223"/>
      <c r="N548" s="224"/>
      <c r="O548" s="224"/>
      <c r="P548" s="224"/>
      <c r="Q548" s="224"/>
      <c r="R548" s="224"/>
      <c r="S548" s="224"/>
      <c r="T548" s="225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T548" s="220" t="s">
        <v>194</v>
      </c>
      <c r="AU548" s="220" t="s">
        <v>84</v>
      </c>
      <c r="AV548" s="14" t="s">
        <v>84</v>
      </c>
      <c r="AW548" s="14" t="s">
        <v>32</v>
      </c>
      <c r="AX548" s="14" t="s">
        <v>76</v>
      </c>
      <c r="AY548" s="220" t="s">
        <v>185</v>
      </c>
    </row>
    <row r="549" s="2" customFormat="1" ht="33" customHeight="1">
      <c r="A549" s="38"/>
      <c r="B549" s="180"/>
      <c r="C549" s="181" t="s">
        <v>514</v>
      </c>
      <c r="D549" s="181" t="s">
        <v>187</v>
      </c>
      <c r="E549" s="182" t="s">
        <v>1807</v>
      </c>
      <c r="F549" s="183" t="s">
        <v>1808</v>
      </c>
      <c r="G549" s="184" t="s">
        <v>1809</v>
      </c>
      <c r="H549" s="242"/>
      <c r="I549" s="186"/>
      <c r="J549" s="187">
        <f>ROUND(I549*H549,2)</f>
        <v>0</v>
      </c>
      <c r="K549" s="183" t="s">
        <v>199</v>
      </c>
      <c r="L549" s="39"/>
      <c r="M549" s="188" t="s">
        <v>1</v>
      </c>
      <c r="N549" s="189" t="s">
        <v>42</v>
      </c>
      <c r="O549" s="77"/>
      <c r="P549" s="190">
        <f>O549*H549</f>
        <v>0</v>
      </c>
      <c r="Q549" s="190">
        <v>0</v>
      </c>
      <c r="R549" s="190">
        <f>Q549*H549</f>
        <v>0</v>
      </c>
      <c r="S549" s="190">
        <v>0</v>
      </c>
      <c r="T549" s="191">
        <f>S549*H549</f>
        <v>0</v>
      </c>
      <c r="U549" s="38"/>
      <c r="V549" s="38"/>
      <c r="W549" s="38"/>
      <c r="X549" s="38"/>
      <c r="Y549" s="38"/>
      <c r="Z549" s="38"/>
      <c r="AA549" s="38"/>
      <c r="AB549" s="38"/>
      <c r="AC549" s="38"/>
      <c r="AD549" s="38"/>
      <c r="AE549" s="38"/>
      <c r="AR549" s="192" t="s">
        <v>301</v>
      </c>
      <c r="AT549" s="192" t="s">
        <v>187</v>
      </c>
      <c r="AU549" s="192" t="s">
        <v>84</v>
      </c>
      <c r="AY549" s="19" t="s">
        <v>185</v>
      </c>
      <c r="BE549" s="193">
        <f>IF(N549="základní",J549,0)</f>
        <v>0</v>
      </c>
      <c r="BF549" s="193">
        <f>IF(N549="snížená",J549,0)</f>
        <v>0</v>
      </c>
      <c r="BG549" s="193">
        <f>IF(N549="zákl. přenesená",J549,0)</f>
        <v>0</v>
      </c>
      <c r="BH549" s="193">
        <f>IF(N549="sníž. přenesená",J549,0)</f>
        <v>0</v>
      </c>
      <c r="BI549" s="193">
        <f>IF(N549="nulová",J549,0)</f>
        <v>0</v>
      </c>
      <c r="BJ549" s="19" t="s">
        <v>92</v>
      </c>
      <c r="BK549" s="193">
        <f>ROUND(I549*H549,2)</f>
        <v>0</v>
      </c>
      <c r="BL549" s="19" t="s">
        <v>301</v>
      </c>
      <c r="BM549" s="192" t="s">
        <v>4324</v>
      </c>
    </row>
    <row r="550" s="2" customFormat="1">
      <c r="A550" s="38"/>
      <c r="B550" s="39"/>
      <c r="C550" s="38"/>
      <c r="D550" s="194" t="s">
        <v>193</v>
      </c>
      <c r="E550" s="38"/>
      <c r="F550" s="195" t="s">
        <v>1808</v>
      </c>
      <c r="G550" s="38"/>
      <c r="H550" s="38"/>
      <c r="I550" s="196"/>
      <c r="J550" s="38"/>
      <c r="K550" s="38"/>
      <c r="L550" s="39"/>
      <c r="M550" s="197"/>
      <c r="N550" s="198"/>
      <c r="O550" s="77"/>
      <c r="P550" s="77"/>
      <c r="Q550" s="77"/>
      <c r="R550" s="77"/>
      <c r="S550" s="77"/>
      <c r="T550" s="78"/>
      <c r="U550" s="38"/>
      <c r="V550" s="38"/>
      <c r="W550" s="38"/>
      <c r="X550" s="38"/>
      <c r="Y550" s="38"/>
      <c r="Z550" s="38"/>
      <c r="AA550" s="38"/>
      <c r="AB550" s="38"/>
      <c r="AC550" s="38"/>
      <c r="AD550" s="38"/>
      <c r="AE550" s="38"/>
      <c r="AT550" s="19" t="s">
        <v>193</v>
      </c>
      <c r="AU550" s="19" t="s">
        <v>84</v>
      </c>
    </row>
    <row r="551" s="2" customFormat="1">
      <c r="A551" s="38"/>
      <c r="B551" s="39"/>
      <c r="C551" s="38"/>
      <c r="D551" s="207" t="s">
        <v>201</v>
      </c>
      <c r="E551" s="38"/>
      <c r="F551" s="208" t="s">
        <v>1811</v>
      </c>
      <c r="G551" s="38"/>
      <c r="H551" s="38"/>
      <c r="I551" s="196"/>
      <c r="J551" s="38"/>
      <c r="K551" s="38"/>
      <c r="L551" s="39"/>
      <c r="M551" s="197"/>
      <c r="N551" s="198"/>
      <c r="O551" s="77"/>
      <c r="P551" s="77"/>
      <c r="Q551" s="77"/>
      <c r="R551" s="77"/>
      <c r="S551" s="77"/>
      <c r="T551" s="78"/>
      <c r="U551" s="38"/>
      <c r="V551" s="38"/>
      <c r="W551" s="38"/>
      <c r="X551" s="38"/>
      <c r="Y551" s="38"/>
      <c r="Z551" s="38"/>
      <c r="AA551" s="38"/>
      <c r="AB551" s="38"/>
      <c r="AC551" s="38"/>
      <c r="AD551" s="38"/>
      <c r="AE551" s="38"/>
      <c r="AT551" s="19" t="s">
        <v>201</v>
      </c>
      <c r="AU551" s="19" t="s">
        <v>84</v>
      </c>
    </row>
    <row r="552" s="12" customFormat="1" ht="25.92" customHeight="1">
      <c r="A552" s="12"/>
      <c r="B552" s="167"/>
      <c r="C552" s="12"/>
      <c r="D552" s="168" t="s">
        <v>75</v>
      </c>
      <c r="E552" s="169" t="s">
        <v>3702</v>
      </c>
      <c r="F552" s="169" t="s">
        <v>3703</v>
      </c>
      <c r="G552" s="12"/>
      <c r="H552" s="12"/>
      <c r="I552" s="170"/>
      <c r="J552" s="171">
        <f>BK552</f>
        <v>0</v>
      </c>
      <c r="K552" s="12"/>
      <c r="L552" s="167"/>
      <c r="M552" s="172"/>
      <c r="N552" s="173"/>
      <c r="O552" s="173"/>
      <c r="P552" s="174">
        <f>SUM(P553:P568)</f>
        <v>0</v>
      </c>
      <c r="Q552" s="173"/>
      <c r="R552" s="174">
        <f>SUM(R553:R568)</f>
        <v>0.19041643999999997</v>
      </c>
      <c r="S552" s="173"/>
      <c r="T552" s="175">
        <f>SUM(T553:T568)</f>
        <v>0</v>
      </c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R552" s="168" t="s">
        <v>92</v>
      </c>
      <c r="AT552" s="176" t="s">
        <v>75</v>
      </c>
      <c r="AU552" s="176" t="s">
        <v>76</v>
      </c>
      <c r="AY552" s="168" t="s">
        <v>185</v>
      </c>
      <c r="BK552" s="177">
        <f>SUM(BK553:BK568)</f>
        <v>0</v>
      </c>
    </row>
    <row r="553" s="2" customFormat="1" ht="37.8" customHeight="1">
      <c r="A553" s="38"/>
      <c r="B553" s="180"/>
      <c r="C553" s="181" t="s">
        <v>524</v>
      </c>
      <c r="D553" s="181" t="s">
        <v>187</v>
      </c>
      <c r="E553" s="182" t="s">
        <v>4325</v>
      </c>
      <c r="F553" s="183" t="s">
        <v>4326</v>
      </c>
      <c r="G553" s="184" t="s">
        <v>190</v>
      </c>
      <c r="H553" s="185">
        <v>148.184</v>
      </c>
      <c r="I553" s="186"/>
      <c r="J553" s="187">
        <f>ROUND(I553*H553,2)</f>
        <v>0</v>
      </c>
      <c r="K553" s="183" t="s">
        <v>199</v>
      </c>
      <c r="L553" s="39"/>
      <c r="M553" s="188" t="s">
        <v>1</v>
      </c>
      <c r="N553" s="189" t="s">
        <v>42</v>
      </c>
      <c r="O553" s="77"/>
      <c r="P553" s="190">
        <f>O553*H553</f>
        <v>0</v>
      </c>
      <c r="Q553" s="190">
        <v>0.000105</v>
      </c>
      <c r="R553" s="190">
        <f>Q553*H553</f>
        <v>0.01555932</v>
      </c>
      <c r="S553" s="190">
        <v>0</v>
      </c>
      <c r="T553" s="191">
        <f>S553*H553</f>
        <v>0</v>
      </c>
      <c r="U553" s="38"/>
      <c r="V553" s="38"/>
      <c r="W553" s="38"/>
      <c r="X553" s="38"/>
      <c r="Y553" s="38"/>
      <c r="Z553" s="38"/>
      <c r="AA553" s="38"/>
      <c r="AB553" s="38"/>
      <c r="AC553" s="38"/>
      <c r="AD553" s="38"/>
      <c r="AE553" s="38"/>
      <c r="AR553" s="192" t="s">
        <v>301</v>
      </c>
      <c r="AT553" s="192" t="s">
        <v>187</v>
      </c>
      <c r="AU553" s="192" t="s">
        <v>84</v>
      </c>
      <c r="AY553" s="19" t="s">
        <v>185</v>
      </c>
      <c r="BE553" s="193">
        <f>IF(N553="základní",J553,0)</f>
        <v>0</v>
      </c>
      <c r="BF553" s="193">
        <f>IF(N553="snížená",J553,0)</f>
        <v>0</v>
      </c>
      <c r="BG553" s="193">
        <f>IF(N553="zákl. přenesená",J553,0)</f>
        <v>0</v>
      </c>
      <c r="BH553" s="193">
        <f>IF(N553="sníž. přenesená",J553,0)</f>
        <v>0</v>
      </c>
      <c r="BI553" s="193">
        <f>IF(N553="nulová",J553,0)</f>
        <v>0</v>
      </c>
      <c r="BJ553" s="19" t="s">
        <v>92</v>
      </c>
      <c r="BK553" s="193">
        <f>ROUND(I553*H553,2)</f>
        <v>0</v>
      </c>
      <c r="BL553" s="19" t="s">
        <v>301</v>
      </c>
      <c r="BM553" s="192" t="s">
        <v>4327</v>
      </c>
    </row>
    <row r="554" s="2" customFormat="1">
      <c r="A554" s="38"/>
      <c r="B554" s="39"/>
      <c r="C554" s="38"/>
      <c r="D554" s="194" t="s">
        <v>193</v>
      </c>
      <c r="E554" s="38"/>
      <c r="F554" s="195" t="s">
        <v>4326</v>
      </c>
      <c r="G554" s="38"/>
      <c r="H554" s="38"/>
      <c r="I554" s="196"/>
      <c r="J554" s="38"/>
      <c r="K554" s="38"/>
      <c r="L554" s="39"/>
      <c r="M554" s="197"/>
      <c r="N554" s="198"/>
      <c r="O554" s="77"/>
      <c r="P554" s="77"/>
      <c r="Q554" s="77"/>
      <c r="R554" s="77"/>
      <c r="S554" s="77"/>
      <c r="T554" s="78"/>
      <c r="U554" s="38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T554" s="19" t="s">
        <v>193</v>
      </c>
      <c r="AU554" s="19" t="s">
        <v>84</v>
      </c>
    </row>
    <row r="555" s="2" customFormat="1">
      <c r="A555" s="38"/>
      <c r="B555" s="39"/>
      <c r="C555" s="38"/>
      <c r="D555" s="207" t="s">
        <v>201</v>
      </c>
      <c r="E555" s="38"/>
      <c r="F555" s="208" t="s">
        <v>4328</v>
      </c>
      <c r="G555" s="38"/>
      <c r="H555" s="38"/>
      <c r="I555" s="196"/>
      <c r="J555" s="38"/>
      <c r="K555" s="38"/>
      <c r="L555" s="39"/>
      <c r="M555" s="197"/>
      <c r="N555" s="198"/>
      <c r="O555" s="77"/>
      <c r="P555" s="77"/>
      <c r="Q555" s="77"/>
      <c r="R555" s="77"/>
      <c r="S555" s="77"/>
      <c r="T555" s="78"/>
      <c r="U555" s="38"/>
      <c r="V555" s="38"/>
      <c r="W555" s="38"/>
      <c r="X555" s="38"/>
      <c r="Y555" s="38"/>
      <c r="Z555" s="38"/>
      <c r="AA555" s="38"/>
      <c r="AB555" s="38"/>
      <c r="AC555" s="38"/>
      <c r="AD555" s="38"/>
      <c r="AE555" s="38"/>
      <c r="AT555" s="19" t="s">
        <v>201</v>
      </c>
      <c r="AU555" s="19" t="s">
        <v>84</v>
      </c>
    </row>
    <row r="556" s="14" customFormat="1">
      <c r="A556" s="14"/>
      <c r="B556" s="219"/>
      <c r="C556" s="14"/>
      <c r="D556" s="194" t="s">
        <v>194</v>
      </c>
      <c r="E556" s="220" t="s">
        <v>1</v>
      </c>
      <c r="F556" s="221" t="s">
        <v>4119</v>
      </c>
      <c r="G556" s="14"/>
      <c r="H556" s="220" t="s">
        <v>1</v>
      </c>
      <c r="I556" s="222"/>
      <c r="J556" s="14"/>
      <c r="K556" s="14"/>
      <c r="L556" s="219"/>
      <c r="M556" s="223"/>
      <c r="N556" s="224"/>
      <c r="O556" s="224"/>
      <c r="P556" s="224"/>
      <c r="Q556" s="224"/>
      <c r="R556" s="224"/>
      <c r="S556" s="224"/>
      <c r="T556" s="225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T556" s="220" t="s">
        <v>194</v>
      </c>
      <c r="AU556" s="220" t="s">
        <v>84</v>
      </c>
      <c r="AV556" s="14" t="s">
        <v>84</v>
      </c>
      <c r="AW556" s="14" t="s">
        <v>32</v>
      </c>
      <c r="AX556" s="14" t="s">
        <v>76</v>
      </c>
      <c r="AY556" s="220" t="s">
        <v>185</v>
      </c>
    </row>
    <row r="557" s="14" customFormat="1">
      <c r="A557" s="14"/>
      <c r="B557" s="219"/>
      <c r="C557" s="14"/>
      <c r="D557" s="194" t="s">
        <v>194</v>
      </c>
      <c r="E557" s="220" t="s">
        <v>1</v>
      </c>
      <c r="F557" s="221" t="s">
        <v>4329</v>
      </c>
      <c r="G557" s="14"/>
      <c r="H557" s="220" t="s">
        <v>1</v>
      </c>
      <c r="I557" s="222"/>
      <c r="J557" s="14"/>
      <c r="K557" s="14"/>
      <c r="L557" s="219"/>
      <c r="M557" s="223"/>
      <c r="N557" s="224"/>
      <c r="O557" s="224"/>
      <c r="P557" s="224"/>
      <c r="Q557" s="224"/>
      <c r="R557" s="224"/>
      <c r="S557" s="224"/>
      <c r="T557" s="225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T557" s="220" t="s">
        <v>194</v>
      </c>
      <c r="AU557" s="220" t="s">
        <v>84</v>
      </c>
      <c r="AV557" s="14" t="s">
        <v>84</v>
      </c>
      <c r="AW557" s="14" t="s">
        <v>32</v>
      </c>
      <c r="AX557" s="14" t="s">
        <v>76</v>
      </c>
      <c r="AY557" s="220" t="s">
        <v>185</v>
      </c>
    </row>
    <row r="558" s="13" customFormat="1">
      <c r="A558" s="13"/>
      <c r="B558" s="199"/>
      <c r="C558" s="13"/>
      <c r="D558" s="194" t="s">
        <v>194</v>
      </c>
      <c r="E558" s="200" t="s">
        <v>1</v>
      </c>
      <c r="F558" s="201" t="s">
        <v>4188</v>
      </c>
      <c r="G558" s="13"/>
      <c r="H558" s="202">
        <v>34.869999999999997</v>
      </c>
      <c r="I558" s="203"/>
      <c r="J558" s="13"/>
      <c r="K558" s="13"/>
      <c r="L558" s="199"/>
      <c r="M558" s="204"/>
      <c r="N558" s="205"/>
      <c r="O558" s="205"/>
      <c r="P558" s="205"/>
      <c r="Q558" s="205"/>
      <c r="R558" s="205"/>
      <c r="S558" s="205"/>
      <c r="T558" s="206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T558" s="200" t="s">
        <v>194</v>
      </c>
      <c r="AU558" s="200" t="s">
        <v>84</v>
      </c>
      <c r="AV558" s="13" t="s">
        <v>92</v>
      </c>
      <c r="AW558" s="13" t="s">
        <v>32</v>
      </c>
      <c r="AX558" s="13" t="s">
        <v>76</v>
      </c>
      <c r="AY558" s="200" t="s">
        <v>185</v>
      </c>
    </row>
    <row r="559" s="13" customFormat="1">
      <c r="A559" s="13"/>
      <c r="B559" s="199"/>
      <c r="C559" s="13"/>
      <c r="D559" s="194" t="s">
        <v>194</v>
      </c>
      <c r="E559" s="200" t="s">
        <v>1</v>
      </c>
      <c r="F559" s="201" t="s">
        <v>4189</v>
      </c>
      <c r="G559" s="13"/>
      <c r="H559" s="202">
        <v>27.651</v>
      </c>
      <c r="I559" s="203"/>
      <c r="J559" s="13"/>
      <c r="K559" s="13"/>
      <c r="L559" s="199"/>
      <c r="M559" s="204"/>
      <c r="N559" s="205"/>
      <c r="O559" s="205"/>
      <c r="P559" s="205"/>
      <c r="Q559" s="205"/>
      <c r="R559" s="205"/>
      <c r="S559" s="205"/>
      <c r="T559" s="206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T559" s="200" t="s">
        <v>194</v>
      </c>
      <c r="AU559" s="200" t="s">
        <v>84</v>
      </c>
      <c r="AV559" s="13" t="s">
        <v>92</v>
      </c>
      <c r="AW559" s="13" t="s">
        <v>32</v>
      </c>
      <c r="AX559" s="13" t="s">
        <v>76</v>
      </c>
      <c r="AY559" s="200" t="s">
        <v>185</v>
      </c>
    </row>
    <row r="560" s="13" customFormat="1">
      <c r="A560" s="13"/>
      <c r="B560" s="199"/>
      <c r="C560" s="13"/>
      <c r="D560" s="194" t="s">
        <v>194</v>
      </c>
      <c r="E560" s="200" t="s">
        <v>1</v>
      </c>
      <c r="F560" s="201" t="s">
        <v>4190</v>
      </c>
      <c r="G560" s="13"/>
      <c r="H560" s="202">
        <v>54.438000000000002</v>
      </c>
      <c r="I560" s="203"/>
      <c r="J560" s="13"/>
      <c r="K560" s="13"/>
      <c r="L560" s="199"/>
      <c r="M560" s="204"/>
      <c r="N560" s="205"/>
      <c r="O560" s="205"/>
      <c r="P560" s="205"/>
      <c r="Q560" s="205"/>
      <c r="R560" s="205"/>
      <c r="S560" s="205"/>
      <c r="T560" s="206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T560" s="200" t="s">
        <v>194</v>
      </c>
      <c r="AU560" s="200" t="s">
        <v>84</v>
      </c>
      <c r="AV560" s="13" t="s">
        <v>92</v>
      </c>
      <c r="AW560" s="13" t="s">
        <v>32</v>
      </c>
      <c r="AX560" s="13" t="s">
        <v>76</v>
      </c>
      <c r="AY560" s="200" t="s">
        <v>185</v>
      </c>
    </row>
    <row r="561" s="13" customFormat="1">
      <c r="A561" s="13"/>
      <c r="B561" s="199"/>
      <c r="C561" s="13"/>
      <c r="D561" s="194" t="s">
        <v>194</v>
      </c>
      <c r="E561" s="200" t="s">
        <v>1</v>
      </c>
      <c r="F561" s="201" t="s">
        <v>4191</v>
      </c>
      <c r="G561" s="13"/>
      <c r="H561" s="202">
        <v>31.225000000000001</v>
      </c>
      <c r="I561" s="203"/>
      <c r="J561" s="13"/>
      <c r="K561" s="13"/>
      <c r="L561" s="199"/>
      <c r="M561" s="204"/>
      <c r="N561" s="205"/>
      <c r="O561" s="205"/>
      <c r="P561" s="205"/>
      <c r="Q561" s="205"/>
      <c r="R561" s="205"/>
      <c r="S561" s="205"/>
      <c r="T561" s="206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T561" s="200" t="s">
        <v>194</v>
      </c>
      <c r="AU561" s="200" t="s">
        <v>84</v>
      </c>
      <c r="AV561" s="13" t="s">
        <v>92</v>
      </c>
      <c r="AW561" s="13" t="s">
        <v>32</v>
      </c>
      <c r="AX561" s="13" t="s">
        <v>76</v>
      </c>
      <c r="AY561" s="200" t="s">
        <v>185</v>
      </c>
    </row>
    <row r="562" s="15" customFormat="1">
      <c r="A562" s="15"/>
      <c r="B562" s="226"/>
      <c r="C562" s="15"/>
      <c r="D562" s="194" t="s">
        <v>194</v>
      </c>
      <c r="E562" s="227" t="s">
        <v>1</v>
      </c>
      <c r="F562" s="228" t="s">
        <v>276</v>
      </c>
      <c r="G562" s="15"/>
      <c r="H562" s="229">
        <v>148.184</v>
      </c>
      <c r="I562" s="230"/>
      <c r="J562" s="15"/>
      <c r="K562" s="15"/>
      <c r="L562" s="226"/>
      <c r="M562" s="231"/>
      <c r="N562" s="232"/>
      <c r="O562" s="232"/>
      <c r="P562" s="232"/>
      <c r="Q562" s="232"/>
      <c r="R562" s="232"/>
      <c r="S562" s="232"/>
      <c r="T562" s="233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T562" s="227" t="s">
        <v>194</v>
      </c>
      <c r="AU562" s="227" t="s">
        <v>84</v>
      </c>
      <c r="AV562" s="15" t="s">
        <v>191</v>
      </c>
      <c r="AW562" s="15" t="s">
        <v>32</v>
      </c>
      <c r="AX562" s="15" t="s">
        <v>84</v>
      </c>
      <c r="AY562" s="227" t="s">
        <v>185</v>
      </c>
    </row>
    <row r="563" s="2" customFormat="1" ht="24.15" customHeight="1">
      <c r="A563" s="38"/>
      <c r="B563" s="180"/>
      <c r="C563" s="181" t="s">
        <v>529</v>
      </c>
      <c r="D563" s="181" t="s">
        <v>187</v>
      </c>
      <c r="E563" s="182" t="s">
        <v>4330</v>
      </c>
      <c r="F563" s="183" t="s">
        <v>4331</v>
      </c>
      <c r="G563" s="184" t="s">
        <v>190</v>
      </c>
      <c r="H563" s="185">
        <v>148.184</v>
      </c>
      <c r="I563" s="186"/>
      <c r="J563" s="187">
        <f>ROUND(I563*H563,2)</f>
        <v>0</v>
      </c>
      <c r="K563" s="183" t="s">
        <v>199</v>
      </c>
      <c r="L563" s="39"/>
      <c r="M563" s="188" t="s">
        <v>1</v>
      </c>
      <c r="N563" s="189" t="s">
        <v>42</v>
      </c>
      <c r="O563" s="77"/>
      <c r="P563" s="190">
        <f>O563*H563</f>
        <v>0</v>
      </c>
      <c r="Q563" s="190">
        <v>0.00097999999999999997</v>
      </c>
      <c r="R563" s="190">
        <f>Q563*H563</f>
        <v>0.14522031999999999</v>
      </c>
      <c r="S563" s="190">
        <v>0</v>
      </c>
      <c r="T563" s="191">
        <f>S563*H563</f>
        <v>0</v>
      </c>
      <c r="U563" s="38"/>
      <c r="V563" s="38"/>
      <c r="W563" s="38"/>
      <c r="X563" s="38"/>
      <c r="Y563" s="38"/>
      <c r="Z563" s="38"/>
      <c r="AA563" s="38"/>
      <c r="AB563" s="38"/>
      <c r="AC563" s="38"/>
      <c r="AD563" s="38"/>
      <c r="AE563" s="38"/>
      <c r="AR563" s="192" t="s">
        <v>301</v>
      </c>
      <c r="AT563" s="192" t="s">
        <v>187</v>
      </c>
      <c r="AU563" s="192" t="s">
        <v>84</v>
      </c>
      <c r="AY563" s="19" t="s">
        <v>185</v>
      </c>
      <c r="BE563" s="193">
        <f>IF(N563="základní",J563,0)</f>
        <v>0</v>
      </c>
      <c r="BF563" s="193">
        <f>IF(N563="snížená",J563,0)</f>
        <v>0</v>
      </c>
      <c r="BG563" s="193">
        <f>IF(N563="zákl. přenesená",J563,0)</f>
        <v>0</v>
      </c>
      <c r="BH563" s="193">
        <f>IF(N563="sníž. přenesená",J563,0)</f>
        <v>0</v>
      </c>
      <c r="BI563" s="193">
        <f>IF(N563="nulová",J563,0)</f>
        <v>0</v>
      </c>
      <c r="BJ563" s="19" t="s">
        <v>92</v>
      </c>
      <c r="BK563" s="193">
        <f>ROUND(I563*H563,2)</f>
        <v>0</v>
      </c>
      <c r="BL563" s="19" t="s">
        <v>301</v>
      </c>
      <c r="BM563" s="192" t="s">
        <v>4332</v>
      </c>
    </row>
    <row r="564" s="2" customFormat="1">
      <c r="A564" s="38"/>
      <c r="B564" s="39"/>
      <c r="C564" s="38"/>
      <c r="D564" s="194" t="s">
        <v>193</v>
      </c>
      <c r="E564" s="38"/>
      <c r="F564" s="195" t="s">
        <v>4331</v>
      </c>
      <c r="G564" s="38"/>
      <c r="H564" s="38"/>
      <c r="I564" s="196"/>
      <c r="J564" s="38"/>
      <c r="K564" s="38"/>
      <c r="L564" s="39"/>
      <c r="M564" s="197"/>
      <c r="N564" s="198"/>
      <c r="O564" s="77"/>
      <c r="P564" s="77"/>
      <c r="Q564" s="77"/>
      <c r="R564" s="77"/>
      <c r="S564" s="77"/>
      <c r="T564" s="78"/>
      <c r="U564" s="38"/>
      <c r="V564" s="38"/>
      <c r="W564" s="38"/>
      <c r="X564" s="38"/>
      <c r="Y564" s="38"/>
      <c r="Z564" s="38"/>
      <c r="AA564" s="38"/>
      <c r="AB564" s="38"/>
      <c r="AC564" s="38"/>
      <c r="AD564" s="38"/>
      <c r="AE564" s="38"/>
      <c r="AT564" s="19" t="s">
        <v>193</v>
      </c>
      <c r="AU564" s="19" t="s">
        <v>84</v>
      </c>
    </row>
    <row r="565" s="2" customFormat="1">
      <c r="A565" s="38"/>
      <c r="B565" s="39"/>
      <c r="C565" s="38"/>
      <c r="D565" s="207" t="s">
        <v>201</v>
      </c>
      <c r="E565" s="38"/>
      <c r="F565" s="208" t="s">
        <v>4333</v>
      </c>
      <c r="G565" s="38"/>
      <c r="H565" s="38"/>
      <c r="I565" s="196"/>
      <c r="J565" s="38"/>
      <c r="K565" s="38"/>
      <c r="L565" s="39"/>
      <c r="M565" s="197"/>
      <c r="N565" s="198"/>
      <c r="O565" s="77"/>
      <c r="P565" s="77"/>
      <c r="Q565" s="77"/>
      <c r="R565" s="77"/>
      <c r="S565" s="77"/>
      <c r="T565" s="78"/>
      <c r="U565" s="38"/>
      <c r="V565" s="38"/>
      <c r="W565" s="38"/>
      <c r="X565" s="38"/>
      <c r="Y565" s="38"/>
      <c r="Z565" s="38"/>
      <c r="AA565" s="38"/>
      <c r="AB565" s="38"/>
      <c r="AC565" s="38"/>
      <c r="AD565" s="38"/>
      <c r="AE565" s="38"/>
      <c r="AT565" s="19" t="s">
        <v>201</v>
      </c>
      <c r="AU565" s="19" t="s">
        <v>84</v>
      </c>
    </row>
    <row r="566" s="2" customFormat="1" ht="44.25" customHeight="1">
      <c r="A566" s="38"/>
      <c r="B566" s="180"/>
      <c r="C566" s="181" t="s">
        <v>534</v>
      </c>
      <c r="D566" s="181" t="s">
        <v>187</v>
      </c>
      <c r="E566" s="182" t="s">
        <v>4334</v>
      </c>
      <c r="F566" s="183" t="s">
        <v>4335</v>
      </c>
      <c r="G566" s="184" t="s">
        <v>190</v>
      </c>
      <c r="H566" s="185">
        <v>148.184</v>
      </c>
      <c r="I566" s="186"/>
      <c r="J566" s="187">
        <f>ROUND(I566*H566,2)</f>
        <v>0</v>
      </c>
      <c r="K566" s="183" t="s">
        <v>199</v>
      </c>
      <c r="L566" s="39"/>
      <c r="M566" s="188" t="s">
        <v>1</v>
      </c>
      <c r="N566" s="189" t="s">
        <v>42</v>
      </c>
      <c r="O566" s="77"/>
      <c r="P566" s="190">
        <f>O566*H566</f>
        <v>0</v>
      </c>
      <c r="Q566" s="190">
        <v>0.00020000000000000001</v>
      </c>
      <c r="R566" s="190">
        <f>Q566*H566</f>
        <v>0.029636800000000001</v>
      </c>
      <c r="S566" s="190">
        <v>0</v>
      </c>
      <c r="T566" s="191">
        <f>S566*H566</f>
        <v>0</v>
      </c>
      <c r="U566" s="38"/>
      <c r="V566" s="38"/>
      <c r="W566" s="38"/>
      <c r="X566" s="38"/>
      <c r="Y566" s="38"/>
      <c r="Z566" s="38"/>
      <c r="AA566" s="38"/>
      <c r="AB566" s="38"/>
      <c r="AC566" s="38"/>
      <c r="AD566" s="38"/>
      <c r="AE566" s="38"/>
      <c r="AR566" s="192" t="s">
        <v>301</v>
      </c>
      <c r="AT566" s="192" t="s">
        <v>187</v>
      </c>
      <c r="AU566" s="192" t="s">
        <v>84</v>
      </c>
      <c r="AY566" s="19" t="s">
        <v>185</v>
      </c>
      <c r="BE566" s="193">
        <f>IF(N566="základní",J566,0)</f>
        <v>0</v>
      </c>
      <c r="BF566" s="193">
        <f>IF(N566="snížená",J566,0)</f>
        <v>0</v>
      </c>
      <c r="BG566" s="193">
        <f>IF(N566="zákl. přenesená",J566,0)</f>
        <v>0</v>
      </c>
      <c r="BH566" s="193">
        <f>IF(N566="sníž. přenesená",J566,0)</f>
        <v>0</v>
      </c>
      <c r="BI566" s="193">
        <f>IF(N566="nulová",J566,0)</f>
        <v>0</v>
      </c>
      <c r="BJ566" s="19" t="s">
        <v>92</v>
      </c>
      <c r="BK566" s="193">
        <f>ROUND(I566*H566,2)</f>
        <v>0</v>
      </c>
      <c r="BL566" s="19" t="s">
        <v>301</v>
      </c>
      <c r="BM566" s="192" t="s">
        <v>4336</v>
      </c>
    </row>
    <row r="567" s="2" customFormat="1">
      <c r="A567" s="38"/>
      <c r="B567" s="39"/>
      <c r="C567" s="38"/>
      <c r="D567" s="194" t="s">
        <v>193</v>
      </c>
      <c r="E567" s="38"/>
      <c r="F567" s="195" t="s">
        <v>4335</v>
      </c>
      <c r="G567" s="38"/>
      <c r="H567" s="38"/>
      <c r="I567" s="196"/>
      <c r="J567" s="38"/>
      <c r="K567" s="38"/>
      <c r="L567" s="39"/>
      <c r="M567" s="197"/>
      <c r="N567" s="198"/>
      <c r="O567" s="77"/>
      <c r="P567" s="77"/>
      <c r="Q567" s="77"/>
      <c r="R567" s="77"/>
      <c r="S567" s="77"/>
      <c r="T567" s="78"/>
      <c r="U567" s="38"/>
      <c r="V567" s="38"/>
      <c r="W567" s="38"/>
      <c r="X567" s="38"/>
      <c r="Y567" s="38"/>
      <c r="Z567" s="38"/>
      <c r="AA567" s="38"/>
      <c r="AB567" s="38"/>
      <c r="AC567" s="38"/>
      <c r="AD567" s="38"/>
      <c r="AE567" s="38"/>
      <c r="AT567" s="19" t="s">
        <v>193</v>
      </c>
      <c r="AU567" s="19" t="s">
        <v>84</v>
      </c>
    </row>
    <row r="568" s="2" customFormat="1">
      <c r="A568" s="38"/>
      <c r="B568" s="39"/>
      <c r="C568" s="38"/>
      <c r="D568" s="207" t="s">
        <v>201</v>
      </c>
      <c r="E568" s="38"/>
      <c r="F568" s="208" t="s">
        <v>4337</v>
      </c>
      <c r="G568" s="38"/>
      <c r="H568" s="38"/>
      <c r="I568" s="196"/>
      <c r="J568" s="38"/>
      <c r="K568" s="38"/>
      <c r="L568" s="39"/>
      <c r="M568" s="197"/>
      <c r="N568" s="198"/>
      <c r="O568" s="77"/>
      <c r="P568" s="77"/>
      <c r="Q568" s="77"/>
      <c r="R568" s="77"/>
      <c r="S568" s="77"/>
      <c r="T568" s="78"/>
      <c r="U568" s="38"/>
      <c r="V568" s="38"/>
      <c r="W568" s="38"/>
      <c r="X568" s="38"/>
      <c r="Y568" s="38"/>
      <c r="Z568" s="38"/>
      <c r="AA568" s="38"/>
      <c r="AB568" s="38"/>
      <c r="AC568" s="38"/>
      <c r="AD568" s="38"/>
      <c r="AE568" s="38"/>
      <c r="AT568" s="19" t="s">
        <v>201</v>
      </c>
      <c r="AU568" s="19" t="s">
        <v>84</v>
      </c>
    </row>
    <row r="569" s="12" customFormat="1" ht="25.92" customHeight="1">
      <c r="A569" s="12"/>
      <c r="B569" s="167"/>
      <c r="C569" s="12"/>
      <c r="D569" s="168" t="s">
        <v>75</v>
      </c>
      <c r="E569" s="169" t="s">
        <v>3771</v>
      </c>
      <c r="F569" s="169" t="s">
        <v>3772</v>
      </c>
      <c r="G569" s="12"/>
      <c r="H569" s="12"/>
      <c r="I569" s="170"/>
      <c r="J569" s="171">
        <f>BK569</f>
        <v>0</v>
      </c>
      <c r="K569" s="12"/>
      <c r="L569" s="167"/>
      <c r="M569" s="172"/>
      <c r="N569" s="173"/>
      <c r="O569" s="173"/>
      <c r="P569" s="174">
        <f>SUM(P570:P586)</f>
        <v>0</v>
      </c>
      <c r="Q569" s="173"/>
      <c r="R569" s="174">
        <f>SUM(R570:R586)</f>
        <v>0.020622000000000001</v>
      </c>
      <c r="S569" s="173"/>
      <c r="T569" s="175">
        <f>SUM(T570:T586)</f>
        <v>0</v>
      </c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R569" s="168" t="s">
        <v>92</v>
      </c>
      <c r="AT569" s="176" t="s">
        <v>75</v>
      </c>
      <c r="AU569" s="176" t="s">
        <v>76</v>
      </c>
      <c r="AY569" s="168" t="s">
        <v>185</v>
      </c>
      <c r="BK569" s="177">
        <f>SUM(BK570:BK586)</f>
        <v>0</v>
      </c>
    </row>
    <row r="570" s="2" customFormat="1" ht="24.15" customHeight="1">
      <c r="A570" s="38"/>
      <c r="B570" s="180"/>
      <c r="C570" s="181" t="s">
        <v>540</v>
      </c>
      <c r="D570" s="181" t="s">
        <v>187</v>
      </c>
      <c r="E570" s="182" t="s">
        <v>4090</v>
      </c>
      <c r="F570" s="183" t="s">
        <v>4091</v>
      </c>
      <c r="G570" s="184" t="s">
        <v>190</v>
      </c>
      <c r="H570" s="185">
        <v>73.650000000000006</v>
      </c>
      <c r="I570" s="186"/>
      <c r="J570" s="187">
        <f>ROUND(I570*H570,2)</f>
        <v>0</v>
      </c>
      <c r="K570" s="183" t="s">
        <v>199</v>
      </c>
      <c r="L570" s="39"/>
      <c r="M570" s="188" t="s">
        <v>1</v>
      </c>
      <c r="N570" s="189" t="s">
        <v>42</v>
      </c>
      <c r="O570" s="77"/>
      <c r="P570" s="190">
        <f>O570*H570</f>
        <v>0</v>
      </c>
      <c r="Q570" s="190">
        <v>0.00027999999999999998</v>
      </c>
      <c r="R570" s="190">
        <f>Q570*H570</f>
        <v>0.020622000000000001</v>
      </c>
      <c r="S570" s="190">
        <v>0</v>
      </c>
      <c r="T570" s="191">
        <f>S570*H570</f>
        <v>0</v>
      </c>
      <c r="U570" s="38"/>
      <c r="V570" s="38"/>
      <c r="W570" s="38"/>
      <c r="X570" s="38"/>
      <c r="Y570" s="38"/>
      <c r="Z570" s="38"/>
      <c r="AA570" s="38"/>
      <c r="AB570" s="38"/>
      <c r="AC570" s="38"/>
      <c r="AD570" s="38"/>
      <c r="AE570" s="38"/>
      <c r="AR570" s="192" t="s">
        <v>301</v>
      </c>
      <c r="AT570" s="192" t="s">
        <v>187</v>
      </c>
      <c r="AU570" s="192" t="s">
        <v>84</v>
      </c>
      <c r="AY570" s="19" t="s">
        <v>185</v>
      </c>
      <c r="BE570" s="193">
        <f>IF(N570="základní",J570,0)</f>
        <v>0</v>
      </c>
      <c r="BF570" s="193">
        <f>IF(N570="snížená",J570,0)</f>
        <v>0</v>
      </c>
      <c r="BG570" s="193">
        <f>IF(N570="zákl. přenesená",J570,0)</f>
        <v>0</v>
      </c>
      <c r="BH570" s="193">
        <f>IF(N570="sníž. přenesená",J570,0)</f>
        <v>0</v>
      </c>
      <c r="BI570" s="193">
        <f>IF(N570="nulová",J570,0)</f>
        <v>0</v>
      </c>
      <c r="BJ570" s="19" t="s">
        <v>92</v>
      </c>
      <c r="BK570" s="193">
        <f>ROUND(I570*H570,2)</f>
        <v>0</v>
      </c>
      <c r="BL570" s="19" t="s">
        <v>301</v>
      </c>
      <c r="BM570" s="192" t="s">
        <v>4338</v>
      </c>
    </row>
    <row r="571" s="2" customFormat="1">
      <c r="A571" s="38"/>
      <c r="B571" s="39"/>
      <c r="C571" s="38"/>
      <c r="D571" s="194" t="s">
        <v>193</v>
      </c>
      <c r="E571" s="38"/>
      <c r="F571" s="195" t="s">
        <v>4091</v>
      </c>
      <c r="G571" s="38"/>
      <c r="H571" s="38"/>
      <c r="I571" s="196"/>
      <c r="J571" s="38"/>
      <c r="K571" s="38"/>
      <c r="L571" s="39"/>
      <c r="M571" s="197"/>
      <c r="N571" s="198"/>
      <c r="O571" s="77"/>
      <c r="P571" s="77"/>
      <c r="Q571" s="77"/>
      <c r="R571" s="77"/>
      <c r="S571" s="77"/>
      <c r="T571" s="78"/>
      <c r="U571" s="38"/>
      <c r="V571" s="38"/>
      <c r="W571" s="38"/>
      <c r="X571" s="38"/>
      <c r="Y571" s="38"/>
      <c r="Z571" s="38"/>
      <c r="AA571" s="38"/>
      <c r="AB571" s="38"/>
      <c r="AC571" s="38"/>
      <c r="AD571" s="38"/>
      <c r="AE571" s="38"/>
      <c r="AT571" s="19" t="s">
        <v>193</v>
      </c>
      <c r="AU571" s="19" t="s">
        <v>84</v>
      </c>
    </row>
    <row r="572" s="2" customFormat="1">
      <c r="A572" s="38"/>
      <c r="B572" s="39"/>
      <c r="C572" s="38"/>
      <c r="D572" s="207" t="s">
        <v>201</v>
      </c>
      <c r="E572" s="38"/>
      <c r="F572" s="208" t="s">
        <v>4093</v>
      </c>
      <c r="G572" s="38"/>
      <c r="H572" s="38"/>
      <c r="I572" s="196"/>
      <c r="J572" s="38"/>
      <c r="K572" s="38"/>
      <c r="L572" s="39"/>
      <c r="M572" s="197"/>
      <c r="N572" s="198"/>
      <c r="O572" s="77"/>
      <c r="P572" s="77"/>
      <c r="Q572" s="77"/>
      <c r="R572" s="77"/>
      <c r="S572" s="77"/>
      <c r="T572" s="78"/>
      <c r="U572" s="38"/>
      <c r="V572" s="38"/>
      <c r="W572" s="38"/>
      <c r="X572" s="38"/>
      <c r="Y572" s="38"/>
      <c r="Z572" s="38"/>
      <c r="AA572" s="38"/>
      <c r="AB572" s="38"/>
      <c r="AC572" s="38"/>
      <c r="AD572" s="38"/>
      <c r="AE572" s="38"/>
      <c r="AT572" s="19" t="s">
        <v>201</v>
      </c>
      <c r="AU572" s="19" t="s">
        <v>84</v>
      </c>
    </row>
    <row r="573" s="14" customFormat="1">
      <c r="A573" s="14"/>
      <c r="B573" s="219"/>
      <c r="C573" s="14"/>
      <c r="D573" s="194" t="s">
        <v>194</v>
      </c>
      <c r="E573" s="220" t="s">
        <v>1</v>
      </c>
      <c r="F573" s="221" t="s">
        <v>4119</v>
      </c>
      <c r="G573" s="14"/>
      <c r="H573" s="220" t="s">
        <v>1</v>
      </c>
      <c r="I573" s="222"/>
      <c r="J573" s="14"/>
      <c r="K573" s="14"/>
      <c r="L573" s="219"/>
      <c r="M573" s="223"/>
      <c r="N573" s="224"/>
      <c r="O573" s="224"/>
      <c r="P573" s="224"/>
      <c r="Q573" s="224"/>
      <c r="R573" s="224"/>
      <c r="S573" s="224"/>
      <c r="T573" s="225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T573" s="220" t="s">
        <v>194</v>
      </c>
      <c r="AU573" s="220" t="s">
        <v>84</v>
      </c>
      <c r="AV573" s="14" t="s">
        <v>84</v>
      </c>
      <c r="AW573" s="14" t="s">
        <v>32</v>
      </c>
      <c r="AX573" s="14" t="s">
        <v>76</v>
      </c>
      <c r="AY573" s="220" t="s">
        <v>185</v>
      </c>
    </row>
    <row r="574" s="13" customFormat="1">
      <c r="A574" s="13"/>
      <c r="B574" s="199"/>
      <c r="C574" s="13"/>
      <c r="D574" s="194" t="s">
        <v>194</v>
      </c>
      <c r="E574" s="200" t="s">
        <v>1</v>
      </c>
      <c r="F574" s="201" t="s">
        <v>4139</v>
      </c>
      <c r="G574" s="13"/>
      <c r="H574" s="202">
        <v>6.3120000000000003</v>
      </c>
      <c r="I574" s="203"/>
      <c r="J574" s="13"/>
      <c r="K574" s="13"/>
      <c r="L574" s="199"/>
      <c r="M574" s="204"/>
      <c r="N574" s="205"/>
      <c r="O574" s="205"/>
      <c r="P574" s="205"/>
      <c r="Q574" s="205"/>
      <c r="R574" s="205"/>
      <c r="S574" s="205"/>
      <c r="T574" s="206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T574" s="200" t="s">
        <v>194</v>
      </c>
      <c r="AU574" s="200" t="s">
        <v>84</v>
      </c>
      <c r="AV574" s="13" t="s">
        <v>92</v>
      </c>
      <c r="AW574" s="13" t="s">
        <v>32</v>
      </c>
      <c r="AX574" s="13" t="s">
        <v>76</v>
      </c>
      <c r="AY574" s="200" t="s">
        <v>185</v>
      </c>
    </row>
    <row r="575" s="16" customFormat="1">
      <c r="A575" s="16"/>
      <c r="B575" s="234"/>
      <c r="C575" s="16"/>
      <c r="D575" s="194" t="s">
        <v>194</v>
      </c>
      <c r="E575" s="235" t="s">
        <v>1</v>
      </c>
      <c r="F575" s="236" t="s">
        <v>293</v>
      </c>
      <c r="G575" s="16"/>
      <c r="H575" s="237">
        <v>6.3120000000000003</v>
      </c>
      <c r="I575" s="238"/>
      <c r="J575" s="16"/>
      <c r="K575" s="16"/>
      <c r="L575" s="234"/>
      <c r="M575" s="239"/>
      <c r="N575" s="240"/>
      <c r="O575" s="240"/>
      <c r="P575" s="240"/>
      <c r="Q575" s="240"/>
      <c r="R575" s="240"/>
      <c r="S575" s="240"/>
      <c r="T575" s="241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T575" s="235" t="s">
        <v>194</v>
      </c>
      <c r="AU575" s="235" t="s">
        <v>84</v>
      </c>
      <c r="AV575" s="16" t="s">
        <v>111</v>
      </c>
      <c r="AW575" s="16" t="s">
        <v>32</v>
      </c>
      <c r="AX575" s="16" t="s">
        <v>76</v>
      </c>
      <c r="AY575" s="235" t="s">
        <v>185</v>
      </c>
    </row>
    <row r="576" s="14" customFormat="1">
      <c r="A576" s="14"/>
      <c r="B576" s="219"/>
      <c r="C576" s="14"/>
      <c r="D576" s="194" t="s">
        <v>194</v>
      </c>
      <c r="E576" s="220" t="s">
        <v>1</v>
      </c>
      <c r="F576" s="221" t="s">
        <v>4339</v>
      </c>
      <c r="G576" s="14"/>
      <c r="H576" s="220" t="s">
        <v>1</v>
      </c>
      <c r="I576" s="222"/>
      <c r="J576" s="14"/>
      <c r="K576" s="14"/>
      <c r="L576" s="219"/>
      <c r="M576" s="223"/>
      <c r="N576" s="224"/>
      <c r="O576" s="224"/>
      <c r="P576" s="224"/>
      <c r="Q576" s="224"/>
      <c r="R576" s="224"/>
      <c r="S576" s="224"/>
      <c r="T576" s="225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T576" s="220" t="s">
        <v>194</v>
      </c>
      <c r="AU576" s="220" t="s">
        <v>84</v>
      </c>
      <c r="AV576" s="14" t="s">
        <v>84</v>
      </c>
      <c r="AW576" s="14" t="s">
        <v>32</v>
      </c>
      <c r="AX576" s="14" t="s">
        <v>76</v>
      </c>
      <c r="AY576" s="220" t="s">
        <v>185</v>
      </c>
    </row>
    <row r="577" s="13" customFormat="1">
      <c r="A577" s="13"/>
      <c r="B577" s="199"/>
      <c r="C577" s="13"/>
      <c r="D577" s="194" t="s">
        <v>194</v>
      </c>
      <c r="E577" s="200" t="s">
        <v>1</v>
      </c>
      <c r="F577" s="201" t="s">
        <v>4141</v>
      </c>
      <c r="G577" s="13"/>
      <c r="H577" s="202">
        <v>17.802</v>
      </c>
      <c r="I577" s="203"/>
      <c r="J577" s="13"/>
      <c r="K577" s="13"/>
      <c r="L577" s="199"/>
      <c r="M577" s="204"/>
      <c r="N577" s="205"/>
      <c r="O577" s="205"/>
      <c r="P577" s="205"/>
      <c r="Q577" s="205"/>
      <c r="R577" s="205"/>
      <c r="S577" s="205"/>
      <c r="T577" s="206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T577" s="200" t="s">
        <v>194</v>
      </c>
      <c r="AU577" s="200" t="s">
        <v>84</v>
      </c>
      <c r="AV577" s="13" t="s">
        <v>92</v>
      </c>
      <c r="AW577" s="13" t="s">
        <v>32</v>
      </c>
      <c r="AX577" s="13" t="s">
        <v>76</v>
      </c>
      <c r="AY577" s="200" t="s">
        <v>185</v>
      </c>
    </row>
    <row r="578" s="13" customFormat="1">
      <c r="A578" s="13"/>
      <c r="B578" s="199"/>
      <c r="C578" s="13"/>
      <c r="D578" s="194" t="s">
        <v>194</v>
      </c>
      <c r="E578" s="200" t="s">
        <v>1</v>
      </c>
      <c r="F578" s="201" t="s">
        <v>4143</v>
      </c>
      <c r="G578" s="13"/>
      <c r="H578" s="202">
        <v>1.3500000000000001</v>
      </c>
      <c r="I578" s="203"/>
      <c r="J578" s="13"/>
      <c r="K578" s="13"/>
      <c r="L578" s="199"/>
      <c r="M578" s="204"/>
      <c r="N578" s="205"/>
      <c r="O578" s="205"/>
      <c r="P578" s="205"/>
      <c r="Q578" s="205"/>
      <c r="R578" s="205"/>
      <c r="S578" s="205"/>
      <c r="T578" s="206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T578" s="200" t="s">
        <v>194</v>
      </c>
      <c r="AU578" s="200" t="s">
        <v>84</v>
      </c>
      <c r="AV578" s="13" t="s">
        <v>92</v>
      </c>
      <c r="AW578" s="13" t="s">
        <v>32</v>
      </c>
      <c r="AX578" s="13" t="s">
        <v>76</v>
      </c>
      <c r="AY578" s="200" t="s">
        <v>185</v>
      </c>
    </row>
    <row r="579" s="13" customFormat="1">
      <c r="A579" s="13"/>
      <c r="B579" s="199"/>
      <c r="C579" s="13"/>
      <c r="D579" s="194" t="s">
        <v>194</v>
      </c>
      <c r="E579" s="200" t="s">
        <v>1</v>
      </c>
      <c r="F579" s="201" t="s">
        <v>4144</v>
      </c>
      <c r="G579" s="13"/>
      <c r="H579" s="202">
        <v>9.3599999999999994</v>
      </c>
      <c r="I579" s="203"/>
      <c r="J579" s="13"/>
      <c r="K579" s="13"/>
      <c r="L579" s="199"/>
      <c r="M579" s="204"/>
      <c r="N579" s="205"/>
      <c r="O579" s="205"/>
      <c r="P579" s="205"/>
      <c r="Q579" s="205"/>
      <c r="R579" s="205"/>
      <c r="S579" s="205"/>
      <c r="T579" s="206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T579" s="200" t="s">
        <v>194</v>
      </c>
      <c r="AU579" s="200" t="s">
        <v>84</v>
      </c>
      <c r="AV579" s="13" t="s">
        <v>92</v>
      </c>
      <c r="AW579" s="13" t="s">
        <v>32</v>
      </c>
      <c r="AX579" s="13" t="s">
        <v>76</v>
      </c>
      <c r="AY579" s="200" t="s">
        <v>185</v>
      </c>
    </row>
    <row r="580" s="13" customFormat="1">
      <c r="A580" s="13"/>
      <c r="B580" s="199"/>
      <c r="C580" s="13"/>
      <c r="D580" s="194" t="s">
        <v>194</v>
      </c>
      <c r="E580" s="200" t="s">
        <v>1</v>
      </c>
      <c r="F580" s="201" t="s">
        <v>4146</v>
      </c>
      <c r="G580" s="13"/>
      <c r="H580" s="202">
        <v>6.7050000000000001</v>
      </c>
      <c r="I580" s="203"/>
      <c r="J580" s="13"/>
      <c r="K580" s="13"/>
      <c r="L580" s="199"/>
      <c r="M580" s="204"/>
      <c r="N580" s="205"/>
      <c r="O580" s="205"/>
      <c r="P580" s="205"/>
      <c r="Q580" s="205"/>
      <c r="R580" s="205"/>
      <c r="S580" s="205"/>
      <c r="T580" s="206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T580" s="200" t="s">
        <v>194</v>
      </c>
      <c r="AU580" s="200" t="s">
        <v>84</v>
      </c>
      <c r="AV580" s="13" t="s">
        <v>92</v>
      </c>
      <c r="AW580" s="13" t="s">
        <v>32</v>
      </c>
      <c r="AX580" s="13" t="s">
        <v>76</v>
      </c>
      <c r="AY580" s="200" t="s">
        <v>185</v>
      </c>
    </row>
    <row r="581" s="13" customFormat="1">
      <c r="A581" s="13"/>
      <c r="B581" s="199"/>
      <c r="C581" s="13"/>
      <c r="D581" s="194" t="s">
        <v>194</v>
      </c>
      <c r="E581" s="200" t="s">
        <v>1</v>
      </c>
      <c r="F581" s="201" t="s">
        <v>4142</v>
      </c>
      <c r="G581" s="13"/>
      <c r="H581" s="202">
        <v>13.779</v>
      </c>
      <c r="I581" s="203"/>
      <c r="J581" s="13"/>
      <c r="K581" s="13"/>
      <c r="L581" s="199"/>
      <c r="M581" s="204"/>
      <c r="N581" s="205"/>
      <c r="O581" s="205"/>
      <c r="P581" s="205"/>
      <c r="Q581" s="205"/>
      <c r="R581" s="205"/>
      <c r="S581" s="205"/>
      <c r="T581" s="206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T581" s="200" t="s">
        <v>194</v>
      </c>
      <c r="AU581" s="200" t="s">
        <v>84</v>
      </c>
      <c r="AV581" s="13" t="s">
        <v>92</v>
      </c>
      <c r="AW581" s="13" t="s">
        <v>32</v>
      </c>
      <c r="AX581" s="13" t="s">
        <v>76</v>
      </c>
      <c r="AY581" s="200" t="s">
        <v>185</v>
      </c>
    </row>
    <row r="582" s="13" customFormat="1">
      <c r="A582" s="13"/>
      <c r="B582" s="199"/>
      <c r="C582" s="13"/>
      <c r="D582" s="194" t="s">
        <v>194</v>
      </c>
      <c r="E582" s="200" t="s">
        <v>1</v>
      </c>
      <c r="F582" s="201" t="s">
        <v>4145</v>
      </c>
      <c r="G582" s="13"/>
      <c r="H582" s="202">
        <v>9.2520000000000007</v>
      </c>
      <c r="I582" s="203"/>
      <c r="J582" s="13"/>
      <c r="K582" s="13"/>
      <c r="L582" s="199"/>
      <c r="M582" s="204"/>
      <c r="N582" s="205"/>
      <c r="O582" s="205"/>
      <c r="P582" s="205"/>
      <c r="Q582" s="205"/>
      <c r="R582" s="205"/>
      <c r="S582" s="205"/>
      <c r="T582" s="206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T582" s="200" t="s">
        <v>194</v>
      </c>
      <c r="AU582" s="200" t="s">
        <v>84</v>
      </c>
      <c r="AV582" s="13" t="s">
        <v>92</v>
      </c>
      <c r="AW582" s="13" t="s">
        <v>32</v>
      </c>
      <c r="AX582" s="13" t="s">
        <v>76</v>
      </c>
      <c r="AY582" s="200" t="s">
        <v>185</v>
      </c>
    </row>
    <row r="583" s="13" customFormat="1">
      <c r="A583" s="13"/>
      <c r="B583" s="199"/>
      <c r="C583" s="13"/>
      <c r="D583" s="194" t="s">
        <v>194</v>
      </c>
      <c r="E583" s="200" t="s">
        <v>1</v>
      </c>
      <c r="F583" s="201" t="s">
        <v>4147</v>
      </c>
      <c r="G583" s="13"/>
      <c r="H583" s="202">
        <v>9.0899999999999999</v>
      </c>
      <c r="I583" s="203"/>
      <c r="J583" s="13"/>
      <c r="K583" s="13"/>
      <c r="L583" s="199"/>
      <c r="M583" s="204"/>
      <c r="N583" s="205"/>
      <c r="O583" s="205"/>
      <c r="P583" s="205"/>
      <c r="Q583" s="205"/>
      <c r="R583" s="205"/>
      <c r="S583" s="205"/>
      <c r="T583" s="206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T583" s="200" t="s">
        <v>194</v>
      </c>
      <c r="AU583" s="200" t="s">
        <v>84</v>
      </c>
      <c r="AV583" s="13" t="s">
        <v>92</v>
      </c>
      <c r="AW583" s="13" t="s">
        <v>32</v>
      </c>
      <c r="AX583" s="13" t="s">
        <v>76</v>
      </c>
      <c r="AY583" s="200" t="s">
        <v>185</v>
      </c>
    </row>
    <row r="584" s="16" customFormat="1">
      <c r="A584" s="16"/>
      <c r="B584" s="234"/>
      <c r="C584" s="16"/>
      <c r="D584" s="194" t="s">
        <v>194</v>
      </c>
      <c r="E584" s="235" t="s">
        <v>1</v>
      </c>
      <c r="F584" s="236" t="s">
        <v>293</v>
      </c>
      <c r="G584" s="16"/>
      <c r="H584" s="237">
        <v>67.337999999999994</v>
      </c>
      <c r="I584" s="238"/>
      <c r="J584" s="16"/>
      <c r="K584" s="16"/>
      <c r="L584" s="234"/>
      <c r="M584" s="239"/>
      <c r="N584" s="240"/>
      <c r="O584" s="240"/>
      <c r="P584" s="240"/>
      <c r="Q584" s="240"/>
      <c r="R584" s="240"/>
      <c r="S584" s="240"/>
      <c r="T584" s="241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T584" s="235" t="s">
        <v>194</v>
      </c>
      <c r="AU584" s="235" t="s">
        <v>84</v>
      </c>
      <c r="AV584" s="16" t="s">
        <v>111</v>
      </c>
      <c r="AW584" s="16" t="s">
        <v>32</v>
      </c>
      <c r="AX584" s="16" t="s">
        <v>76</v>
      </c>
      <c r="AY584" s="235" t="s">
        <v>185</v>
      </c>
    </row>
    <row r="585" s="15" customFormat="1">
      <c r="A585" s="15"/>
      <c r="B585" s="226"/>
      <c r="C585" s="15"/>
      <c r="D585" s="194" t="s">
        <v>194</v>
      </c>
      <c r="E585" s="227" t="s">
        <v>1</v>
      </c>
      <c r="F585" s="228" t="s">
        <v>276</v>
      </c>
      <c r="G585" s="15"/>
      <c r="H585" s="229">
        <v>73.649999999999991</v>
      </c>
      <c r="I585" s="230"/>
      <c r="J585" s="15"/>
      <c r="K585" s="15"/>
      <c r="L585" s="226"/>
      <c r="M585" s="231"/>
      <c r="N585" s="232"/>
      <c r="O585" s="232"/>
      <c r="P585" s="232"/>
      <c r="Q585" s="232"/>
      <c r="R585" s="232"/>
      <c r="S585" s="232"/>
      <c r="T585" s="233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T585" s="227" t="s">
        <v>194</v>
      </c>
      <c r="AU585" s="227" t="s">
        <v>84</v>
      </c>
      <c r="AV585" s="15" t="s">
        <v>191</v>
      </c>
      <c r="AW585" s="15" t="s">
        <v>32</v>
      </c>
      <c r="AX585" s="15" t="s">
        <v>84</v>
      </c>
      <c r="AY585" s="227" t="s">
        <v>185</v>
      </c>
    </row>
    <row r="586" s="14" customFormat="1">
      <c r="A586" s="14"/>
      <c r="B586" s="219"/>
      <c r="C586" s="14"/>
      <c r="D586" s="194" t="s">
        <v>194</v>
      </c>
      <c r="E586" s="220" t="s">
        <v>1</v>
      </c>
      <c r="F586" s="221" t="s">
        <v>4155</v>
      </c>
      <c r="G586" s="14"/>
      <c r="H586" s="220" t="s">
        <v>1</v>
      </c>
      <c r="I586" s="222"/>
      <c r="J586" s="14"/>
      <c r="K586" s="14"/>
      <c r="L586" s="219"/>
      <c r="M586" s="223"/>
      <c r="N586" s="224"/>
      <c r="O586" s="224"/>
      <c r="P586" s="224"/>
      <c r="Q586" s="224"/>
      <c r="R586" s="224"/>
      <c r="S586" s="224"/>
      <c r="T586" s="225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T586" s="220" t="s">
        <v>194</v>
      </c>
      <c r="AU586" s="220" t="s">
        <v>84</v>
      </c>
      <c r="AV586" s="14" t="s">
        <v>84</v>
      </c>
      <c r="AW586" s="14" t="s">
        <v>32</v>
      </c>
      <c r="AX586" s="14" t="s">
        <v>76</v>
      </c>
      <c r="AY586" s="220" t="s">
        <v>185</v>
      </c>
    </row>
    <row r="587" s="12" customFormat="1" ht="25.92" customHeight="1">
      <c r="A587" s="12"/>
      <c r="B587" s="167"/>
      <c r="C587" s="12"/>
      <c r="D587" s="168" t="s">
        <v>75</v>
      </c>
      <c r="E587" s="169" t="s">
        <v>4098</v>
      </c>
      <c r="F587" s="169" t="s">
        <v>4099</v>
      </c>
      <c r="G587" s="12"/>
      <c r="H587" s="12"/>
      <c r="I587" s="170"/>
      <c r="J587" s="171">
        <f>BK587</f>
        <v>0</v>
      </c>
      <c r="K587" s="12"/>
      <c r="L587" s="167"/>
      <c r="M587" s="172"/>
      <c r="N587" s="173"/>
      <c r="O587" s="173"/>
      <c r="P587" s="174">
        <f>SUM(P588:P590)</f>
        <v>0</v>
      </c>
      <c r="Q587" s="173"/>
      <c r="R587" s="174">
        <f>SUM(R588:R590)</f>
        <v>0</v>
      </c>
      <c r="S587" s="173"/>
      <c r="T587" s="175">
        <f>SUM(T588:T590)</f>
        <v>0</v>
      </c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R587" s="168" t="s">
        <v>211</v>
      </c>
      <c r="AT587" s="176" t="s">
        <v>75</v>
      </c>
      <c r="AU587" s="176" t="s">
        <v>76</v>
      </c>
      <c r="AY587" s="168" t="s">
        <v>185</v>
      </c>
      <c r="BK587" s="177">
        <f>SUM(BK588:BK590)</f>
        <v>0</v>
      </c>
    </row>
    <row r="588" s="2" customFormat="1" ht="16.5" customHeight="1">
      <c r="A588" s="38"/>
      <c r="B588" s="180"/>
      <c r="C588" s="181" t="s">
        <v>546</v>
      </c>
      <c r="D588" s="181" t="s">
        <v>187</v>
      </c>
      <c r="E588" s="182" t="s">
        <v>4100</v>
      </c>
      <c r="F588" s="183" t="s">
        <v>4099</v>
      </c>
      <c r="G588" s="184" t="s">
        <v>1809</v>
      </c>
      <c r="H588" s="242"/>
      <c r="I588" s="186"/>
      <c r="J588" s="187">
        <f>ROUND(I588*H588,2)</f>
        <v>0</v>
      </c>
      <c r="K588" s="183" t="s">
        <v>199</v>
      </c>
      <c r="L588" s="39"/>
      <c r="M588" s="188" t="s">
        <v>1</v>
      </c>
      <c r="N588" s="189" t="s">
        <v>42</v>
      </c>
      <c r="O588" s="77"/>
      <c r="P588" s="190">
        <f>O588*H588</f>
        <v>0</v>
      </c>
      <c r="Q588" s="190">
        <v>0</v>
      </c>
      <c r="R588" s="190">
        <f>Q588*H588</f>
        <v>0</v>
      </c>
      <c r="S588" s="190">
        <v>0</v>
      </c>
      <c r="T588" s="191">
        <f>S588*H588</f>
        <v>0</v>
      </c>
      <c r="U588" s="38"/>
      <c r="V588" s="38"/>
      <c r="W588" s="38"/>
      <c r="X588" s="38"/>
      <c r="Y588" s="38"/>
      <c r="Z588" s="38"/>
      <c r="AA588" s="38"/>
      <c r="AB588" s="38"/>
      <c r="AC588" s="38"/>
      <c r="AD588" s="38"/>
      <c r="AE588" s="38"/>
      <c r="AR588" s="192" t="s">
        <v>4101</v>
      </c>
      <c r="AT588" s="192" t="s">
        <v>187</v>
      </c>
      <c r="AU588" s="192" t="s">
        <v>84</v>
      </c>
      <c r="AY588" s="19" t="s">
        <v>185</v>
      </c>
      <c r="BE588" s="193">
        <f>IF(N588="základní",J588,0)</f>
        <v>0</v>
      </c>
      <c r="BF588" s="193">
        <f>IF(N588="snížená",J588,0)</f>
        <v>0</v>
      </c>
      <c r="BG588" s="193">
        <f>IF(N588="zákl. přenesená",J588,0)</f>
        <v>0</v>
      </c>
      <c r="BH588" s="193">
        <f>IF(N588="sníž. přenesená",J588,0)</f>
        <v>0</v>
      </c>
      <c r="BI588" s="193">
        <f>IF(N588="nulová",J588,0)</f>
        <v>0</v>
      </c>
      <c r="BJ588" s="19" t="s">
        <v>92</v>
      </c>
      <c r="BK588" s="193">
        <f>ROUND(I588*H588,2)</f>
        <v>0</v>
      </c>
      <c r="BL588" s="19" t="s">
        <v>4101</v>
      </c>
      <c r="BM588" s="192" t="s">
        <v>4340</v>
      </c>
    </row>
    <row r="589" s="2" customFormat="1">
      <c r="A589" s="38"/>
      <c r="B589" s="39"/>
      <c r="C589" s="38"/>
      <c r="D589" s="194" t="s">
        <v>193</v>
      </c>
      <c r="E589" s="38"/>
      <c r="F589" s="195" t="s">
        <v>4099</v>
      </c>
      <c r="G589" s="38"/>
      <c r="H589" s="38"/>
      <c r="I589" s="196"/>
      <c r="J589" s="38"/>
      <c r="K589" s="38"/>
      <c r="L589" s="39"/>
      <c r="M589" s="197"/>
      <c r="N589" s="198"/>
      <c r="O589" s="77"/>
      <c r="P589" s="77"/>
      <c r="Q589" s="77"/>
      <c r="R589" s="77"/>
      <c r="S589" s="77"/>
      <c r="T589" s="78"/>
      <c r="U589" s="38"/>
      <c r="V589" s="38"/>
      <c r="W589" s="38"/>
      <c r="X589" s="38"/>
      <c r="Y589" s="38"/>
      <c r="Z589" s="38"/>
      <c r="AA589" s="38"/>
      <c r="AB589" s="38"/>
      <c r="AC589" s="38"/>
      <c r="AD589" s="38"/>
      <c r="AE589" s="38"/>
      <c r="AT589" s="19" t="s">
        <v>193</v>
      </c>
      <c r="AU589" s="19" t="s">
        <v>84</v>
      </c>
    </row>
    <row r="590" s="2" customFormat="1">
      <c r="A590" s="38"/>
      <c r="B590" s="39"/>
      <c r="C590" s="38"/>
      <c r="D590" s="207" t="s">
        <v>201</v>
      </c>
      <c r="E590" s="38"/>
      <c r="F590" s="208" t="s">
        <v>4103</v>
      </c>
      <c r="G590" s="38"/>
      <c r="H590" s="38"/>
      <c r="I590" s="196"/>
      <c r="J590" s="38"/>
      <c r="K590" s="38"/>
      <c r="L590" s="39"/>
      <c r="M590" s="243"/>
      <c r="N590" s="244"/>
      <c r="O590" s="245"/>
      <c r="P590" s="245"/>
      <c r="Q590" s="245"/>
      <c r="R590" s="245"/>
      <c r="S590" s="245"/>
      <c r="T590" s="246"/>
      <c r="U590" s="38"/>
      <c r="V590" s="38"/>
      <c r="W590" s="38"/>
      <c r="X590" s="38"/>
      <c r="Y590" s="38"/>
      <c r="Z590" s="38"/>
      <c r="AA590" s="38"/>
      <c r="AB590" s="38"/>
      <c r="AC590" s="38"/>
      <c r="AD590" s="38"/>
      <c r="AE590" s="38"/>
      <c r="AT590" s="19" t="s">
        <v>201</v>
      </c>
      <c r="AU590" s="19" t="s">
        <v>84</v>
      </c>
    </row>
    <row r="591" s="2" customFormat="1" ht="6.96" customHeight="1">
      <c r="A591" s="38"/>
      <c r="B591" s="60"/>
      <c r="C591" s="61"/>
      <c r="D591" s="61"/>
      <c r="E591" s="61"/>
      <c r="F591" s="61"/>
      <c r="G591" s="61"/>
      <c r="H591" s="61"/>
      <c r="I591" s="61"/>
      <c r="J591" s="61"/>
      <c r="K591" s="61"/>
      <c r="L591" s="39"/>
      <c r="M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  <c r="AA591" s="38"/>
      <c r="AB591" s="38"/>
      <c r="AC591" s="38"/>
      <c r="AD591" s="38"/>
      <c r="AE591" s="38"/>
    </row>
  </sheetData>
  <autoFilter ref="C128:K590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7:H117"/>
    <mergeCell ref="E119:H119"/>
    <mergeCell ref="E121:H121"/>
    <mergeCell ref="L2:V2"/>
  </mergeCells>
  <hyperlinks>
    <hyperlink ref="F133" r:id="rId1" display="https://podminky.urs.cz/item/CS_URS_2025_02/319202132"/>
    <hyperlink ref="F140" r:id="rId2" display="https://podminky.urs.cz/item/CS_URS_2025_02/319202135"/>
    <hyperlink ref="F152" r:id="rId3" display="https://podminky.urs.cz/item/CS_URS_2025_02/319202136"/>
    <hyperlink ref="F165" r:id="rId4" display="https://podminky.urs.cz/item/CS_URS_2025_02/612131151"/>
    <hyperlink ref="F191" r:id="rId5" display="https://podminky.urs.cz/item/CS_URS_2025_02/612324111"/>
    <hyperlink ref="F227" r:id="rId6" display="https://podminky.urs.cz/item/CS_URS_2025_02/612324191"/>
    <hyperlink ref="F230" r:id="rId7" display="https://podminky.urs.cz/item/CS_URS_2025_02/612822001"/>
    <hyperlink ref="F248" r:id="rId8" display="https://podminky.urs.cz/item/CS_URS_2025_02/612822021"/>
    <hyperlink ref="F265" r:id="rId9" display="https://podminky.urs.cz/item/CS_URS_2025_02/622131151"/>
    <hyperlink ref="F275" r:id="rId10" display="https://podminky.urs.cz/item/CS_URS_2025_02/622311101"/>
    <hyperlink ref="F285" r:id="rId11" display="https://podminky.urs.cz/item/CS_URS_2025_02/622311191"/>
    <hyperlink ref="F288" r:id="rId12" display="https://podminky.urs.cz/item/CS_URS_2025_02/622324411"/>
    <hyperlink ref="F298" r:id="rId13" display="https://podminky.urs.cz/item/CS_URS_2025_02/622327121"/>
    <hyperlink ref="F308" r:id="rId14" display="https://podminky.urs.cz/item/CS_URS_2025_02/622327191"/>
    <hyperlink ref="F312" r:id="rId15" display="https://podminky.urs.cz/item/CS_URS_2025_02/622328231"/>
    <hyperlink ref="F323" r:id="rId16" display="https://podminky.urs.cz/item/CS_URS_2025_02/212755212"/>
    <hyperlink ref="F352" r:id="rId17" display="https://podminky.urs.cz/item/CS_URS_2025_02/871263120"/>
    <hyperlink ref="F367" r:id="rId18" display="https://podminky.urs.cz/item/CS_URS_2025_02/877260310"/>
    <hyperlink ref="F396" r:id="rId19" display="https://podminky.urs.cz/item/CS_URS_2025_02/919726123"/>
    <hyperlink ref="F409" r:id="rId20" display="https://podminky.urs.cz/item/CS_URS_2025_02/998011003"/>
    <hyperlink ref="F413" r:id="rId21" display="https://podminky.urs.cz/item/CS_URS_2025_02/711191001"/>
    <hyperlink ref="F424" r:id="rId22" display="https://podminky.urs.cz/item/CS_URS_2025_02/711191201"/>
    <hyperlink ref="F437" r:id="rId23" display="https://podminky.urs.cz/item/CS_URS_2025_02/711192102"/>
    <hyperlink ref="F465" r:id="rId24" display="https://podminky.urs.cz/item/CS_URS_2025_02/711192202"/>
    <hyperlink ref="F486" r:id="rId25" display="https://podminky.urs.cz/item/CS_URS_2025_02/711411001"/>
    <hyperlink ref="F498" r:id="rId26" display="https://podminky.urs.cz/item/CS_URS_2025_02/711412001"/>
    <hyperlink ref="F523" r:id="rId27" display="https://podminky.urs.cz/item/CS_URS_2025_02/711812111"/>
    <hyperlink ref="F533" r:id="rId28" display="https://podminky.urs.cz/item/CS_URS_2025_02/711812511"/>
    <hyperlink ref="F551" r:id="rId29" display="https://podminky.urs.cz/item/CS_URS_2025_02/998711203"/>
    <hyperlink ref="F555" r:id="rId30" display="https://podminky.urs.cz/item/CS_URS_2025_02/783823133"/>
    <hyperlink ref="F565" r:id="rId31" display="https://podminky.urs.cz/item/CS_URS_2025_02/783826313"/>
    <hyperlink ref="F568" r:id="rId32" display="https://podminky.urs.cz/item/CS_URS_2025_02/783826615"/>
    <hyperlink ref="F572" r:id="rId33" display="https://podminky.urs.cz/item/CS_URS_2025_02/784331001"/>
    <hyperlink ref="F590" r:id="rId34" display="https://podminky.urs.cz/item/CS_URS_2025_02/030001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35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101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84</v>
      </c>
    </row>
    <row r="4" s="1" customFormat="1" ht="24.96" customHeight="1">
      <c r="B4" s="22"/>
      <c r="D4" s="23" t="s">
        <v>130</v>
      </c>
      <c r="L4" s="22"/>
      <c r="M4" s="129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30" t="str">
        <f>'Rekapitulace stavby'!K6</f>
        <v>Bytový dům Líbeznice, Martinova 142</v>
      </c>
      <c r="F7" s="32"/>
      <c r="G7" s="32"/>
      <c r="H7" s="32"/>
      <c r="L7" s="22"/>
    </row>
    <row r="8" s="1" customFormat="1" ht="12" customHeight="1">
      <c r="B8" s="22"/>
      <c r="D8" s="32" t="s">
        <v>131</v>
      </c>
      <c r="L8" s="22"/>
    </row>
    <row r="9" s="2" customFormat="1" ht="16.5" customHeight="1">
      <c r="A9" s="38"/>
      <c r="B9" s="39"/>
      <c r="C9" s="38"/>
      <c r="D9" s="38"/>
      <c r="E9" s="130" t="s">
        <v>4341</v>
      </c>
      <c r="F9" s="38"/>
      <c r="G9" s="38"/>
      <c r="H9" s="38"/>
      <c r="I9" s="38"/>
      <c r="J9" s="38"/>
      <c r="K9" s="38"/>
      <c r="L9" s="5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39"/>
      <c r="C10" s="38"/>
      <c r="D10" s="32" t="s">
        <v>3886</v>
      </c>
      <c r="E10" s="38"/>
      <c r="F10" s="38"/>
      <c r="G10" s="38"/>
      <c r="H10" s="38"/>
      <c r="I10" s="38"/>
      <c r="J10" s="38"/>
      <c r="K10" s="38"/>
      <c r="L10" s="55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39"/>
      <c r="C11" s="38"/>
      <c r="D11" s="38"/>
      <c r="E11" s="67" t="s">
        <v>4342</v>
      </c>
      <c r="F11" s="38"/>
      <c r="G11" s="38"/>
      <c r="H11" s="38"/>
      <c r="I11" s="38"/>
      <c r="J11" s="38"/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39"/>
      <c r="C12" s="38"/>
      <c r="D12" s="38"/>
      <c r="E12" s="38"/>
      <c r="F12" s="38"/>
      <c r="G12" s="38"/>
      <c r="H12" s="38"/>
      <c r="I12" s="38"/>
      <c r="J12" s="38"/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39"/>
      <c r="C13" s="38"/>
      <c r="D13" s="32" t="s">
        <v>18</v>
      </c>
      <c r="E13" s="38"/>
      <c r="F13" s="27" t="s">
        <v>1</v>
      </c>
      <c r="G13" s="38"/>
      <c r="H13" s="38"/>
      <c r="I13" s="32" t="s">
        <v>19</v>
      </c>
      <c r="J13" s="27" t="s">
        <v>1</v>
      </c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39"/>
      <c r="C14" s="38"/>
      <c r="D14" s="32" t="s">
        <v>20</v>
      </c>
      <c r="E14" s="38"/>
      <c r="F14" s="27" t="s">
        <v>4343</v>
      </c>
      <c r="G14" s="38"/>
      <c r="H14" s="38"/>
      <c r="I14" s="32" t="s">
        <v>22</v>
      </c>
      <c r="J14" s="69" t="str">
        <f>'Rekapitulace stavby'!AN8</f>
        <v>3. 11. 2025</v>
      </c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39"/>
      <c r="C15" s="38"/>
      <c r="D15" s="38"/>
      <c r="E15" s="38"/>
      <c r="F15" s="38"/>
      <c r="G15" s="38"/>
      <c r="H15" s="38"/>
      <c r="I15" s="38"/>
      <c r="J15" s="38"/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39"/>
      <c r="C16" s="38"/>
      <c r="D16" s="32" t="s">
        <v>24</v>
      </c>
      <c r="E16" s="38"/>
      <c r="F16" s="38"/>
      <c r="G16" s="38"/>
      <c r="H16" s="38"/>
      <c r="I16" s="32" t="s">
        <v>25</v>
      </c>
      <c r="J16" s="27" t="s">
        <v>1</v>
      </c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39"/>
      <c r="C17" s="38"/>
      <c r="D17" s="38"/>
      <c r="E17" s="27" t="s">
        <v>26</v>
      </c>
      <c r="F17" s="38"/>
      <c r="G17" s="38"/>
      <c r="H17" s="38"/>
      <c r="I17" s="32" t="s">
        <v>27</v>
      </c>
      <c r="J17" s="27" t="s">
        <v>1</v>
      </c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39"/>
      <c r="C18" s="38"/>
      <c r="D18" s="38"/>
      <c r="E18" s="38"/>
      <c r="F18" s="38"/>
      <c r="G18" s="38"/>
      <c r="H18" s="38"/>
      <c r="I18" s="38"/>
      <c r="J18" s="38"/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39"/>
      <c r="C19" s="38"/>
      <c r="D19" s="32" t="s">
        <v>28</v>
      </c>
      <c r="E19" s="38"/>
      <c r="F19" s="38"/>
      <c r="G19" s="38"/>
      <c r="H19" s="38"/>
      <c r="I19" s="32" t="s">
        <v>25</v>
      </c>
      <c r="J19" s="33" t="str">
        <f>'Rekapitulace stavby'!AN13</f>
        <v>Vyplň údaj</v>
      </c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39"/>
      <c r="C20" s="38"/>
      <c r="D20" s="38"/>
      <c r="E20" s="33" t="str">
        <f>'Rekapitulace stavby'!E14</f>
        <v>Vyplň údaj</v>
      </c>
      <c r="F20" s="27"/>
      <c r="G20" s="27"/>
      <c r="H20" s="27"/>
      <c r="I20" s="32" t="s">
        <v>27</v>
      </c>
      <c r="J20" s="33" t="str">
        <f>'Rekapitulace stavby'!AN14</f>
        <v>Vyplň údaj</v>
      </c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39"/>
      <c r="C21" s="38"/>
      <c r="D21" s="38"/>
      <c r="E21" s="38"/>
      <c r="F21" s="38"/>
      <c r="G21" s="38"/>
      <c r="H21" s="38"/>
      <c r="I21" s="38"/>
      <c r="J21" s="38"/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39"/>
      <c r="C22" s="38"/>
      <c r="D22" s="32" t="s">
        <v>30</v>
      </c>
      <c r="E22" s="38"/>
      <c r="F22" s="38"/>
      <c r="G22" s="38"/>
      <c r="H22" s="38"/>
      <c r="I22" s="32" t="s">
        <v>25</v>
      </c>
      <c r="J22" s="27" t="s">
        <v>1</v>
      </c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39"/>
      <c r="C23" s="38"/>
      <c r="D23" s="38"/>
      <c r="E23" s="27" t="s">
        <v>26</v>
      </c>
      <c r="F23" s="38"/>
      <c r="G23" s="38"/>
      <c r="H23" s="38"/>
      <c r="I23" s="32" t="s">
        <v>27</v>
      </c>
      <c r="J23" s="27" t="s">
        <v>1</v>
      </c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39"/>
      <c r="C24" s="38"/>
      <c r="D24" s="38"/>
      <c r="E24" s="38"/>
      <c r="F24" s="38"/>
      <c r="G24" s="38"/>
      <c r="H24" s="38"/>
      <c r="I24" s="38"/>
      <c r="J24" s="38"/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39"/>
      <c r="C25" s="38"/>
      <c r="D25" s="32" t="s">
        <v>33</v>
      </c>
      <c r="E25" s="38"/>
      <c r="F25" s="38"/>
      <c r="G25" s="38"/>
      <c r="H25" s="38"/>
      <c r="I25" s="32" t="s">
        <v>25</v>
      </c>
      <c r="J25" s="27" t="s">
        <v>1</v>
      </c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39"/>
      <c r="C26" s="38"/>
      <c r="D26" s="38"/>
      <c r="E26" s="27" t="s">
        <v>4344</v>
      </c>
      <c r="F26" s="38"/>
      <c r="G26" s="38"/>
      <c r="H26" s="38"/>
      <c r="I26" s="32" t="s">
        <v>27</v>
      </c>
      <c r="J26" s="27" t="s">
        <v>1</v>
      </c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39"/>
      <c r="C27" s="38"/>
      <c r="D27" s="38"/>
      <c r="E27" s="38"/>
      <c r="F27" s="38"/>
      <c r="G27" s="38"/>
      <c r="H27" s="38"/>
      <c r="I27" s="38"/>
      <c r="J27" s="38"/>
      <c r="K27" s="38"/>
      <c r="L27" s="55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39"/>
      <c r="C28" s="38"/>
      <c r="D28" s="32" t="s">
        <v>35</v>
      </c>
      <c r="E28" s="38"/>
      <c r="F28" s="38"/>
      <c r="G28" s="38"/>
      <c r="H28" s="38"/>
      <c r="I28" s="38"/>
      <c r="J28" s="38"/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31"/>
      <c r="B29" s="132"/>
      <c r="C29" s="131"/>
      <c r="D29" s="131"/>
      <c r="E29" s="36" t="s">
        <v>1</v>
      </c>
      <c r="F29" s="36"/>
      <c r="G29" s="36"/>
      <c r="H29" s="36"/>
      <c r="I29" s="131"/>
      <c r="J29" s="131"/>
      <c r="K29" s="131"/>
      <c r="L29" s="133"/>
      <c r="S29" s="131"/>
      <c r="T29" s="131"/>
      <c r="U29" s="131"/>
      <c r="V29" s="131"/>
      <c r="W29" s="131"/>
      <c r="X29" s="131"/>
      <c r="Y29" s="131"/>
      <c r="Z29" s="131"/>
      <c r="AA29" s="131"/>
      <c r="AB29" s="131"/>
      <c r="AC29" s="131"/>
      <c r="AD29" s="131"/>
      <c r="AE29" s="131"/>
    </row>
    <row r="30" s="2" customFormat="1" ht="6.96" customHeight="1">
      <c r="A30" s="38"/>
      <c r="B30" s="39"/>
      <c r="C30" s="38"/>
      <c r="D30" s="38"/>
      <c r="E30" s="38"/>
      <c r="F30" s="38"/>
      <c r="G30" s="38"/>
      <c r="H30" s="38"/>
      <c r="I30" s="38"/>
      <c r="J30" s="38"/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39"/>
      <c r="C31" s="38"/>
      <c r="D31" s="90"/>
      <c r="E31" s="90"/>
      <c r="F31" s="90"/>
      <c r="G31" s="90"/>
      <c r="H31" s="90"/>
      <c r="I31" s="90"/>
      <c r="J31" s="90"/>
      <c r="K31" s="90"/>
      <c r="L31" s="5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39"/>
      <c r="C32" s="38"/>
      <c r="D32" s="134" t="s">
        <v>36</v>
      </c>
      <c r="E32" s="38"/>
      <c r="F32" s="38"/>
      <c r="G32" s="38"/>
      <c r="H32" s="38"/>
      <c r="I32" s="38"/>
      <c r="J32" s="96">
        <f>ROUND(J131, 2)</f>
        <v>0</v>
      </c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39"/>
      <c r="C33" s="38"/>
      <c r="D33" s="90"/>
      <c r="E33" s="90"/>
      <c r="F33" s="90"/>
      <c r="G33" s="90"/>
      <c r="H33" s="90"/>
      <c r="I33" s="90"/>
      <c r="J33" s="90"/>
      <c r="K33" s="90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39"/>
      <c r="C34" s="38"/>
      <c r="D34" s="38"/>
      <c r="E34" s="38"/>
      <c r="F34" s="43" t="s">
        <v>38</v>
      </c>
      <c r="G34" s="38"/>
      <c r="H34" s="38"/>
      <c r="I34" s="43" t="s">
        <v>37</v>
      </c>
      <c r="J34" s="43" t="s">
        <v>39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39"/>
      <c r="C35" s="38"/>
      <c r="D35" s="135" t="s">
        <v>40</v>
      </c>
      <c r="E35" s="32" t="s">
        <v>41</v>
      </c>
      <c r="F35" s="136">
        <f>ROUND((SUM(BE131:BE412)),  2)</f>
        <v>0</v>
      </c>
      <c r="G35" s="38"/>
      <c r="H35" s="38"/>
      <c r="I35" s="137">
        <v>0.20999999999999999</v>
      </c>
      <c r="J35" s="136">
        <f>ROUND(((SUM(BE131:BE412))*I35),  2)</f>
        <v>0</v>
      </c>
      <c r="K35" s="38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39"/>
      <c r="C36" s="38"/>
      <c r="D36" s="38"/>
      <c r="E36" s="32" t="s">
        <v>42</v>
      </c>
      <c r="F36" s="136">
        <f>ROUND((SUM(BF131:BF412)),  2)</f>
        <v>0</v>
      </c>
      <c r="G36" s="38"/>
      <c r="H36" s="38"/>
      <c r="I36" s="137">
        <v>0.12</v>
      </c>
      <c r="J36" s="136">
        <f>ROUND(((SUM(BF131:BF412))*I36),  2)</f>
        <v>0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39"/>
      <c r="C37" s="38"/>
      <c r="D37" s="38"/>
      <c r="E37" s="32" t="s">
        <v>43</v>
      </c>
      <c r="F37" s="136">
        <f>ROUND((SUM(BG131:BG412)),  2)</f>
        <v>0</v>
      </c>
      <c r="G37" s="38"/>
      <c r="H37" s="38"/>
      <c r="I37" s="137">
        <v>0.20999999999999999</v>
      </c>
      <c r="J37" s="136">
        <f>0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39"/>
      <c r="C38" s="38"/>
      <c r="D38" s="38"/>
      <c r="E38" s="32" t="s">
        <v>44</v>
      </c>
      <c r="F38" s="136">
        <f>ROUND((SUM(BH131:BH412)),  2)</f>
        <v>0</v>
      </c>
      <c r="G38" s="38"/>
      <c r="H38" s="38"/>
      <c r="I38" s="137">
        <v>0.12</v>
      </c>
      <c r="J38" s="136">
        <f>0</f>
        <v>0</v>
      </c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39"/>
      <c r="C39" s="38"/>
      <c r="D39" s="38"/>
      <c r="E39" s="32" t="s">
        <v>45</v>
      </c>
      <c r="F39" s="136">
        <f>ROUND((SUM(BI131:BI412)),  2)</f>
        <v>0</v>
      </c>
      <c r="G39" s="38"/>
      <c r="H39" s="38"/>
      <c r="I39" s="137">
        <v>0</v>
      </c>
      <c r="J39" s="136">
        <f>0</f>
        <v>0</v>
      </c>
      <c r="K39" s="38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39"/>
      <c r="C40" s="38"/>
      <c r="D40" s="38"/>
      <c r="E40" s="38"/>
      <c r="F40" s="38"/>
      <c r="G40" s="38"/>
      <c r="H40" s="38"/>
      <c r="I40" s="38"/>
      <c r="J40" s="38"/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39"/>
      <c r="C41" s="138"/>
      <c r="D41" s="139" t="s">
        <v>46</v>
      </c>
      <c r="E41" s="81"/>
      <c r="F41" s="81"/>
      <c r="G41" s="140" t="s">
        <v>47</v>
      </c>
      <c r="H41" s="141" t="s">
        <v>48</v>
      </c>
      <c r="I41" s="81"/>
      <c r="J41" s="142">
        <f>SUM(J32:J39)</f>
        <v>0</v>
      </c>
      <c r="K41" s="143"/>
      <c r="L41" s="55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39"/>
      <c r="C42" s="38"/>
      <c r="D42" s="38"/>
      <c r="E42" s="38"/>
      <c r="F42" s="38"/>
      <c r="G42" s="38"/>
      <c r="H42" s="38"/>
      <c r="I42" s="38"/>
      <c r="J42" s="38"/>
      <c r="K42" s="38"/>
      <c r="L42" s="55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49</v>
      </c>
      <c r="E50" s="57"/>
      <c r="F50" s="57"/>
      <c r="G50" s="56" t="s">
        <v>50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51</v>
      </c>
      <c r="E61" s="41"/>
      <c r="F61" s="144" t="s">
        <v>52</v>
      </c>
      <c r="G61" s="58" t="s">
        <v>51</v>
      </c>
      <c r="H61" s="41"/>
      <c r="I61" s="41"/>
      <c r="J61" s="145" t="s">
        <v>52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53</v>
      </c>
      <c r="E65" s="59"/>
      <c r="F65" s="59"/>
      <c r="G65" s="56" t="s">
        <v>54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51</v>
      </c>
      <c r="E76" s="41"/>
      <c r="F76" s="144" t="s">
        <v>52</v>
      </c>
      <c r="G76" s="58" t="s">
        <v>51</v>
      </c>
      <c r="H76" s="41"/>
      <c r="I76" s="41"/>
      <c r="J76" s="145" t="s">
        <v>52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133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30" t="str">
        <f>E7</f>
        <v>Bytový dům Líbeznice, Martinova 142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2"/>
      <c r="C86" s="32" t="s">
        <v>131</v>
      </c>
      <c r="L86" s="22"/>
    </row>
    <row r="87" s="2" customFormat="1" ht="16.5" customHeight="1">
      <c r="A87" s="38"/>
      <c r="B87" s="39"/>
      <c r="C87" s="38"/>
      <c r="D87" s="38"/>
      <c r="E87" s="130" t="s">
        <v>4341</v>
      </c>
      <c r="F87" s="38"/>
      <c r="G87" s="38"/>
      <c r="H87" s="38"/>
      <c r="I87" s="38"/>
      <c r="J87" s="38"/>
      <c r="K87" s="38"/>
      <c r="L87" s="5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3886</v>
      </c>
      <c r="D88" s="38"/>
      <c r="E88" s="38"/>
      <c r="F88" s="38"/>
      <c r="G88" s="38"/>
      <c r="H88" s="38"/>
      <c r="I88" s="38"/>
      <c r="J88" s="38"/>
      <c r="K88" s="38"/>
      <c r="L88" s="55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38"/>
      <c r="D89" s="38"/>
      <c r="E89" s="67" t="str">
        <f>E11</f>
        <v>01 - ZTI</v>
      </c>
      <c r="F89" s="38"/>
      <c r="G89" s="38"/>
      <c r="H89" s="38"/>
      <c r="I89" s="38"/>
      <c r="J89" s="38"/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38"/>
      <c r="E91" s="38"/>
      <c r="F91" s="27" t="str">
        <f>F14</f>
        <v>Líbeznice</v>
      </c>
      <c r="G91" s="38"/>
      <c r="H91" s="38"/>
      <c r="I91" s="32" t="s">
        <v>22</v>
      </c>
      <c r="J91" s="69" t="str">
        <f>IF(J14="","",J14)</f>
        <v>3. 11. 2025</v>
      </c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38"/>
      <c r="D92" s="38"/>
      <c r="E92" s="38"/>
      <c r="F92" s="38"/>
      <c r="G92" s="38"/>
      <c r="H92" s="38"/>
      <c r="I92" s="38"/>
      <c r="J92" s="38"/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5.15" customHeight="1">
      <c r="A93" s="38"/>
      <c r="B93" s="39"/>
      <c r="C93" s="32" t="s">
        <v>24</v>
      </c>
      <c r="D93" s="38"/>
      <c r="E93" s="38"/>
      <c r="F93" s="27" t="str">
        <f>E17</f>
        <v xml:space="preserve"> </v>
      </c>
      <c r="G93" s="38"/>
      <c r="H93" s="38"/>
      <c r="I93" s="32" t="s">
        <v>30</v>
      </c>
      <c r="J93" s="36" t="str">
        <f>E23</f>
        <v xml:space="preserve"> </v>
      </c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38"/>
      <c r="E94" s="38"/>
      <c r="F94" s="27" t="str">
        <f>IF(E20="","",E20)</f>
        <v>Vyplň údaj</v>
      </c>
      <c r="G94" s="38"/>
      <c r="H94" s="38"/>
      <c r="I94" s="32" t="s">
        <v>33</v>
      </c>
      <c r="J94" s="36" t="str">
        <f>E26</f>
        <v>Krajovský</v>
      </c>
      <c r="K94" s="38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38"/>
      <c r="D95" s="38"/>
      <c r="E95" s="38"/>
      <c r="F95" s="38"/>
      <c r="G95" s="38"/>
      <c r="H95" s="38"/>
      <c r="I95" s="38"/>
      <c r="J95" s="38"/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46" t="s">
        <v>134</v>
      </c>
      <c r="D96" s="138"/>
      <c r="E96" s="138"/>
      <c r="F96" s="138"/>
      <c r="G96" s="138"/>
      <c r="H96" s="138"/>
      <c r="I96" s="138"/>
      <c r="J96" s="147" t="s">
        <v>135</v>
      </c>
      <c r="K96" s="1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38"/>
      <c r="D97" s="38"/>
      <c r="E97" s="38"/>
      <c r="F97" s="38"/>
      <c r="G97" s="38"/>
      <c r="H97" s="38"/>
      <c r="I97" s="38"/>
      <c r="J97" s="38"/>
      <c r="K97" s="38"/>
      <c r="L97" s="55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48" t="s">
        <v>136</v>
      </c>
      <c r="D98" s="38"/>
      <c r="E98" s="38"/>
      <c r="F98" s="38"/>
      <c r="G98" s="38"/>
      <c r="H98" s="38"/>
      <c r="I98" s="38"/>
      <c r="J98" s="96">
        <f>J131</f>
        <v>0</v>
      </c>
      <c r="K98" s="38"/>
      <c r="L98" s="55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9" t="s">
        <v>137</v>
      </c>
    </row>
    <row r="99" s="9" customFormat="1" ht="24.96" customHeight="1">
      <c r="A99" s="9"/>
      <c r="B99" s="149"/>
      <c r="C99" s="9"/>
      <c r="D99" s="150" t="s">
        <v>138</v>
      </c>
      <c r="E99" s="151"/>
      <c r="F99" s="151"/>
      <c r="G99" s="151"/>
      <c r="H99" s="151"/>
      <c r="I99" s="151"/>
      <c r="J99" s="152">
        <f>J132</f>
        <v>0</v>
      </c>
      <c r="K99" s="9"/>
      <c r="L99" s="14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53"/>
      <c r="C100" s="10"/>
      <c r="D100" s="154" t="s">
        <v>4345</v>
      </c>
      <c r="E100" s="155"/>
      <c r="F100" s="155"/>
      <c r="G100" s="155"/>
      <c r="H100" s="155"/>
      <c r="I100" s="155"/>
      <c r="J100" s="156">
        <f>J133</f>
        <v>0</v>
      </c>
      <c r="K100" s="10"/>
      <c r="L100" s="153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49"/>
      <c r="C101" s="9"/>
      <c r="D101" s="150" t="s">
        <v>149</v>
      </c>
      <c r="E101" s="151"/>
      <c r="F101" s="151"/>
      <c r="G101" s="151"/>
      <c r="H101" s="151"/>
      <c r="I101" s="151"/>
      <c r="J101" s="152">
        <f>J142</f>
        <v>0</v>
      </c>
      <c r="K101" s="9"/>
      <c r="L101" s="14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53"/>
      <c r="C102" s="10"/>
      <c r="D102" s="154" t="s">
        <v>152</v>
      </c>
      <c r="E102" s="155"/>
      <c r="F102" s="155"/>
      <c r="G102" s="155"/>
      <c r="H102" s="155"/>
      <c r="I102" s="155"/>
      <c r="J102" s="156">
        <f>J143</f>
        <v>0</v>
      </c>
      <c r="K102" s="10"/>
      <c r="L102" s="153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53"/>
      <c r="C103" s="10"/>
      <c r="D103" s="154" t="s">
        <v>153</v>
      </c>
      <c r="E103" s="155"/>
      <c r="F103" s="155"/>
      <c r="G103" s="155"/>
      <c r="H103" s="155"/>
      <c r="I103" s="155"/>
      <c r="J103" s="156">
        <f>J184</f>
        <v>0</v>
      </c>
      <c r="K103" s="10"/>
      <c r="L103" s="153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53"/>
      <c r="C104" s="10"/>
      <c r="D104" s="154" t="s">
        <v>4346</v>
      </c>
      <c r="E104" s="155"/>
      <c r="F104" s="155"/>
      <c r="G104" s="155"/>
      <c r="H104" s="155"/>
      <c r="I104" s="155"/>
      <c r="J104" s="156">
        <f>J275</f>
        <v>0</v>
      </c>
      <c r="K104" s="10"/>
      <c r="L104" s="153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53"/>
      <c r="C105" s="10"/>
      <c r="D105" s="154" t="s">
        <v>4347</v>
      </c>
      <c r="E105" s="155"/>
      <c r="F105" s="155"/>
      <c r="G105" s="155"/>
      <c r="H105" s="155"/>
      <c r="I105" s="155"/>
      <c r="J105" s="156">
        <f>J382</f>
        <v>0</v>
      </c>
      <c r="K105" s="10"/>
      <c r="L105" s="153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53"/>
      <c r="C106" s="10"/>
      <c r="D106" s="154" t="s">
        <v>4348</v>
      </c>
      <c r="E106" s="155"/>
      <c r="F106" s="155"/>
      <c r="G106" s="155"/>
      <c r="H106" s="155"/>
      <c r="I106" s="155"/>
      <c r="J106" s="156">
        <f>J387</f>
        <v>0</v>
      </c>
      <c r="K106" s="10"/>
      <c r="L106" s="153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53"/>
      <c r="C107" s="10"/>
      <c r="D107" s="154" t="s">
        <v>4349</v>
      </c>
      <c r="E107" s="155"/>
      <c r="F107" s="155"/>
      <c r="G107" s="155"/>
      <c r="H107" s="155"/>
      <c r="I107" s="155"/>
      <c r="J107" s="156">
        <f>J390</f>
        <v>0</v>
      </c>
      <c r="K107" s="10"/>
      <c r="L107" s="153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9" customFormat="1" ht="24.96" customHeight="1">
      <c r="A108" s="9"/>
      <c r="B108" s="149"/>
      <c r="C108" s="9"/>
      <c r="D108" s="150" t="s">
        <v>169</v>
      </c>
      <c r="E108" s="151"/>
      <c r="F108" s="151"/>
      <c r="G108" s="151"/>
      <c r="H108" s="151"/>
      <c r="I108" s="151"/>
      <c r="J108" s="152">
        <f>J395</f>
        <v>0</v>
      </c>
      <c r="K108" s="9"/>
      <c r="L108" s="14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</row>
    <row r="109" s="9" customFormat="1" ht="24.96" customHeight="1">
      <c r="A109" s="9"/>
      <c r="B109" s="149"/>
      <c r="C109" s="9"/>
      <c r="D109" s="150" t="s">
        <v>4350</v>
      </c>
      <c r="E109" s="151"/>
      <c r="F109" s="151"/>
      <c r="G109" s="151"/>
      <c r="H109" s="151"/>
      <c r="I109" s="151"/>
      <c r="J109" s="152">
        <f>J408</f>
        <v>0</v>
      </c>
      <c r="K109" s="9"/>
      <c r="L109" s="14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</row>
    <row r="110" s="2" customFormat="1" ht="21.84" customHeight="1">
      <c r="A110" s="38"/>
      <c r="B110" s="39"/>
      <c r="C110" s="38"/>
      <c r="D110" s="38"/>
      <c r="E110" s="38"/>
      <c r="F110" s="38"/>
      <c r="G110" s="38"/>
      <c r="H110" s="38"/>
      <c r="I110" s="38"/>
      <c r="J110" s="38"/>
      <c r="K110" s="38"/>
      <c r="L110" s="55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6.96" customHeight="1">
      <c r="A111" s="38"/>
      <c r="B111" s="60"/>
      <c r="C111" s="61"/>
      <c r="D111" s="61"/>
      <c r="E111" s="61"/>
      <c r="F111" s="61"/>
      <c r="G111" s="61"/>
      <c r="H111" s="61"/>
      <c r="I111" s="61"/>
      <c r="J111" s="61"/>
      <c r="K111" s="61"/>
      <c r="L111" s="55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5" s="2" customFormat="1" ht="6.96" customHeight="1">
      <c r="A115" s="38"/>
      <c r="B115" s="62"/>
      <c r="C115" s="63"/>
      <c r="D115" s="63"/>
      <c r="E115" s="63"/>
      <c r="F115" s="63"/>
      <c r="G115" s="63"/>
      <c r="H115" s="63"/>
      <c r="I115" s="63"/>
      <c r="J115" s="63"/>
      <c r="K115" s="63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24.96" customHeight="1">
      <c r="A116" s="38"/>
      <c r="B116" s="39"/>
      <c r="C116" s="23" t="s">
        <v>170</v>
      </c>
      <c r="D116" s="38"/>
      <c r="E116" s="38"/>
      <c r="F116" s="38"/>
      <c r="G116" s="38"/>
      <c r="H116" s="38"/>
      <c r="I116" s="38"/>
      <c r="J116" s="38"/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38"/>
      <c r="D117" s="38"/>
      <c r="E117" s="38"/>
      <c r="F117" s="38"/>
      <c r="G117" s="38"/>
      <c r="H117" s="38"/>
      <c r="I117" s="38"/>
      <c r="J117" s="38"/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2" customHeight="1">
      <c r="A118" s="38"/>
      <c r="B118" s="39"/>
      <c r="C118" s="32" t="s">
        <v>16</v>
      </c>
      <c r="D118" s="38"/>
      <c r="E118" s="38"/>
      <c r="F118" s="38"/>
      <c r="G118" s="38"/>
      <c r="H118" s="38"/>
      <c r="I118" s="38"/>
      <c r="J118" s="38"/>
      <c r="K118" s="38"/>
      <c r="L118" s="55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6.5" customHeight="1">
      <c r="A119" s="38"/>
      <c r="B119" s="39"/>
      <c r="C119" s="38"/>
      <c r="D119" s="38"/>
      <c r="E119" s="130" t="str">
        <f>E7</f>
        <v>Bytový dům Líbeznice, Martinova 142</v>
      </c>
      <c r="F119" s="32"/>
      <c r="G119" s="32"/>
      <c r="H119" s="32"/>
      <c r="I119" s="38"/>
      <c r="J119" s="38"/>
      <c r="K119" s="38"/>
      <c r="L119" s="55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1" customFormat="1" ht="12" customHeight="1">
      <c r="B120" s="22"/>
      <c r="C120" s="32" t="s">
        <v>131</v>
      </c>
      <c r="L120" s="22"/>
    </row>
    <row r="121" s="2" customFormat="1" ht="16.5" customHeight="1">
      <c r="A121" s="38"/>
      <c r="B121" s="39"/>
      <c r="C121" s="38"/>
      <c r="D121" s="38"/>
      <c r="E121" s="130" t="s">
        <v>4341</v>
      </c>
      <c r="F121" s="38"/>
      <c r="G121" s="38"/>
      <c r="H121" s="38"/>
      <c r="I121" s="38"/>
      <c r="J121" s="38"/>
      <c r="K121" s="38"/>
      <c r="L121" s="55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2" customHeight="1">
      <c r="A122" s="38"/>
      <c r="B122" s="39"/>
      <c r="C122" s="32" t="s">
        <v>3886</v>
      </c>
      <c r="D122" s="38"/>
      <c r="E122" s="38"/>
      <c r="F122" s="38"/>
      <c r="G122" s="38"/>
      <c r="H122" s="38"/>
      <c r="I122" s="38"/>
      <c r="J122" s="38"/>
      <c r="K122" s="38"/>
      <c r="L122" s="55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6.5" customHeight="1">
      <c r="A123" s="38"/>
      <c r="B123" s="39"/>
      <c r="C123" s="38"/>
      <c r="D123" s="38"/>
      <c r="E123" s="67" t="str">
        <f>E11</f>
        <v>01 - ZTI</v>
      </c>
      <c r="F123" s="38"/>
      <c r="G123" s="38"/>
      <c r="H123" s="38"/>
      <c r="I123" s="38"/>
      <c r="J123" s="38"/>
      <c r="K123" s="38"/>
      <c r="L123" s="55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6.96" customHeight="1">
      <c r="A124" s="38"/>
      <c r="B124" s="39"/>
      <c r="C124" s="38"/>
      <c r="D124" s="38"/>
      <c r="E124" s="38"/>
      <c r="F124" s="38"/>
      <c r="G124" s="38"/>
      <c r="H124" s="38"/>
      <c r="I124" s="38"/>
      <c r="J124" s="38"/>
      <c r="K124" s="38"/>
      <c r="L124" s="55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12" customHeight="1">
      <c r="A125" s="38"/>
      <c r="B125" s="39"/>
      <c r="C125" s="32" t="s">
        <v>20</v>
      </c>
      <c r="D125" s="38"/>
      <c r="E125" s="38"/>
      <c r="F125" s="27" t="str">
        <f>F14</f>
        <v>Líbeznice</v>
      </c>
      <c r="G125" s="38"/>
      <c r="H125" s="38"/>
      <c r="I125" s="32" t="s">
        <v>22</v>
      </c>
      <c r="J125" s="69" t="str">
        <f>IF(J14="","",J14)</f>
        <v>3. 11. 2025</v>
      </c>
      <c r="K125" s="38"/>
      <c r="L125" s="55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6.96" customHeight="1">
      <c r="A126" s="38"/>
      <c r="B126" s="39"/>
      <c r="C126" s="38"/>
      <c r="D126" s="38"/>
      <c r="E126" s="38"/>
      <c r="F126" s="38"/>
      <c r="G126" s="38"/>
      <c r="H126" s="38"/>
      <c r="I126" s="38"/>
      <c r="J126" s="38"/>
      <c r="K126" s="38"/>
      <c r="L126" s="55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15.15" customHeight="1">
      <c r="A127" s="38"/>
      <c r="B127" s="39"/>
      <c r="C127" s="32" t="s">
        <v>24</v>
      </c>
      <c r="D127" s="38"/>
      <c r="E127" s="38"/>
      <c r="F127" s="27" t="str">
        <f>E17</f>
        <v xml:space="preserve"> </v>
      </c>
      <c r="G127" s="38"/>
      <c r="H127" s="38"/>
      <c r="I127" s="32" t="s">
        <v>30</v>
      </c>
      <c r="J127" s="36" t="str">
        <f>E23</f>
        <v xml:space="preserve"> </v>
      </c>
      <c r="K127" s="38"/>
      <c r="L127" s="55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2" customFormat="1" ht="15.15" customHeight="1">
      <c r="A128" s="38"/>
      <c r="B128" s="39"/>
      <c r="C128" s="32" t="s">
        <v>28</v>
      </c>
      <c r="D128" s="38"/>
      <c r="E128" s="38"/>
      <c r="F128" s="27" t="str">
        <f>IF(E20="","",E20)</f>
        <v>Vyplň údaj</v>
      </c>
      <c r="G128" s="38"/>
      <c r="H128" s="38"/>
      <c r="I128" s="32" t="s">
        <v>33</v>
      </c>
      <c r="J128" s="36" t="str">
        <f>E26</f>
        <v>Krajovský</v>
      </c>
      <c r="K128" s="38"/>
      <c r="L128" s="55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2" customFormat="1" ht="10.32" customHeight="1">
      <c r="A129" s="38"/>
      <c r="B129" s="39"/>
      <c r="C129" s="38"/>
      <c r="D129" s="38"/>
      <c r="E129" s="38"/>
      <c r="F129" s="38"/>
      <c r="G129" s="38"/>
      <c r="H129" s="38"/>
      <c r="I129" s="38"/>
      <c r="J129" s="38"/>
      <c r="K129" s="38"/>
      <c r="L129" s="55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="11" customFormat="1" ht="29.28" customHeight="1">
      <c r="A130" s="157"/>
      <c r="B130" s="158"/>
      <c r="C130" s="159" t="s">
        <v>171</v>
      </c>
      <c r="D130" s="160" t="s">
        <v>61</v>
      </c>
      <c r="E130" s="160" t="s">
        <v>57</v>
      </c>
      <c r="F130" s="160" t="s">
        <v>58</v>
      </c>
      <c r="G130" s="160" t="s">
        <v>172</v>
      </c>
      <c r="H130" s="160" t="s">
        <v>173</v>
      </c>
      <c r="I130" s="160" t="s">
        <v>174</v>
      </c>
      <c r="J130" s="160" t="s">
        <v>135</v>
      </c>
      <c r="K130" s="161" t="s">
        <v>175</v>
      </c>
      <c r="L130" s="162"/>
      <c r="M130" s="86" t="s">
        <v>1</v>
      </c>
      <c r="N130" s="87" t="s">
        <v>40</v>
      </c>
      <c r="O130" s="87" t="s">
        <v>176</v>
      </c>
      <c r="P130" s="87" t="s">
        <v>177</v>
      </c>
      <c r="Q130" s="87" t="s">
        <v>178</v>
      </c>
      <c r="R130" s="87" t="s">
        <v>179</v>
      </c>
      <c r="S130" s="87" t="s">
        <v>180</v>
      </c>
      <c r="T130" s="88" t="s">
        <v>181</v>
      </c>
      <c r="U130" s="157"/>
      <c r="V130" s="157"/>
      <c r="W130" s="157"/>
      <c r="X130" s="157"/>
      <c r="Y130" s="157"/>
      <c r="Z130" s="157"/>
      <c r="AA130" s="157"/>
      <c r="AB130" s="157"/>
      <c r="AC130" s="157"/>
      <c r="AD130" s="157"/>
      <c r="AE130" s="157"/>
    </row>
    <row r="131" s="2" customFormat="1" ht="22.8" customHeight="1">
      <c r="A131" s="38"/>
      <c r="B131" s="39"/>
      <c r="C131" s="93" t="s">
        <v>182</v>
      </c>
      <c r="D131" s="38"/>
      <c r="E131" s="38"/>
      <c r="F131" s="38"/>
      <c r="G131" s="38"/>
      <c r="H131" s="38"/>
      <c r="I131" s="38"/>
      <c r="J131" s="163">
        <f>BK131</f>
        <v>0</v>
      </c>
      <c r="K131" s="38"/>
      <c r="L131" s="39"/>
      <c r="M131" s="89"/>
      <c r="N131" s="73"/>
      <c r="O131" s="90"/>
      <c r="P131" s="164">
        <f>P132+P142+P395+P408</f>
        <v>0</v>
      </c>
      <c r="Q131" s="90"/>
      <c r="R131" s="164">
        <f>R132+R142+R395+R408</f>
        <v>2.8604099999999999</v>
      </c>
      <c r="S131" s="90"/>
      <c r="T131" s="165">
        <f>T132+T142+T395+T408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9" t="s">
        <v>75</v>
      </c>
      <c r="AU131" s="19" t="s">
        <v>137</v>
      </c>
      <c r="BK131" s="166">
        <f>BK132+BK142+BK395+BK408</f>
        <v>0</v>
      </c>
    </row>
    <row r="132" s="12" customFormat="1" ht="25.92" customHeight="1">
      <c r="A132" s="12"/>
      <c r="B132" s="167"/>
      <c r="C132" s="12"/>
      <c r="D132" s="168" t="s">
        <v>75</v>
      </c>
      <c r="E132" s="169" t="s">
        <v>183</v>
      </c>
      <c r="F132" s="169" t="s">
        <v>184</v>
      </c>
      <c r="G132" s="12"/>
      <c r="H132" s="12"/>
      <c r="I132" s="170"/>
      <c r="J132" s="171">
        <f>BK132</f>
        <v>0</v>
      </c>
      <c r="K132" s="12"/>
      <c r="L132" s="167"/>
      <c r="M132" s="172"/>
      <c r="N132" s="173"/>
      <c r="O132" s="173"/>
      <c r="P132" s="174">
        <f>P133</f>
        <v>0</v>
      </c>
      <c r="Q132" s="173"/>
      <c r="R132" s="174">
        <f>R133</f>
        <v>0.21714</v>
      </c>
      <c r="S132" s="173"/>
      <c r="T132" s="175">
        <f>T133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168" t="s">
        <v>84</v>
      </c>
      <c r="AT132" s="176" t="s">
        <v>75</v>
      </c>
      <c r="AU132" s="176" t="s">
        <v>76</v>
      </c>
      <c r="AY132" s="168" t="s">
        <v>185</v>
      </c>
      <c r="BK132" s="177">
        <f>BK133</f>
        <v>0</v>
      </c>
    </row>
    <row r="133" s="12" customFormat="1" ht="22.8" customHeight="1">
      <c r="A133" s="12"/>
      <c r="B133" s="167"/>
      <c r="C133" s="12"/>
      <c r="D133" s="168" t="s">
        <v>75</v>
      </c>
      <c r="E133" s="178" t="s">
        <v>229</v>
      </c>
      <c r="F133" s="178" t="s">
        <v>4225</v>
      </c>
      <c r="G133" s="12"/>
      <c r="H133" s="12"/>
      <c r="I133" s="170"/>
      <c r="J133" s="179">
        <f>BK133</f>
        <v>0</v>
      </c>
      <c r="K133" s="12"/>
      <c r="L133" s="167"/>
      <c r="M133" s="172"/>
      <c r="N133" s="173"/>
      <c r="O133" s="173"/>
      <c r="P133" s="174">
        <f>SUM(P134:P141)</f>
        <v>0</v>
      </c>
      <c r="Q133" s="173"/>
      <c r="R133" s="174">
        <f>SUM(R134:R141)</f>
        <v>0.21714</v>
      </c>
      <c r="S133" s="173"/>
      <c r="T133" s="175">
        <f>SUM(T134:T141)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168" t="s">
        <v>84</v>
      </c>
      <c r="AT133" s="176" t="s">
        <v>75</v>
      </c>
      <c r="AU133" s="176" t="s">
        <v>84</v>
      </c>
      <c r="AY133" s="168" t="s">
        <v>185</v>
      </c>
      <c r="BK133" s="177">
        <f>SUM(BK134:BK141)</f>
        <v>0</v>
      </c>
    </row>
    <row r="134" s="2" customFormat="1" ht="24.15" customHeight="1">
      <c r="A134" s="38"/>
      <c r="B134" s="180"/>
      <c r="C134" s="181" t="s">
        <v>84</v>
      </c>
      <c r="D134" s="181" t="s">
        <v>187</v>
      </c>
      <c r="E134" s="182" t="s">
        <v>4351</v>
      </c>
      <c r="F134" s="183" t="s">
        <v>4352</v>
      </c>
      <c r="G134" s="184" t="s">
        <v>383</v>
      </c>
      <c r="H134" s="185">
        <v>2</v>
      </c>
      <c r="I134" s="186"/>
      <c r="J134" s="187">
        <f>ROUND(I134*H134,2)</f>
        <v>0</v>
      </c>
      <c r="K134" s="183" t="s">
        <v>1</v>
      </c>
      <c r="L134" s="39"/>
      <c r="M134" s="188" t="s">
        <v>1</v>
      </c>
      <c r="N134" s="189" t="s">
        <v>42</v>
      </c>
      <c r="O134" s="77"/>
      <c r="P134" s="190">
        <f>O134*H134</f>
        <v>0</v>
      </c>
      <c r="Q134" s="190">
        <v>0.040050000000000002</v>
      </c>
      <c r="R134" s="190">
        <f>Q134*H134</f>
        <v>0.080100000000000005</v>
      </c>
      <c r="S134" s="190">
        <v>0</v>
      </c>
      <c r="T134" s="191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192" t="s">
        <v>191</v>
      </c>
      <c r="AT134" s="192" t="s">
        <v>187</v>
      </c>
      <c r="AU134" s="192" t="s">
        <v>92</v>
      </c>
      <c r="AY134" s="19" t="s">
        <v>185</v>
      </c>
      <c r="BE134" s="193">
        <f>IF(N134="základní",J134,0)</f>
        <v>0</v>
      </c>
      <c r="BF134" s="193">
        <f>IF(N134="snížená",J134,0)</f>
        <v>0</v>
      </c>
      <c r="BG134" s="193">
        <f>IF(N134="zákl. přenesená",J134,0)</f>
        <v>0</v>
      </c>
      <c r="BH134" s="193">
        <f>IF(N134="sníž. přenesená",J134,0)</f>
        <v>0</v>
      </c>
      <c r="BI134" s="193">
        <f>IF(N134="nulová",J134,0)</f>
        <v>0</v>
      </c>
      <c r="BJ134" s="19" t="s">
        <v>92</v>
      </c>
      <c r="BK134" s="193">
        <f>ROUND(I134*H134,2)</f>
        <v>0</v>
      </c>
      <c r="BL134" s="19" t="s">
        <v>191</v>
      </c>
      <c r="BM134" s="192" t="s">
        <v>4353</v>
      </c>
    </row>
    <row r="135" s="2" customFormat="1">
      <c r="A135" s="38"/>
      <c r="B135" s="39"/>
      <c r="C135" s="38"/>
      <c r="D135" s="194" t="s">
        <v>193</v>
      </c>
      <c r="E135" s="38"/>
      <c r="F135" s="195" t="s">
        <v>4352</v>
      </c>
      <c r="G135" s="38"/>
      <c r="H135" s="38"/>
      <c r="I135" s="196"/>
      <c r="J135" s="38"/>
      <c r="K135" s="38"/>
      <c r="L135" s="39"/>
      <c r="M135" s="197"/>
      <c r="N135" s="198"/>
      <c r="O135" s="77"/>
      <c r="P135" s="77"/>
      <c r="Q135" s="77"/>
      <c r="R135" s="77"/>
      <c r="S135" s="77"/>
      <c r="T135" s="7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9" t="s">
        <v>193</v>
      </c>
      <c r="AU135" s="19" t="s">
        <v>92</v>
      </c>
    </row>
    <row r="136" s="2" customFormat="1" ht="33" customHeight="1">
      <c r="A136" s="38"/>
      <c r="B136" s="180"/>
      <c r="C136" s="181" t="s">
        <v>92</v>
      </c>
      <c r="D136" s="181" t="s">
        <v>187</v>
      </c>
      <c r="E136" s="182" t="s">
        <v>4354</v>
      </c>
      <c r="F136" s="183" t="s">
        <v>4355</v>
      </c>
      <c r="G136" s="184" t="s">
        <v>383</v>
      </c>
      <c r="H136" s="185">
        <v>2</v>
      </c>
      <c r="I136" s="186"/>
      <c r="J136" s="187">
        <f>ROUND(I136*H136,2)</f>
        <v>0</v>
      </c>
      <c r="K136" s="183" t="s">
        <v>1</v>
      </c>
      <c r="L136" s="39"/>
      <c r="M136" s="188" t="s">
        <v>1</v>
      </c>
      <c r="N136" s="189" t="s">
        <v>42</v>
      </c>
      <c r="O136" s="77"/>
      <c r="P136" s="190">
        <f>O136*H136</f>
        <v>0</v>
      </c>
      <c r="Q136" s="190">
        <v>0.00792</v>
      </c>
      <c r="R136" s="190">
        <f>Q136*H136</f>
        <v>0.01584</v>
      </c>
      <c r="S136" s="190">
        <v>0</v>
      </c>
      <c r="T136" s="191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192" t="s">
        <v>191</v>
      </c>
      <c r="AT136" s="192" t="s">
        <v>187</v>
      </c>
      <c r="AU136" s="192" t="s">
        <v>92</v>
      </c>
      <c r="AY136" s="19" t="s">
        <v>185</v>
      </c>
      <c r="BE136" s="193">
        <f>IF(N136="základní",J136,0)</f>
        <v>0</v>
      </c>
      <c r="BF136" s="193">
        <f>IF(N136="snížená",J136,0)</f>
        <v>0</v>
      </c>
      <c r="BG136" s="193">
        <f>IF(N136="zákl. přenesená",J136,0)</f>
        <v>0</v>
      </c>
      <c r="BH136" s="193">
        <f>IF(N136="sníž. přenesená",J136,0)</f>
        <v>0</v>
      </c>
      <c r="BI136" s="193">
        <f>IF(N136="nulová",J136,0)</f>
        <v>0</v>
      </c>
      <c r="BJ136" s="19" t="s">
        <v>92</v>
      </c>
      <c r="BK136" s="193">
        <f>ROUND(I136*H136,2)</f>
        <v>0</v>
      </c>
      <c r="BL136" s="19" t="s">
        <v>191</v>
      </c>
      <c r="BM136" s="192" t="s">
        <v>4356</v>
      </c>
    </row>
    <row r="137" s="2" customFormat="1">
      <c r="A137" s="38"/>
      <c r="B137" s="39"/>
      <c r="C137" s="38"/>
      <c r="D137" s="194" t="s">
        <v>193</v>
      </c>
      <c r="E137" s="38"/>
      <c r="F137" s="195" t="s">
        <v>4355</v>
      </c>
      <c r="G137" s="38"/>
      <c r="H137" s="38"/>
      <c r="I137" s="196"/>
      <c r="J137" s="38"/>
      <c r="K137" s="38"/>
      <c r="L137" s="39"/>
      <c r="M137" s="197"/>
      <c r="N137" s="198"/>
      <c r="O137" s="77"/>
      <c r="P137" s="77"/>
      <c r="Q137" s="77"/>
      <c r="R137" s="77"/>
      <c r="S137" s="77"/>
      <c r="T137" s="7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9" t="s">
        <v>193</v>
      </c>
      <c r="AU137" s="19" t="s">
        <v>92</v>
      </c>
    </row>
    <row r="138" s="2" customFormat="1" ht="24.15" customHeight="1">
      <c r="A138" s="38"/>
      <c r="B138" s="180"/>
      <c r="C138" s="181" t="s">
        <v>111</v>
      </c>
      <c r="D138" s="181" t="s">
        <v>187</v>
      </c>
      <c r="E138" s="182" t="s">
        <v>4357</v>
      </c>
      <c r="F138" s="183" t="s">
        <v>4358</v>
      </c>
      <c r="G138" s="184" t="s">
        <v>383</v>
      </c>
      <c r="H138" s="185">
        <v>2</v>
      </c>
      <c r="I138" s="186"/>
      <c r="J138" s="187">
        <f>ROUND(I138*H138,2)</f>
        <v>0</v>
      </c>
      <c r="K138" s="183" t="s">
        <v>1</v>
      </c>
      <c r="L138" s="39"/>
      <c r="M138" s="188" t="s">
        <v>1</v>
      </c>
      <c r="N138" s="189" t="s">
        <v>42</v>
      </c>
      <c r="O138" s="77"/>
      <c r="P138" s="190">
        <f>O138*H138</f>
        <v>0</v>
      </c>
      <c r="Q138" s="190">
        <v>0</v>
      </c>
      <c r="R138" s="190">
        <f>Q138*H138</f>
        <v>0</v>
      </c>
      <c r="S138" s="190">
        <v>0</v>
      </c>
      <c r="T138" s="191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192" t="s">
        <v>191</v>
      </c>
      <c r="AT138" s="192" t="s">
        <v>187</v>
      </c>
      <c r="AU138" s="192" t="s">
        <v>92</v>
      </c>
      <c r="AY138" s="19" t="s">
        <v>185</v>
      </c>
      <c r="BE138" s="193">
        <f>IF(N138="základní",J138,0)</f>
        <v>0</v>
      </c>
      <c r="BF138" s="193">
        <f>IF(N138="snížená",J138,0)</f>
        <v>0</v>
      </c>
      <c r="BG138" s="193">
        <f>IF(N138="zákl. přenesená",J138,0)</f>
        <v>0</v>
      </c>
      <c r="BH138" s="193">
        <f>IF(N138="sníž. přenesená",J138,0)</f>
        <v>0</v>
      </c>
      <c r="BI138" s="193">
        <f>IF(N138="nulová",J138,0)</f>
        <v>0</v>
      </c>
      <c r="BJ138" s="19" t="s">
        <v>92</v>
      </c>
      <c r="BK138" s="193">
        <f>ROUND(I138*H138,2)</f>
        <v>0</v>
      </c>
      <c r="BL138" s="19" t="s">
        <v>191</v>
      </c>
      <c r="BM138" s="192" t="s">
        <v>4359</v>
      </c>
    </row>
    <row r="139" s="2" customFormat="1">
      <c r="A139" s="38"/>
      <c r="B139" s="39"/>
      <c r="C139" s="38"/>
      <c r="D139" s="194" t="s">
        <v>193</v>
      </c>
      <c r="E139" s="38"/>
      <c r="F139" s="195" t="s">
        <v>4358</v>
      </c>
      <c r="G139" s="38"/>
      <c r="H139" s="38"/>
      <c r="I139" s="196"/>
      <c r="J139" s="38"/>
      <c r="K139" s="38"/>
      <c r="L139" s="39"/>
      <c r="M139" s="197"/>
      <c r="N139" s="198"/>
      <c r="O139" s="77"/>
      <c r="P139" s="77"/>
      <c r="Q139" s="77"/>
      <c r="R139" s="77"/>
      <c r="S139" s="77"/>
      <c r="T139" s="7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9" t="s">
        <v>193</v>
      </c>
      <c r="AU139" s="19" t="s">
        <v>92</v>
      </c>
    </row>
    <row r="140" s="2" customFormat="1" ht="33" customHeight="1">
      <c r="A140" s="38"/>
      <c r="B140" s="180"/>
      <c r="C140" s="181" t="s">
        <v>191</v>
      </c>
      <c r="D140" s="181" t="s">
        <v>187</v>
      </c>
      <c r="E140" s="182" t="s">
        <v>4360</v>
      </c>
      <c r="F140" s="183" t="s">
        <v>4361</v>
      </c>
      <c r="G140" s="184" t="s">
        <v>383</v>
      </c>
      <c r="H140" s="185">
        <v>2</v>
      </c>
      <c r="I140" s="186"/>
      <c r="J140" s="187">
        <f>ROUND(I140*H140,2)</f>
        <v>0</v>
      </c>
      <c r="K140" s="183" t="s">
        <v>1</v>
      </c>
      <c r="L140" s="39"/>
      <c r="M140" s="188" t="s">
        <v>1</v>
      </c>
      <c r="N140" s="189" t="s">
        <v>42</v>
      </c>
      <c r="O140" s="77"/>
      <c r="P140" s="190">
        <f>O140*H140</f>
        <v>0</v>
      </c>
      <c r="Q140" s="190">
        <v>0.060600000000000001</v>
      </c>
      <c r="R140" s="190">
        <f>Q140*H140</f>
        <v>0.1212</v>
      </c>
      <c r="S140" s="190">
        <v>0</v>
      </c>
      <c r="T140" s="191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192" t="s">
        <v>191</v>
      </c>
      <c r="AT140" s="192" t="s">
        <v>187</v>
      </c>
      <c r="AU140" s="192" t="s">
        <v>92</v>
      </c>
      <c r="AY140" s="19" t="s">
        <v>185</v>
      </c>
      <c r="BE140" s="193">
        <f>IF(N140="základní",J140,0)</f>
        <v>0</v>
      </c>
      <c r="BF140" s="193">
        <f>IF(N140="snížená",J140,0)</f>
        <v>0</v>
      </c>
      <c r="BG140" s="193">
        <f>IF(N140="zákl. přenesená",J140,0)</f>
        <v>0</v>
      </c>
      <c r="BH140" s="193">
        <f>IF(N140="sníž. přenesená",J140,0)</f>
        <v>0</v>
      </c>
      <c r="BI140" s="193">
        <f>IF(N140="nulová",J140,0)</f>
        <v>0</v>
      </c>
      <c r="BJ140" s="19" t="s">
        <v>92</v>
      </c>
      <c r="BK140" s="193">
        <f>ROUND(I140*H140,2)</f>
        <v>0</v>
      </c>
      <c r="BL140" s="19" t="s">
        <v>191</v>
      </c>
      <c r="BM140" s="192" t="s">
        <v>4362</v>
      </c>
    </row>
    <row r="141" s="2" customFormat="1">
      <c r="A141" s="38"/>
      <c r="B141" s="39"/>
      <c r="C141" s="38"/>
      <c r="D141" s="194" t="s">
        <v>193</v>
      </c>
      <c r="E141" s="38"/>
      <c r="F141" s="195" t="s">
        <v>4361</v>
      </c>
      <c r="G141" s="38"/>
      <c r="H141" s="38"/>
      <c r="I141" s="196"/>
      <c r="J141" s="38"/>
      <c r="K141" s="38"/>
      <c r="L141" s="39"/>
      <c r="M141" s="197"/>
      <c r="N141" s="198"/>
      <c r="O141" s="77"/>
      <c r="P141" s="77"/>
      <c r="Q141" s="77"/>
      <c r="R141" s="77"/>
      <c r="S141" s="77"/>
      <c r="T141" s="7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9" t="s">
        <v>193</v>
      </c>
      <c r="AU141" s="19" t="s">
        <v>92</v>
      </c>
    </row>
    <row r="142" s="12" customFormat="1" ht="25.92" customHeight="1">
      <c r="A142" s="12"/>
      <c r="B142" s="167"/>
      <c r="C142" s="12"/>
      <c r="D142" s="168" t="s">
        <v>75</v>
      </c>
      <c r="E142" s="169" t="s">
        <v>1787</v>
      </c>
      <c r="F142" s="169" t="s">
        <v>1788</v>
      </c>
      <c r="G142" s="12"/>
      <c r="H142" s="12"/>
      <c r="I142" s="170"/>
      <c r="J142" s="171">
        <f>BK142</f>
        <v>0</v>
      </c>
      <c r="K142" s="12"/>
      <c r="L142" s="167"/>
      <c r="M142" s="172"/>
      <c r="N142" s="173"/>
      <c r="O142" s="173"/>
      <c r="P142" s="174">
        <f>P143+P184+P275+P382+P387+P390</f>
        <v>0</v>
      </c>
      <c r="Q142" s="173"/>
      <c r="R142" s="174">
        <f>R143+R184+R275+R382+R387+R390</f>
        <v>2.6432699999999998</v>
      </c>
      <c r="S142" s="173"/>
      <c r="T142" s="175">
        <f>T143+T184+T275+T382+T387+T390</f>
        <v>0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R142" s="168" t="s">
        <v>92</v>
      </c>
      <c r="AT142" s="176" t="s">
        <v>75</v>
      </c>
      <c r="AU142" s="176" t="s">
        <v>76</v>
      </c>
      <c r="AY142" s="168" t="s">
        <v>185</v>
      </c>
      <c r="BK142" s="177">
        <f>BK143+BK184+BK275+BK382+BK387+BK390</f>
        <v>0</v>
      </c>
    </row>
    <row r="143" s="12" customFormat="1" ht="22.8" customHeight="1">
      <c r="A143" s="12"/>
      <c r="B143" s="167"/>
      <c r="C143" s="12"/>
      <c r="D143" s="168" t="s">
        <v>75</v>
      </c>
      <c r="E143" s="178" t="s">
        <v>1900</v>
      </c>
      <c r="F143" s="178" t="s">
        <v>1901</v>
      </c>
      <c r="G143" s="12"/>
      <c r="H143" s="12"/>
      <c r="I143" s="170"/>
      <c r="J143" s="179">
        <f>BK143</f>
        <v>0</v>
      </c>
      <c r="K143" s="12"/>
      <c r="L143" s="167"/>
      <c r="M143" s="172"/>
      <c r="N143" s="173"/>
      <c r="O143" s="173"/>
      <c r="P143" s="174">
        <f>SUM(P144:P183)</f>
        <v>0</v>
      </c>
      <c r="Q143" s="173"/>
      <c r="R143" s="174">
        <f>SUM(R144:R183)</f>
        <v>0.80325000000000002</v>
      </c>
      <c r="S143" s="173"/>
      <c r="T143" s="175">
        <f>SUM(T144:T183)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168" t="s">
        <v>92</v>
      </c>
      <c r="AT143" s="176" t="s">
        <v>75</v>
      </c>
      <c r="AU143" s="176" t="s">
        <v>84</v>
      </c>
      <c r="AY143" s="168" t="s">
        <v>185</v>
      </c>
      <c r="BK143" s="177">
        <f>SUM(BK144:BK183)</f>
        <v>0</v>
      </c>
    </row>
    <row r="144" s="2" customFormat="1" ht="21.75" customHeight="1">
      <c r="A144" s="38"/>
      <c r="B144" s="180"/>
      <c r="C144" s="181" t="s">
        <v>211</v>
      </c>
      <c r="D144" s="181" t="s">
        <v>187</v>
      </c>
      <c r="E144" s="182" t="s">
        <v>4363</v>
      </c>
      <c r="F144" s="183" t="s">
        <v>4364</v>
      </c>
      <c r="G144" s="184" t="s">
        <v>584</v>
      </c>
      <c r="H144" s="185">
        <v>70</v>
      </c>
      <c r="I144" s="186"/>
      <c r="J144" s="187">
        <f>ROUND(I144*H144,2)</f>
        <v>0</v>
      </c>
      <c r="K144" s="183" t="s">
        <v>1</v>
      </c>
      <c r="L144" s="39"/>
      <c r="M144" s="188" t="s">
        <v>1</v>
      </c>
      <c r="N144" s="189" t="s">
        <v>42</v>
      </c>
      <c r="O144" s="77"/>
      <c r="P144" s="190">
        <f>O144*H144</f>
        <v>0</v>
      </c>
      <c r="Q144" s="190">
        <v>0.0014400000000000001</v>
      </c>
      <c r="R144" s="190">
        <f>Q144*H144</f>
        <v>0.1008</v>
      </c>
      <c r="S144" s="190">
        <v>0</v>
      </c>
      <c r="T144" s="191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192" t="s">
        <v>301</v>
      </c>
      <c r="AT144" s="192" t="s">
        <v>187</v>
      </c>
      <c r="AU144" s="192" t="s">
        <v>92</v>
      </c>
      <c r="AY144" s="19" t="s">
        <v>185</v>
      </c>
      <c r="BE144" s="193">
        <f>IF(N144="základní",J144,0)</f>
        <v>0</v>
      </c>
      <c r="BF144" s="193">
        <f>IF(N144="snížená",J144,0)</f>
        <v>0</v>
      </c>
      <c r="BG144" s="193">
        <f>IF(N144="zákl. přenesená",J144,0)</f>
        <v>0</v>
      </c>
      <c r="BH144" s="193">
        <f>IF(N144="sníž. přenesená",J144,0)</f>
        <v>0</v>
      </c>
      <c r="BI144" s="193">
        <f>IF(N144="nulová",J144,0)</f>
        <v>0</v>
      </c>
      <c r="BJ144" s="19" t="s">
        <v>92</v>
      </c>
      <c r="BK144" s="193">
        <f>ROUND(I144*H144,2)</f>
        <v>0</v>
      </c>
      <c r="BL144" s="19" t="s">
        <v>301</v>
      </c>
      <c r="BM144" s="192" t="s">
        <v>4365</v>
      </c>
    </row>
    <row r="145" s="2" customFormat="1">
      <c r="A145" s="38"/>
      <c r="B145" s="39"/>
      <c r="C145" s="38"/>
      <c r="D145" s="194" t="s">
        <v>193</v>
      </c>
      <c r="E145" s="38"/>
      <c r="F145" s="195" t="s">
        <v>4364</v>
      </c>
      <c r="G145" s="38"/>
      <c r="H145" s="38"/>
      <c r="I145" s="196"/>
      <c r="J145" s="38"/>
      <c r="K145" s="38"/>
      <c r="L145" s="39"/>
      <c r="M145" s="197"/>
      <c r="N145" s="198"/>
      <c r="O145" s="77"/>
      <c r="P145" s="77"/>
      <c r="Q145" s="77"/>
      <c r="R145" s="77"/>
      <c r="S145" s="77"/>
      <c r="T145" s="7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9" t="s">
        <v>193</v>
      </c>
      <c r="AU145" s="19" t="s">
        <v>92</v>
      </c>
    </row>
    <row r="146" s="2" customFormat="1" ht="21.75" customHeight="1">
      <c r="A146" s="38"/>
      <c r="B146" s="180"/>
      <c r="C146" s="181" t="s">
        <v>217</v>
      </c>
      <c r="D146" s="181" t="s">
        <v>187</v>
      </c>
      <c r="E146" s="182" t="s">
        <v>4366</v>
      </c>
      <c r="F146" s="183" t="s">
        <v>4367</v>
      </c>
      <c r="G146" s="184" t="s">
        <v>584</v>
      </c>
      <c r="H146" s="185">
        <v>50</v>
      </c>
      <c r="I146" s="186"/>
      <c r="J146" s="187">
        <f>ROUND(I146*H146,2)</f>
        <v>0</v>
      </c>
      <c r="K146" s="183" t="s">
        <v>1</v>
      </c>
      <c r="L146" s="39"/>
      <c r="M146" s="188" t="s">
        <v>1</v>
      </c>
      <c r="N146" s="189" t="s">
        <v>42</v>
      </c>
      <c r="O146" s="77"/>
      <c r="P146" s="190">
        <f>O146*H146</f>
        <v>0</v>
      </c>
      <c r="Q146" s="190">
        <v>0.00197</v>
      </c>
      <c r="R146" s="190">
        <f>Q146*H146</f>
        <v>0.098500000000000004</v>
      </c>
      <c r="S146" s="190">
        <v>0</v>
      </c>
      <c r="T146" s="191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192" t="s">
        <v>301</v>
      </c>
      <c r="AT146" s="192" t="s">
        <v>187</v>
      </c>
      <c r="AU146" s="192" t="s">
        <v>92</v>
      </c>
      <c r="AY146" s="19" t="s">
        <v>185</v>
      </c>
      <c r="BE146" s="193">
        <f>IF(N146="základní",J146,0)</f>
        <v>0</v>
      </c>
      <c r="BF146" s="193">
        <f>IF(N146="snížená",J146,0)</f>
        <v>0</v>
      </c>
      <c r="BG146" s="193">
        <f>IF(N146="zákl. přenesená",J146,0)</f>
        <v>0</v>
      </c>
      <c r="BH146" s="193">
        <f>IF(N146="sníž. přenesená",J146,0)</f>
        <v>0</v>
      </c>
      <c r="BI146" s="193">
        <f>IF(N146="nulová",J146,0)</f>
        <v>0</v>
      </c>
      <c r="BJ146" s="19" t="s">
        <v>92</v>
      </c>
      <c r="BK146" s="193">
        <f>ROUND(I146*H146,2)</f>
        <v>0</v>
      </c>
      <c r="BL146" s="19" t="s">
        <v>301</v>
      </c>
      <c r="BM146" s="192" t="s">
        <v>4368</v>
      </c>
    </row>
    <row r="147" s="2" customFormat="1">
      <c r="A147" s="38"/>
      <c r="B147" s="39"/>
      <c r="C147" s="38"/>
      <c r="D147" s="194" t="s">
        <v>193</v>
      </c>
      <c r="E147" s="38"/>
      <c r="F147" s="195" t="s">
        <v>4367</v>
      </c>
      <c r="G147" s="38"/>
      <c r="H147" s="38"/>
      <c r="I147" s="196"/>
      <c r="J147" s="38"/>
      <c r="K147" s="38"/>
      <c r="L147" s="39"/>
      <c r="M147" s="197"/>
      <c r="N147" s="198"/>
      <c r="O147" s="77"/>
      <c r="P147" s="77"/>
      <c r="Q147" s="77"/>
      <c r="R147" s="77"/>
      <c r="S147" s="77"/>
      <c r="T147" s="7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9" t="s">
        <v>193</v>
      </c>
      <c r="AU147" s="19" t="s">
        <v>92</v>
      </c>
    </row>
    <row r="148" s="2" customFormat="1" ht="21.75" customHeight="1">
      <c r="A148" s="38"/>
      <c r="B148" s="180"/>
      <c r="C148" s="181" t="s">
        <v>222</v>
      </c>
      <c r="D148" s="181" t="s">
        <v>187</v>
      </c>
      <c r="E148" s="182" t="s">
        <v>4369</v>
      </c>
      <c r="F148" s="183" t="s">
        <v>4370</v>
      </c>
      <c r="G148" s="184" t="s">
        <v>584</v>
      </c>
      <c r="H148" s="185">
        <v>30</v>
      </c>
      <c r="I148" s="186"/>
      <c r="J148" s="187">
        <f>ROUND(I148*H148,2)</f>
        <v>0</v>
      </c>
      <c r="K148" s="183" t="s">
        <v>1</v>
      </c>
      <c r="L148" s="39"/>
      <c r="M148" s="188" t="s">
        <v>1</v>
      </c>
      <c r="N148" s="189" t="s">
        <v>42</v>
      </c>
      <c r="O148" s="77"/>
      <c r="P148" s="190">
        <f>O148*H148</f>
        <v>0</v>
      </c>
      <c r="Q148" s="190">
        <v>0.0030400000000000002</v>
      </c>
      <c r="R148" s="190">
        <f>Q148*H148</f>
        <v>0.091200000000000003</v>
      </c>
      <c r="S148" s="190">
        <v>0</v>
      </c>
      <c r="T148" s="191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192" t="s">
        <v>301</v>
      </c>
      <c r="AT148" s="192" t="s">
        <v>187</v>
      </c>
      <c r="AU148" s="192" t="s">
        <v>92</v>
      </c>
      <c r="AY148" s="19" t="s">
        <v>185</v>
      </c>
      <c r="BE148" s="193">
        <f>IF(N148="základní",J148,0)</f>
        <v>0</v>
      </c>
      <c r="BF148" s="193">
        <f>IF(N148="snížená",J148,0)</f>
        <v>0</v>
      </c>
      <c r="BG148" s="193">
        <f>IF(N148="zákl. přenesená",J148,0)</f>
        <v>0</v>
      </c>
      <c r="BH148" s="193">
        <f>IF(N148="sníž. přenesená",J148,0)</f>
        <v>0</v>
      </c>
      <c r="BI148" s="193">
        <f>IF(N148="nulová",J148,0)</f>
        <v>0</v>
      </c>
      <c r="BJ148" s="19" t="s">
        <v>92</v>
      </c>
      <c r="BK148" s="193">
        <f>ROUND(I148*H148,2)</f>
        <v>0</v>
      </c>
      <c r="BL148" s="19" t="s">
        <v>301</v>
      </c>
      <c r="BM148" s="192" t="s">
        <v>4371</v>
      </c>
    </row>
    <row r="149" s="2" customFormat="1">
      <c r="A149" s="38"/>
      <c r="B149" s="39"/>
      <c r="C149" s="38"/>
      <c r="D149" s="194" t="s">
        <v>193</v>
      </c>
      <c r="E149" s="38"/>
      <c r="F149" s="195" t="s">
        <v>4370</v>
      </c>
      <c r="G149" s="38"/>
      <c r="H149" s="38"/>
      <c r="I149" s="196"/>
      <c r="J149" s="38"/>
      <c r="K149" s="38"/>
      <c r="L149" s="39"/>
      <c r="M149" s="197"/>
      <c r="N149" s="198"/>
      <c r="O149" s="77"/>
      <c r="P149" s="77"/>
      <c r="Q149" s="77"/>
      <c r="R149" s="77"/>
      <c r="S149" s="77"/>
      <c r="T149" s="7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9" t="s">
        <v>193</v>
      </c>
      <c r="AU149" s="19" t="s">
        <v>92</v>
      </c>
    </row>
    <row r="150" s="2" customFormat="1" ht="16.5" customHeight="1">
      <c r="A150" s="38"/>
      <c r="B150" s="180"/>
      <c r="C150" s="181" t="s">
        <v>229</v>
      </c>
      <c r="D150" s="181" t="s">
        <v>187</v>
      </c>
      <c r="E150" s="182" t="s">
        <v>4372</v>
      </c>
      <c r="F150" s="183" t="s">
        <v>4373</v>
      </c>
      <c r="G150" s="184" t="s">
        <v>584</v>
      </c>
      <c r="H150" s="185">
        <v>10</v>
      </c>
      <c r="I150" s="186"/>
      <c r="J150" s="187">
        <f>ROUND(I150*H150,2)</f>
        <v>0</v>
      </c>
      <c r="K150" s="183" t="s">
        <v>1</v>
      </c>
      <c r="L150" s="39"/>
      <c r="M150" s="188" t="s">
        <v>1</v>
      </c>
      <c r="N150" s="189" t="s">
        <v>42</v>
      </c>
      <c r="O150" s="77"/>
      <c r="P150" s="190">
        <f>O150*H150</f>
        <v>0</v>
      </c>
      <c r="Q150" s="190">
        <v>0.00036000000000000002</v>
      </c>
      <c r="R150" s="190">
        <f>Q150*H150</f>
        <v>0.0036000000000000003</v>
      </c>
      <c r="S150" s="190">
        <v>0</v>
      </c>
      <c r="T150" s="191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192" t="s">
        <v>301</v>
      </c>
      <c r="AT150" s="192" t="s">
        <v>187</v>
      </c>
      <c r="AU150" s="192" t="s">
        <v>92</v>
      </c>
      <c r="AY150" s="19" t="s">
        <v>185</v>
      </c>
      <c r="BE150" s="193">
        <f>IF(N150="základní",J150,0)</f>
        <v>0</v>
      </c>
      <c r="BF150" s="193">
        <f>IF(N150="snížená",J150,0)</f>
        <v>0</v>
      </c>
      <c r="BG150" s="193">
        <f>IF(N150="zákl. přenesená",J150,0)</f>
        <v>0</v>
      </c>
      <c r="BH150" s="193">
        <f>IF(N150="sníž. přenesená",J150,0)</f>
        <v>0</v>
      </c>
      <c r="BI150" s="193">
        <f>IF(N150="nulová",J150,0)</f>
        <v>0</v>
      </c>
      <c r="BJ150" s="19" t="s">
        <v>92</v>
      </c>
      <c r="BK150" s="193">
        <f>ROUND(I150*H150,2)</f>
        <v>0</v>
      </c>
      <c r="BL150" s="19" t="s">
        <v>301</v>
      </c>
      <c r="BM150" s="192" t="s">
        <v>4374</v>
      </c>
    </row>
    <row r="151" s="2" customFormat="1">
      <c r="A151" s="38"/>
      <c r="B151" s="39"/>
      <c r="C151" s="38"/>
      <c r="D151" s="194" t="s">
        <v>193</v>
      </c>
      <c r="E151" s="38"/>
      <c r="F151" s="195" t="s">
        <v>4373</v>
      </c>
      <c r="G151" s="38"/>
      <c r="H151" s="38"/>
      <c r="I151" s="196"/>
      <c r="J151" s="38"/>
      <c r="K151" s="38"/>
      <c r="L151" s="39"/>
      <c r="M151" s="197"/>
      <c r="N151" s="198"/>
      <c r="O151" s="77"/>
      <c r="P151" s="77"/>
      <c r="Q151" s="77"/>
      <c r="R151" s="77"/>
      <c r="S151" s="77"/>
      <c r="T151" s="7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T151" s="19" t="s">
        <v>193</v>
      </c>
      <c r="AU151" s="19" t="s">
        <v>92</v>
      </c>
    </row>
    <row r="152" s="2" customFormat="1" ht="16.5" customHeight="1">
      <c r="A152" s="38"/>
      <c r="B152" s="180"/>
      <c r="C152" s="181" t="s">
        <v>234</v>
      </c>
      <c r="D152" s="181" t="s">
        <v>187</v>
      </c>
      <c r="E152" s="182" t="s">
        <v>4375</v>
      </c>
      <c r="F152" s="183" t="s">
        <v>4376</v>
      </c>
      <c r="G152" s="184" t="s">
        <v>584</v>
      </c>
      <c r="H152" s="185">
        <v>14</v>
      </c>
      <c r="I152" s="186"/>
      <c r="J152" s="187">
        <f>ROUND(I152*H152,2)</f>
        <v>0</v>
      </c>
      <c r="K152" s="183" t="s">
        <v>1</v>
      </c>
      <c r="L152" s="39"/>
      <c r="M152" s="188" t="s">
        <v>1</v>
      </c>
      <c r="N152" s="189" t="s">
        <v>42</v>
      </c>
      <c r="O152" s="77"/>
      <c r="P152" s="190">
        <f>O152*H152</f>
        <v>0</v>
      </c>
      <c r="Q152" s="190">
        <v>0.00131</v>
      </c>
      <c r="R152" s="190">
        <f>Q152*H152</f>
        <v>0.018339999999999999</v>
      </c>
      <c r="S152" s="190">
        <v>0</v>
      </c>
      <c r="T152" s="191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192" t="s">
        <v>301</v>
      </c>
      <c r="AT152" s="192" t="s">
        <v>187</v>
      </c>
      <c r="AU152" s="192" t="s">
        <v>92</v>
      </c>
      <c r="AY152" s="19" t="s">
        <v>185</v>
      </c>
      <c r="BE152" s="193">
        <f>IF(N152="základní",J152,0)</f>
        <v>0</v>
      </c>
      <c r="BF152" s="193">
        <f>IF(N152="snížená",J152,0)</f>
        <v>0</v>
      </c>
      <c r="BG152" s="193">
        <f>IF(N152="zákl. přenesená",J152,0)</f>
        <v>0</v>
      </c>
      <c r="BH152" s="193">
        <f>IF(N152="sníž. přenesená",J152,0)</f>
        <v>0</v>
      </c>
      <c r="BI152" s="193">
        <f>IF(N152="nulová",J152,0)</f>
        <v>0</v>
      </c>
      <c r="BJ152" s="19" t="s">
        <v>92</v>
      </c>
      <c r="BK152" s="193">
        <f>ROUND(I152*H152,2)</f>
        <v>0</v>
      </c>
      <c r="BL152" s="19" t="s">
        <v>301</v>
      </c>
      <c r="BM152" s="192" t="s">
        <v>4377</v>
      </c>
    </row>
    <row r="153" s="2" customFormat="1">
      <c r="A153" s="38"/>
      <c r="B153" s="39"/>
      <c r="C153" s="38"/>
      <c r="D153" s="194" t="s">
        <v>193</v>
      </c>
      <c r="E153" s="38"/>
      <c r="F153" s="195" t="s">
        <v>4376</v>
      </c>
      <c r="G153" s="38"/>
      <c r="H153" s="38"/>
      <c r="I153" s="196"/>
      <c r="J153" s="38"/>
      <c r="K153" s="38"/>
      <c r="L153" s="39"/>
      <c r="M153" s="197"/>
      <c r="N153" s="198"/>
      <c r="O153" s="77"/>
      <c r="P153" s="77"/>
      <c r="Q153" s="77"/>
      <c r="R153" s="77"/>
      <c r="S153" s="77"/>
      <c r="T153" s="7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T153" s="19" t="s">
        <v>193</v>
      </c>
      <c r="AU153" s="19" t="s">
        <v>92</v>
      </c>
    </row>
    <row r="154" s="2" customFormat="1" ht="24.15" customHeight="1">
      <c r="A154" s="38"/>
      <c r="B154" s="180"/>
      <c r="C154" s="209" t="s">
        <v>239</v>
      </c>
      <c r="D154" s="209" t="s">
        <v>240</v>
      </c>
      <c r="E154" s="210" t="s">
        <v>4378</v>
      </c>
      <c r="F154" s="211" t="s">
        <v>4379</v>
      </c>
      <c r="G154" s="212" t="s">
        <v>383</v>
      </c>
      <c r="H154" s="213">
        <v>14</v>
      </c>
      <c r="I154" s="214"/>
      <c r="J154" s="215">
        <f>ROUND(I154*H154,2)</f>
        <v>0</v>
      </c>
      <c r="K154" s="211" t="s">
        <v>1</v>
      </c>
      <c r="L154" s="216"/>
      <c r="M154" s="217" t="s">
        <v>1</v>
      </c>
      <c r="N154" s="218" t="s">
        <v>42</v>
      </c>
      <c r="O154" s="77"/>
      <c r="P154" s="190">
        <f>O154*H154</f>
        <v>0</v>
      </c>
      <c r="Q154" s="190">
        <v>0.00040000000000000002</v>
      </c>
      <c r="R154" s="190">
        <f>Q154*H154</f>
        <v>0.0055999999999999999</v>
      </c>
      <c r="S154" s="190">
        <v>0</v>
      </c>
      <c r="T154" s="191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192" t="s">
        <v>414</v>
      </c>
      <c r="AT154" s="192" t="s">
        <v>240</v>
      </c>
      <c r="AU154" s="192" t="s">
        <v>92</v>
      </c>
      <c r="AY154" s="19" t="s">
        <v>185</v>
      </c>
      <c r="BE154" s="193">
        <f>IF(N154="základní",J154,0)</f>
        <v>0</v>
      </c>
      <c r="BF154" s="193">
        <f>IF(N154="snížená",J154,0)</f>
        <v>0</v>
      </c>
      <c r="BG154" s="193">
        <f>IF(N154="zákl. přenesená",J154,0)</f>
        <v>0</v>
      </c>
      <c r="BH154" s="193">
        <f>IF(N154="sníž. přenesená",J154,0)</f>
        <v>0</v>
      </c>
      <c r="BI154" s="193">
        <f>IF(N154="nulová",J154,0)</f>
        <v>0</v>
      </c>
      <c r="BJ154" s="19" t="s">
        <v>92</v>
      </c>
      <c r="BK154" s="193">
        <f>ROUND(I154*H154,2)</f>
        <v>0</v>
      </c>
      <c r="BL154" s="19" t="s">
        <v>301</v>
      </c>
      <c r="BM154" s="192" t="s">
        <v>4380</v>
      </c>
    </row>
    <row r="155" s="2" customFormat="1">
      <c r="A155" s="38"/>
      <c r="B155" s="39"/>
      <c r="C155" s="38"/>
      <c r="D155" s="194" t="s">
        <v>193</v>
      </c>
      <c r="E155" s="38"/>
      <c r="F155" s="195" t="s">
        <v>4379</v>
      </c>
      <c r="G155" s="38"/>
      <c r="H155" s="38"/>
      <c r="I155" s="196"/>
      <c r="J155" s="38"/>
      <c r="K155" s="38"/>
      <c r="L155" s="39"/>
      <c r="M155" s="197"/>
      <c r="N155" s="198"/>
      <c r="O155" s="77"/>
      <c r="P155" s="77"/>
      <c r="Q155" s="77"/>
      <c r="R155" s="77"/>
      <c r="S155" s="77"/>
      <c r="T155" s="7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9" t="s">
        <v>193</v>
      </c>
      <c r="AU155" s="19" t="s">
        <v>92</v>
      </c>
    </row>
    <row r="156" s="2" customFormat="1" ht="16.5" customHeight="1">
      <c r="A156" s="38"/>
      <c r="B156" s="180"/>
      <c r="C156" s="181" t="s">
        <v>245</v>
      </c>
      <c r="D156" s="181" t="s">
        <v>187</v>
      </c>
      <c r="E156" s="182" t="s">
        <v>4381</v>
      </c>
      <c r="F156" s="183" t="s">
        <v>4382</v>
      </c>
      <c r="G156" s="184" t="s">
        <v>584</v>
      </c>
      <c r="H156" s="185">
        <v>80</v>
      </c>
      <c r="I156" s="186"/>
      <c r="J156" s="187">
        <f>ROUND(I156*H156,2)</f>
        <v>0</v>
      </c>
      <c r="K156" s="183" t="s">
        <v>1</v>
      </c>
      <c r="L156" s="39"/>
      <c r="M156" s="188" t="s">
        <v>1</v>
      </c>
      <c r="N156" s="189" t="s">
        <v>42</v>
      </c>
      <c r="O156" s="77"/>
      <c r="P156" s="190">
        <f>O156*H156</f>
        <v>0</v>
      </c>
      <c r="Q156" s="190">
        <v>0.00040000000000000002</v>
      </c>
      <c r="R156" s="190">
        <f>Q156*H156</f>
        <v>0.032000000000000001</v>
      </c>
      <c r="S156" s="190">
        <v>0</v>
      </c>
      <c r="T156" s="191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192" t="s">
        <v>301</v>
      </c>
      <c r="AT156" s="192" t="s">
        <v>187</v>
      </c>
      <c r="AU156" s="192" t="s">
        <v>92</v>
      </c>
      <c r="AY156" s="19" t="s">
        <v>185</v>
      </c>
      <c r="BE156" s="193">
        <f>IF(N156="základní",J156,0)</f>
        <v>0</v>
      </c>
      <c r="BF156" s="193">
        <f>IF(N156="snížená",J156,0)</f>
        <v>0</v>
      </c>
      <c r="BG156" s="193">
        <f>IF(N156="zákl. přenesená",J156,0)</f>
        <v>0</v>
      </c>
      <c r="BH156" s="193">
        <f>IF(N156="sníž. přenesená",J156,0)</f>
        <v>0</v>
      </c>
      <c r="BI156" s="193">
        <f>IF(N156="nulová",J156,0)</f>
        <v>0</v>
      </c>
      <c r="BJ156" s="19" t="s">
        <v>92</v>
      </c>
      <c r="BK156" s="193">
        <f>ROUND(I156*H156,2)</f>
        <v>0</v>
      </c>
      <c r="BL156" s="19" t="s">
        <v>301</v>
      </c>
      <c r="BM156" s="192" t="s">
        <v>4383</v>
      </c>
    </row>
    <row r="157" s="2" customFormat="1">
      <c r="A157" s="38"/>
      <c r="B157" s="39"/>
      <c r="C157" s="38"/>
      <c r="D157" s="194" t="s">
        <v>193</v>
      </c>
      <c r="E157" s="38"/>
      <c r="F157" s="195" t="s">
        <v>4382</v>
      </c>
      <c r="G157" s="38"/>
      <c r="H157" s="38"/>
      <c r="I157" s="196"/>
      <c r="J157" s="38"/>
      <c r="K157" s="38"/>
      <c r="L157" s="39"/>
      <c r="M157" s="197"/>
      <c r="N157" s="198"/>
      <c r="O157" s="77"/>
      <c r="P157" s="77"/>
      <c r="Q157" s="77"/>
      <c r="R157" s="77"/>
      <c r="S157" s="77"/>
      <c r="T157" s="7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9" t="s">
        <v>193</v>
      </c>
      <c r="AU157" s="19" t="s">
        <v>92</v>
      </c>
    </row>
    <row r="158" s="2" customFormat="1" ht="16.5" customHeight="1">
      <c r="A158" s="38"/>
      <c r="B158" s="180"/>
      <c r="C158" s="181" t="s">
        <v>8</v>
      </c>
      <c r="D158" s="181" t="s">
        <v>187</v>
      </c>
      <c r="E158" s="182" t="s">
        <v>4384</v>
      </c>
      <c r="F158" s="183" t="s">
        <v>4385</v>
      </c>
      <c r="G158" s="184" t="s">
        <v>584</v>
      </c>
      <c r="H158" s="185">
        <v>5</v>
      </c>
      <c r="I158" s="186"/>
      <c r="J158" s="187">
        <f>ROUND(I158*H158,2)</f>
        <v>0</v>
      </c>
      <c r="K158" s="183" t="s">
        <v>1</v>
      </c>
      <c r="L158" s="39"/>
      <c r="M158" s="188" t="s">
        <v>1</v>
      </c>
      <c r="N158" s="189" t="s">
        <v>42</v>
      </c>
      <c r="O158" s="77"/>
      <c r="P158" s="190">
        <f>O158*H158</f>
        <v>0</v>
      </c>
      <c r="Q158" s="190">
        <v>0.00042999999999999999</v>
      </c>
      <c r="R158" s="190">
        <f>Q158*H158</f>
        <v>0.00215</v>
      </c>
      <c r="S158" s="190">
        <v>0</v>
      </c>
      <c r="T158" s="191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192" t="s">
        <v>301</v>
      </c>
      <c r="AT158" s="192" t="s">
        <v>187</v>
      </c>
      <c r="AU158" s="192" t="s">
        <v>92</v>
      </c>
      <c r="AY158" s="19" t="s">
        <v>185</v>
      </c>
      <c r="BE158" s="193">
        <f>IF(N158="základní",J158,0)</f>
        <v>0</v>
      </c>
      <c r="BF158" s="193">
        <f>IF(N158="snížená",J158,0)</f>
        <v>0</v>
      </c>
      <c r="BG158" s="193">
        <f>IF(N158="zákl. přenesená",J158,0)</f>
        <v>0</v>
      </c>
      <c r="BH158" s="193">
        <f>IF(N158="sníž. přenesená",J158,0)</f>
        <v>0</v>
      </c>
      <c r="BI158" s="193">
        <f>IF(N158="nulová",J158,0)</f>
        <v>0</v>
      </c>
      <c r="BJ158" s="19" t="s">
        <v>92</v>
      </c>
      <c r="BK158" s="193">
        <f>ROUND(I158*H158,2)</f>
        <v>0</v>
      </c>
      <c r="BL158" s="19" t="s">
        <v>301</v>
      </c>
      <c r="BM158" s="192" t="s">
        <v>4386</v>
      </c>
    </row>
    <row r="159" s="2" customFormat="1">
      <c r="A159" s="38"/>
      <c r="B159" s="39"/>
      <c r="C159" s="38"/>
      <c r="D159" s="194" t="s">
        <v>193</v>
      </c>
      <c r="E159" s="38"/>
      <c r="F159" s="195" t="s">
        <v>4385</v>
      </c>
      <c r="G159" s="38"/>
      <c r="H159" s="38"/>
      <c r="I159" s="196"/>
      <c r="J159" s="38"/>
      <c r="K159" s="38"/>
      <c r="L159" s="39"/>
      <c r="M159" s="197"/>
      <c r="N159" s="198"/>
      <c r="O159" s="77"/>
      <c r="P159" s="77"/>
      <c r="Q159" s="77"/>
      <c r="R159" s="77"/>
      <c r="S159" s="77"/>
      <c r="T159" s="7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T159" s="19" t="s">
        <v>193</v>
      </c>
      <c r="AU159" s="19" t="s">
        <v>92</v>
      </c>
    </row>
    <row r="160" s="2" customFormat="1" ht="16.5" customHeight="1">
      <c r="A160" s="38"/>
      <c r="B160" s="180"/>
      <c r="C160" s="181" t="s">
        <v>255</v>
      </c>
      <c r="D160" s="181" t="s">
        <v>187</v>
      </c>
      <c r="E160" s="182" t="s">
        <v>4387</v>
      </c>
      <c r="F160" s="183" t="s">
        <v>4388</v>
      </c>
      <c r="G160" s="184" t="s">
        <v>584</v>
      </c>
      <c r="H160" s="185">
        <v>100</v>
      </c>
      <c r="I160" s="186"/>
      <c r="J160" s="187">
        <f>ROUND(I160*H160,2)</f>
        <v>0</v>
      </c>
      <c r="K160" s="183" t="s">
        <v>1</v>
      </c>
      <c r="L160" s="39"/>
      <c r="M160" s="188" t="s">
        <v>1</v>
      </c>
      <c r="N160" s="189" t="s">
        <v>42</v>
      </c>
      <c r="O160" s="77"/>
      <c r="P160" s="190">
        <f>O160*H160</f>
        <v>0</v>
      </c>
      <c r="Q160" s="190">
        <v>0.00050000000000000001</v>
      </c>
      <c r="R160" s="190">
        <f>Q160*H160</f>
        <v>0.050000000000000003</v>
      </c>
      <c r="S160" s="190">
        <v>0</v>
      </c>
      <c r="T160" s="191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192" t="s">
        <v>301</v>
      </c>
      <c r="AT160" s="192" t="s">
        <v>187</v>
      </c>
      <c r="AU160" s="192" t="s">
        <v>92</v>
      </c>
      <c r="AY160" s="19" t="s">
        <v>185</v>
      </c>
      <c r="BE160" s="193">
        <f>IF(N160="základní",J160,0)</f>
        <v>0</v>
      </c>
      <c r="BF160" s="193">
        <f>IF(N160="snížená",J160,0)</f>
        <v>0</v>
      </c>
      <c r="BG160" s="193">
        <f>IF(N160="zákl. přenesená",J160,0)</f>
        <v>0</v>
      </c>
      <c r="BH160" s="193">
        <f>IF(N160="sníž. přenesená",J160,0)</f>
        <v>0</v>
      </c>
      <c r="BI160" s="193">
        <f>IF(N160="nulová",J160,0)</f>
        <v>0</v>
      </c>
      <c r="BJ160" s="19" t="s">
        <v>92</v>
      </c>
      <c r="BK160" s="193">
        <f>ROUND(I160*H160,2)</f>
        <v>0</v>
      </c>
      <c r="BL160" s="19" t="s">
        <v>301</v>
      </c>
      <c r="BM160" s="192" t="s">
        <v>4389</v>
      </c>
    </row>
    <row r="161" s="2" customFormat="1">
      <c r="A161" s="38"/>
      <c r="B161" s="39"/>
      <c r="C161" s="38"/>
      <c r="D161" s="194" t="s">
        <v>193</v>
      </c>
      <c r="E161" s="38"/>
      <c r="F161" s="195" t="s">
        <v>4388</v>
      </c>
      <c r="G161" s="38"/>
      <c r="H161" s="38"/>
      <c r="I161" s="196"/>
      <c r="J161" s="38"/>
      <c r="K161" s="38"/>
      <c r="L161" s="39"/>
      <c r="M161" s="197"/>
      <c r="N161" s="198"/>
      <c r="O161" s="77"/>
      <c r="P161" s="77"/>
      <c r="Q161" s="77"/>
      <c r="R161" s="77"/>
      <c r="S161" s="77"/>
      <c r="T161" s="7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9" t="s">
        <v>193</v>
      </c>
      <c r="AU161" s="19" t="s">
        <v>92</v>
      </c>
    </row>
    <row r="162" s="2" customFormat="1" ht="16.5" customHeight="1">
      <c r="A162" s="38"/>
      <c r="B162" s="180"/>
      <c r="C162" s="181" t="s">
        <v>278</v>
      </c>
      <c r="D162" s="181" t="s">
        <v>187</v>
      </c>
      <c r="E162" s="182" t="s">
        <v>4390</v>
      </c>
      <c r="F162" s="183" t="s">
        <v>4391</v>
      </c>
      <c r="G162" s="184" t="s">
        <v>584</v>
      </c>
      <c r="H162" s="185">
        <v>15</v>
      </c>
      <c r="I162" s="186"/>
      <c r="J162" s="187">
        <f>ROUND(I162*H162,2)</f>
        <v>0</v>
      </c>
      <c r="K162" s="183" t="s">
        <v>1</v>
      </c>
      <c r="L162" s="39"/>
      <c r="M162" s="188" t="s">
        <v>1</v>
      </c>
      <c r="N162" s="189" t="s">
        <v>42</v>
      </c>
      <c r="O162" s="77"/>
      <c r="P162" s="190">
        <f>O162*H162</f>
        <v>0</v>
      </c>
      <c r="Q162" s="190">
        <v>0.00076000000000000004</v>
      </c>
      <c r="R162" s="190">
        <f>Q162*H162</f>
        <v>0.0114</v>
      </c>
      <c r="S162" s="190">
        <v>0</v>
      </c>
      <c r="T162" s="191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192" t="s">
        <v>301</v>
      </c>
      <c r="AT162" s="192" t="s">
        <v>187</v>
      </c>
      <c r="AU162" s="192" t="s">
        <v>92</v>
      </c>
      <c r="AY162" s="19" t="s">
        <v>185</v>
      </c>
      <c r="BE162" s="193">
        <f>IF(N162="základní",J162,0)</f>
        <v>0</v>
      </c>
      <c r="BF162" s="193">
        <f>IF(N162="snížená",J162,0)</f>
        <v>0</v>
      </c>
      <c r="BG162" s="193">
        <f>IF(N162="zákl. přenesená",J162,0)</f>
        <v>0</v>
      </c>
      <c r="BH162" s="193">
        <f>IF(N162="sníž. přenesená",J162,0)</f>
        <v>0</v>
      </c>
      <c r="BI162" s="193">
        <f>IF(N162="nulová",J162,0)</f>
        <v>0</v>
      </c>
      <c r="BJ162" s="19" t="s">
        <v>92</v>
      </c>
      <c r="BK162" s="193">
        <f>ROUND(I162*H162,2)</f>
        <v>0</v>
      </c>
      <c r="BL162" s="19" t="s">
        <v>301</v>
      </c>
      <c r="BM162" s="192" t="s">
        <v>4392</v>
      </c>
    </row>
    <row r="163" s="2" customFormat="1">
      <c r="A163" s="38"/>
      <c r="B163" s="39"/>
      <c r="C163" s="38"/>
      <c r="D163" s="194" t="s">
        <v>193</v>
      </c>
      <c r="E163" s="38"/>
      <c r="F163" s="195" t="s">
        <v>4391</v>
      </c>
      <c r="G163" s="38"/>
      <c r="H163" s="38"/>
      <c r="I163" s="196"/>
      <c r="J163" s="38"/>
      <c r="K163" s="38"/>
      <c r="L163" s="39"/>
      <c r="M163" s="197"/>
      <c r="N163" s="198"/>
      <c r="O163" s="77"/>
      <c r="P163" s="77"/>
      <c r="Q163" s="77"/>
      <c r="R163" s="77"/>
      <c r="S163" s="77"/>
      <c r="T163" s="7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T163" s="19" t="s">
        <v>193</v>
      </c>
      <c r="AU163" s="19" t="s">
        <v>92</v>
      </c>
    </row>
    <row r="164" s="2" customFormat="1" ht="16.5" customHeight="1">
      <c r="A164" s="38"/>
      <c r="B164" s="180"/>
      <c r="C164" s="181" t="s">
        <v>296</v>
      </c>
      <c r="D164" s="181" t="s">
        <v>187</v>
      </c>
      <c r="E164" s="182" t="s">
        <v>4393</v>
      </c>
      <c r="F164" s="183" t="s">
        <v>4394</v>
      </c>
      <c r="G164" s="184" t="s">
        <v>584</v>
      </c>
      <c r="H164" s="185">
        <v>250</v>
      </c>
      <c r="I164" s="186"/>
      <c r="J164" s="187">
        <f>ROUND(I164*H164,2)</f>
        <v>0</v>
      </c>
      <c r="K164" s="183" t="s">
        <v>1</v>
      </c>
      <c r="L164" s="39"/>
      <c r="M164" s="188" t="s">
        <v>1</v>
      </c>
      <c r="N164" s="189" t="s">
        <v>42</v>
      </c>
      <c r="O164" s="77"/>
      <c r="P164" s="190">
        <f>O164*H164</f>
        <v>0</v>
      </c>
      <c r="Q164" s="190">
        <v>0.0015299999999999999</v>
      </c>
      <c r="R164" s="190">
        <f>Q164*H164</f>
        <v>0.38249999999999995</v>
      </c>
      <c r="S164" s="190">
        <v>0</v>
      </c>
      <c r="T164" s="191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192" t="s">
        <v>301</v>
      </c>
      <c r="AT164" s="192" t="s">
        <v>187</v>
      </c>
      <c r="AU164" s="192" t="s">
        <v>92</v>
      </c>
      <c r="AY164" s="19" t="s">
        <v>185</v>
      </c>
      <c r="BE164" s="193">
        <f>IF(N164="základní",J164,0)</f>
        <v>0</v>
      </c>
      <c r="BF164" s="193">
        <f>IF(N164="snížená",J164,0)</f>
        <v>0</v>
      </c>
      <c r="BG164" s="193">
        <f>IF(N164="zákl. přenesená",J164,0)</f>
        <v>0</v>
      </c>
      <c r="BH164" s="193">
        <f>IF(N164="sníž. přenesená",J164,0)</f>
        <v>0</v>
      </c>
      <c r="BI164" s="193">
        <f>IF(N164="nulová",J164,0)</f>
        <v>0</v>
      </c>
      <c r="BJ164" s="19" t="s">
        <v>92</v>
      </c>
      <c r="BK164" s="193">
        <f>ROUND(I164*H164,2)</f>
        <v>0</v>
      </c>
      <c r="BL164" s="19" t="s">
        <v>301</v>
      </c>
      <c r="BM164" s="192" t="s">
        <v>4395</v>
      </c>
    </row>
    <row r="165" s="2" customFormat="1">
      <c r="A165" s="38"/>
      <c r="B165" s="39"/>
      <c r="C165" s="38"/>
      <c r="D165" s="194" t="s">
        <v>193</v>
      </c>
      <c r="E165" s="38"/>
      <c r="F165" s="195" t="s">
        <v>4394</v>
      </c>
      <c r="G165" s="38"/>
      <c r="H165" s="38"/>
      <c r="I165" s="196"/>
      <c r="J165" s="38"/>
      <c r="K165" s="38"/>
      <c r="L165" s="39"/>
      <c r="M165" s="197"/>
      <c r="N165" s="198"/>
      <c r="O165" s="77"/>
      <c r="P165" s="77"/>
      <c r="Q165" s="77"/>
      <c r="R165" s="77"/>
      <c r="S165" s="77"/>
      <c r="T165" s="7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T165" s="19" t="s">
        <v>193</v>
      </c>
      <c r="AU165" s="19" t="s">
        <v>92</v>
      </c>
    </row>
    <row r="166" s="2" customFormat="1" ht="37.8" customHeight="1">
      <c r="A166" s="38"/>
      <c r="B166" s="180"/>
      <c r="C166" s="181" t="s">
        <v>301</v>
      </c>
      <c r="D166" s="181" t="s">
        <v>187</v>
      </c>
      <c r="E166" s="182" t="s">
        <v>4396</v>
      </c>
      <c r="F166" s="183" t="s">
        <v>4397</v>
      </c>
      <c r="G166" s="184" t="s">
        <v>383</v>
      </c>
      <c r="H166" s="185">
        <v>1</v>
      </c>
      <c r="I166" s="186"/>
      <c r="J166" s="187">
        <f>ROUND(I166*H166,2)</f>
        <v>0</v>
      </c>
      <c r="K166" s="183" t="s">
        <v>1</v>
      </c>
      <c r="L166" s="39"/>
      <c r="M166" s="188" t="s">
        <v>1</v>
      </c>
      <c r="N166" s="189" t="s">
        <v>42</v>
      </c>
      <c r="O166" s="77"/>
      <c r="P166" s="190">
        <f>O166*H166</f>
        <v>0</v>
      </c>
      <c r="Q166" s="190">
        <v>0.0015200000000000001</v>
      </c>
      <c r="R166" s="190">
        <f>Q166*H166</f>
        <v>0.0015200000000000001</v>
      </c>
      <c r="S166" s="190">
        <v>0</v>
      </c>
      <c r="T166" s="191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192" t="s">
        <v>301</v>
      </c>
      <c r="AT166" s="192" t="s">
        <v>187</v>
      </c>
      <c r="AU166" s="192" t="s">
        <v>92</v>
      </c>
      <c r="AY166" s="19" t="s">
        <v>185</v>
      </c>
      <c r="BE166" s="193">
        <f>IF(N166="základní",J166,0)</f>
        <v>0</v>
      </c>
      <c r="BF166" s="193">
        <f>IF(N166="snížená",J166,0)</f>
        <v>0</v>
      </c>
      <c r="BG166" s="193">
        <f>IF(N166="zákl. přenesená",J166,0)</f>
        <v>0</v>
      </c>
      <c r="BH166" s="193">
        <f>IF(N166="sníž. přenesená",J166,0)</f>
        <v>0</v>
      </c>
      <c r="BI166" s="193">
        <f>IF(N166="nulová",J166,0)</f>
        <v>0</v>
      </c>
      <c r="BJ166" s="19" t="s">
        <v>92</v>
      </c>
      <c r="BK166" s="193">
        <f>ROUND(I166*H166,2)</f>
        <v>0</v>
      </c>
      <c r="BL166" s="19" t="s">
        <v>301</v>
      </c>
      <c r="BM166" s="192" t="s">
        <v>4398</v>
      </c>
    </row>
    <row r="167" s="2" customFormat="1">
      <c r="A167" s="38"/>
      <c r="B167" s="39"/>
      <c r="C167" s="38"/>
      <c r="D167" s="194" t="s">
        <v>193</v>
      </c>
      <c r="E167" s="38"/>
      <c r="F167" s="195" t="s">
        <v>4397</v>
      </c>
      <c r="G167" s="38"/>
      <c r="H167" s="38"/>
      <c r="I167" s="196"/>
      <c r="J167" s="38"/>
      <c r="K167" s="38"/>
      <c r="L167" s="39"/>
      <c r="M167" s="197"/>
      <c r="N167" s="198"/>
      <c r="O167" s="77"/>
      <c r="P167" s="77"/>
      <c r="Q167" s="77"/>
      <c r="R167" s="77"/>
      <c r="S167" s="77"/>
      <c r="T167" s="7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T167" s="19" t="s">
        <v>193</v>
      </c>
      <c r="AU167" s="19" t="s">
        <v>92</v>
      </c>
    </row>
    <row r="168" s="2" customFormat="1" ht="24.15" customHeight="1">
      <c r="A168" s="38"/>
      <c r="B168" s="180"/>
      <c r="C168" s="181" t="s">
        <v>306</v>
      </c>
      <c r="D168" s="181" t="s">
        <v>187</v>
      </c>
      <c r="E168" s="182" t="s">
        <v>4399</v>
      </c>
      <c r="F168" s="183" t="s">
        <v>4400</v>
      </c>
      <c r="G168" s="184" t="s">
        <v>383</v>
      </c>
      <c r="H168" s="185">
        <v>1</v>
      </c>
      <c r="I168" s="186"/>
      <c r="J168" s="187">
        <f>ROUND(I168*H168,2)</f>
        <v>0</v>
      </c>
      <c r="K168" s="183" t="s">
        <v>1</v>
      </c>
      <c r="L168" s="39"/>
      <c r="M168" s="188" t="s">
        <v>1</v>
      </c>
      <c r="N168" s="189" t="s">
        <v>42</v>
      </c>
      <c r="O168" s="77"/>
      <c r="P168" s="190">
        <f>O168*H168</f>
        <v>0</v>
      </c>
      <c r="Q168" s="190">
        <v>0.0015</v>
      </c>
      <c r="R168" s="190">
        <f>Q168*H168</f>
        <v>0.0015</v>
      </c>
      <c r="S168" s="190">
        <v>0</v>
      </c>
      <c r="T168" s="191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192" t="s">
        <v>301</v>
      </c>
      <c r="AT168" s="192" t="s">
        <v>187</v>
      </c>
      <c r="AU168" s="192" t="s">
        <v>92</v>
      </c>
      <c r="AY168" s="19" t="s">
        <v>185</v>
      </c>
      <c r="BE168" s="193">
        <f>IF(N168="základní",J168,0)</f>
        <v>0</v>
      </c>
      <c r="BF168" s="193">
        <f>IF(N168="snížená",J168,0)</f>
        <v>0</v>
      </c>
      <c r="BG168" s="193">
        <f>IF(N168="zákl. přenesená",J168,0)</f>
        <v>0</v>
      </c>
      <c r="BH168" s="193">
        <f>IF(N168="sníž. přenesená",J168,0)</f>
        <v>0</v>
      </c>
      <c r="BI168" s="193">
        <f>IF(N168="nulová",J168,0)</f>
        <v>0</v>
      </c>
      <c r="BJ168" s="19" t="s">
        <v>92</v>
      </c>
      <c r="BK168" s="193">
        <f>ROUND(I168*H168,2)</f>
        <v>0</v>
      </c>
      <c r="BL168" s="19" t="s">
        <v>301</v>
      </c>
      <c r="BM168" s="192" t="s">
        <v>4401</v>
      </c>
    </row>
    <row r="169" s="2" customFormat="1">
      <c r="A169" s="38"/>
      <c r="B169" s="39"/>
      <c r="C169" s="38"/>
      <c r="D169" s="194" t="s">
        <v>193</v>
      </c>
      <c r="E169" s="38"/>
      <c r="F169" s="195" t="s">
        <v>4400</v>
      </c>
      <c r="G169" s="38"/>
      <c r="H169" s="38"/>
      <c r="I169" s="196"/>
      <c r="J169" s="38"/>
      <c r="K169" s="38"/>
      <c r="L169" s="39"/>
      <c r="M169" s="197"/>
      <c r="N169" s="198"/>
      <c r="O169" s="77"/>
      <c r="P169" s="77"/>
      <c r="Q169" s="77"/>
      <c r="R169" s="77"/>
      <c r="S169" s="77"/>
      <c r="T169" s="7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T169" s="19" t="s">
        <v>193</v>
      </c>
      <c r="AU169" s="19" t="s">
        <v>92</v>
      </c>
    </row>
    <row r="170" s="2" customFormat="1" ht="16.5" customHeight="1">
      <c r="A170" s="38"/>
      <c r="B170" s="180"/>
      <c r="C170" s="181" t="s">
        <v>313</v>
      </c>
      <c r="D170" s="181" t="s">
        <v>187</v>
      </c>
      <c r="E170" s="182" t="s">
        <v>4402</v>
      </c>
      <c r="F170" s="183" t="s">
        <v>4403</v>
      </c>
      <c r="G170" s="184" t="s">
        <v>383</v>
      </c>
      <c r="H170" s="185">
        <v>9</v>
      </c>
      <c r="I170" s="186"/>
      <c r="J170" s="187">
        <f>ROUND(I170*H170,2)</f>
        <v>0</v>
      </c>
      <c r="K170" s="183" t="s">
        <v>1</v>
      </c>
      <c r="L170" s="39"/>
      <c r="M170" s="188" t="s">
        <v>1</v>
      </c>
      <c r="N170" s="189" t="s">
        <v>42</v>
      </c>
      <c r="O170" s="77"/>
      <c r="P170" s="190">
        <f>O170*H170</f>
        <v>0</v>
      </c>
      <c r="Q170" s="190">
        <v>0.00029</v>
      </c>
      <c r="R170" s="190">
        <f>Q170*H170</f>
        <v>0.0026099999999999999</v>
      </c>
      <c r="S170" s="190">
        <v>0</v>
      </c>
      <c r="T170" s="191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192" t="s">
        <v>301</v>
      </c>
      <c r="AT170" s="192" t="s">
        <v>187</v>
      </c>
      <c r="AU170" s="192" t="s">
        <v>92</v>
      </c>
      <c r="AY170" s="19" t="s">
        <v>185</v>
      </c>
      <c r="BE170" s="193">
        <f>IF(N170="základní",J170,0)</f>
        <v>0</v>
      </c>
      <c r="BF170" s="193">
        <f>IF(N170="snížená",J170,0)</f>
        <v>0</v>
      </c>
      <c r="BG170" s="193">
        <f>IF(N170="zákl. přenesená",J170,0)</f>
        <v>0</v>
      </c>
      <c r="BH170" s="193">
        <f>IF(N170="sníž. přenesená",J170,0)</f>
        <v>0</v>
      </c>
      <c r="BI170" s="193">
        <f>IF(N170="nulová",J170,0)</f>
        <v>0</v>
      </c>
      <c r="BJ170" s="19" t="s">
        <v>92</v>
      </c>
      <c r="BK170" s="193">
        <f>ROUND(I170*H170,2)</f>
        <v>0</v>
      </c>
      <c r="BL170" s="19" t="s">
        <v>301</v>
      </c>
      <c r="BM170" s="192" t="s">
        <v>4404</v>
      </c>
    </row>
    <row r="171" s="2" customFormat="1">
      <c r="A171" s="38"/>
      <c r="B171" s="39"/>
      <c r="C171" s="38"/>
      <c r="D171" s="194" t="s">
        <v>193</v>
      </c>
      <c r="E171" s="38"/>
      <c r="F171" s="195" t="s">
        <v>4403</v>
      </c>
      <c r="G171" s="38"/>
      <c r="H171" s="38"/>
      <c r="I171" s="196"/>
      <c r="J171" s="38"/>
      <c r="K171" s="38"/>
      <c r="L171" s="39"/>
      <c r="M171" s="197"/>
      <c r="N171" s="198"/>
      <c r="O171" s="77"/>
      <c r="P171" s="77"/>
      <c r="Q171" s="77"/>
      <c r="R171" s="77"/>
      <c r="S171" s="77"/>
      <c r="T171" s="7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T171" s="19" t="s">
        <v>193</v>
      </c>
      <c r="AU171" s="19" t="s">
        <v>92</v>
      </c>
    </row>
    <row r="172" s="2" customFormat="1" ht="24.15" customHeight="1">
      <c r="A172" s="38"/>
      <c r="B172" s="180"/>
      <c r="C172" s="181" t="s">
        <v>321</v>
      </c>
      <c r="D172" s="181" t="s">
        <v>187</v>
      </c>
      <c r="E172" s="182" t="s">
        <v>4405</v>
      </c>
      <c r="F172" s="183" t="s">
        <v>4406</v>
      </c>
      <c r="G172" s="184" t="s">
        <v>383</v>
      </c>
      <c r="H172" s="185">
        <v>3</v>
      </c>
      <c r="I172" s="186"/>
      <c r="J172" s="187">
        <f>ROUND(I172*H172,2)</f>
        <v>0</v>
      </c>
      <c r="K172" s="183" t="s">
        <v>1</v>
      </c>
      <c r="L172" s="39"/>
      <c r="M172" s="188" t="s">
        <v>1</v>
      </c>
      <c r="N172" s="189" t="s">
        <v>42</v>
      </c>
      <c r="O172" s="77"/>
      <c r="P172" s="190">
        <f>O172*H172</f>
        <v>0</v>
      </c>
      <c r="Q172" s="190">
        <v>0.00051000000000000004</v>
      </c>
      <c r="R172" s="190">
        <f>Q172*H172</f>
        <v>0.0015300000000000001</v>
      </c>
      <c r="S172" s="190">
        <v>0</v>
      </c>
      <c r="T172" s="191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192" t="s">
        <v>301</v>
      </c>
      <c r="AT172" s="192" t="s">
        <v>187</v>
      </c>
      <c r="AU172" s="192" t="s">
        <v>92</v>
      </c>
      <c r="AY172" s="19" t="s">
        <v>185</v>
      </c>
      <c r="BE172" s="193">
        <f>IF(N172="základní",J172,0)</f>
        <v>0</v>
      </c>
      <c r="BF172" s="193">
        <f>IF(N172="snížená",J172,0)</f>
        <v>0</v>
      </c>
      <c r="BG172" s="193">
        <f>IF(N172="zákl. přenesená",J172,0)</f>
        <v>0</v>
      </c>
      <c r="BH172" s="193">
        <f>IF(N172="sníž. přenesená",J172,0)</f>
        <v>0</v>
      </c>
      <c r="BI172" s="193">
        <f>IF(N172="nulová",J172,0)</f>
        <v>0</v>
      </c>
      <c r="BJ172" s="19" t="s">
        <v>92</v>
      </c>
      <c r="BK172" s="193">
        <f>ROUND(I172*H172,2)</f>
        <v>0</v>
      </c>
      <c r="BL172" s="19" t="s">
        <v>301</v>
      </c>
      <c r="BM172" s="192" t="s">
        <v>4407</v>
      </c>
    </row>
    <row r="173" s="2" customFormat="1">
      <c r="A173" s="38"/>
      <c r="B173" s="39"/>
      <c r="C173" s="38"/>
      <c r="D173" s="194" t="s">
        <v>193</v>
      </c>
      <c r="E173" s="38"/>
      <c r="F173" s="195" t="s">
        <v>4406</v>
      </c>
      <c r="G173" s="38"/>
      <c r="H173" s="38"/>
      <c r="I173" s="196"/>
      <c r="J173" s="38"/>
      <c r="K173" s="38"/>
      <c r="L173" s="39"/>
      <c r="M173" s="197"/>
      <c r="N173" s="198"/>
      <c r="O173" s="77"/>
      <c r="P173" s="77"/>
      <c r="Q173" s="77"/>
      <c r="R173" s="77"/>
      <c r="S173" s="77"/>
      <c r="T173" s="7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T173" s="19" t="s">
        <v>193</v>
      </c>
      <c r="AU173" s="19" t="s">
        <v>92</v>
      </c>
    </row>
    <row r="174" s="2" customFormat="1" ht="21.75" customHeight="1">
      <c r="A174" s="38"/>
      <c r="B174" s="180"/>
      <c r="C174" s="181" t="s">
        <v>336</v>
      </c>
      <c r="D174" s="181" t="s">
        <v>187</v>
      </c>
      <c r="E174" s="182" t="s">
        <v>4408</v>
      </c>
      <c r="F174" s="183" t="s">
        <v>4409</v>
      </c>
      <c r="G174" s="184" t="s">
        <v>584</v>
      </c>
      <c r="H174" s="185">
        <v>594</v>
      </c>
      <c r="I174" s="186"/>
      <c r="J174" s="187">
        <f>ROUND(I174*H174,2)</f>
        <v>0</v>
      </c>
      <c r="K174" s="183" t="s">
        <v>1</v>
      </c>
      <c r="L174" s="39"/>
      <c r="M174" s="188" t="s">
        <v>1</v>
      </c>
      <c r="N174" s="189" t="s">
        <v>42</v>
      </c>
      <c r="O174" s="77"/>
      <c r="P174" s="190">
        <f>O174*H174</f>
        <v>0</v>
      </c>
      <c r="Q174" s="190">
        <v>0</v>
      </c>
      <c r="R174" s="190">
        <f>Q174*H174</f>
        <v>0</v>
      </c>
      <c r="S174" s="190">
        <v>0</v>
      </c>
      <c r="T174" s="191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192" t="s">
        <v>301</v>
      </c>
      <c r="AT174" s="192" t="s">
        <v>187</v>
      </c>
      <c r="AU174" s="192" t="s">
        <v>92</v>
      </c>
      <c r="AY174" s="19" t="s">
        <v>185</v>
      </c>
      <c r="BE174" s="193">
        <f>IF(N174="základní",J174,0)</f>
        <v>0</v>
      </c>
      <c r="BF174" s="193">
        <f>IF(N174="snížená",J174,0)</f>
        <v>0</v>
      </c>
      <c r="BG174" s="193">
        <f>IF(N174="zákl. přenesená",J174,0)</f>
        <v>0</v>
      </c>
      <c r="BH174" s="193">
        <f>IF(N174="sníž. přenesená",J174,0)</f>
        <v>0</v>
      </c>
      <c r="BI174" s="193">
        <f>IF(N174="nulová",J174,0)</f>
        <v>0</v>
      </c>
      <c r="BJ174" s="19" t="s">
        <v>92</v>
      </c>
      <c r="BK174" s="193">
        <f>ROUND(I174*H174,2)</f>
        <v>0</v>
      </c>
      <c r="BL174" s="19" t="s">
        <v>301</v>
      </c>
      <c r="BM174" s="192" t="s">
        <v>4410</v>
      </c>
    </row>
    <row r="175" s="2" customFormat="1">
      <c r="A175" s="38"/>
      <c r="B175" s="39"/>
      <c r="C175" s="38"/>
      <c r="D175" s="194" t="s">
        <v>193</v>
      </c>
      <c r="E175" s="38"/>
      <c r="F175" s="195" t="s">
        <v>4409</v>
      </c>
      <c r="G175" s="38"/>
      <c r="H175" s="38"/>
      <c r="I175" s="196"/>
      <c r="J175" s="38"/>
      <c r="K175" s="38"/>
      <c r="L175" s="39"/>
      <c r="M175" s="197"/>
      <c r="N175" s="198"/>
      <c r="O175" s="77"/>
      <c r="P175" s="77"/>
      <c r="Q175" s="77"/>
      <c r="R175" s="77"/>
      <c r="S175" s="77"/>
      <c r="T175" s="7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T175" s="19" t="s">
        <v>193</v>
      </c>
      <c r="AU175" s="19" t="s">
        <v>92</v>
      </c>
    </row>
    <row r="176" s="2" customFormat="1" ht="24.15" customHeight="1">
      <c r="A176" s="38"/>
      <c r="B176" s="180"/>
      <c r="C176" s="181" t="s">
        <v>7</v>
      </c>
      <c r="D176" s="181" t="s">
        <v>187</v>
      </c>
      <c r="E176" s="182" t="s">
        <v>4411</v>
      </c>
      <c r="F176" s="183" t="s">
        <v>4412</v>
      </c>
      <c r="G176" s="184" t="s">
        <v>584</v>
      </c>
      <c r="H176" s="185">
        <v>30</v>
      </c>
      <c r="I176" s="186"/>
      <c r="J176" s="187">
        <f>ROUND(I176*H176,2)</f>
        <v>0</v>
      </c>
      <c r="K176" s="183" t="s">
        <v>1</v>
      </c>
      <c r="L176" s="39"/>
      <c r="M176" s="188" t="s">
        <v>1</v>
      </c>
      <c r="N176" s="189" t="s">
        <v>42</v>
      </c>
      <c r="O176" s="77"/>
      <c r="P176" s="190">
        <f>O176*H176</f>
        <v>0</v>
      </c>
      <c r="Q176" s="190">
        <v>0</v>
      </c>
      <c r="R176" s="190">
        <f>Q176*H176</f>
        <v>0</v>
      </c>
      <c r="S176" s="190">
        <v>0</v>
      </c>
      <c r="T176" s="191">
        <f>S176*H176</f>
        <v>0</v>
      </c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192" t="s">
        <v>301</v>
      </c>
      <c r="AT176" s="192" t="s">
        <v>187</v>
      </c>
      <c r="AU176" s="192" t="s">
        <v>92</v>
      </c>
      <c r="AY176" s="19" t="s">
        <v>185</v>
      </c>
      <c r="BE176" s="193">
        <f>IF(N176="základní",J176,0)</f>
        <v>0</v>
      </c>
      <c r="BF176" s="193">
        <f>IF(N176="snížená",J176,0)</f>
        <v>0</v>
      </c>
      <c r="BG176" s="193">
        <f>IF(N176="zákl. přenesená",J176,0)</f>
        <v>0</v>
      </c>
      <c r="BH176" s="193">
        <f>IF(N176="sníž. přenesená",J176,0)</f>
        <v>0</v>
      </c>
      <c r="BI176" s="193">
        <f>IF(N176="nulová",J176,0)</f>
        <v>0</v>
      </c>
      <c r="BJ176" s="19" t="s">
        <v>92</v>
      </c>
      <c r="BK176" s="193">
        <f>ROUND(I176*H176,2)</f>
        <v>0</v>
      </c>
      <c r="BL176" s="19" t="s">
        <v>301</v>
      </c>
      <c r="BM176" s="192" t="s">
        <v>4413</v>
      </c>
    </row>
    <row r="177" s="2" customFormat="1">
      <c r="A177" s="38"/>
      <c r="B177" s="39"/>
      <c r="C177" s="38"/>
      <c r="D177" s="194" t="s">
        <v>193</v>
      </c>
      <c r="E177" s="38"/>
      <c r="F177" s="195" t="s">
        <v>4412</v>
      </c>
      <c r="G177" s="38"/>
      <c r="H177" s="38"/>
      <c r="I177" s="196"/>
      <c r="J177" s="38"/>
      <c r="K177" s="38"/>
      <c r="L177" s="39"/>
      <c r="M177" s="197"/>
      <c r="N177" s="198"/>
      <c r="O177" s="77"/>
      <c r="P177" s="77"/>
      <c r="Q177" s="77"/>
      <c r="R177" s="77"/>
      <c r="S177" s="77"/>
      <c r="T177" s="7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T177" s="19" t="s">
        <v>193</v>
      </c>
      <c r="AU177" s="19" t="s">
        <v>92</v>
      </c>
    </row>
    <row r="178" s="2" customFormat="1" ht="16.5" customHeight="1">
      <c r="A178" s="38"/>
      <c r="B178" s="180"/>
      <c r="C178" s="181" t="s">
        <v>350</v>
      </c>
      <c r="D178" s="181" t="s">
        <v>187</v>
      </c>
      <c r="E178" s="182" t="s">
        <v>4414</v>
      </c>
      <c r="F178" s="183" t="s">
        <v>4415</v>
      </c>
      <c r="G178" s="184" t="s">
        <v>584</v>
      </c>
      <c r="H178" s="185">
        <v>15</v>
      </c>
      <c r="I178" s="186"/>
      <c r="J178" s="187">
        <f>ROUND(I178*H178,2)</f>
        <v>0</v>
      </c>
      <c r="K178" s="183" t="s">
        <v>1</v>
      </c>
      <c r="L178" s="39"/>
      <c r="M178" s="188" t="s">
        <v>1</v>
      </c>
      <c r="N178" s="189" t="s">
        <v>42</v>
      </c>
      <c r="O178" s="77"/>
      <c r="P178" s="190">
        <f>O178*H178</f>
        <v>0</v>
      </c>
      <c r="Q178" s="190">
        <v>0</v>
      </c>
      <c r="R178" s="190">
        <f>Q178*H178</f>
        <v>0</v>
      </c>
      <c r="S178" s="190">
        <v>0</v>
      </c>
      <c r="T178" s="191">
        <f>S178*H178</f>
        <v>0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192" t="s">
        <v>301</v>
      </c>
      <c r="AT178" s="192" t="s">
        <v>187</v>
      </c>
      <c r="AU178" s="192" t="s">
        <v>92</v>
      </c>
      <c r="AY178" s="19" t="s">
        <v>185</v>
      </c>
      <c r="BE178" s="193">
        <f>IF(N178="základní",J178,0)</f>
        <v>0</v>
      </c>
      <c r="BF178" s="193">
        <f>IF(N178="snížená",J178,0)</f>
        <v>0</v>
      </c>
      <c r="BG178" s="193">
        <f>IF(N178="zákl. přenesená",J178,0)</f>
        <v>0</v>
      </c>
      <c r="BH178" s="193">
        <f>IF(N178="sníž. přenesená",J178,0)</f>
        <v>0</v>
      </c>
      <c r="BI178" s="193">
        <f>IF(N178="nulová",J178,0)</f>
        <v>0</v>
      </c>
      <c r="BJ178" s="19" t="s">
        <v>92</v>
      </c>
      <c r="BK178" s="193">
        <f>ROUND(I178*H178,2)</f>
        <v>0</v>
      </c>
      <c r="BL178" s="19" t="s">
        <v>301</v>
      </c>
      <c r="BM178" s="192" t="s">
        <v>4416</v>
      </c>
    </row>
    <row r="179" s="2" customFormat="1">
      <c r="A179" s="38"/>
      <c r="B179" s="39"/>
      <c r="C179" s="38"/>
      <c r="D179" s="194" t="s">
        <v>193</v>
      </c>
      <c r="E179" s="38"/>
      <c r="F179" s="195" t="s">
        <v>4415</v>
      </c>
      <c r="G179" s="38"/>
      <c r="H179" s="38"/>
      <c r="I179" s="196"/>
      <c r="J179" s="38"/>
      <c r="K179" s="38"/>
      <c r="L179" s="39"/>
      <c r="M179" s="197"/>
      <c r="N179" s="198"/>
      <c r="O179" s="77"/>
      <c r="P179" s="77"/>
      <c r="Q179" s="77"/>
      <c r="R179" s="77"/>
      <c r="S179" s="77"/>
      <c r="T179" s="7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T179" s="19" t="s">
        <v>193</v>
      </c>
      <c r="AU179" s="19" t="s">
        <v>92</v>
      </c>
    </row>
    <row r="180" s="2" customFormat="1" ht="16.5" customHeight="1">
      <c r="A180" s="38"/>
      <c r="B180" s="180"/>
      <c r="C180" s="181" t="s">
        <v>356</v>
      </c>
      <c r="D180" s="181" t="s">
        <v>187</v>
      </c>
      <c r="E180" s="182" t="s">
        <v>4417</v>
      </c>
      <c r="F180" s="183" t="s">
        <v>4418</v>
      </c>
      <c r="G180" s="184" t="s">
        <v>383</v>
      </c>
      <c r="H180" s="185">
        <v>3</v>
      </c>
      <c r="I180" s="186"/>
      <c r="J180" s="187">
        <f>ROUND(I180*H180,2)</f>
        <v>0</v>
      </c>
      <c r="K180" s="183" t="s">
        <v>1</v>
      </c>
      <c r="L180" s="39"/>
      <c r="M180" s="188" t="s">
        <v>1</v>
      </c>
      <c r="N180" s="189" t="s">
        <v>42</v>
      </c>
      <c r="O180" s="77"/>
      <c r="P180" s="190">
        <f>O180*H180</f>
        <v>0</v>
      </c>
      <c r="Q180" s="190">
        <v>0</v>
      </c>
      <c r="R180" s="190">
        <f>Q180*H180</f>
        <v>0</v>
      </c>
      <c r="S180" s="190">
        <v>0</v>
      </c>
      <c r="T180" s="191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192" t="s">
        <v>301</v>
      </c>
      <c r="AT180" s="192" t="s">
        <v>187</v>
      </c>
      <c r="AU180" s="192" t="s">
        <v>92</v>
      </c>
      <c r="AY180" s="19" t="s">
        <v>185</v>
      </c>
      <c r="BE180" s="193">
        <f>IF(N180="základní",J180,0)</f>
        <v>0</v>
      </c>
      <c r="BF180" s="193">
        <f>IF(N180="snížená",J180,0)</f>
        <v>0</v>
      </c>
      <c r="BG180" s="193">
        <f>IF(N180="zákl. přenesená",J180,0)</f>
        <v>0</v>
      </c>
      <c r="BH180" s="193">
        <f>IF(N180="sníž. přenesená",J180,0)</f>
        <v>0</v>
      </c>
      <c r="BI180" s="193">
        <f>IF(N180="nulová",J180,0)</f>
        <v>0</v>
      </c>
      <c r="BJ180" s="19" t="s">
        <v>92</v>
      </c>
      <c r="BK180" s="193">
        <f>ROUND(I180*H180,2)</f>
        <v>0</v>
      </c>
      <c r="BL180" s="19" t="s">
        <v>301</v>
      </c>
      <c r="BM180" s="192" t="s">
        <v>4419</v>
      </c>
    </row>
    <row r="181" s="2" customFormat="1">
      <c r="A181" s="38"/>
      <c r="B181" s="39"/>
      <c r="C181" s="38"/>
      <c r="D181" s="194" t="s">
        <v>193</v>
      </c>
      <c r="E181" s="38"/>
      <c r="F181" s="195" t="s">
        <v>4418</v>
      </c>
      <c r="G181" s="38"/>
      <c r="H181" s="38"/>
      <c r="I181" s="196"/>
      <c r="J181" s="38"/>
      <c r="K181" s="38"/>
      <c r="L181" s="39"/>
      <c r="M181" s="197"/>
      <c r="N181" s="198"/>
      <c r="O181" s="77"/>
      <c r="P181" s="77"/>
      <c r="Q181" s="77"/>
      <c r="R181" s="77"/>
      <c r="S181" s="77"/>
      <c r="T181" s="7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T181" s="19" t="s">
        <v>193</v>
      </c>
      <c r="AU181" s="19" t="s">
        <v>92</v>
      </c>
    </row>
    <row r="182" s="2" customFormat="1" ht="24.15" customHeight="1">
      <c r="A182" s="38"/>
      <c r="B182" s="180"/>
      <c r="C182" s="181" t="s">
        <v>361</v>
      </c>
      <c r="D182" s="181" t="s">
        <v>187</v>
      </c>
      <c r="E182" s="182" t="s">
        <v>4420</v>
      </c>
      <c r="F182" s="183" t="s">
        <v>4421</v>
      </c>
      <c r="G182" s="184" t="s">
        <v>1809</v>
      </c>
      <c r="H182" s="242"/>
      <c r="I182" s="186"/>
      <c r="J182" s="187">
        <f>ROUND(I182*H182,2)</f>
        <v>0</v>
      </c>
      <c r="K182" s="183" t="s">
        <v>1</v>
      </c>
      <c r="L182" s="39"/>
      <c r="M182" s="188" t="s">
        <v>1</v>
      </c>
      <c r="N182" s="189" t="s">
        <v>42</v>
      </c>
      <c r="O182" s="77"/>
      <c r="P182" s="190">
        <f>O182*H182</f>
        <v>0</v>
      </c>
      <c r="Q182" s="190">
        <v>0</v>
      </c>
      <c r="R182" s="190">
        <f>Q182*H182</f>
        <v>0</v>
      </c>
      <c r="S182" s="190">
        <v>0</v>
      </c>
      <c r="T182" s="191">
        <f>S182*H182</f>
        <v>0</v>
      </c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192" t="s">
        <v>301</v>
      </c>
      <c r="AT182" s="192" t="s">
        <v>187</v>
      </c>
      <c r="AU182" s="192" t="s">
        <v>92</v>
      </c>
      <c r="AY182" s="19" t="s">
        <v>185</v>
      </c>
      <c r="BE182" s="193">
        <f>IF(N182="základní",J182,0)</f>
        <v>0</v>
      </c>
      <c r="BF182" s="193">
        <f>IF(N182="snížená",J182,0)</f>
        <v>0</v>
      </c>
      <c r="BG182" s="193">
        <f>IF(N182="zákl. přenesená",J182,0)</f>
        <v>0</v>
      </c>
      <c r="BH182" s="193">
        <f>IF(N182="sníž. přenesená",J182,0)</f>
        <v>0</v>
      </c>
      <c r="BI182" s="193">
        <f>IF(N182="nulová",J182,0)</f>
        <v>0</v>
      </c>
      <c r="BJ182" s="19" t="s">
        <v>92</v>
      </c>
      <c r="BK182" s="193">
        <f>ROUND(I182*H182,2)</f>
        <v>0</v>
      </c>
      <c r="BL182" s="19" t="s">
        <v>301</v>
      </c>
      <c r="BM182" s="192" t="s">
        <v>4422</v>
      </c>
    </row>
    <row r="183" s="2" customFormat="1">
      <c r="A183" s="38"/>
      <c r="B183" s="39"/>
      <c r="C183" s="38"/>
      <c r="D183" s="194" t="s">
        <v>193</v>
      </c>
      <c r="E183" s="38"/>
      <c r="F183" s="195" t="s">
        <v>4421</v>
      </c>
      <c r="G183" s="38"/>
      <c r="H183" s="38"/>
      <c r="I183" s="196"/>
      <c r="J183" s="38"/>
      <c r="K183" s="38"/>
      <c r="L183" s="39"/>
      <c r="M183" s="197"/>
      <c r="N183" s="198"/>
      <c r="O183" s="77"/>
      <c r="P183" s="77"/>
      <c r="Q183" s="77"/>
      <c r="R183" s="77"/>
      <c r="S183" s="77"/>
      <c r="T183" s="7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T183" s="19" t="s">
        <v>193</v>
      </c>
      <c r="AU183" s="19" t="s">
        <v>92</v>
      </c>
    </row>
    <row r="184" s="12" customFormat="1" ht="22.8" customHeight="1">
      <c r="A184" s="12"/>
      <c r="B184" s="167"/>
      <c r="C184" s="12"/>
      <c r="D184" s="168" t="s">
        <v>75</v>
      </c>
      <c r="E184" s="178" t="s">
        <v>1912</v>
      </c>
      <c r="F184" s="178" t="s">
        <v>1913</v>
      </c>
      <c r="G184" s="12"/>
      <c r="H184" s="12"/>
      <c r="I184" s="170"/>
      <c r="J184" s="179">
        <f>BK184</f>
        <v>0</v>
      </c>
      <c r="K184" s="12"/>
      <c r="L184" s="167"/>
      <c r="M184" s="172"/>
      <c r="N184" s="173"/>
      <c r="O184" s="173"/>
      <c r="P184" s="174">
        <f>SUM(P185:P274)</f>
        <v>0</v>
      </c>
      <c r="Q184" s="173"/>
      <c r="R184" s="174">
        <f>SUM(R185:R274)</f>
        <v>1.4489300000000001</v>
      </c>
      <c r="S184" s="173"/>
      <c r="T184" s="175">
        <f>SUM(T185:T274)</f>
        <v>0</v>
      </c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R184" s="168" t="s">
        <v>92</v>
      </c>
      <c r="AT184" s="176" t="s">
        <v>75</v>
      </c>
      <c r="AU184" s="176" t="s">
        <v>84</v>
      </c>
      <c r="AY184" s="168" t="s">
        <v>185</v>
      </c>
      <c r="BK184" s="177">
        <f>SUM(BK185:BK274)</f>
        <v>0</v>
      </c>
    </row>
    <row r="185" s="2" customFormat="1" ht="33" customHeight="1">
      <c r="A185" s="38"/>
      <c r="B185" s="180"/>
      <c r="C185" s="181" t="s">
        <v>368</v>
      </c>
      <c r="D185" s="181" t="s">
        <v>187</v>
      </c>
      <c r="E185" s="182" t="s">
        <v>4423</v>
      </c>
      <c r="F185" s="183" t="s">
        <v>4424</v>
      </c>
      <c r="G185" s="184" t="s">
        <v>584</v>
      </c>
      <c r="H185" s="185">
        <v>30</v>
      </c>
      <c r="I185" s="186"/>
      <c r="J185" s="187">
        <f>ROUND(I185*H185,2)</f>
        <v>0</v>
      </c>
      <c r="K185" s="183" t="s">
        <v>1</v>
      </c>
      <c r="L185" s="39"/>
      <c r="M185" s="188" t="s">
        <v>1</v>
      </c>
      <c r="N185" s="189" t="s">
        <v>42</v>
      </c>
      <c r="O185" s="77"/>
      <c r="P185" s="190">
        <f>O185*H185</f>
        <v>0</v>
      </c>
      <c r="Q185" s="190">
        <v>0.00142</v>
      </c>
      <c r="R185" s="190">
        <f>Q185*H185</f>
        <v>0.042599999999999999</v>
      </c>
      <c r="S185" s="190">
        <v>0</v>
      </c>
      <c r="T185" s="191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192" t="s">
        <v>301</v>
      </c>
      <c r="AT185" s="192" t="s">
        <v>187</v>
      </c>
      <c r="AU185" s="192" t="s">
        <v>92</v>
      </c>
      <c r="AY185" s="19" t="s">
        <v>185</v>
      </c>
      <c r="BE185" s="193">
        <f>IF(N185="základní",J185,0)</f>
        <v>0</v>
      </c>
      <c r="BF185" s="193">
        <f>IF(N185="snížená",J185,0)</f>
        <v>0</v>
      </c>
      <c r="BG185" s="193">
        <f>IF(N185="zákl. přenesená",J185,0)</f>
        <v>0</v>
      </c>
      <c r="BH185" s="193">
        <f>IF(N185="sníž. přenesená",J185,0)</f>
        <v>0</v>
      </c>
      <c r="BI185" s="193">
        <f>IF(N185="nulová",J185,0)</f>
        <v>0</v>
      </c>
      <c r="BJ185" s="19" t="s">
        <v>92</v>
      </c>
      <c r="BK185" s="193">
        <f>ROUND(I185*H185,2)</f>
        <v>0</v>
      </c>
      <c r="BL185" s="19" t="s">
        <v>301</v>
      </c>
      <c r="BM185" s="192" t="s">
        <v>4425</v>
      </c>
    </row>
    <row r="186" s="2" customFormat="1">
      <c r="A186" s="38"/>
      <c r="B186" s="39"/>
      <c r="C186" s="38"/>
      <c r="D186" s="194" t="s">
        <v>193</v>
      </c>
      <c r="E186" s="38"/>
      <c r="F186" s="195" t="s">
        <v>4424</v>
      </c>
      <c r="G186" s="38"/>
      <c r="H186" s="38"/>
      <c r="I186" s="196"/>
      <c r="J186" s="38"/>
      <c r="K186" s="38"/>
      <c r="L186" s="39"/>
      <c r="M186" s="197"/>
      <c r="N186" s="198"/>
      <c r="O186" s="77"/>
      <c r="P186" s="77"/>
      <c r="Q186" s="77"/>
      <c r="R186" s="77"/>
      <c r="S186" s="77"/>
      <c r="T186" s="7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T186" s="19" t="s">
        <v>193</v>
      </c>
      <c r="AU186" s="19" t="s">
        <v>92</v>
      </c>
    </row>
    <row r="187" s="2" customFormat="1" ht="33" customHeight="1">
      <c r="A187" s="38"/>
      <c r="B187" s="180"/>
      <c r="C187" s="181" t="s">
        <v>375</v>
      </c>
      <c r="D187" s="181" t="s">
        <v>187</v>
      </c>
      <c r="E187" s="182" t="s">
        <v>4426</v>
      </c>
      <c r="F187" s="183" t="s">
        <v>4427</v>
      </c>
      <c r="G187" s="184" t="s">
        <v>584</v>
      </c>
      <c r="H187" s="185">
        <v>15</v>
      </c>
      <c r="I187" s="186"/>
      <c r="J187" s="187">
        <f>ROUND(I187*H187,2)</f>
        <v>0</v>
      </c>
      <c r="K187" s="183" t="s">
        <v>1</v>
      </c>
      <c r="L187" s="39"/>
      <c r="M187" s="188" t="s">
        <v>1</v>
      </c>
      <c r="N187" s="189" t="s">
        <v>42</v>
      </c>
      <c r="O187" s="77"/>
      <c r="P187" s="190">
        <f>O187*H187</f>
        <v>0</v>
      </c>
      <c r="Q187" s="190">
        <v>0.0016999999999999999</v>
      </c>
      <c r="R187" s="190">
        <f>Q187*H187</f>
        <v>0.025499999999999998</v>
      </c>
      <c r="S187" s="190">
        <v>0</v>
      </c>
      <c r="T187" s="191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192" t="s">
        <v>301</v>
      </c>
      <c r="AT187" s="192" t="s">
        <v>187</v>
      </c>
      <c r="AU187" s="192" t="s">
        <v>92</v>
      </c>
      <c r="AY187" s="19" t="s">
        <v>185</v>
      </c>
      <c r="BE187" s="193">
        <f>IF(N187="základní",J187,0)</f>
        <v>0</v>
      </c>
      <c r="BF187" s="193">
        <f>IF(N187="snížená",J187,0)</f>
        <v>0</v>
      </c>
      <c r="BG187" s="193">
        <f>IF(N187="zákl. přenesená",J187,0)</f>
        <v>0</v>
      </c>
      <c r="BH187" s="193">
        <f>IF(N187="sníž. přenesená",J187,0)</f>
        <v>0</v>
      </c>
      <c r="BI187" s="193">
        <f>IF(N187="nulová",J187,0)</f>
        <v>0</v>
      </c>
      <c r="BJ187" s="19" t="s">
        <v>92</v>
      </c>
      <c r="BK187" s="193">
        <f>ROUND(I187*H187,2)</f>
        <v>0</v>
      </c>
      <c r="BL187" s="19" t="s">
        <v>301</v>
      </c>
      <c r="BM187" s="192" t="s">
        <v>4428</v>
      </c>
    </row>
    <row r="188" s="2" customFormat="1">
      <c r="A188" s="38"/>
      <c r="B188" s="39"/>
      <c r="C188" s="38"/>
      <c r="D188" s="194" t="s">
        <v>193</v>
      </c>
      <c r="E188" s="38"/>
      <c r="F188" s="195" t="s">
        <v>4427</v>
      </c>
      <c r="G188" s="38"/>
      <c r="H188" s="38"/>
      <c r="I188" s="196"/>
      <c r="J188" s="38"/>
      <c r="K188" s="38"/>
      <c r="L188" s="39"/>
      <c r="M188" s="197"/>
      <c r="N188" s="198"/>
      <c r="O188" s="77"/>
      <c r="P188" s="77"/>
      <c r="Q188" s="77"/>
      <c r="R188" s="77"/>
      <c r="S188" s="77"/>
      <c r="T188" s="7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9" t="s">
        <v>193</v>
      </c>
      <c r="AU188" s="19" t="s">
        <v>92</v>
      </c>
    </row>
    <row r="189" s="2" customFormat="1" ht="24.15" customHeight="1">
      <c r="A189" s="38"/>
      <c r="B189" s="180"/>
      <c r="C189" s="181" t="s">
        <v>380</v>
      </c>
      <c r="D189" s="181" t="s">
        <v>187</v>
      </c>
      <c r="E189" s="182" t="s">
        <v>4429</v>
      </c>
      <c r="F189" s="183" t="s">
        <v>4430</v>
      </c>
      <c r="G189" s="184" t="s">
        <v>584</v>
      </c>
      <c r="H189" s="185">
        <v>250</v>
      </c>
      <c r="I189" s="186"/>
      <c r="J189" s="187">
        <f>ROUND(I189*H189,2)</f>
        <v>0</v>
      </c>
      <c r="K189" s="183" t="s">
        <v>1</v>
      </c>
      <c r="L189" s="39"/>
      <c r="M189" s="188" t="s">
        <v>1</v>
      </c>
      <c r="N189" s="189" t="s">
        <v>42</v>
      </c>
      <c r="O189" s="77"/>
      <c r="P189" s="190">
        <f>O189*H189</f>
        <v>0</v>
      </c>
      <c r="Q189" s="190">
        <v>0.00080999999999999996</v>
      </c>
      <c r="R189" s="190">
        <f>Q189*H189</f>
        <v>0.20249999999999999</v>
      </c>
      <c r="S189" s="190">
        <v>0</v>
      </c>
      <c r="T189" s="191">
        <f>S189*H189</f>
        <v>0</v>
      </c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192" t="s">
        <v>301</v>
      </c>
      <c r="AT189" s="192" t="s">
        <v>187</v>
      </c>
      <c r="AU189" s="192" t="s">
        <v>92</v>
      </c>
      <c r="AY189" s="19" t="s">
        <v>185</v>
      </c>
      <c r="BE189" s="193">
        <f>IF(N189="základní",J189,0)</f>
        <v>0</v>
      </c>
      <c r="BF189" s="193">
        <f>IF(N189="snížená",J189,0)</f>
        <v>0</v>
      </c>
      <c r="BG189" s="193">
        <f>IF(N189="zákl. přenesená",J189,0)</f>
        <v>0</v>
      </c>
      <c r="BH189" s="193">
        <f>IF(N189="sníž. přenesená",J189,0)</f>
        <v>0</v>
      </c>
      <c r="BI189" s="193">
        <f>IF(N189="nulová",J189,0)</f>
        <v>0</v>
      </c>
      <c r="BJ189" s="19" t="s">
        <v>92</v>
      </c>
      <c r="BK189" s="193">
        <f>ROUND(I189*H189,2)</f>
        <v>0</v>
      </c>
      <c r="BL189" s="19" t="s">
        <v>301</v>
      </c>
      <c r="BM189" s="192" t="s">
        <v>4431</v>
      </c>
    </row>
    <row r="190" s="2" customFormat="1">
      <c r="A190" s="38"/>
      <c r="B190" s="39"/>
      <c r="C190" s="38"/>
      <c r="D190" s="194" t="s">
        <v>193</v>
      </c>
      <c r="E190" s="38"/>
      <c r="F190" s="195" t="s">
        <v>4430</v>
      </c>
      <c r="G190" s="38"/>
      <c r="H190" s="38"/>
      <c r="I190" s="196"/>
      <c r="J190" s="38"/>
      <c r="K190" s="38"/>
      <c r="L190" s="39"/>
      <c r="M190" s="197"/>
      <c r="N190" s="198"/>
      <c r="O190" s="77"/>
      <c r="P190" s="77"/>
      <c r="Q190" s="77"/>
      <c r="R190" s="77"/>
      <c r="S190" s="77"/>
      <c r="T190" s="7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T190" s="19" t="s">
        <v>193</v>
      </c>
      <c r="AU190" s="19" t="s">
        <v>92</v>
      </c>
    </row>
    <row r="191" s="2" customFormat="1" ht="24.15" customHeight="1">
      <c r="A191" s="38"/>
      <c r="B191" s="180"/>
      <c r="C191" s="181" t="s">
        <v>387</v>
      </c>
      <c r="D191" s="181" t="s">
        <v>187</v>
      </c>
      <c r="E191" s="182" t="s">
        <v>4432</v>
      </c>
      <c r="F191" s="183" t="s">
        <v>4433</v>
      </c>
      <c r="G191" s="184" t="s">
        <v>584</v>
      </c>
      <c r="H191" s="185">
        <v>220</v>
      </c>
      <c r="I191" s="186"/>
      <c r="J191" s="187">
        <f>ROUND(I191*H191,2)</f>
        <v>0</v>
      </c>
      <c r="K191" s="183" t="s">
        <v>1</v>
      </c>
      <c r="L191" s="39"/>
      <c r="M191" s="188" t="s">
        <v>1</v>
      </c>
      <c r="N191" s="189" t="s">
        <v>42</v>
      </c>
      <c r="O191" s="77"/>
      <c r="P191" s="190">
        <f>O191*H191</f>
        <v>0</v>
      </c>
      <c r="Q191" s="190">
        <v>0.0011900000000000001</v>
      </c>
      <c r="R191" s="190">
        <f>Q191*H191</f>
        <v>0.26180000000000003</v>
      </c>
      <c r="S191" s="190">
        <v>0</v>
      </c>
      <c r="T191" s="191">
        <f>S191*H191</f>
        <v>0</v>
      </c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R191" s="192" t="s">
        <v>301</v>
      </c>
      <c r="AT191" s="192" t="s">
        <v>187</v>
      </c>
      <c r="AU191" s="192" t="s">
        <v>92</v>
      </c>
      <c r="AY191" s="19" t="s">
        <v>185</v>
      </c>
      <c r="BE191" s="193">
        <f>IF(N191="základní",J191,0)</f>
        <v>0</v>
      </c>
      <c r="BF191" s="193">
        <f>IF(N191="snížená",J191,0)</f>
        <v>0</v>
      </c>
      <c r="BG191" s="193">
        <f>IF(N191="zákl. přenesená",J191,0)</f>
        <v>0</v>
      </c>
      <c r="BH191" s="193">
        <f>IF(N191="sníž. přenesená",J191,0)</f>
        <v>0</v>
      </c>
      <c r="BI191" s="193">
        <f>IF(N191="nulová",J191,0)</f>
        <v>0</v>
      </c>
      <c r="BJ191" s="19" t="s">
        <v>92</v>
      </c>
      <c r="BK191" s="193">
        <f>ROUND(I191*H191,2)</f>
        <v>0</v>
      </c>
      <c r="BL191" s="19" t="s">
        <v>301</v>
      </c>
      <c r="BM191" s="192" t="s">
        <v>4434</v>
      </c>
    </row>
    <row r="192" s="2" customFormat="1">
      <c r="A192" s="38"/>
      <c r="B192" s="39"/>
      <c r="C192" s="38"/>
      <c r="D192" s="194" t="s">
        <v>193</v>
      </c>
      <c r="E192" s="38"/>
      <c r="F192" s="195" t="s">
        <v>4433</v>
      </c>
      <c r="G192" s="38"/>
      <c r="H192" s="38"/>
      <c r="I192" s="196"/>
      <c r="J192" s="38"/>
      <c r="K192" s="38"/>
      <c r="L192" s="39"/>
      <c r="M192" s="197"/>
      <c r="N192" s="198"/>
      <c r="O192" s="77"/>
      <c r="P192" s="77"/>
      <c r="Q192" s="77"/>
      <c r="R192" s="77"/>
      <c r="S192" s="77"/>
      <c r="T192" s="7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T192" s="19" t="s">
        <v>193</v>
      </c>
      <c r="AU192" s="19" t="s">
        <v>92</v>
      </c>
    </row>
    <row r="193" s="2" customFormat="1" ht="24.15" customHeight="1">
      <c r="A193" s="38"/>
      <c r="B193" s="180"/>
      <c r="C193" s="181" t="s">
        <v>394</v>
      </c>
      <c r="D193" s="181" t="s">
        <v>187</v>
      </c>
      <c r="E193" s="182" t="s">
        <v>4435</v>
      </c>
      <c r="F193" s="183" t="s">
        <v>4436</v>
      </c>
      <c r="G193" s="184" t="s">
        <v>584</v>
      </c>
      <c r="H193" s="185">
        <v>6</v>
      </c>
      <c r="I193" s="186"/>
      <c r="J193" s="187">
        <f>ROUND(I193*H193,2)</f>
        <v>0</v>
      </c>
      <c r="K193" s="183" t="s">
        <v>1</v>
      </c>
      <c r="L193" s="39"/>
      <c r="M193" s="188" t="s">
        <v>1</v>
      </c>
      <c r="N193" s="189" t="s">
        <v>42</v>
      </c>
      <c r="O193" s="77"/>
      <c r="P193" s="190">
        <f>O193*H193</f>
        <v>0</v>
      </c>
      <c r="Q193" s="190">
        <v>0.0013600000000000001</v>
      </c>
      <c r="R193" s="190">
        <f>Q193*H193</f>
        <v>0.0081600000000000006</v>
      </c>
      <c r="S193" s="190">
        <v>0</v>
      </c>
      <c r="T193" s="191">
        <f>S193*H193</f>
        <v>0</v>
      </c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192" t="s">
        <v>301</v>
      </c>
      <c r="AT193" s="192" t="s">
        <v>187</v>
      </c>
      <c r="AU193" s="192" t="s">
        <v>92</v>
      </c>
      <c r="AY193" s="19" t="s">
        <v>185</v>
      </c>
      <c r="BE193" s="193">
        <f>IF(N193="základní",J193,0)</f>
        <v>0</v>
      </c>
      <c r="BF193" s="193">
        <f>IF(N193="snížená",J193,0)</f>
        <v>0</v>
      </c>
      <c r="BG193" s="193">
        <f>IF(N193="zákl. přenesená",J193,0)</f>
        <v>0</v>
      </c>
      <c r="BH193" s="193">
        <f>IF(N193="sníž. přenesená",J193,0)</f>
        <v>0</v>
      </c>
      <c r="BI193" s="193">
        <f>IF(N193="nulová",J193,0)</f>
        <v>0</v>
      </c>
      <c r="BJ193" s="19" t="s">
        <v>92</v>
      </c>
      <c r="BK193" s="193">
        <f>ROUND(I193*H193,2)</f>
        <v>0</v>
      </c>
      <c r="BL193" s="19" t="s">
        <v>301</v>
      </c>
      <c r="BM193" s="192" t="s">
        <v>4437</v>
      </c>
    </row>
    <row r="194" s="2" customFormat="1">
      <c r="A194" s="38"/>
      <c r="B194" s="39"/>
      <c r="C194" s="38"/>
      <c r="D194" s="194" t="s">
        <v>193</v>
      </c>
      <c r="E194" s="38"/>
      <c r="F194" s="195" t="s">
        <v>4436</v>
      </c>
      <c r="G194" s="38"/>
      <c r="H194" s="38"/>
      <c r="I194" s="196"/>
      <c r="J194" s="38"/>
      <c r="K194" s="38"/>
      <c r="L194" s="39"/>
      <c r="M194" s="197"/>
      <c r="N194" s="198"/>
      <c r="O194" s="77"/>
      <c r="P194" s="77"/>
      <c r="Q194" s="77"/>
      <c r="R194" s="77"/>
      <c r="S194" s="77"/>
      <c r="T194" s="7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T194" s="19" t="s">
        <v>193</v>
      </c>
      <c r="AU194" s="19" t="s">
        <v>92</v>
      </c>
    </row>
    <row r="195" s="2" customFormat="1" ht="33" customHeight="1">
      <c r="A195" s="38"/>
      <c r="B195" s="180"/>
      <c r="C195" s="181" t="s">
        <v>398</v>
      </c>
      <c r="D195" s="181" t="s">
        <v>187</v>
      </c>
      <c r="E195" s="182" t="s">
        <v>4438</v>
      </c>
      <c r="F195" s="183" t="s">
        <v>4439</v>
      </c>
      <c r="G195" s="184" t="s">
        <v>584</v>
      </c>
      <c r="H195" s="185">
        <v>100</v>
      </c>
      <c r="I195" s="186"/>
      <c r="J195" s="187">
        <f>ROUND(I195*H195,2)</f>
        <v>0</v>
      </c>
      <c r="K195" s="183" t="s">
        <v>1</v>
      </c>
      <c r="L195" s="39"/>
      <c r="M195" s="188" t="s">
        <v>1</v>
      </c>
      <c r="N195" s="189" t="s">
        <v>42</v>
      </c>
      <c r="O195" s="77"/>
      <c r="P195" s="190">
        <f>O195*H195</f>
        <v>0</v>
      </c>
      <c r="Q195" s="190">
        <v>0.00058</v>
      </c>
      <c r="R195" s="190">
        <f>Q195*H195</f>
        <v>0.058000000000000003</v>
      </c>
      <c r="S195" s="190">
        <v>0</v>
      </c>
      <c r="T195" s="191">
        <f>S195*H195</f>
        <v>0</v>
      </c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192" t="s">
        <v>301</v>
      </c>
      <c r="AT195" s="192" t="s">
        <v>187</v>
      </c>
      <c r="AU195" s="192" t="s">
        <v>92</v>
      </c>
      <c r="AY195" s="19" t="s">
        <v>185</v>
      </c>
      <c r="BE195" s="193">
        <f>IF(N195="základní",J195,0)</f>
        <v>0</v>
      </c>
      <c r="BF195" s="193">
        <f>IF(N195="snížená",J195,0)</f>
        <v>0</v>
      </c>
      <c r="BG195" s="193">
        <f>IF(N195="zákl. přenesená",J195,0)</f>
        <v>0</v>
      </c>
      <c r="BH195" s="193">
        <f>IF(N195="sníž. přenesená",J195,0)</f>
        <v>0</v>
      </c>
      <c r="BI195" s="193">
        <f>IF(N195="nulová",J195,0)</f>
        <v>0</v>
      </c>
      <c r="BJ195" s="19" t="s">
        <v>92</v>
      </c>
      <c r="BK195" s="193">
        <f>ROUND(I195*H195,2)</f>
        <v>0</v>
      </c>
      <c r="BL195" s="19" t="s">
        <v>301</v>
      </c>
      <c r="BM195" s="192" t="s">
        <v>4440</v>
      </c>
    </row>
    <row r="196" s="2" customFormat="1">
      <c r="A196" s="38"/>
      <c r="B196" s="39"/>
      <c r="C196" s="38"/>
      <c r="D196" s="194" t="s">
        <v>193</v>
      </c>
      <c r="E196" s="38"/>
      <c r="F196" s="195" t="s">
        <v>4439</v>
      </c>
      <c r="G196" s="38"/>
      <c r="H196" s="38"/>
      <c r="I196" s="196"/>
      <c r="J196" s="38"/>
      <c r="K196" s="38"/>
      <c r="L196" s="39"/>
      <c r="M196" s="197"/>
      <c r="N196" s="198"/>
      <c r="O196" s="77"/>
      <c r="P196" s="77"/>
      <c r="Q196" s="77"/>
      <c r="R196" s="77"/>
      <c r="S196" s="77"/>
      <c r="T196" s="7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T196" s="19" t="s">
        <v>193</v>
      </c>
      <c r="AU196" s="19" t="s">
        <v>92</v>
      </c>
    </row>
    <row r="197" s="2" customFormat="1" ht="33" customHeight="1">
      <c r="A197" s="38"/>
      <c r="B197" s="180"/>
      <c r="C197" s="181" t="s">
        <v>407</v>
      </c>
      <c r="D197" s="181" t="s">
        <v>187</v>
      </c>
      <c r="E197" s="182" t="s">
        <v>4441</v>
      </c>
      <c r="F197" s="183" t="s">
        <v>4442</v>
      </c>
      <c r="G197" s="184" t="s">
        <v>584</v>
      </c>
      <c r="H197" s="185">
        <v>60</v>
      </c>
      <c r="I197" s="186"/>
      <c r="J197" s="187">
        <f>ROUND(I197*H197,2)</f>
        <v>0</v>
      </c>
      <c r="K197" s="183" t="s">
        <v>1</v>
      </c>
      <c r="L197" s="39"/>
      <c r="M197" s="188" t="s">
        <v>1</v>
      </c>
      <c r="N197" s="189" t="s">
        <v>42</v>
      </c>
      <c r="O197" s="77"/>
      <c r="P197" s="190">
        <f>O197*H197</f>
        <v>0</v>
      </c>
      <c r="Q197" s="190">
        <v>0.0010200000000000001</v>
      </c>
      <c r="R197" s="190">
        <f>Q197*H197</f>
        <v>0.061200000000000004</v>
      </c>
      <c r="S197" s="190">
        <v>0</v>
      </c>
      <c r="T197" s="191">
        <f>S197*H197</f>
        <v>0</v>
      </c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192" t="s">
        <v>301</v>
      </c>
      <c r="AT197" s="192" t="s">
        <v>187</v>
      </c>
      <c r="AU197" s="192" t="s">
        <v>92</v>
      </c>
      <c r="AY197" s="19" t="s">
        <v>185</v>
      </c>
      <c r="BE197" s="193">
        <f>IF(N197="základní",J197,0)</f>
        <v>0</v>
      </c>
      <c r="BF197" s="193">
        <f>IF(N197="snížená",J197,0)</f>
        <v>0</v>
      </c>
      <c r="BG197" s="193">
        <f>IF(N197="zákl. přenesená",J197,0)</f>
        <v>0</v>
      </c>
      <c r="BH197" s="193">
        <f>IF(N197="sníž. přenesená",J197,0)</f>
        <v>0</v>
      </c>
      <c r="BI197" s="193">
        <f>IF(N197="nulová",J197,0)</f>
        <v>0</v>
      </c>
      <c r="BJ197" s="19" t="s">
        <v>92</v>
      </c>
      <c r="BK197" s="193">
        <f>ROUND(I197*H197,2)</f>
        <v>0</v>
      </c>
      <c r="BL197" s="19" t="s">
        <v>301</v>
      </c>
      <c r="BM197" s="192" t="s">
        <v>4443</v>
      </c>
    </row>
    <row r="198" s="2" customFormat="1">
      <c r="A198" s="38"/>
      <c r="B198" s="39"/>
      <c r="C198" s="38"/>
      <c r="D198" s="194" t="s">
        <v>193</v>
      </c>
      <c r="E198" s="38"/>
      <c r="F198" s="195" t="s">
        <v>4442</v>
      </c>
      <c r="G198" s="38"/>
      <c r="H198" s="38"/>
      <c r="I198" s="196"/>
      <c r="J198" s="38"/>
      <c r="K198" s="38"/>
      <c r="L198" s="39"/>
      <c r="M198" s="197"/>
      <c r="N198" s="198"/>
      <c r="O198" s="77"/>
      <c r="P198" s="77"/>
      <c r="Q198" s="77"/>
      <c r="R198" s="77"/>
      <c r="S198" s="77"/>
      <c r="T198" s="7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T198" s="19" t="s">
        <v>193</v>
      </c>
      <c r="AU198" s="19" t="s">
        <v>92</v>
      </c>
    </row>
    <row r="199" s="2" customFormat="1" ht="33" customHeight="1">
      <c r="A199" s="38"/>
      <c r="B199" s="180"/>
      <c r="C199" s="181" t="s">
        <v>414</v>
      </c>
      <c r="D199" s="181" t="s">
        <v>187</v>
      </c>
      <c r="E199" s="182" t="s">
        <v>4444</v>
      </c>
      <c r="F199" s="183" t="s">
        <v>4445</v>
      </c>
      <c r="G199" s="184" t="s">
        <v>584</v>
      </c>
      <c r="H199" s="185">
        <v>120</v>
      </c>
      <c r="I199" s="186"/>
      <c r="J199" s="187">
        <f>ROUND(I199*H199,2)</f>
        <v>0</v>
      </c>
      <c r="K199" s="183" t="s">
        <v>1</v>
      </c>
      <c r="L199" s="39"/>
      <c r="M199" s="188" t="s">
        <v>1</v>
      </c>
      <c r="N199" s="189" t="s">
        <v>42</v>
      </c>
      <c r="O199" s="77"/>
      <c r="P199" s="190">
        <f>O199*H199</f>
        <v>0</v>
      </c>
      <c r="Q199" s="190">
        <v>0.00122</v>
      </c>
      <c r="R199" s="190">
        <f>Q199*H199</f>
        <v>0.1464</v>
      </c>
      <c r="S199" s="190">
        <v>0</v>
      </c>
      <c r="T199" s="191">
        <f>S199*H199</f>
        <v>0</v>
      </c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192" t="s">
        <v>301</v>
      </c>
      <c r="AT199" s="192" t="s">
        <v>187</v>
      </c>
      <c r="AU199" s="192" t="s">
        <v>92</v>
      </c>
      <c r="AY199" s="19" t="s">
        <v>185</v>
      </c>
      <c r="BE199" s="193">
        <f>IF(N199="základní",J199,0)</f>
        <v>0</v>
      </c>
      <c r="BF199" s="193">
        <f>IF(N199="snížená",J199,0)</f>
        <v>0</v>
      </c>
      <c r="BG199" s="193">
        <f>IF(N199="zákl. přenesená",J199,0)</f>
        <v>0</v>
      </c>
      <c r="BH199" s="193">
        <f>IF(N199="sníž. přenesená",J199,0)</f>
        <v>0</v>
      </c>
      <c r="BI199" s="193">
        <f>IF(N199="nulová",J199,0)</f>
        <v>0</v>
      </c>
      <c r="BJ199" s="19" t="s">
        <v>92</v>
      </c>
      <c r="BK199" s="193">
        <f>ROUND(I199*H199,2)</f>
        <v>0</v>
      </c>
      <c r="BL199" s="19" t="s">
        <v>301</v>
      </c>
      <c r="BM199" s="192" t="s">
        <v>4446</v>
      </c>
    </row>
    <row r="200" s="2" customFormat="1">
      <c r="A200" s="38"/>
      <c r="B200" s="39"/>
      <c r="C200" s="38"/>
      <c r="D200" s="194" t="s">
        <v>193</v>
      </c>
      <c r="E200" s="38"/>
      <c r="F200" s="195" t="s">
        <v>4445</v>
      </c>
      <c r="G200" s="38"/>
      <c r="H200" s="38"/>
      <c r="I200" s="196"/>
      <c r="J200" s="38"/>
      <c r="K200" s="38"/>
      <c r="L200" s="39"/>
      <c r="M200" s="197"/>
      <c r="N200" s="198"/>
      <c r="O200" s="77"/>
      <c r="P200" s="77"/>
      <c r="Q200" s="77"/>
      <c r="R200" s="77"/>
      <c r="S200" s="77"/>
      <c r="T200" s="7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T200" s="19" t="s">
        <v>193</v>
      </c>
      <c r="AU200" s="19" t="s">
        <v>92</v>
      </c>
    </row>
    <row r="201" s="2" customFormat="1" ht="33" customHeight="1">
      <c r="A201" s="38"/>
      <c r="B201" s="180"/>
      <c r="C201" s="181" t="s">
        <v>425</v>
      </c>
      <c r="D201" s="181" t="s">
        <v>187</v>
      </c>
      <c r="E201" s="182" t="s">
        <v>4447</v>
      </c>
      <c r="F201" s="183" t="s">
        <v>4448</v>
      </c>
      <c r="G201" s="184" t="s">
        <v>584</v>
      </c>
      <c r="H201" s="185">
        <v>65</v>
      </c>
      <c r="I201" s="186"/>
      <c r="J201" s="187">
        <f>ROUND(I201*H201,2)</f>
        <v>0</v>
      </c>
      <c r="K201" s="183" t="s">
        <v>1</v>
      </c>
      <c r="L201" s="39"/>
      <c r="M201" s="188" t="s">
        <v>1</v>
      </c>
      <c r="N201" s="189" t="s">
        <v>42</v>
      </c>
      <c r="O201" s="77"/>
      <c r="P201" s="190">
        <f>O201*H201</f>
        <v>0</v>
      </c>
      <c r="Q201" s="190">
        <v>0.0024099999999999998</v>
      </c>
      <c r="R201" s="190">
        <f>Q201*H201</f>
        <v>0.15664999999999998</v>
      </c>
      <c r="S201" s="190">
        <v>0</v>
      </c>
      <c r="T201" s="191">
        <f>S201*H201</f>
        <v>0</v>
      </c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192" t="s">
        <v>301</v>
      </c>
      <c r="AT201" s="192" t="s">
        <v>187</v>
      </c>
      <c r="AU201" s="192" t="s">
        <v>92</v>
      </c>
      <c r="AY201" s="19" t="s">
        <v>185</v>
      </c>
      <c r="BE201" s="193">
        <f>IF(N201="základní",J201,0)</f>
        <v>0</v>
      </c>
      <c r="BF201" s="193">
        <f>IF(N201="snížená",J201,0)</f>
        <v>0</v>
      </c>
      <c r="BG201" s="193">
        <f>IF(N201="zákl. přenesená",J201,0)</f>
        <v>0</v>
      </c>
      <c r="BH201" s="193">
        <f>IF(N201="sníž. přenesená",J201,0)</f>
        <v>0</v>
      </c>
      <c r="BI201" s="193">
        <f>IF(N201="nulová",J201,0)</f>
        <v>0</v>
      </c>
      <c r="BJ201" s="19" t="s">
        <v>92</v>
      </c>
      <c r="BK201" s="193">
        <f>ROUND(I201*H201,2)</f>
        <v>0</v>
      </c>
      <c r="BL201" s="19" t="s">
        <v>301</v>
      </c>
      <c r="BM201" s="192" t="s">
        <v>4449</v>
      </c>
    </row>
    <row r="202" s="2" customFormat="1">
      <c r="A202" s="38"/>
      <c r="B202" s="39"/>
      <c r="C202" s="38"/>
      <c r="D202" s="194" t="s">
        <v>193</v>
      </c>
      <c r="E202" s="38"/>
      <c r="F202" s="195" t="s">
        <v>4448</v>
      </c>
      <c r="G202" s="38"/>
      <c r="H202" s="38"/>
      <c r="I202" s="196"/>
      <c r="J202" s="38"/>
      <c r="K202" s="38"/>
      <c r="L202" s="39"/>
      <c r="M202" s="197"/>
      <c r="N202" s="198"/>
      <c r="O202" s="77"/>
      <c r="P202" s="77"/>
      <c r="Q202" s="77"/>
      <c r="R202" s="77"/>
      <c r="S202" s="77"/>
      <c r="T202" s="7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T202" s="19" t="s">
        <v>193</v>
      </c>
      <c r="AU202" s="19" t="s">
        <v>92</v>
      </c>
    </row>
    <row r="203" s="2" customFormat="1" ht="33" customHeight="1">
      <c r="A203" s="38"/>
      <c r="B203" s="180"/>
      <c r="C203" s="181" t="s">
        <v>432</v>
      </c>
      <c r="D203" s="181" t="s">
        <v>187</v>
      </c>
      <c r="E203" s="182" t="s">
        <v>4450</v>
      </c>
      <c r="F203" s="183" t="s">
        <v>4451</v>
      </c>
      <c r="G203" s="184" t="s">
        <v>584</v>
      </c>
      <c r="H203" s="185">
        <v>36</v>
      </c>
      <c r="I203" s="186"/>
      <c r="J203" s="187">
        <f>ROUND(I203*H203,2)</f>
        <v>0</v>
      </c>
      <c r="K203" s="183" t="s">
        <v>1</v>
      </c>
      <c r="L203" s="39"/>
      <c r="M203" s="188" t="s">
        <v>1</v>
      </c>
      <c r="N203" s="189" t="s">
        <v>42</v>
      </c>
      <c r="O203" s="77"/>
      <c r="P203" s="190">
        <f>O203*H203</f>
        <v>0</v>
      </c>
      <c r="Q203" s="190">
        <v>0.0036700000000000001</v>
      </c>
      <c r="R203" s="190">
        <f>Q203*H203</f>
        <v>0.13212000000000002</v>
      </c>
      <c r="S203" s="190">
        <v>0</v>
      </c>
      <c r="T203" s="191">
        <f>S203*H203</f>
        <v>0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192" t="s">
        <v>301</v>
      </c>
      <c r="AT203" s="192" t="s">
        <v>187</v>
      </c>
      <c r="AU203" s="192" t="s">
        <v>92</v>
      </c>
      <c r="AY203" s="19" t="s">
        <v>185</v>
      </c>
      <c r="BE203" s="193">
        <f>IF(N203="základní",J203,0)</f>
        <v>0</v>
      </c>
      <c r="BF203" s="193">
        <f>IF(N203="snížená",J203,0)</f>
        <v>0</v>
      </c>
      <c r="BG203" s="193">
        <f>IF(N203="zákl. přenesená",J203,0)</f>
        <v>0</v>
      </c>
      <c r="BH203" s="193">
        <f>IF(N203="sníž. přenesená",J203,0)</f>
        <v>0</v>
      </c>
      <c r="BI203" s="193">
        <f>IF(N203="nulová",J203,0)</f>
        <v>0</v>
      </c>
      <c r="BJ203" s="19" t="s">
        <v>92</v>
      </c>
      <c r="BK203" s="193">
        <f>ROUND(I203*H203,2)</f>
        <v>0</v>
      </c>
      <c r="BL203" s="19" t="s">
        <v>301</v>
      </c>
      <c r="BM203" s="192" t="s">
        <v>4452</v>
      </c>
    </row>
    <row r="204" s="2" customFormat="1">
      <c r="A204" s="38"/>
      <c r="B204" s="39"/>
      <c r="C204" s="38"/>
      <c r="D204" s="194" t="s">
        <v>193</v>
      </c>
      <c r="E204" s="38"/>
      <c r="F204" s="195" t="s">
        <v>4451</v>
      </c>
      <c r="G204" s="38"/>
      <c r="H204" s="38"/>
      <c r="I204" s="196"/>
      <c r="J204" s="38"/>
      <c r="K204" s="38"/>
      <c r="L204" s="39"/>
      <c r="M204" s="197"/>
      <c r="N204" s="198"/>
      <c r="O204" s="77"/>
      <c r="P204" s="77"/>
      <c r="Q204" s="77"/>
      <c r="R204" s="77"/>
      <c r="S204" s="77"/>
      <c r="T204" s="7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T204" s="19" t="s">
        <v>193</v>
      </c>
      <c r="AU204" s="19" t="s">
        <v>92</v>
      </c>
    </row>
    <row r="205" s="2" customFormat="1" ht="24.15" customHeight="1">
      <c r="A205" s="38"/>
      <c r="B205" s="180"/>
      <c r="C205" s="181" t="s">
        <v>438</v>
      </c>
      <c r="D205" s="181" t="s">
        <v>187</v>
      </c>
      <c r="E205" s="182" t="s">
        <v>4453</v>
      </c>
      <c r="F205" s="183" t="s">
        <v>4454</v>
      </c>
      <c r="G205" s="184" t="s">
        <v>584</v>
      </c>
      <c r="H205" s="185">
        <v>45</v>
      </c>
      <c r="I205" s="186"/>
      <c r="J205" s="187">
        <f>ROUND(I205*H205,2)</f>
        <v>0</v>
      </c>
      <c r="K205" s="183" t="s">
        <v>1</v>
      </c>
      <c r="L205" s="39"/>
      <c r="M205" s="188" t="s">
        <v>1</v>
      </c>
      <c r="N205" s="189" t="s">
        <v>42</v>
      </c>
      <c r="O205" s="77"/>
      <c r="P205" s="190">
        <f>O205*H205</f>
        <v>0</v>
      </c>
      <c r="Q205" s="190">
        <v>0.00029</v>
      </c>
      <c r="R205" s="190">
        <f>Q205*H205</f>
        <v>0.013050000000000001</v>
      </c>
      <c r="S205" s="190">
        <v>0</v>
      </c>
      <c r="T205" s="191">
        <f>S205*H205</f>
        <v>0</v>
      </c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192" t="s">
        <v>301</v>
      </c>
      <c r="AT205" s="192" t="s">
        <v>187</v>
      </c>
      <c r="AU205" s="192" t="s">
        <v>92</v>
      </c>
      <c r="AY205" s="19" t="s">
        <v>185</v>
      </c>
      <c r="BE205" s="193">
        <f>IF(N205="základní",J205,0)</f>
        <v>0</v>
      </c>
      <c r="BF205" s="193">
        <f>IF(N205="snížená",J205,0)</f>
        <v>0</v>
      </c>
      <c r="BG205" s="193">
        <f>IF(N205="zákl. přenesená",J205,0)</f>
        <v>0</v>
      </c>
      <c r="BH205" s="193">
        <f>IF(N205="sníž. přenesená",J205,0)</f>
        <v>0</v>
      </c>
      <c r="BI205" s="193">
        <f>IF(N205="nulová",J205,0)</f>
        <v>0</v>
      </c>
      <c r="BJ205" s="19" t="s">
        <v>92</v>
      </c>
      <c r="BK205" s="193">
        <f>ROUND(I205*H205,2)</f>
        <v>0</v>
      </c>
      <c r="BL205" s="19" t="s">
        <v>301</v>
      </c>
      <c r="BM205" s="192" t="s">
        <v>4455</v>
      </c>
    </row>
    <row r="206" s="2" customFormat="1">
      <c r="A206" s="38"/>
      <c r="B206" s="39"/>
      <c r="C206" s="38"/>
      <c r="D206" s="194" t="s">
        <v>193</v>
      </c>
      <c r="E206" s="38"/>
      <c r="F206" s="195" t="s">
        <v>4454</v>
      </c>
      <c r="G206" s="38"/>
      <c r="H206" s="38"/>
      <c r="I206" s="196"/>
      <c r="J206" s="38"/>
      <c r="K206" s="38"/>
      <c r="L206" s="39"/>
      <c r="M206" s="197"/>
      <c r="N206" s="198"/>
      <c r="O206" s="77"/>
      <c r="P206" s="77"/>
      <c r="Q206" s="77"/>
      <c r="R206" s="77"/>
      <c r="S206" s="77"/>
      <c r="T206" s="7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T206" s="19" t="s">
        <v>193</v>
      </c>
      <c r="AU206" s="19" t="s">
        <v>92</v>
      </c>
    </row>
    <row r="207" s="13" customFormat="1">
      <c r="A207" s="13"/>
      <c r="B207" s="199"/>
      <c r="C207" s="13"/>
      <c r="D207" s="194" t="s">
        <v>194</v>
      </c>
      <c r="E207" s="200" t="s">
        <v>1</v>
      </c>
      <c r="F207" s="201" t="s">
        <v>4456</v>
      </c>
      <c r="G207" s="13"/>
      <c r="H207" s="202">
        <v>45</v>
      </c>
      <c r="I207" s="203"/>
      <c r="J207" s="13"/>
      <c r="K207" s="13"/>
      <c r="L207" s="199"/>
      <c r="M207" s="204"/>
      <c r="N207" s="205"/>
      <c r="O207" s="205"/>
      <c r="P207" s="205"/>
      <c r="Q207" s="205"/>
      <c r="R207" s="205"/>
      <c r="S207" s="205"/>
      <c r="T207" s="206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00" t="s">
        <v>194</v>
      </c>
      <c r="AU207" s="200" t="s">
        <v>92</v>
      </c>
      <c r="AV207" s="13" t="s">
        <v>92</v>
      </c>
      <c r="AW207" s="13" t="s">
        <v>32</v>
      </c>
      <c r="AX207" s="13" t="s">
        <v>76</v>
      </c>
      <c r="AY207" s="200" t="s">
        <v>185</v>
      </c>
    </row>
    <row r="208" s="15" customFormat="1">
      <c r="A208" s="15"/>
      <c r="B208" s="226"/>
      <c r="C208" s="15"/>
      <c r="D208" s="194" t="s">
        <v>194</v>
      </c>
      <c r="E208" s="227" t="s">
        <v>1</v>
      </c>
      <c r="F208" s="228" t="s">
        <v>276</v>
      </c>
      <c r="G208" s="15"/>
      <c r="H208" s="229">
        <v>45</v>
      </c>
      <c r="I208" s="230"/>
      <c r="J208" s="15"/>
      <c r="K208" s="15"/>
      <c r="L208" s="226"/>
      <c r="M208" s="231"/>
      <c r="N208" s="232"/>
      <c r="O208" s="232"/>
      <c r="P208" s="232"/>
      <c r="Q208" s="232"/>
      <c r="R208" s="232"/>
      <c r="S208" s="232"/>
      <c r="T208" s="233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T208" s="227" t="s">
        <v>194</v>
      </c>
      <c r="AU208" s="227" t="s">
        <v>92</v>
      </c>
      <c r="AV208" s="15" t="s">
        <v>191</v>
      </c>
      <c r="AW208" s="15" t="s">
        <v>32</v>
      </c>
      <c r="AX208" s="15" t="s">
        <v>84</v>
      </c>
      <c r="AY208" s="227" t="s">
        <v>185</v>
      </c>
    </row>
    <row r="209" s="2" customFormat="1" ht="37.8" customHeight="1">
      <c r="A209" s="38"/>
      <c r="B209" s="180"/>
      <c r="C209" s="181" t="s">
        <v>454</v>
      </c>
      <c r="D209" s="181" t="s">
        <v>187</v>
      </c>
      <c r="E209" s="182" t="s">
        <v>4457</v>
      </c>
      <c r="F209" s="183" t="s">
        <v>4458</v>
      </c>
      <c r="G209" s="184" t="s">
        <v>584</v>
      </c>
      <c r="H209" s="185">
        <v>250</v>
      </c>
      <c r="I209" s="186"/>
      <c r="J209" s="187">
        <f>ROUND(I209*H209,2)</f>
        <v>0</v>
      </c>
      <c r="K209" s="183" t="s">
        <v>1</v>
      </c>
      <c r="L209" s="39"/>
      <c r="M209" s="188" t="s">
        <v>1</v>
      </c>
      <c r="N209" s="189" t="s">
        <v>42</v>
      </c>
      <c r="O209" s="77"/>
      <c r="P209" s="190">
        <f>O209*H209</f>
        <v>0</v>
      </c>
      <c r="Q209" s="190">
        <v>4.0000000000000003E-05</v>
      </c>
      <c r="R209" s="190">
        <f>Q209*H209</f>
        <v>0.01</v>
      </c>
      <c r="S209" s="190">
        <v>0</v>
      </c>
      <c r="T209" s="191">
        <f>S209*H209</f>
        <v>0</v>
      </c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192" t="s">
        <v>301</v>
      </c>
      <c r="AT209" s="192" t="s">
        <v>187</v>
      </c>
      <c r="AU209" s="192" t="s">
        <v>92</v>
      </c>
      <c r="AY209" s="19" t="s">
        <v>185</v>
      </c>
      <c r="BE209" s="193">
        <f>IF(N209="základní",J209,0)</f>
        <v>0</v>
      </c>
      <c r="BF209" s="193">
        <f>IF(N209="snížená",J209,0)</f>
        <v>0</v>
      </c>
      <c r="BG209" s="193">
        <f>IF(N209="zákl. přenesená",J209,0)</f>
        <v>0</v>
      </c>
      <c r="BH209" s="193">
        <f>IF(N209="sníž. přenesená",J209,0)</f>
        <v>0</v>
      </c>
      <c r="BI209" s="193">
        <f>IF(N209="nulová",J209,0)</f>
        <v>0</v>
      </c>
      <c r="BJ209" s="19" t="s">
        <v>92</v>
      </c>
      <c r="BK209" s="193">
        <f>ROUND(I209*H209,2)</f>
        <v>0</v>
      </c>
      <c r="BL209" s="19" t="s">
        <v>301</v>
      </c>
      <c r="BM209" s="192" t="s">
        <v>4459</v>
      </c>
    </row>
    <row r="210" s="2" customFormat="1">
      <c r="A210" s="38"/>
      <c r="B210" s="39"/>
      <c r="C210" s="38"/>
      <c r="D210" s="194" t="s">
        <v>193</v>
      </c>
      <c r="E210" s="38"/>
      <c r="F210" s="195" t="s">
        <v>4458</v>
      </c>
      <c r="G210" s="38"/>
      <c r="H210" s="38"/>
      <c r="I210" s="196"/>
      <c r="J210" s="38"/>
      <c r="K210" s="38"/>
      <c r="L210" s="39"/>
      <c r="M210" s="197"/>
      <c r="N210" s="198"/>
      <c r="O210" s="77"/>
      <c r="P210" s="77"/>
      <c r="Q210" s="77"/>
      <c r="R210" s="77"/>
      <c r="S210" s="77"/>
      <c r="T210" s="7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T210" s="19" t="s">
        <v>193</v>
      </c>
      <c r="AU210" s="19" t="s">
        <v>92</v>
      </c>
    </row>
    <row r="211" s="2" customFormat="1" ht="37.8" customHeight="1">
      <c r="A211" s="38"/>
      <c r="B211" s="180"/>
      <c r="C211" s="181" t="s">
        <v>461</v>
      </c>
      <c r="D211" s="181" t="s">
        <v>187</v>
      </c>
      <c r="E211" s="182" t="s">
        <v>4460</v>
      </c>
      <c r="F211" s="183" t="s">
        <v>4461</v>
      </c>
      <c r="G211" s="184" t="s">
        <v>584</v>
      </c>
      <c r="H211" s="185">
        <v>226</v>
      </c>
      <c r="I211" s="186"/>
      <c r="J211" s="187">
        <f>ROUND(I211*H211,2)</f>
        <v>0</v>
      </c>
      <c r="K211" s="183" t="s">
        <v>1</v>
      </c>
      <c r="L211" s="39"/>
      <c r="M211" s="188" t="s">
        <v>1</v>
      </c>
      <c r="N211" s="189" t="s">
        <v>42</v>
      </c>
      <c r="O211" s="77"/>
      <c r="P211" s="190">
        <f>O211*H211</f>
        <v>0</v>
      </c>
      <c r="Q211" s="190">
        <v>8.0000000000000007E-05</v>
      </c>
      <c r="R211" s="190">
        <f>Q211*H211</f>
        <v>0.018080000000000002</v>
      </c>
      <c r="S211" s="190">
        <v>0</v>
      </c>
      <c r="T211" s="191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192" t="s">
        <v>301</v>
      </c>
      <c r="AT211" s="192" t="s">
        <v>187</v>
      </c>
      <c r="AU211" s="192" t="s">
        <v>92</v>
      </c>
      <c r="AY211" s="19" t="s">
        <v>185</v>
      </c>
      <c r="BE211" s="193">
        <f>IF(N211="základní",J211,0)</f>
        <v>0</v>
      </c>
      <c r="BF211" s="193">
        <f>IF(N211="snížená",J211,0)</f>
        <v>0</v>
      </c>
      <c r="BG211" s="193">
        <f>IF(N211="zákl. přenesená",J211,0)</f>
        <v>0</v>
      </c>
      <c r="BH211" s="193">
        <f>IF(N211="sníž. přenesená",J211,0)</f>
        <v>0</v>
      </c>
      <c r="BI211" s="193">
        <f>IF(N211="nulová",J211,0)</f>
        <v>0</v>
      </c>
      <c r="BJ211" s="19" t="s">
        <v>92</v>
      </c>
      <c r="BK211" s="193">
        <f>ROUND(I211*H211,2)</f>
        <v>0</v>
      </c>
      <c r="BL211" s="19" t="s">
        <v>301</v>
      </c>
      <c r="BM211" s="192" t="s">
        <v>4462</v>
      </c>
    </row>
    <row r="212" s="2" customFormat="1">
      <c r="A212" s="38"/>
      <c r="B212" s="39"/>
      <c r="C212" s="38"/>
      <c r="D212" s="194" t="s">
        <v>193</v>
      </c>
      <c r="E212" s="38"/>
      <c r="F212" s="195" t="s">
        <v>4461</v>
      </c>
      <c r="G212" s="38"/>
      <c r="H212" s="38"/>
      <c r="I212" s="196"/>
      <c r="J212" s="38"/>
      <c r="K212" s="38"/>
      <c r="L212" s="39"/>
      <c r="M212" s="197"/>
      <c r="N212" s="198"/>
      <c r="O212" s="77"/>
      <c r="P212" s="77"/>
      <c r="Q212" s="77"/>
      <c r="R212" s="77"/>
      <c r="S212" s="77"/>
      <c r="T212" s="7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T212" s="19" t="s">
        <v>193</v>
      </c>
      <c r="AU212" s="19" t="s">
        <v>92</v>
      </c>
    </row>
    <row r="213" s="13" customFormat="1">
      <c r="A213" s="13"/>
      <c r="B213" s="199"/>
      <c r="C213" s="13"/>
      <c r="D213" s="194" t="s">
        <v>194</v>
      </c>
      <c r="E213" s="200" t="s">
        <v>1</v>
      </c>
      <c r="F213" s="201" t="s">
        <v>4463</v>
      </c>
      <c r="G213" s="13"/>
      <c r="H213" s="202">
        <v>226</v>
      </c>
      <c r="I213" s="203"/>
      <c r="J213" s="13"/>
      <c r="K213" s="13"/>
      <c r="L213" s="199"/>
      <c r="M213" s="204"/>
      <c r="N213" s="205"/>
      <c r="O213" s="205"/>
      <c r="P213" s="205"/>
      <c r="Q213" s="205"/>
      <c r="R213" s="205"/>
      <c r="S213" s="205"/>
      <c r="T213" s="206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00" t="s">
        <v>194</v>
      </c>
      <c r="AU213" s="200" t="s">
        <v>92</v>
      </c>
      <c r="AV213" s="13" t="s">
        <v>92</v>
      </c>
      <c r="AW213" s="13" t="s">
        <v>32</v>
      </c>
      <c r="AX213" s="13" t="s">
        <v>76</v>
      </c>
      <c r="AY213" s="200" t="s">
        <v>185</v>
      </c>
    </row>
    <row r="214" s="15" customFormat="1">
      <c r="A214" s="15"/>
      <c r="B214" s="226"/>
      <c r="C214" s="15"/>
      <c r="D214" s="194" t="s">
        <v>194</v>
      </c>
      <c r="E214" s="227" t="s">
        <v>1</v>
      </c>
      <c r="F214" s="228" t="s">
        <v>276</v>
      </c>
      <c r="G214" s="15"/>
      <c r="H214" s="229">
        <v>226</v>
      </c>
      <c r="I214" s="230"/>
      <c r="J214" s="15"/>
      <c r="K214" s="15"/>
      <c r="L214" s="226"/>
      <c r="M214" s="231"/>
      <c r="N214" s="232"/>
      <c r="O214" s="232"/>
      <c r="P214" s="232"/>
      <c r="Q214" s="232"/>
      <c r="R214" s="232"/>
      <c r="S214" s="232"/>
      <c r="T214" s="233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T214" s="227" t="s">
        <v>194</v>
      </c>
      <c r="AU214" s="227" t="s">
        <v>92</v>
      </c>
      <c r="AV214" s="15" t="s">
        <v>191</v>
      </c>
      <c r="AW214" s="15" t="s">
        <v>32</v>
      </c>
      <c r="AX214" s="15" t="s">
        <v>84</v>
      </c>
      <c r="AY214" s="227" t="s">
        <v>185</v>
      </c>
    </row>
    <row r="215" s="2" customFormat="1" ht="37.8" customHeight="1">
      <c r="A215" s="38"/>
      <c r="B215" s="180"/>
      <c r="C215" s="181" t="s">
        <v>469</v>
      </c>
      <c r="D215" s="181" t="s">
        <v>187</v>
      </c>
      <c r="E215" s="182" t="s">
        <v>4464</v>
      </c>
      <c r="F215" s="183" t="s">
        <v>4465</v>
      </c>
      <c r="G215" s="184" t="s">
        <v>584</v>
      </c>
      <c r="H215" s="185">
        <v>105</v>
      </c>
      <c r="I215" s="186"/>
      <c r="J215" s="187">
        <f>ROUND(I215*H215,2)</f>
        <v>0</v>
      </c>
      <c r="K215" s="183" t="s">
        <v>1</v>
      </c>
      <c r="L215" s="39"/>
      <c r="M215" s="188" t="s">
        <v>1</v>
      </c>
      <c r="N215" s="189" t="s">
        <v>42</v>
      </c>
      <c r="O215" s="77"/>
      <c r="P215" s="190">
        <f>O215*H215</f>
        <v>0</v>
      </c>
      <c r="Q215" s="190">
        <v>0.00010000000000000001</v>
      </c>
      <c r="R215" s="190">
        <f>Q215*H215</f>
        <v>0.010500000000000001</v>
      </c>
      <c r="S215" s="190">
        <v>0</v>
      </c>
      <c r="T215" s="191">
        <f>S215*H215</f>
        <v>0</v>
      </c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R215" s="192" t="s">
        <v>301</v>
      </c>
      <c r="AT215" s="192" t="s">
        <v>187</v>
      </c>
      <c r="AU215" s="192" t="s">
        <v>92</v>
      </c>
      <c r="AY215" s="19" t="s">
        <v>185</v>
      </c>
      <c r="BE215" s="193">
        <f>IF(N215="základní",J215,0)</f>
        <v>0</v>
      </c>
      <c r="BF215" s="193">
        <f>IF(N215="snížená",J215,0)</f>
        <v>0</v>
      </c>
      <c r="BG215" s="193">
        <f>IF(N215="zákl. přenesená",J215,0)</f>
        <v>0</v>
      </c>
      <c r="BH215" s="193">
        <f>IF(N215="sníž. přenesená",J215,0)</f>
        <v>0</v>
      </c>
      <c r="BI215" s="193">
        <f>IF(N215="nulová",J215,0)</f>
        <v>0</v>
      </c>
      <c r="BJ215" s="19" t="s">
        <v>92</v>
      </c>
      <c r="BK215" s="193">
        <f>ROUND(I215*H215,2)</f>
        <v>0</v>
      </c>
      <c r="BL215" s="19" t="s">
        <v>301</v>
      </c>
      <c r="BM215" s="192" t="s">
        <v>4466</v>
      </c>
    </row>
    <row r="216" s="2" customFormat="1">
      <c r="A216" s="38"/>
      <c r="B216" s="39"/>
      <c r="C216" s="38"/>
      <c r="D216" s="194" t="s">
        <v>193</v>
      </c>
      <c r="E216" s="38"/>
      <c r="F216" s="195" t="s">
        <v>4465</v>
      </c>
      <c r="G216" s="38"/>
      <c r="H216" s="38"/>
      <c r="I216" s="196"/>
      <c r="J216" s="38"/>
      <c r="K216" s="38"/>
      <c r="L216" s="39"/>
      <c r="M216" s="197"/>
      <c r="N216" s="198"/>
      <c r="O216" s="77"/>
      <c r="P216" s="77"/>
      <c r="Q216" s="77"/>
      <c r="R216" s="77"/>
      <c r="S216" s="77"/>
      <c r="T216" s="7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T216" s="19" t="s">
        <v>193</v>
      </c>
      <c r="AU216" s="19" t="s">
        <v>92</v>
      </c>
    </row>
    <row r="217" s="13" customFormat="1">
      <c r="A217" s="13"/>
      <c r="B217" s="199"/>
      <c r="C217" s="13"/>
      <c r="D217" s="194" t="s">
        <v>194</v>
      </c>
      <c r="E217" s="200" t="s">
        <v>1</v>
      </c>
      <c r="F217" s="201" t="s">
        <v>4467</v>
      </c>
      <c r="G217" s="13"/>
      <c r="H217" s="202">
        <v>105</v>
      </c>
      <c r="I217" s="203"/>
      <c r="J217" s="13"/>
      <c r="K217" s="13"/>
      <c r="L217" s="199"/>
      <c r="M217" s="204"/>
      <c r="N217" s="205"/>
      <c r="O217" s="205"/>
      <c r="P217" s="205"/>
      <c r="Q217" s="205"/>
      <c r="R217" s="205"/>
      <c r="S217" s="205"/>
      <c r="T217" s="206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00" t="s">
        <v>194</v>
      </c>
      <c r="AU217" s="200" t="s">
        <v>92</v>
      </c>
      <c r="AV217" s="13" t="s">
        <v>92</v>
      </c>
      <c r="AW217" s="13" t="s">
        <v>32</v>
      </c>
      <c r="AX217" s="13" t="s">
        <v>76</v>
      </c>
      <c r="AY217" s="200" t="s">
        <v>185</v>
      </c>
    </row>
    <row r="218" s="15" customFormat="1">
      <c r="A218" s="15"/>
      <c r="B218" s="226"/>
      <c r="C218" s="15"/>
      <c r="D218" s="194" t="s">
        <v>194</v>
      </c>
      <c r="E218" s="227" t="s">
        <v>1</v>
      </c>
      <c r="F218" s="228" t="s">
        <v>276</v>
      </c>
      <c r="G218" s="15"/>
      <c r="H218" s="229">
        <v>105</v>
      </c>
      <c r="I218" s="230"/>
      <c r="J218" s="15"/>
      <c r="K218" s="15"/>
      <c r="L218" s="226"/>
      <c r="M218" s="231"/>
      <c r="N218" s="232"/>
      <c r="O218" s="232"/>
      <c r="P218" s="232"/>
      <c r="Q218" s="232"/>
      <c r="R218" s="232"/>
      <c r="S218" s="232"/>
      <c r="T218" s="233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T218" s="227" t="s">
        <v>194</v>
      </c>
      <c r="AU218" s="227" t="s">
        <v>92</v>
      </c>
      <c r="AV218" s="15" t="s">
        <v>191</v>
      </c>
      <c r="AW218" s="15" t="s">
        <v>32</v>
      </c>
      <c r="AX218" s="15" t="s">
        <v>84</v>
      </c>
      <c r="AY218" s="227" t="s">
        <v>185</v>
      </c>
    </row>
    <row r="219" s="2" customFormat="1" ht="37.8" customHeight="1">
      <c r="A219" s="38"/>
      <c r="B219" s="180"/>
      <c r="C219" s="181" t="s">
        <v>476</v>
      </c>
      <c r="D219" s="181" t="s">
        <v>187</v>
      </c>
      <c r="E219" s="182" t="s">
        <v>4468</v>
      </c>
      <c r="F219" s="183" t="s">
        <v>4469</v>
      </c>
      <c r="G219" s="184" t="s">
        <v>584</v>
      </c>
      <c r="H219" s="185">
        <v>23</v>
      </c>
      <c r="I219" s="186"/>
      <c r="J219" s="187">
        <f>ROUND(I219*H219,2)</f>
        <v>0</v>
      </c>
      <c r="K219" s="183" t="s">
        <v>1</v>
      </c>
      <c r="L219" s="39"/>
      <c r="M219" s="188" t="s">
        <v>1</v>
      </c>
      <c r="N219" s="189" t="s">
        <v>42</v>
      </c>
      <c r="O219" s="77"/>
      <c r="P219" s="190">
        <f>O219*H219</f>
        <v>0</v>
      </c>
      <c r="Q219" s="190">
        <v>0.00012999999999999999</v>
      </c>
      <c r="R219" s="190">
        <f>Q219*H219</f>
        <v>0.0029899999999999996</v>
      </c>
      <c r="S219" s="190">
        <v>0</v>
      </c>
      <c r="T219" s="191">
        <f>S219*H219</f>
        <v>0</v>
      </c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192" t="s">
        <v>301</v>
      </c>
      <c r="AT219" s="192" t="s">
        <v>187</v>
      </c>
      <c r="AU219" s="192" t="s">
        <v>92</v>
      </c>
      <c r="AY219" s="19" t="s">
        <v>185</v>
      </c>
      <c r="BE219" s="193">
        <f>IF(N219="základní",J219,0)</f>
        <v>0</v>
      </c>
      <c r="BF219" s="193">
        <f>IF(N219="snížená",J219,0)</f>
        <v>0</v>
      </c>
      <c r="BG219" s="193">
        <f>IF(N219="zákl. přenesená",J219,0)</f>
        <v>0</v>
      </c>
      <c r="BH219" s="193">
        <f>IF(N219="sníž. přenesená",J219,0)</f>
        <v>0</v>
      </c>
      <c r="BI219" s="193">
        <f>IF(N219="nulová",J219,0)</f>
        <v>0</v>
      </c>
      <c r="BJ219" s="19" t="s">
        <v>92</v>
      </c>
      <c r="BK219" s="193">
        <f>ROUND(I219*H219,2)</f>
        <v>0</v>
      </c>
      <c r="BL219" s="19" t="s">
        <v>301</v>
      </c>
      <c r="BM219" s="192" t="s">
        <v>4470</v>
      </c>
    </row>
    <row r="220" s="2" customFormat="1">
      <c r="A220" s="38"/>
      <c r="B220" s="39"/>
      <c r="C220" s="38"/>
      <c r="D220" s="194" t="s">
        <v>193</v>
      </c>
      <c r="E220" s="38"/>
      <c r="F220" s="195" t="s">
        <v>4469</v>
      </c>
      <c r="G220" s="38"/>
      <c r="H220" s="38"/>
      <c r="I220" s="196"/>
      <c r="J220" s="38"/>
      <c r="K220" s="38"/>
      <c r="L220" s="39"/>
      <c r="M220" s="197"/>
      <c r="N220" s="198"/>
      <c r="O220" s="77"/>
      <c r="P220" s="77"/>
      <c r="Q220" s="77"/>
      <c r="R220" s="77"/>
      <c r="S220" s="77"/>
      <c r="T220" s="7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T220" s="19" t="s">
        <v>193</v>
      </c>
      <c r="AU220" s="19" t="s">
        <v>92</v>
      </c>
    </row>
    <row r="221" s="2" customFormat="1" ht="37.8" customHeight="1">
      <c r="A221" s="38"/>
      <c r="B221" s="180"/>
      <c r="C221" s="181" t="s">
        <v>486</v>
      </c>
      <c r="D221" s="181" t="s">
        <v>187</v>
      </c>
      <c r="E221" s="182" t="s">
        <v>4471</v>
      </c>
      <c r="F221" s="183" t="s">
        <v>4472</v>
      </c>
      <c r="G221" s="184" t="s">
        <v>584</v>
      </c>
      <c r="H221" s="185">
        <v>100</v>
      </c>
      <c r="I221" s="186"/>
      <c r="J221" s="187">
        <f>ROUND(I221*H221,2)</f>
        <v>0</v>
      </c>
      <c r="K221" s="183" t="s">
        <v>1</v>
      </c>
      <c r="L221" s="39"/>
      <c r="M221" s="188" t="s">
        <v>1</v>
      </c>
      <c r="N221" s="189" t="s">
        <v>42</v>
      </c>
      <c r="O221" s="77"/>
      <c r="P221" s="190">
        <f>O221*H221</f>
        <v>0</v>
      </c>
      <c r="Q221" s="190">
        <v>0.00011</v>
      </c>
      <c r="R221" s="190">
        <f>Q221*H221</f>
        <v>0.011000000000000001</v>
      </c>
      <c r="S221" s="190">
        <v>0</v>
      </c>
      <c r="T221" s="191">
        <f>S221*H221</f>
        <v>0</v>
      </c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R221" s="192" t="s">
        <v>301</v>
      </c>
      <c r="AT221" s="192" t="s">
        <v>187</v>
      </c>
      <c r="AU221" s="192" t="s">
        <v>92</v>
      </c>
      <c r="AY221" s="19" t="s">
        <v>185</v>
      </c>
      <c r="BE221" s="193">
        <f>IF(N221="základní",J221,0)</f>
        <v>0</v>
      </c>
      <c r="BF221" s="193">
        <f>IF(N221="snížená",J221,0)</f>
        <v>0</v>
      </c>
      <c r="BG221" s="193">
        <f>IF(N221="zákl. přenesená",J221,0)</f>
        <v>0</v>
      </c>
      <c r="BH221" s="193">
        <f>IF(N221="sníž. přenesená",J221,0)</f>
        <v>0</v>
      </c>
      <c r="BI221" s="193">
        <f>IF(N221="nulová",J221,0)</f>
        <v>0</v>
      </c>
      <c r="BJ221" s="19" t="s">
        <v>92</v>
      </c>
      <c r="BK221" s="193">
        <f>ROUND(I221*H221,2)</f>
        <v>0</v>
      </c>
      <c r="BL221" s="19" t="s">
        <v>301</v>
      </c>
      <c r="BM221" s="192" t="s">
        <v>4473</v>
      </c>
    </row>
    <row r="222" s="2" customFormat="1">
      <c r="A222" s="38"/>
      <c r="B222" s="39"/>
      <c r="C222" s="38"/>
      <c r="D222" s="194" t="s">
        <v>193</v>
      </c>
      <c r="E222" s="38"/>
      <c r="F222" s="195" t="s">
        <v>4472</v>
      </c>
      <c r="G222" s="38"/>
      <c r="H222" s="38"/>
      <c r="I222" s="196"/>
      <c r="J222" s="38"/>
      <c r="K222" s="38"/>
      <c r="L222" s="39"/>
      <c r="M222" s="197"/>
      <c r="N222" s="198"/>
      <c r="O222" s="77"/>
      <c r="P222" s="77"/>
      <c r="Q222" s="77"/>
      <c r="R222" s="77"/>
      <c r="S222" s="77"/>
      <c r="T222" s="7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T222" s="19" t="s">
        <v>193</v>
      </c>
      <c r="AU222" s="19" t="s">
        <v>92</v>
      </c>
    </row>
    <row r="223" s="2" customFormat="1" ht="37.8" customHeight="1">
      <c r="A223" s="38"/>
      <c r="B223" s="180"/>
      <c r="C223" s="181" t="s">
        <v>492</v>
      </c>
      <c r="D223" s="181" t="s">
        <v>187</v>
      </c>
      <c r="E223" s="182" t="s">
        <v>4474</v>
      </c>
      <c r="F223" s="183" t="s">
        <v>4475</v>
      </c>
      <c r="G223" s="184" t="s">
        <v>584</v>
      </c>
      <c r="H223" s="185">
        <v>60</v>
      </c>
      <c r="I223" s="186"/>
      <c r="J223" s="187">
        <f>ROUND(I223*H223,2)</f>
        <v>0</v>
      </c>
      <c r="K223" s="183" t="s">
        <v>1</v>
      </c>
      <c r="L223" s="39"/>
      <c r="M223" s="188" t="s">
        <v>1</v>
      </c>
      <c r="N223" s="189" t="s">
        <v>42</v>
      </c>
      <c r="O223" s="77"/>
      <c r="P223" s="190">
        <f>O223*H223</f>
        <v>0</v>
      </c>
      <c r="Q223" s="190">
        <v>0.00020000000000000001</v>
      </c>
      <c r="R223" s="190">
        <f>Q223*H223</f>
        <v>0.012</v>
      </c>
      <c r="S223" s="190">
        <v>0</v>
      </c>
      <c r="T223" s="191">
        <f>S223*H223</f>
        <v>0</v>
      </c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R223" s="192" t="s">
        <v>301</v>
      </c>
      <c r="AT223" s="192" t="s">
        <v>187</v>
      </c>
      <c r="AU223" s="192" t="s">
        <v>92</v>
      </c>
      <c r="AY223" s="19" t="s">
        <v>185</v>
      </c>
      <c r="BE223" s="193">
        <f>IF(N223="základní",J223,0)</f>
        <v>0</v>
      </c>
      <c r="BF223" s="193">
        <f>IF(N223="snížená",J223,0)</f>
        <v>0</v>
      </c>
      <c r="BG223" s="193">
        <f>IF(N223="zákl. přenesená",J223,0)</f>
        <v>0</v>
      </c>
      <c r="BH223" s="193">
        <f>IF(N223="sníž. přenesená",J223,0)</f>
        <v>0</v>
      </c>
      <c r="BI223" s="193">
        <f>IF(N223="nulová",J223,0)</f>
        <v>0</v>
      </c>
      <c r="BJ223" s="19" t="s">
        <v>92</v>
      </c>
      <c r="BK223" s="193">
        <f>ROUND(I223*H223,2)</f>
        <v>0</v>
      </c>
      <c r="BL223" s="19" t="s">
        <v>301</v>
      </c>
      <c r="BM223" s="192" t="s">
        <v>4476</v>
      </c>
    </row>
    <row r="224" s="2" customFormat="1">
      <c r="A224" s="38"/>
      <c r="B224" s="39"/>
      <c r="C224" s="38"/>
      <c r="D224" s="194" t="s">
        <v>193</v>
      </c>
      <c r="E224" s="38"/>
      <c r="F224" s="195" t="s">
        <v>4475</v>
      </c>
      <c r="G224" s="38"/>
      <c r="H224" s="38"/>
      <c r="I224" s="196"/>
      <c r="J224" s="38"/>
      <c r="K224" s="38"/>
      <c r="L224" s="39"/>
      <c r="M224" s="197"/>
      <c r="N224" s="198"/>
      <c r="O224" s="77"/>
      <c r="P224" s="77"/>
      <c r="Q224" s="77"/>
      <c r="R224" s="77"/>
      <c r="S224" s="77"/>
      <c r="T224" s="7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T224" s="19" t="s">
        <v>193</v>
      </c>
      <c r="AU224" s="19" t="s">
        <v>92</v>
      </c>
    </row>
    <row r="225" s="2" customFormat="1" ht="37.8" customHeight="1">
      <c r="A225" s="38"/>
      <c r="B225" s="180"/>
      <c r="C225" s="181" t="s">
        <v>498</v>
      </c>
      <c r="D225" s="181" t="s">
        <v>187</v>
      </c>
      <c r="E225" s="182" t="s">
        <v>4477</v>
      </c>
      <c r="F225" s="183" t="s">
        <v>4478</v>
      </c>
      <c r="G225" s="184" t="s">
        <v>584</v>
      </c>
      <c r="H225" s="185">
        <v>80</v>
      </c>
      <c r="I225" s="186"/>
      <c r="J225" s="187">
        <f>ROUND(I225*H225,2)</f>
        <v>0</v>
      </c>
      <c r="K225" s="183" t="s">
        <v>1</v>
      </c>
      <c r="L225" s="39"/>
      <c r="M225" s="188" t="s">
        <v>1</v>
      </c>
      <c r="N225" s="189" t="s">
        <v>42</v>
      </c>
      <c r="O225" s="77"/>
      <c r="P225" s="190">
        <f>O225*H225</f>
        <v>0</v>
      </c>
      <c r="Q225" s="190">
        <v>0.00024000000000000001</v>
      </c>
      <c r="R225" s="190">
        <f>Q225*H225</f>
        <v>0.019200000000000002</v>
      </c>
      <c r="S225" s="190">
        <v>0</v>
      </c>
      <c r="T225" s="191">
        <f>S225*H225</f>
        <v>0</v>
      </c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R225" s="192" t="s">
        <v>301</v>
      </c>
      <c r="AT225" s="192" t="s">
        <v>187</v>
      </c>
      <c r="AU225" s="192" t="s">
        <v>92</v>
      </c>
      <c r="AY225" s="19" t="s">
        <v>185</v>
      </c>
      <c r="BE225" s="193">
        <f>IF(N225="základní",J225,0)</f>
        <v>0</v>
      </c>
      <c r="BF225" s="193">
        <f>IF(N225="snížená",J225,0)</f>
        <v>0</v>
      </c>
      <c r="BG225" s="193">
        <f>IF(N225="zákl. přenesená",J225,0)</f>
        <v>0</v>
      </c>
      <c r="BH225" s="193">
        <f>IF(N225="sníž. přenesená",J225,0)</f>
        <v>0</v>
      </c>
      <c r="BI225" s="193">
        <f>IF(N225="nulová",J225,0)</f>
        <v>0</v>
      </c>
      <c r="BJ225" s="19" t="s">
        <v>92</v>
      </c>
      <c r="BK225" s="193">
        <f>ROUND(I225*H225,2)</f>
        <v>0</v>
      </c>
      <c r="BL225" s="19" t="s">
        <v>301</v>
      </c>
      <c r="BM225" s="192" t="s">
        <v>4479</v>
      </c>
    </row>
    <row r="226" s="2" customFormat="1">
      <c r="A226" s="38"/>
      <c r="B226" s="39"/>
      <c r="C226" s="38"/>
      <c r="D226" s="194" t="s">
        <v>193</v>
      </c>
      <c r="E226" s="38"/>
      <c r="F226" s="195" t="s">
        <v>4478</v>
      </c>
      <c r="G226" s="38"/>
      <c r="H226" s="38"/>
      <c r="I226" s="196"/>
      <c r="J226" s="38"/>
      <c r="K226" s="38"/>
      <c r="L226" s="39"/>
      <c r="M226" s="197"/>
      <c r="N226" s="198"/>
      <c r="O226" s="77"/>
      <c r="P226" s="77"/>
      <c r="Q226" s="77"/>
      <c r="R226" s="77"/>
      <c r="S226" s="77"/>
      <c r="T226" s="7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T226" s="19" t="s">
        <v>193</v>
      </c>
      <c r="AU226" s="19" t="s">
        <v>92</v>
      </c>
    </row>
    <row r="227" s="13" customFormat="1">
      <c r="A227" s="13"/>
      <c r="B227" s="199"/>
      <c r="C227" s="13"/>
      <c r="D227" s="194" t="s">
        <v>194</v>
      </c>
      <c r="E227" s="200" t="s">
        <v>1</v>
      </c>
      <c r="F227" s="201" t="s">
        <v>4480</v>
      </c>
      <c r="G227" s="13"/>
      <c r="H227" s="202">
        <v>80</v>
      </c>
      <c r="I227" s="203"/>
      <c r="J227" s="13"/>
      <c r="K227" s="13"/>
      <c r="L227" s="199"/>
      <c r="M227" s="204"/>
      <c r="N227" s="205"/>
      <c r="O227" s="205"/>
      <c r="P227" s="205"/>
      <c r="Q227" s="205"/>
      <c r="R227" s="205"/>
      <c r="S227" s="205"/>
      <c r="T227" s="206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00" t="s">
        <v>194</v>
      </c>
      <c r="AU227" s="200" t="s">
        <v>92</v>
      </c>
      <c r="AV227" s="13" t="s">
        <v>92</v>
      </c>
      <c r="AW227" s="13" t="s">
        <v>32</v>
      </c>
      <c r="AX227" s="13" t="s">
        <v>84</v>
      </c>
      <c r="AY227" s="200" t="s">
        <v>185</v>
      </c>
    </row>
    <row r="228" s="2" customFormat="1" ht="37.8" customHeight="1">
      <c r="A228" s="38"/>
      <c r="B228" s="180"/>
      <c r="C228" s="181" t="s">
        <v>514</v>
      </c>
      <c r="D228" s="181" t="s">
        <v>187</v>
      </c>
      <c r="E228" s="182" t="s">
        <v>4481</v>
      </c>
      <c r="F228" s="183" t="s">
        <v>4482</v>
      </c>
      <c r="G228" s="184" t="s">
        <v>584</v>
      </c>
      <c r="H228" s="185">
        <v>13</v>
      </c>
      <c r="I228" s="186"/>
      <c r="J228" s="187">
        <f>ROUND(I228*H228,2)</f>
        <v>0</v>
      </c>
      <c r="K228" s="183" t="s">
        <v>1</v>
      </c>
      <c r="L228" s="39"/>
      <c r="M228" s="188" t="s">
        <v>1</v>
      </c>
      <c r="N228" s="189" t="s">
        <v>42</v>
      </c>
      <c r="O228" s="77"/>
      <c r="P228" s="190">
        <f>O228*H228</f>
        <v>0</v>
      </c>
      <c r="Q228" s="190">
        <v>0.00027</v>
      </c>
      <c r="R228" s="190">
        <f>Q228*H228</f>
        <v>0.0035100000000000001</v>
      </c>
      <c r="S228" s="190">
        <v>0</v>
      </c>
      <c r="T228" s="191">
        <f>S228*H228</f>
        <v>0</v>
      </c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R228" s="192" t="s">
        <v>301</v>
      </c>
      <c r="AT228" s="192" t="s">
        <v>187</v>
      </c>
      <c r="AU228" s="192" t="s">
        <v>92</v>
      </c>
      <c r="AY228" s="19" t="s">
        <v>185</v>
      </c>
      <c r="BE228" s="193">
        <f>IF(N228="základní",J228,0)</f>
        <v>0</v>
      </c>
      <c r="BF228" s="193">
        <f>IF(N228="snížená",J228,0)</f>
        <v>0</v>
      </c>
      <c r="BG228" s="193">
        <f>IF(N228="zákl. přenesená",J228,0)</f>
        <v>0</v>
      </c>
      <c r="BH228" s="193">
        <f>IF(N228="sníž. přenesená",J228,0)</f>
        <v>0</v>
      </c>
      <c r="BI228" s="193">
        <f>IF(N228="nulová",J228,0)</f>
        <v>0</v>
      </c>
      <c r="BJ228" s="19" t="s">
        <v>92</v>
      </c>
      <c r="BK228" s="193">
        <f>ROUND(I228*H228,2)</f>
        <v>0</v>
      </c>
      <c r="BL228" s="19" t="s">
        <v>301</v>
      </c>
      <c r="BM228" s="192" t="s">
        <v>4483</v>
      </c>
    </row>
    <row r="229" s="2" customFormat="1">
      <c r="A229" s="38"/>
      <c r="B229" s="39"/>
      <c r="C229" s="38"/>
      <c r="D229" s="194" t="s">
        <v>193</v>
      </c>
      <c r="E229" s="38"/>
      <c r="F229" s="195" t="s">
        <v>4482</v>
      </c>
      <c r="G229" s="38"/>
      <c r="H229" s="38"/>
      <c r="I229" s="196"/>
      <c r="J229" s="38"/>
      <c r="K229" s="38"/>
      <c r="L229" s="39"/>
      <c r="M229" s="197"/>
      <c r="N229" s="198"/>
      <c r="O229" s="77"/>
      <c r="P229" s="77"/>
      <c r="Q229" s="77"/>
      <c r="R229" s="77"/>
      <c r="S229" s="77"/>
      <c r="T229" s="7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T229" s="19" t="s">
        <v>193</v>
      </c>
      <c r="AU229" s="19" t="s">
        <v>92</v>
      </c>
    </row>
    <row r="230" s="2" customFormat="1" ht="16.5" customHeight="1">
      <c r="A230" s="38"/>
      <c r="B230" s="180"/>
      <c r="C230" s="181" t="s">
        <v>524</v>
      </c>
      <c r="D230" s="181" t="s">
        <v>187</v>
      </c>
      <c r="E230" s="182" t="s">
        <v>4484</v>
      </c>
      <c r="F230" s="183" t="s">
        <v>4485</v>
      </c>
      <c r="G230" s="184" t="s">
        <v>1412</v>
      </c>
      <c r="H230" s="185">
        <v>1</v>
      </c>
      <c r="I230" s="186"/>
      <c r="J230" s="187">
        <f>ROUND(I230*H230,2)</f>
        <v>0</v>
      </c>
      <c r="K230" s="183" t="s">
        <v>1</v>
      </c>
      <c r="L230" s="39"/>
      <c r="M230" s="188" t="s">
        <v>1</v>
      </c>
      <c r="N230" s="189" t="s">
        <v>42</v>
      </c>
      <c r="O230" s="77"/>
      <c r="P230" s="190">
        <f>O230*H230</f>
        <v>0</v>
      </c>
      <c r="Q230" s="190">
        <v>0.00056999999999999998</v>
      </c>
      <c r="R230" s="190">
        <f>Q230*H230</f>
        <v>0.00056999999999999998</v>
      </c>
      <c r="S230" s="190">
        <v>0</v>
      </c>
      <c r="T230" s="191">
        <f>S230*H230</f>
        <v>0</v>
      </c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R230" s="192" t="s">
        <v>301</v>
      </c>
      <c r="AT230" s="192" t="s">
        <v>187</v>
      </c>
      <c r="AU230" s="192" t="s">
        <v>92</v>
      </c>
      <c r="AY230" s="19" t="s">
        <v>185</v>
      </c>
      <c r="BE230" s="193">
        <f>IF(N230="základní",J230,0)</f>
        <v>0</v>
      </c>
      <c r="BF230" s="193">
        <f>IF(N230="snížená",J230,0)</f>
        <v>0</v>
      </c>
      <c r="BG230" s="193">
        <f>IF(N230="zákl. přenesená",J230,0)</f>
        <v>0</v>
      </c>
      <c r="BH230" s="193">
        <f>IF(N230="sníž. přenesená",J230,0)</f>
        <v>0</v>
      </c>
      <c r="BI230" s="193">
        <f>IF(N230="nulová",J230,0)</f>
        <v>0</v>
      </c>
      <c r="BJ230" s="19" t="s">
        <v>92</v>
      </c>
      <c r="BK230" s="193">
        <f>ROUND(I230*H230,2)</f>
        <v>0</v>
      </c>
      <c r="BL230" s="19" t="s">
        <v>301</v>
      </c>
      <c r="BM230" s="192" t="s">
        <v>4486</v>
      </c>
    </row>
    <row r="231" s="2" customFormat="1">
      <c r="A231" s="38"/>
      <c r="B231" s="39"/>
      <c r="C231" s="38"/>
      <c r="D231" s="194" t="s">
        <v>193</v>
      </c>
      <c r="E231" s="38"/>
      <c r="F231" s="195" t="s">
        <v>4485</v>
      </c>
      <c r="G231" s="38"/>
      <c r="H231" s="38"/>
      <c r="I231" s="196"/>
      <c r="J231" s="38"/>
      <c r="K231" s="38"/>
      <c r="L231" s="39"/>
      <c r="M231" s="197"/>
      <c r="N231" s="198"/>
      <c r="O231" s="77"/>
      <c r="P231" s="77"/>
      <c r="Q231" s="77"/>
      <c r="R231" s="77"/>
      <c r="S231" s="77"/>
      <c r="T231" s="7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T231" s="19" t="s">
        <v>193</v>
      </c>
      <c r="AU231" s="19" t="s">
        <v>92</v>
      </c>
    </row>
    <row r="232" s="2" customFormat="1" ht="24.15" customHeight="1">
      <c r="A232" s="38"/>
      <c r="B232" s="180"/>
      <c r="C232" s="181" t="s">
        <v>529</v>
      </c>
      <c r="D232" s="181" t="s">
        <v>187</v>
      </c>
      <c r="E232" s="182" t="s">
        <v>4487</v>
      </c>
      <c r="F232" s="183" t="s">
        <v>4488</v>
      </c>
      <c r="G232" s="184" t="s">
        <v>383</v>
      </c>
      <c r="H232" s="185">
        <v>1</v>
      </c>
      <c r="I232" s="186"/>
      <c r="J232" s="187">
        <f>ROUND(I232*H232,2)</f>
        <v>0</v>
      </c>
      <c r="K232" s="183" t="s">
        <v>1</v>
      </c>
      <c r="L232" s="39"/>
      <c r="M232" s="188" t="s">
        <v>1</v>
      </c>
      <c r="N232" s="189" t="s">
        <v>42</v>
      </c>
      <c r="O232" s="77"/>
      <c r="P232" s="190">
        <f>O232*H232</f>
        <v>0</v>
      </c>
      <c r="Q232" s="190">
        <v>0.00022000000000000001</v>
      </c>
      <c r="R232" s="190">
        <f>Q232*H232</f>
        <v>0.00022000000000000001</v>
      </c>
      <c r="S232" s="190">
        <v>0</v>
      </c>
      <c r="T232" s="191">
        <f>S232*H232</f>
        <v>0</v>
      </c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R232" s="192" t="s">
        <v>301</v>
      </c>
      <c r="AT232" s="192" t="s">
        <v>187</v>
      </c>
      <c r="AU232" s="192" t="s">
        <v>92</v>
      </c>
      <c r="AY232" s="19" t="s">
        <v>185</v>
      </c>
      <c r="BE232" s="193">
        <f>IF(N232="základní",J232,0)</f>
        <v>0</v>
      </c>
      <c r="BF232" s="193">
        <f>IF(N232="snížená",J232,0)</f>
        <v>0</v>
      </c>
      <c r="BG232" s="193">
        <f>IF(N232="zákl. přenesená",J232,0)</f>
        <v>0</v>
      </c>
      <c r="BH232" s="193">
        <f>IF(N232="sníž. přenesená",J232,0)</f>
        <v>0</v>
      </c>
      <c r="BI232" s="193">
        <f>IF(N232="nulová",J232,0)</f>
        <v>0</v>
      </c>
      <c r="BJ232" s="19" t="s">
        <v>92</v>
      </c>
      <c r="BK232" s="193">
        <f>ROUND(I232*H232,2)</f>
        <v>0</v>
      </c>
      <c r="BL232" s="19" t="s">
        <v>301</v>
      </c>
      <c r="BM232" s="192" t="s">
        <v>4489</v>
      </c>
    </row>
    <row r="233" s="2" customFormat="1">
      <c r="A233" s="38"/>
      <c r="B233" s="39"/>
      <c r="C233" s="38"/>
      <c r="D233" s="194" t="s">
        <v>193</v>
      </c>
      <c r="E233" s="38"/>
      <c r="F233" s="195" t="s">
        <v>4488</v>
      </c>
      <c r="G233" s="38"/>
      <c r="H233" s="38"/>
      <c r="I233" s="196"/>
      <c r="J233" s="38"/>
      <c r="K233" s="38"/>
      <c r="L233" s="39"/>
      <c r="M233" s="197"/>
      <c r="N233" s="198"/>
      <c r="O233" s="77"/>
      <c r="P233" s="77"/>
      <c r="Q233" s="77"/>
      <c r="R233" s="77"/>
      <c r="S233" s="77"/>
      <c r="T233" s="7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T233" s="19" t="s">
        <v>193</v>
      </c>
      <c r="AU233" s="19" t="s">
        <v>92</v>
      </c>
    </row>
    <row r="234" s="2" customFormat="1" ht="16.5" customHeight="1">
      <c r="A234" s="38"/>
      <c r="B234" s="180"/>
      <c r="C234" s="181" t="s">
        <v>534</v>
      </c>
      <c r="D234" s="181" t="s">
        <v>187</v>
      </c>
      <c r="E234" s="182" t="s">
        <v>4490</v>
      </c>
      <c r="F234" s="183" t="s">
        <v>4491</v>
      </c>
      <c r="G234" s="184" t="s">
        <v>383</v>
      </c>
      <c r="H234" s="185">
        <v>1</v>
      </c>
      <c r="I234" s="186"/>
      <c r="J234" s="187">
        <f>ROUND(I234*H234,2)</f>
        <v>0</v>
      </c>
      <c r="K234" s="183" t="s">
        <v>1</v>
      </c>
      <c r="L234" s="39"/>
      <c r="M234" s="188" t="s">
        <v>1</v>
      </c>
      <c r="N234" s="189" t="s">
        <v>42</v>
      </c>
      <c r="O234" s="77"/>
      <c r="P234" s="190">
        <f>O234*H234</f>
        <v>0</v>
      </c>
      <c r="Q234" s="190">
        <v>0.0015200000000000001</v>
      </c>
      <c r="R234" s="190">
        <f>Q234*H234</f>
        <v>0.0015200000000000001</v>
      </c>
      <c r="S234" s="190">
        <v>0</v>
      </c>
      <c r="T234" s="191">
        <f>S234*H234</f>
        <v>0</v>
      </c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R234" s="192" t="s">
        <v>301</v>
      </c>
      <c r="AT234" s="192" t="s">
        <v>187</v>
      </c>
      <c r="AU234" s="192" t="s">
        <v>92</v>
      </c>
      <c r="AY234" s="19" t="s">
        <v>185</v>
      </c>
      <c r="BE234" s="193">
        <f>IF(N234="základní",J234,0)</f>
        <v>0</v>
      </c>
      <c r="BF234" s="193">
        <f>IF(N234="snížená",J234,0)</f>
        <v>0</v>
      </c>
      <c r="BG234" s="193">
        <f>IF(N234="zákl. přenesená",J234,0)</f>
        <v>0</v>
      </c>
      <c r="BH234" s="193">
        <f>IF(N234="sníž. přenesená",J234,0)</f>
        <v>0</v>
      </c>
      <c r="BI234" s="193">
        <f>IF(N234="nulová",J234,0)</f>
        <v>0</v>
      </c>
      <c r="BJ234" s="19" t="s">
        <v>92</v>
      </c>
      <c r="BK234" s="193">
        <f>ROUND(I234*H234,2)</f>
        <v>0</v>
      </c>
      <c r="BL234" s="19" t="s">
        <v>301</v>
      </c>
      <c r="BM234" s="192" t="s">
        <v>4492</v>
      </c>
    </row>
    <row r="235" s="2" customFormat="1">
      <c r="A235" s="38"/>
      <c r="B235" s="39"/>
      <c r="C235" s="38"/>
      <c r="D235" s="194" t="s">
        <v>193</v>
      </c>
      <c r="E235" s="38"/>
      <c r="F235" s="195" t="s">
        <v>4491</v>
      </c>
      <c r="G235" s="38"/>
      <c r="H235" s="38"/>
      <c r="I235" s="196"/>
      <c r="J235" s="38"/>
      <c r="K235" s="38"/>
      <c r="L235" s="39"/>
      <c r="M235" s="197"/>
      <c r="N235" s="198"/>
      <c r="O235" s="77"/>
      <c r="P235" s="77"/>
      <c r="Q235" s="77"/>
      <c r="R235" s="77"/>
      <c r="S235" s="77"/>
      <c r="T235" s="7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T235" s="19" t="s">
        <v>193</v>
      </c>
      <c r="AU235" s="19" t="s">
        <v>92</v>
      </c>
    </row>
    <row r="236" s="2" customFormat="1" ht="24.15" customHeight="1">
      <c r="A236" s="38"/>
      <c r="B236" s="180"/>
      <c r="C236" s="181" t="s">
        <v>540</v>
      </c>
      <c r="D236" s="181" t="s">
        <v>187</v>
      </c>
      <c r="E236" s="182" t="s">
        <v>4493</v>
      </c>
      <c r="F236" s="183" t="s">
        <v>4494</v>
      </c>
      <c r="G236" s="184" t="s">
        <v>383</v>
      </c>
      <c r="H236" s="185">
        <v>1</v>
      </c>
      <c r="I236" s="186"/>
      <c r="J236" s="187">
        <f>ROUND(I236*H236,2)</f>
        <v>0</v>
      </c>
      <c r="K236" s="183" t="s">
        <v>1</v>
      </c>
      <c r="L236" s="39"/>
      <c r="M236" s="188" t="s">
        <v>1</v>
      </c>
      <c r="N236" s="189" t="s">
        <v>42</v>
      </c>
      <c r="O236" s="77"/>
      <c r="P236" s="190">
        <f>O236*H236</f>
        <v>0</v>
      </c>
      <c r="Q236" s="190">
        <v>0.00017000000000000001</v>
      </c>
      <c r="R236" s="190">
        <f>Q236*H236</f>
        <v>0.00017000000000000001</v>
      </c>
      <c r="S236" s="190">
        <v>0</v>
      </c>
      <c r="T236" s="191">
        <f>S236*H236</f>
        <v>0</v>
      </c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R236" s="192" t="s">
        <v>301</v>
      </c>
      <c r="AT236" s="192" t="s">
        <v>187</v>
      </c>
      <c r="AU236" s="192" t="s">
        <v>92</v>
      </c>
      <c r="AY236" s="19" t="s">
        <v>185</v>
      </c>
      <c r="BE236" s="193">
        <f>IF(N236="základní",J236,0)</f>
        <v>0</v>
      </c>
      <c r="BF236" s="193">
        <f>IF(N236="snížená",J236,0)</f>
        <v>0</v>
      </c>
      <c r="BG236" s="193">
        <f>IF(N236="zákl. přenesená",J236,0)</f>
        <v>0</v>
      </c>
      <c r="BH236" s="193">
        <f>IF(N236="sníž. přenesená",J236,0)</f>
        <v>0</v>
      </c>
      <c r="BI236" s="193">
        <f>IF(N236="nulová",J236,0)</f>
        <v>0</v>
      </c>
      <c r="BJ236" s="19" t="s">
        <v>92</v>
      </c>
      <c r="BK236" s="193">
        <f>ROUND(I236*H236,2)</f>
        <v>0</v>
      </c>
      <c r="BL236" s="19" t="s">
        <v>301</v>
      </c>
      <c r="BM236" s="192" t="s">
        <v>4495</v>
      </c>
    </row>
    <row r="237" s="2" customFormat="1">
      <c r="A237" s="38"/>
      <c r="B237" s="39"/>
      <c r="C237" s="38"/>
      <c r="D237" s="194" t="s">
        <v>193</v>
      </c>
      <c r="E237" s="38"/>
      <c r="F237" s="195" t="s">
        <v>4494</v>
      </c>
      <c r="G237" s="38"/>
      <c r="H237" s="38"/>
      <c r="I237" s="196"/>
      <c r="J237" s="38"/>
      <c r="K237" s="38"/>
      <c r="L237" s="39"/>
      <c r="M237" s="197"/>
      <c r="N237" s="198"/>
      <c r="O237" s="77"/>
      <c r="P237" s="77"/>
      <c r="Q237" s="77"/>
      <c r="R237" s="77"/>
      <c r="S237" s="77"/>
      <c r="T237" s="7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T237" s="19" t="s">
        <v>193</v>
      </c>
      <c r="AU237" s="19" t="s">
        <v>92</v>
      </c>
    </row>
    <row r="238" s="2" customFormat="1" ht="24.15" customHeight="1">
      <c r="A238" s="38"/>
      <c r="B238" s="180"/>
      <c r="C238" s="181" t="s">
        <v>546</v>
      </c>
      <c r="D238" s="181" t="s">
        <v>187</v>
      </c>
      <c r="E238" s="182" t="s">
        <v>4496</v>
      </c>
      <c r="F238" s="183" t="s">
        <v>4497</v>
      </c>
      <c r="G238" s="184" t="s">
        <v>383</v>
      </c>
      <c r="H238" s="185">
        <v>1</v>
      </c>
      <c r="I238" s="186"/>
      <c r="J238" s="187">
        <f>ROUND(I238*H238,2)</f>
        <v>0</v>
      </c>
      <c r="K238" s="183" t="s">
        <v>1</v>
      </c>
      <c r="L238" s="39"/>
      <c r="M238" s="188" t="s">
        <v>1</v>
      </c>
      <c r="N238" s="189" t="s">
        <v>42</v>
      </c>
      <c r="O238" s="77"/>
      <c r="P238" s="190">
        <f>O238*H238</f>
        <v>0</v>
      </c>
      <c r="Q238" s="190">
        <v>0.00068000000000000005</v>
      </c>
      <c r="R238" s="190">
        <f>Q238*H238</f>
        <v>0.00068000000000000005</v>
      </c>
      <c r="S238" s="190">
        <v>0</v>
      </c>
      <c r="T238" s="191">
        <f>S238*H238</f>
        <v>0</v>
      </c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R238" s="192" t="s">
        <v>301</v>
      </c>
      <c r="AT238" s="192" t="s">
        <v>187</v>
      </c>
      <c r="AU238" s="192" t="s">
        <v>92</v>
      </c>
      <c r="AY238" s="19" t="s">
        <v>185</v>
      </c>
      <c r="BE238" s="193">
        <f>IF(N238="základní",J238,0)</f>
        <v>0</v>
      </c>
      <c r="BF238" s="193">
        <f>IF(N238="snížená",J238,0)</f>
        <v>0</v>
      </c>
      <c r="BG238" s="193">
        <f>IF(N238="zákl. přenesená",J238,0)</f>
        <v>0</v>
      </c>
      <c r="BH238" s="193">
        <f>IF(N238="sníž. přenesená",J238,0)</f>
        <v>0</v>
      </c>
      <c r="BI238" s="193">
        <f>IF(N238="nulová",J238,0)</f>
        <v>0</v>
      </c>
      <c r="BJ238" s="19" t="s">
        <v>92</v>
      </c>
      <c r="BK238" s="193">
        <f>ROUND(I238*H238,2)</f>
        <v>0</v>
      </c>
      <c r="BL238" s="19" t="s">
        <v>301</v>
      </c>
      <c r="BM238" s="192" t="s">
        <v>4498</v>
      </c>
    </row>
    <row r="239" s="2" customFormat="1">
      <c r="A239" s="38"/>
      <c r="B239" s="39"/>
      <c r="C239" s="38"/>
      <c r="D239" s="194" t="s">
        <v>193</v>
      </c>
      <c r="E239" s="38"/>
      <c r="F239" s="195" t="s">
        <v>4497</v>
      </c>
      <c r="G239" s="38"/>
      <c r="H239" s="38"/>
      <c r="I239" s="196"/>
      <c r="J239" s="38"/>
      <c r="K239" s="38"/>
      <c r="L239" s="39"/>
      <c r="M239" s="197"/>
      <c r="N239" s="198"/>
      <c r="O239" s="77"/>
      <c r="P239" s="77"/>
      <c r="Q239" s="77"/>
      <c r="R239" s="77"/>
      <c r="S239" s="77"/>
      <c r="T239" s="7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T239" s="19" t="s">
        <v>193</v>
      </c>
      <c r="AU239" s="19" t="s">
        <v>92</v>
      </c>
    </row>
    <row r="240" s="2" customFormat="1" ht="16.5" customHeight="1">
      <c r="A240" s="38"/>
      <c r="B240" s="180"/>
      <c r="C240" s="181" t="s">
        <v>553</v>
      </c>
      <c r="D240" s="181" t="s">
        <v>187</v>
      </c>
      <c r="E240" s="182" t="s">
        <v>4499</v>
      </c>
      <c r="F240" s="183" t="s">
        <v>4500</v>
      </c>
      <c r="G240" s="184" t="s">
        <v>383</v>
      </c>
      <c r="H240" s="185">
        <v>1</v>
      </c>
      <c r="I240" s="186"/>
      <c r="J240" s="187">
        <f>ROUND(I240*H240,2)</f>
        <v>0</v>
      </c>
      <c r="K240" s="183" t="s">
        <v>1</v>
      </c>
      <c r="L240" s="39"/>
      <c r="M240" s="188" t="s">
        <v>1</v>
      </c>
      <c r="N240" s="189" t="s">
        <v>42</v>
      </c>
      <c r="O240" s="77"/>
      <c r="P240" s="190">
        <f>O240*H240</f>
        <v>0</v>
      </c>
      <c r="Q240" s="190">
        <v>0.0010399999999999999</v>
      </c>
      <c r="R240" s="190">
        <f>Q240*H240</f>
        <v>0.0010399999999999999</v>
      </c>
      <c r="S240" s="190">
        <v>0</v>
      </c>
      <c r="T240" s="191">
        <f>S240*H240</f>
        <v>0</v>
      </c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R240" s="192" t="s">
        <v>301</v>
      </c>
      <c r="AT240" s="192" t="s">
        <v>187</v>
      </c>
      <c r="AU240" s="192" t="s">
        <v>92</v>
      </c>
      <c r="AY240" s="19" t="s">
        <v>185</v>
      </c>
      <c r="BE240" s="193">
        <f>IF(N240="základní",J240,0)</f>
        <v>0</v>
      </c>
      <c r="BF240" s="193">
        <f>IF(N240="snížená",J240,0)</f>
        <v>0</v>
      </c>
      <c r="BG240" s="193">
        <f>IF(N240="zákl. přenesená",J240,0)</f>
        <v>0</v>
      </c>
      <c r="BH240" s="193">
        <f>IF(N240="sníž. přenesená",J240,0)</f>
        <v>0</v>
      </c>
      <c r="BI240" s="193">
        <f>IF(N240="nulová",J240,0)</f>
        <v>0</v>
      </c>
      <c r="BJ240" s="19" t="s">
        <v>92</v>
      </c>
      <c r="BK240" s="193">
        <f>ROUND(I240*H240,2)</f>
        <v>0</v>
      </c>
      <c r="BL240" s="19" t="s">
        <v>301</v>
      </c>
      <c r="BM240" s="192" t="s">
        <v>4501</v>
      </c>
    </row>
    <row r="241" s="2" customFormat="1">
      <c r="A241" s="38"/>
      <c r="B241" s="39"/>
      <c r="C241" s="38"/>
      <c r="D241" s="194" t="s">
        <v>193</v>
      </c>
      <c r="E241" s="38"/>
      <c r="F241" s="195" t="s">
        <v>4500</v>
      </c>
      <c r="G241" s="38"/>
      <c r="H241" s="38"/>
      <c r="I241" s="196"/>
      <c r="J241" s="38"/>
      <c r="K241" s="38"/>
      <c r="L241" s="39"/>
      <c r="M241" s="197"/>
      <c r="N241" s="198"/>
      <c r="O241" s="77"/>
      <c r="P241" s="77"/>
      <c r="Q241" s="77"/>
      <c r="R241" s="77"/>
      <c r="S241" s="77"/>
      <c r="T241" s="7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T241" s="19" t="s">
        <v>193</v>
      </c>
      <c r="AU241" s="19" t="s">
        <v>92</v>
      </c>
    </row>
    <row r="242" s="2" customFormat="1" ht="16.5" customHeight="1">
      <c r="A242" s="38"/>
      <c r="B242" s="180"/>
      <c r="C242" s="181" t="s">
        <v>559</v>
      </c>
      <c r="D242" s="181" t="s">
        <v>187</v>
      </c>
      <c r="E242" s="182" t="s">
        <v>4502</v>
      </c>
      <c r="F242" s="183" t="s">
        <v>4503</v>
      </c>
      <c r="G242" s="184" t="s">
        <v>383</v>
      </c>
      <c r="H242" s="185">
        <v>1</v>
      </c>
      <c r="I242" s="186"/>
      <c r="J242" s="187">
        <f>ROUND(I242*H242,2)</f>
        <v>0</v>
      </c>
      <c r="K242" s="183" t="s">
        <v>1</v>
      </c>
      <c r="L242" s="39"/>
      <c r="M242" s="188" t="s">
        <v>1</v>
      </c>
      <c r="N242" s="189" t="s">
        <v>42</v>
      </c>
      <c r="O242" s="77"/>
      <c r="P242" s="190">
        <f>O242*H242</f>
        <v>0</v>
      </c>
      <c r="Q242" s="190">
        <v>0.0034499999999999999</v>
      </c>
      <c r="R242" s="190">
        <f>Q242*H242</f>
        <v>0.0034499999999999999</v>
      </c>
      <c r="S242" s="190">
        <v>0</v>
      </c>
      <c r="T242" s="191">
        <f>S242*H242</f>
        <v>0</v>
      </c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R242" s="192" t="s">
        <v>301</v>
      </c>
      <c r="AT242" s="192" t="s">
        <v>187</v>
      </c>
      <c r="AU242" s="192" t="s">
        <v>92</v>
      </c>
      <c r="AY242" s="19" t="s">
        <v>185</v>
      </c>
      <c r="BE242" s="193">
        <f>IF(N242="základní",J242,0)</f>
        <v>0</v>
      </c>
      <c r="BF242" s="193">
        <f>IF(N242="snížená",J242,0)</f>
        <v>0</v>
      </c>
      <c r="BG242" s="193">
        <f>IF(N242="zákl. přenesená",J242,0)</f>
        <v>0</v>
      </c>
      <c r="BH242" s="193">
        <f>IF(N242="sníž. přenesená",J242,0)</f>
        <v>0</v>
      </c>
      <c r="BI242" s="193">
        <f>IF(N242="nulová",J242,0)</f>
        <v>0</v>
      </c>
      <c r="BJ242" s="19" t="s">
        <v>92</v>
      </c>
      <c r="BK242" s="193">
        <f>ROUND(I242*H242,2)</f>
        <v>0</v>
      </c>
      <c r="BL242" s="19" t="s">
        <v>301</v>
      </c>
      <c r="BM242" s="192" t="s">
        <v>4504</v>
      </c>
    </row>
    <row r="243" s="2" customFormat="1">
      <c r="A243" s="38"/>
      <c r="B243" s="39"/>
      <c r="C243" s="38"/>
      <c r="D243" s="194" t="s">
        <v>193</v>
      </c>
      <c r="E243" s="38"/>
      <c r="F243" s="195" t="s">
        <v>4503</v>
      </c>
      <c r="G243" s="38"/>
      <c r="H243" s="38"/>
      <c r="I243" s="196"/>
      <c r="J243" s="38"/>
      <c r="K243" s="38"/>
      <c r="L243" s="39"/>
      <c r="M243" s="197"/>
      <c r="N243" s="198"/>
      <c r="O243" s="77"/>
      <c r="P243" s="77"/>
      <c r="Q243" s="77"/>
      <c r="R243" s="77"/>
      <c r="S243" s="77"/>
      <c r="T243" s="7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T243" s="19" t="s">
        <v>193</v>
      </c>
      <c r="AU243" s="19" t="s">
        <v>92</v>
      </c>
    </row>
    <row r="244" s="2" customFormat="1" ht="24.15" customHeight="1">
      <c r="A244" s="38"/>
      <c r="B244" s="180"/>
      <c r="C244" s="181" t="s">
        <v>564</v>
      </c>
      <c r="D244" s="181" t="s">
        <v>187</v>
      </c>
      <c r="E244" s="182" t="s">
        <v>4505</v>
      </c>
      <c r="F244" s="183" t="s">
        <v>4506</v>
      </c>
      <c r="G244" s="184" t="s">
        <v>383</v>
      </c>
      <c r="H244" s="185">
        <v>1</v>
      </c>
      <c r="I244" s="186"/>
      <c r="J244" s="187">
        <f>ROUND(I244*H244,2)</f>
        <v>0</v>
      </c>
      <c r="K244" s="183" t="s">
        <v>1</v>
      </c>
      <c r="L244" s="39"/>
      <c r="M244" s="188" t="s">
        <v>1</v>
      </c>
      <c r="N244" s="189" t="s">
        <v>42</v>
      </c>
      <c r="O244" s="77"/>
      <c r="P244" s="190">
        <f>O244*H244</f>
        <v>0</v>
      </c>
      <c r="Q244" s="190">
        <v>0.00347</v>
      </c>
      <c r="R244" s="190">
        <f>Q244*H244</f>
        <v>0.00347</v>
      </c>
      <c r="S244" s="190">
        <v>0</v>
      </c>
      <c r="T244" s="191">
        <f>S244*H244</f>
        <v>0</v>
      </c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R244" s="192" t="s">
        <v>301</v>
      </c>
      <c r="AT244" s="192" t="s">
        <v>187</v>
      </c>
      <c r="AU244" s="192" t="s">
        <v>92</v>
      </c>
      <c r="AY244" s="19" t="s">
        <v>185</v>
      </c>
      <c r="BE244" s="193">
        <f>IF(N244="základní",J244,0)</f>
        <v>0</v>
      </c>
      <c r="BF244" s="193">
        <f>IF(N244="snížená",J244,0)</f>
        <v>0</v>
      </c>
      <c r="BG244" s="193">
        <f>IF(N244="zákl. přenesená",J244,0)</f>
        <v>0</v>
      </c>
      <c r="BH244" s="193">
        <f>IF(N244="sníž. přenesená",J244,0)</f>
        <v>0</v>
      </c>
      <c r="BI244" s="193">
        <f>IF(N244="nulová",J244,0)</f>
        <v>0</v>
      </c>
      <c r="BJ244" s="19" t="s">
        <v>92</v>
      </c>
      <c r="BK244" s="193">
        <f>ROUND(I244*H244,2)</f>
        <v>0</v>
      </c>
      <c r="BL244" s="19" t="s">
        <v>301</v>
      </c>
      <c r="BM244" s="192" t="s">
        <v>4507</v>
      </c>
    </row>
    <row r="245" s="2" customFormat="1">
      <c r="A245" s="38"/>
      <c r="B245" s="39"/>
      <c r="C245" s="38"/>
      <c r="D245" s="194" t="s">
        <v>193</v>
      </c>
      <c r="E245" s="38"/>
      <c r="F245" s="195" t="s">
        <v>4506</v>
      </c>
      <c r="G245" s="38"/>
      <c r="H245" s="38"/>
      <c r="I245" s="196"/>
      <c r="J245" s="38"/>
      <c r="K245" s="38"/>
      <c r="L245" s="39"/>
      <c r="M245" s="197"/>
      <c r="N245" s="198"/>
      <c r="O245" s="77"/>
      <c r="P245" s="77"/>
      <c r="Q245" s="77"/>
      <c r="R245" s="77"/>
      <c r="S245" s="77"/>
      <c r="T245" s="7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T245" s="19" t="s">
        <v>193</v>
      </c>
      <c r="AU245" s="19" t="s">
        <v>92</v>
      </c>
    </row>
    <row r="246" s="2" customFormat="1" ht="21.75" customHeight="1">
      <c r="A246" s="38"/>
      <c r="B246" s="180"/>
      <c r="C246" s="181" t="s">
        <v>569</v>
      </c>
      <c r="D246" s="181" t="s">
        <v>187</v>
      </c>
      <c r="E246" s="182" t="s">
        <v>4508</v>
      </c>
      <c r="F246" s="183" t="s">
        <v>4509</v>
      </c>
      <c r="G246" s="184" t="s">
        <v>383</v>
      </c>
      <c r="H246" s="185">
        <v>2</v>
      </c>
      <c r="I246" s="186"/>
      <c r="J246" s="187">
        <f>ROUND(I246*H246,2)</f>
        <v>0</v>
      </c>
      <c r="K246" s="183" t="s">
        <v>1</v>
      </c>
      <c r="L246" s="39"/>
      <c r="M246" s="188" t="s">
        <v>1</v>
      </c>
      <c r="N246" s="189" t="s">
        <v>42</v>
      </c>
      <c r="O246" s="77"/>
      <c r="P246" s="190">
        <f>O246*H246</f>
        <v>0</v>
      </c>
      <c r="Q246" s="190">
        <v>0.00021000000000000001</v>
      </c>
      <c r="R246" s="190">
        <f>Q246*H246</f>
        <v>0.00042000000000000002</v>
      </c>
      <c r="S246" s="190">
        <v>0</v>
      </c>
      <c r="T246" s="191">
        <f>S246*H246</f>
        <v>0</v>
      </c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R246" s="192" t="s">
        <v>301</v>
      </c>
      <c r="AT246" s="192" t="s">
        <v>187</v>
      </c>
      <c r="AU246" s="192" t="s">
        <v>92</v>
      </c>
      <c r="AY246" s="19" t="s">
        <v>185</v>
      </c>
      <c r="BE246" s="193">
        <f>IF(N246="základní",J246,0)</f>
        <v>0</v>
      </c>
      <c r="BF246" s="193">
        <f>IF(N246="snížená",J246,0)</f>
        <v>0</v>
      </c>
      <c r="BG246" s="193">
        <f>IF(N246="zákl. přenesená",J246,0)</f>
        <v>0</v>
      </c>
      <c r="BH246" s="193">
        <f>IF(N246="sníž. přenesená",J246,0)</f>
        <v>0</v>
      </c>
      <c r="BI246" s="193">
        <f>IF(N246="nulová",J246,0)</f>
        <v>0</v>
      </c>
      <c r="BJ246" s="19" t="s">
        <v>92</v>
      </c>
      <c r="BK246" s="193">
        <f>ROUND(I246*H246,2)</f>
        <v>0</v>
      </c>
      <c r="BL246" s="19" t="s">
        <v>301</v>
      </c>
      <c r="BM246" s="192" t="s">
        <v>4510</v>
      </c>
    </row>
    <row r="247" s="2" customFormat="1">
      <c r="A247" s="38"/>
      <c r="B247" s="39"/>
      <c r="C247" s="38"/>
      <c r="D247" s="194" t="s">
        <v>193</v>
      </c>
      <c r="E247" s="38"/>
      <c r="F247" s="195" t="s">
        <v>4509</v>
      </c>
      <c r="G247" s="38"/>
      <c r="H247" s="38"/>
      <c r="I247" s="196"/>
      <c r="J247" s="38"/>
      <c r="K247" s="38"/>
      <c r="L247" s="39"/>
      <c r="M247" s="197"/>
      <c r="N247" s="198"/>
      <c r="O247" s="77"/>
      <c r="P247" s="77"/>
      <c r="Q247" s="77"/>
      <c r="R247" s="77"/>
      <c r="S247" s="77"/>
      <c r="T247" s="7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T247" s="19" t="s">
        <v>193</v>
      </c>
      <c r="AU247" s="19" t="s">
        <v>92</v>
      </c>
    </row>
    <row r="248" s="2" customFormat="1" ht="21.75" customHeight="1">
      <c r="A248" s="38"/>
      <c r="B248" s="180"/>
      <c r="C248" s="181" t="s">
        <v>575</v>
      </c>
      <c r="D248" s="181" t="s">
        <v>187</v>
      </c>
      <c r="E248" s="182" t="s">
        <v>4511</v>
      </c>
      <c r="F248" s="183" t="s">
        <v>4512</v>
      </c>
      <c r="G248" s="184" t="s">
        <v>383</v>
      </c>
      <c r="H248" s="185">
        <v>39</v>
      </c>
      <c r="I248" s="186"/>
      <c r="J248" s="187">
        <f>ROUND(I248*H248,2)</f>
        <v>0</v>
      </c>
      <c r="K248" s="183" t="s">
        <v>1</v>
      </c>
      <c r="L248" s="39"/>
      <c r="M248" s="188" t="s">
        <v>1</v>
      </c>
      <c r="N248" s="189" t="s">
        <v>42</v>
      </c>
      <c r="O248" s="77"/>
      <c r="P248" s="190">
        <f>O248*H248</f>
        <v>0</v>
      </c>
      <c r="Q248" s="190">
        <v>0.00034000000000000002</v>
      </c>
      <c r="R248" s="190">
        <f>Q248*H248</f>
        <v>0.013260000000000001</v>
      </c>
      <c r="S248" s="190">
        <v>0</v>
      </c>
      <c r="T248" s="191">
        <f>S248*H248</f>
        <v>0</v>
      </c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R248" s="192" t="s">
        <v>301</v>
      </c>
      <c r="AT248" s="192" t="s">
        <v>187</v>
      </c>
      <c r="AU248" s="192" t="s">
        <v>92</v>
      </c>
      <c r="AY248" s="19" t="s">
        <v>185</v>
      </c>
      <c r="BE248" s="193">
        <f>IF(N248="základní",J248,0)</f>
        <v>0</v>
      </c>
      <c r="BF248" s="193">
        <f>IF(N248="snížená",J248,0)</f>
        <v>0</v>
      </c>
      <c r="BG248" s="193">
        <f>IF(N248="zákl. přenesená",J248,0)</f>
        <v>0</v>
      </c>
      <c r="BH248" s="193">
        <f>IF(N248="sníž. přenesená",J248,0)</f>
        <v>0</v>
      </c>
      <c r="BI248" s="193">
        <f>IF(N248="nulová",J248,0)</f>
        <v>0</v>
      </c>
      <c r="BJ248" s="19" t="s">
        <v>92</v>
      </c>
      <c r="BK248" s="193">
        <f>ROUND(I248*H248,2)</f>
        <v>0</v>
      </c>
      <c r="BL248" s="19" t="s">
        <v>301</v>
      </c>
      <c r="BM248" s="192" t="s">
        <v>4513</v>
      </c>
    </row>
    <row r="249" s="2" customFormat="1">
      <c r="A249" s="38"/>
      <c r="B249" s="39"/>
      <c r="C249" s="38"/>
      <c r="D249" s="194" t="s">
        <v>193</v>
      </c>
      <c r="E249" s="38"/>
      <c r="F249" s="195" t="s">
        <v>4512</v>
      </c>
      <c r="G249" s="38"/>
      <c r="H249" s="38"/>
      <c r="I249" s="196"/>
      <c r="J249" s="38"/>
      <c r="K249" s="38"/>
      <c r="L249" s="39"/>
      <c r="M249" s="197"/>
      <c r="N249" s="198"/>
      <c r="O249" s="77"/>
      <c r="P249" s="77"/>
      <c r="Q249" s="77"/>
      <c r="R249" s="77"/>
      <c r="S249" s="77"/>
      <c r="T249" s="7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T249" s="19" t="s">
        <v>193</v>
      </c>
      <c r="AU249" s="19" t="s">
        <v>92</v>
      </c>
    </row>
    <row r="250" s="2" customFormat="1" ht="21.75" customHeight="1">
      <c r="A250" s="38"/>
      <c r="B250" s="180"/>
      <c r="C250" s="181" t="s">
        <v>581</v>
      </c>
      <c r="D250" s="181" t="s">
        <v>187</v>
      </c>
      <c r="E250" s="182" t="s">
        <v>4514</v>
      </c>
      <c r="F250" s="183" t="s">
        <v>4515</v>
      </c>
      <c r="G250" s="184" t="s">
        <v>383</v>
      </c>
      <c r="H250" s="185">
        <v>4</v>
      </c>
      <c r="I250" s="186"/>
      <c r="J250" s="187">
        <f>ROUND(I250*H250,2)</f>
        <v>0</v>
      </c>
      <c r="K250" s="183" t="s">
        <v>1</v>
      </c>
      <c r="L250" s="39"/>
      <c r="M250" s="188" t="s">
        <v>1</v>
      </c>
      <c r="N250" s="189" t="s">
        <v>42</v>
      </c>
      <c r="O250" s="77"/>
      <c r="P250" s="190">
        <f>O250*H250</f>
        <v>0</v>
      </c>
      <c r="Q250" s="190">
        <v>0.00050000000000000001</v>
      </c>
      <c r="R250" s="190">
        <f>Q250*H250</f>
        <v>0.002</v>
      </c>
      <c r="S250" s="190">
        <v>0</v>
      </c>
      <c r="T250" s="191">
        <f>S250*H250</f>
        <v>0</v>
      </c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R250" s="192" t="s">
        <v>301</v>
      </c>
      <c r="AT250" s="192" t="s">
        <v>187</v>
      </c>
      <c r="AU250" s="192" t="s">
        <v>92</v>
      </c>
      <c r="AY250" s="19" t="s">
        <v>185</v>
      </c>
      <c r="BE250" s="193">
        <f>IF(N250="základní",J250,0)</f>
        <v>0</v>
      </c>
      <c r="BF250" s="193">
        <f>IF(N250="snížená",J250,0)</f>
        <v>0</v>
      </c>
      <c r="BG250" s="193">
        <f>IF(N250="zákl. přenesená",J250,0)</f>
        <v>0</v>
      </c>
      <c r="BH250" s="193">
        <f>IF(N250="sníž. přenesená",J250,0)</f>
        <v>0</v>
      </c>
      <c r="BI250" s="193">
        <f>IF(N250="nulová",J250,0)</f>
        <v>0</v>
      </c>
      <c r="BJ250" s="19" t="s">
        <v>92</v>
      </c>
      <c r="BK250" s="193">
        <f>ROUND(I250*H250,2)</f>
        <v>0</v>
      </c>
      <c r="BL250" s="19" t="s">
        <v>301</v>
      </c>
      <c r="BM250" s="192" t="s">
        <v>4516</v>
      </c>
    </row>
    <row r="251" s="2" customFormat="1">
      <c r="A251" s="38"/>
      <c r="B251" s="39"/>
      <c r="C251" s="38"/>
      <c r="D251" s="194" t="s">
        <v>193</v>
      </c>
      <c r="E251" s="38"/>
      <c r="F251" s="195" t="s">
        <v>4515</v>
      </c>
      <c r="G251" s="38"/>
      <c r="H251" s="38"/>
      <c r="I251" s="196"/>
      <c r="J251" s="38"/>
      <c r="K251" s="38"/>
      <c r="L251" s="39"/>
      <c r="M251" s="197"/>
      <c r="N251" s="198"/>
      <c r="O251" s="77"/>
      <c r="P251" s="77"/>
      <c r="Q251" s="77"/>
      <c r="R251" s="77"/>
      <c r="S251" s="77"/>
      <c r="T251" s="7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T251" s="19" t="s">
        <v>193</v>
      </c>
      <c r="AU251" s="19" t="s">
        <v>92</v>
      </c>
    </row>
    <row r="252" s="2" customFormat="1" ht="21.75" customHeight="1">
      <c r="A252" s="38"/>
      <c r="B252" s="180"/>
      <c r="C252" s="181" t="s">
        <v>589</v>
      </c>
      <c r="D252" s="181" t="s">
        <v>187</v>
      </c>
      <c r="E252" s="182" t="s">
        <v>4517</v>
      </c>
      <c r="F252" s="183" t="s">
        <v>4518</v>
      </c>
      <c r="G252" s="184" t="s">
        <v>383</v>
      </c>
      <c r="H252" s="185">
        <v>5</v>
      </c>
      <c r="I252" s="186"/>
      <c r="J252" s="187">
        <f>ROUND(I252*H252,2)</f>
        <v>0</v>
      </c>
      <c r="K252" s="183" t="s">
        <v>1</v>
      </c>
      <c r="L252" s="39"/>
      <c r="M252" s="188" t="s">
        <v>1</v>
      </c>
      <c r="N252" s="189" t="s">
        <v>42</v>
      </c>
      <c r="O252" s="77"/>
      <c r="P252" s="190">
        <f>O252*H252</f>
        <v>0</v>
      </c>
      <c r="Q252" s="190">
        <v>0.00107</v>
      </c>
      <c r="R252" s="190">
        <f>Q252*H252</f>
        <v>0.0053499999999999997</v>
      </c>
      <c r="S252" s="190">
        <v>0</v>
      </c>
      <c r="T252" s="191">
        <f>S252*H252</f>
        <v>0</v>
      </c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R252" s="192" t="s">
        <v>301</v>
      </c>
      <c r="AT252" s="192" t="s">
        <v>187</v>
      </c>
      <c r="AU252" s="192" t="s">
        <v>92</v>
      </c>
      <c r="AY252" s="19" t="s">
        <v>185</v>
      </c>
      <c r="BE252" s="193">
        <f>IF(N252="základní",J252,0)</f>
        <v>0</v>
      </c>
      <c r="BF252" s="193">
        <f>IF(N252="snížená",J252,0)</f>
        <v>0</v>
      </c>
      <c r="BG252" s="193">
        <f>IF(N252="zákl. přenesená",J252,0)</f>
        <v>0</v>
      </c>
      <c r="BH252" s="193">
        <f>IF(N252="sníž. přenesená",J252,0)</f>
        <v>0</v>
      </c>
      <c r="BI252" s="193">
        <f>IF(N252="nulová",J252,0)</f>
        <v>0</v>
      </c>
      <c r="BJ252" s="19" t="s">
        <v>92</v>
      </c>
      <c r="BK252" s="193">
        <f>ROUND(I252*H252,2)</f>
        <v>0</v>
      </c>
      <c r="BL252" s="19" t="s">
        <v>301</v>
      </c>
      <c r="BM252" s="192" t="s">
        <v>4519</v>
      </c>
    </row>
    <row r="253" s="2" customFormat="1">
      <c r="A253" s="38"/>
      <c r="B253" s="39"/>
      <c r="C253" s="38"/>
      <c r="D253" s="194" t="s">
        <v>193</v>
      </c>
      <c r="E253" s="38"/>
      <c r="F253" s="195" t="s">
        <v>4518</v>
      </c>
      <c r="G253" s="38"/>
      <c r="H253" s="38"/>
      <c r="I253" s="196"/>
      <c r="J253" s="38"/>
      <c r="K253" s="38"/>
      <c r="L253" s="39"/>
      <c r="M253" s="197"/>
      <c r="N253" s="198"/>
      <c r="O253" s="77"/>
      <c r="P253" s="77"/>
      <c r="Q253" s="77"/>
      <c r="R253" s="77"/>
      <c r="S253" s="77"/>
      <c r="T253" s="7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T253" s="19" t="s">
        <v>193</v>
      </c>
      <c r="AU253" s="19" t="s">
        <v>92</v>
      </c>
    </row>
    <row r="254" s="2" customFormat="1" ht="24.15" customHeight="1">
      <c r="A254" s="38"/>
      <c r="B254" s="180"/>
      <c r="C254" s="181" t="s">
        <v>596</v>
      </c>
      <c r="D254" s="181" t="s">
        <v>187</v>
      </c>
      <c r="E254" s="182" t="s">
        <v>4520</v>
      </c>
      <c r="F254" s="183" t="s">
        <v>4521</v>
      </c>
      <c r="G254" s="184" t="s">
        <v>383</v>
      </c>
      <c r="H254" s="185">
        <v>1</v>
      </c>
      <c r="I254" s="186"/>
      <c r="J254" s="187">
        <f>ROUND(I254*H254,2)</f>
        <v>0</v>
      </c>
      <c r="K254" s="183" t="s">
        <v>1</v>
      </c>
      <c r="L254" s="39"/>
      <c r="M254" s="188" t="s">
        <v>1</v>
      </c>
      <c r="N254" s="189" t="s">
        <v>42</v>
      </c>
      <c r="O254" s="77"/>
      <c r="P254" s="190">
        <f>O254*H254</f>
        <v>0</v>
      </c>
      <c r="Q254" s="190">
        <v>0.00056999999999999998</v>
      </c>
      <c r="R254" s="190">
        <f>Q254*H254</f>
        <v>0.00056999999999999998</v>
      </c>
      <c r="S254" s="190">
        <v>0</v>
      </c>
      <c r="T254" s="191">
        <f>S254*H254</f>
        <v>0</v>
      </c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R254" s="192" t="s">
        <v>301</v>
      </c>
      <c r="AT254" s="192" t="s">
        <v>187</v>
      </c>
      <c r="AU254" s="192" t="s">
        <v>92</v>
      </c>
      <c r="AY254" s="19" t="s">
        <v>185</v>
      </c>
      <c r="BE254" s="193">
        <f>IF(N254="základní",J254,0)</f>
        <v>0</v>
      </c>
      <c r="BF254" s="193">
        <f>IF(N254="snížená",J254,0)</f>
        <v>0</v>
      </c>
      <c r="BG254" s="193">
        <f>IF(N254="zákl. přenesená",J254,0)</f>
        <v>0</v>
      </c>
      <c r="BH254" s="193">
        <f>IF(N254="sníž. přenesená",J254,0)</f>
        <v>0</v>
      </c>
      <c r="BI254" s="193">
        <f>IF(N254="nulová",J254,0)</f>
        <v>0</v>
      </c>
      <c r="BJ254" s="19" t="s">
        <v>92</v>
      </c>
      <c r="BK254" s="193">
        <f>ROUND(I254*H254,2)</f>
        <v>0</v>
      </c>
      <c r="BL254" s="19" t="s">
        <v>301</v>
      </c>
      <c r="BM254" s="192" t="s">
        <v>4522</v>
      </c>
    </row>
    <row r="255" s="2" customFormat="1">
      <c r="A255" s="38"/>
      <c r="B255" s="39"/>
      <c r="C255" s="38"/>
      <c r="D255" s="194" t="s">
        <v>193</v>
      </c>
      <c r="E255" s="38"/>
      <c r="F255" s="195" t="s">
        <v>4521</v>
      </c>
      <c r="G255" s="38"/>
      <c r="H255" s="38"/>
      <c r="I255" s="196"/>
      <c r="J255" s="38"/>
      <c r="K255" s="38"/>
      <c r="L255" s="39"/>
      <c r="M255" s="197"/>
      <c r="N255" s="198"/>
      <c r="O255" s="77"/>
      <c r="P255" s="77"/>
      <c r="Q255" s="77"/>
      <c r="R255" s="77"/>
      <c r="S255" s="77"/>
      <c r="T255" s="7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T255" s="19" t="s">
        <v>193</v>
      </c>
      <c r="AU255" s="19" t="s">
        <v>92</v>
      </c>
    </row>
    <row r="256" s="2" customFormat="1" ht="24.15" customHeight="1">
      <c r="A256" s="38"/>
      <c r="B256" s="180"/>
      <c r="C256" s="181" t="s">
        <v>602</v>
      </c>
      <c r="D256" s="181" t="s">
        <v>187</v>
      </c>
      <c r="E256" s="182" t="s">
        <v>4523</v>
      </c>
      <c r="F256" s="183" t="s">
        <v>4524</v>
      </c>
      <c r="G256" s="184" t="s">
        <v>383</v>
      </c>
      <c r="H256" s="185">
        <v>4</v>
      </c>
      <c r="I256" s="186"/>
      <c r="J256" s="187">
        <f>ROUND(I256*H256,2)</f>
        <v>0</v>
      </c>
      <c r="K256" s="183" t="s">
        <v>1</v>
      </c>
      <c r="L256" s="39"/>
      <c r="M256" s="188" t="s">
        <v>1</v>
      </c>
      <c r="N256" s="189" t="s">
        <v>42</v>
      </c>
      <c r="O256" s="77"/>
      <c r="P256" s="190">
        <f>O256*H256</f>
        <v>0</v>
      </c>
      <c r="Q256" s="190">
        <v>0.00080000000000000004</v>
      </c>
      <c r="R256" s="190">
        <f>Q256*H256</f>
        <v>0.0032000000000000002</v>
      </c>
      <c r="S256" s="190">
        <v>0</v>
      </c>
      <c r="T256" s="191">
        <f>S256*H256</f>
        <v>0</v>
      </c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R256" s="192" t="s">
        <v>301</v>
      </c>
      <c r="AT256" s="192" t="s">
        <v>187</v>
      </c>
      <c r="AU256" s="192" t="s">
        <v>92</v>
      </c>
      <c r="AY256" s="19" t="s">
        <v>185</v>
      </c>
      <c r="BE256" s="193">
        <f>IF(N256="základní",J256,0)</f>
        <v>0</v>
      </c>
      <c r="BF256" s="193">
        <f>IF(N256="snížená",J256,0)</f>
        <v>0</v>
      </c>
      <c r="BG256" s="193">
        <f>IF(N256="zákl. přenesená",J256,0)</f>
        <v>0</v>
      </c>
      <c r="BH256" s="193">
        <f>IF(N256="sníž. přenesená",J256,0)</f>
        <v>0</v>
      </c>
      <c r="BI256" s="193">
        <f>IF(N256="nulová",J256,0)</f>
        <v>0</v>
      </c>
      <c r="BJ256" s="19" t="s">
        <v>92</v>
      </c>
      <c r="BK256" s="193">
        <f>ROUND(I256*H256,2)</f>
        <v>0</v>
      </c>
      <c r="BL256" s="19" t="s">
        <v>301</v>
      </c>
      <c r="BM256" s="192" t="s">
        <v>4525</v>
      </c>
    </row>
    <row r="257" s="2" customFormat="1">
      <c r="A257" s="38"/>
      <c r="B257" s="39"/>
      <c r="C257" s="38"/>
      <c r="D257" s="194" t="s">
        <v>193</v>
      </c>
      <c r="E257" s="38"/>
      <c r="F257" s="195" t="s">
        <v>4524</v>
      </c>
      <c r="G257" s="38"/>
      <c r="H257" s="38"/>
      <c r="I257" s="196"/>
      <c r="J257" s="38"/>
      <c r="K257" s="38"/>
      <c r="L257" s="39"/>
      <c r="M257" s="197"/>
      <c r="N257" s="198"/>
      <c r="O257" s="77"/>
      <c r="P257" s="77"/>
      <c r="Q257" s="77"/>
      <c r="R257" s="77"/>
      <c r="S257" s="77"/>
      <c r="T257" s="7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T257" s="19" t="s">
        <v>193</v>
      </c>
      <c r="AU257" s="19" t="s">
        <v>92</v>
      </c>
    </row>
    <row r="258" s="2" customFormat="1" ht="24.15" customHeight="1">
      <c r="A258" s="38"/>
      <c r="B258" s="180"/>
      <c r="C258" s="181" t="s">
        <v>608</v>
      </c>
      <c r="D258" s="181" t="s">
        <v>187</v>
      </c>
      <c r="E258" s="182" t="s">
        <v>4526</v>
      </c>
      <c r="F258" s="183" t="s">
        <v>4527</v>
      </c>
      <c r="G258" s="184" t="s">
        <v>383</v>
      </c>
      <c r="H258" s="185">
        <v>2</v>
      </c>
      <c r="I258" s="186"/>
      <c r="J258" s="187">
        <f>ROUND(I258*H258,2)</f>
        <v>0</v>
      </c>
      <c r="K258" s="183" t="s">
        <v>1</v>
      </c>
      <c r="L258" s="39"/>
      <c r="M258" s="188" t="s">
        <v>1</v>
      </c>
      <c r="N258" s="189" t="s">
        <v>42</v>
      </c>
      <c r="O258" s="77"/>
      <c r="P258" s="190">
        <f>O258*H258</f>
        <v>0</v>
      </c>
      <c r="Q258" s="190">
        <v>0.0011999999999999999</v>
      </c>
      <c r="R258" s="190">
        <f>Q258*H258</f>
        <v>0.0023999999999999998</v>
      </c>
      <c r="S258" s="190">
        <v>0</v>
      </c>
      <c r="T258" s="191">
        <f>S258*H258</f>
        <v>0</v>
      </c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R258" s="192" t="s">
        <v>301</v>
      </c>
      <c r="AT258" s="192" t="s">
        <v>187</v>
      </c>
      <c r="AU258" s="192" t="s">
        <v>92</v>
      </c>
      <c r="AY258" s="19" t="s">
        <v>185</v>
      </c>
      <c r="BE258" s="193">
        <f>IF(N258="základní",J258,0)</f>
        <v>0</v>
      </c>
      <c r="BF258" s="193">
        <f>IF(N258="snížená",J258,0)</f>
        <v>0</v>
      </c>
      <c r="BG258" s="193">
        <f>IF(N258="zákl. přenesená",J258,0)</f>
        <v>0</v>
      </c>
      <c r="BH258" s="193">
        <f>IF(N258="sníž. přenesená",J258,0)</f>
        <v>0</v>
      </c>
      <c r="BI258" s="193">
        <f>IF(N258="nulová",J258,0)</f>
        <v>0</v>
      </c>
      <c r="BJ258" s="19" t="s">
        <v>92</v>
      </c>
      <c r="BK258" s="193">
        <f>ROUND(I258*H258,2)</f>
        <v>0</v>
      </c>
      <c r="BL258" s="19" t="s">
        <v>301</v>
      </c>
      <c r="BM258" s="192" t="s">
        <v>4528</v>
      </c>
    </row>
    <row r="259" s="2" customFormat="1">
      <c r="A259" s="38"/>
      <c r="B259" s="39"/>
      <c r="C259" s="38"/>
      <c r="D259" s="194" t="s">
        <v>193</v>
      </c>
      <c r="E259" s="38"/>
      <c r="F259" s="195" t="s">
        <v>4527</v>
      </c>
      <c r="G259" s="38"/>
      <c r="H259" s="38"/>
      <c r="I259" s="196"/>
      <c r="J259" s="38"/>
      <c r="K259" s="38"/>
      <c r="L259" s="39"/>
      <c r="M259" s="197"/>
      <c r="N259" s="198"/>
      <c r="O259" s="77"/>
      <c r="P259" s="77"/>
      <c r="Q259" s="77"/>
      <c r="R259" s="77"/>
      <c r="S259" s="77"/>
      <c r="T259" s="7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T259" s="19" t="s">
        <v>193</v>
      </c>
      <c r="AU259" s="19" t="s">
        <v>92</v>
      </c>
    </row>
    <row r="260" s="2" customFormat="1" ht="37.8" customHeight="1">
      <c r="A260" s="38"/>
      <c r="B260" s="180"/>
      <c r="C260" s="181" t="s">
        <v>613</v>
      </c>
      <c r="D260" s="181" t="s">
        <v>187</v>
      </c>
      <c r="E260" s="182" t="s">
        <v>4529</v>
      </c>
      <c r="F260" s="183" t="s">
        <v>4530</v>
      </c>
      <c r="G260" s="184" t="s">
        <v>383</v>
      </c>
      <c r="H260" s="185">
        <v>101</v>
      </c>
      <c r="I260" s="186"/>
      <c r="J260" s="187">
        <f>ROUND(I260*H260,2)</f>
        <v>0</v>
      </c>
      <c r="K260" s="183" t="s">
        <v>1</v>
      </c>
      <c r="L260" s="39"/>
      <c r="M260" s="188" t="s">
        <v>1</v>
      </c>
      <c r="N260" s="189" t="s">
        <v>42</v>
      </c>
      <c r="O260" s="77"/>
      <c r="P260" s="190">
        <f>O260*H260</f>
        <v>0</v>
      </c>
      <c r="Q260" s="190">
        <v>0.0018500000000000001</v>
      </c>
      <c r="R260" s="190">
        <f>Q260*H260</f>
        <v>0.18685000000000002</v>
      </c>
      <c r="S260" s="190">
        <v>0</v>
      </c>
      <c r="T260" s="191">
        <f>S260*H260</f>
        <v>0</v>
      </c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R260" s="192" t="s">
        <v>301</v>
      </c>
      <c r="AT260" s="192" t="s">
        <v>187</v>
      </c>
      <c r="AU260" s="192" t="s">
        <v>92</v>
      </c>
      <c r="AY260" s="19" t="s">
        <v>185</v>
      </c>
      <c r="BE260" s="193">
        <f>IF(N260="základní",J260,0)</f>
        <v>0</v>
      </c>
      <c r="BF260" s="193">
        <f>IF(N260="snížená",J260,0)</f>
        <v>0</v>
      </c>
      <c r="BG260" s="193">
        <f>IF(N260="zákl. přenesená",J260,0)</f>
        <v>0</v>
      </c>
      <c r="BH260" s="193">
        <f>IF(N260="sníž. přenesená",J260,0)</f>
        <v>0</v>
      </c>
      <c r="BI260" s="193">
        <f>IF(N260="nulová",J260,0)</f>
        <v>0</v>
      </c>
      <c r="BJ260" s="19" t="s">
        <v>92</v>
      </c>
      <c r="BK260" s="193">
        <f>ROUND(I260*H260,2)</f>
        <v>0</v>
      </c>
      <c r="BL260" s="19" t="s">
        <v>301</v>
      </c>
      <c r="BM260" s="192" t="s">
        <v>4531</v>
      </c>
    </row>
    <row r="261" s="2" customFormat="1">
      <c r="A261" s="38"/>
      <c r="B261" s="39"/>
      <c r="C261" s="38"/>
      <c r="D261" s="194" t="s">
        <v>193</v>
      </c>
      <c r="E261" s="38"/>
      <c r="F261" s="195" t="s">
        <v>4530</v>
      </c>
      <c r="G261" s="38"/>
      <c r="H261" s="38"/>
      <c r="I261" s="196"/>
      <c r="J261" s="38"/>
      <c r="K261" s="38"/>
      <c r="L261" s="39"/>
      <c r="M261" s="197"/>
      <c r="N261" s="198"/>
      <c r="O261" s="77"/>
      <c r="P261" s="77"/>
      <c r="Q261" s="77"/>
      <c r="R261" s="77"/>
      <c r="S261" s="77"/>
      <c r="T261" s="7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T261" s="19" t="s">
        <v>193</v>
      </c>
      <c r="AU261" s="19" t="s">
        <v>92</v>
      </c>
    </row>
    <row r="262" s="14" customFormat="1">
      <c r="A262" s="14"/>
      <c r="B262" s="219"/>
      <c r="C262" s="14"/>
      <c r="D262" s="194" t="s">
        <v>194</v>
      </c>
      <c r="E262" s="220" t="s">
        <v>1</v>
      </c>
      <c r="F262" s="221" t="s">
        <v>4532</v>
      </c>
      <c r="G262" s="14"/>
      <c r="H262" s="220" t="s">
        <v>1</v>
      </c>
      <c r="I262" s="222"/>
      <c r="J262" s="14"/>
      <c r="K262" s="14"/>
      <c r="L262" s="219"/>
      <c r="M262" s="223"/>
      <c r="N262" s="224"/>
      <c r="O262" s="224"/>
      <c r="P262" s="224"/>
      <c r="Q262" s="224"/>
      <c r="R262" s="224"/>
      <c r="S262" s="224"/>
      <c r="T262" s="225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20" t="s">
        <v>194</v>
      </c>
      <c r="AU262" s="220" t="s">
        <v>92</v>
      </c>
      <c r="AV262" s="14" t="s">
        <v>84</v>
      </c>
      <c r="AW262" s="14" t="s">
        <v>32</v>
      </c>
      <c r="AX262" s="14" t="s">
        <v>76</v>
      </c>
      <c r="AY262" s="220" t="s">
        <v>185</v>
      </c>
    </row>
    <row r="263" s="13" customFormat="1">
      <c r="A263" s="13"/>
      <c r="B263" s="199"/>
      <c r="C263" s="13"/>
      <c r="D263" s="194" t="s">
        <v>194</v>
      </c>
      <c r="E263" s="200" t="s">
        <v>1</v>
      </c>
      <c r="F263" s="201" t="s">
        <v>336</v>
      </c>
      <c r="G263" s="13"/>
      <c r="H263" s="202">
        <v>20</v>
      </c>
      <c r="I263" s="203"/>
      <c r="J263" s="13"/>
      <c r="K263" s="13"/>
      <c r="L263" s="199"/>
      <c r="M263" s="204"/>
      <c r="N263" s="205"/>
      <c r="O263" s="205"/>
      <c r="P263" s="205"/>
      <c r="Q263" s="205"/>
      <c r="R263" s="205"/>
      <c r="S263" s="205"/>
      <c r="T263" s="206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00" t="s">
        <v>194</v>
      </c>
      <c r="AU263" s="200" t="s">
        <v>92</v>
      </c>
      <c r="AV263" s="13" t="s">
        <v>92</v>
      </c>
      <c r="AW263" s="13" t="s">
        <v>32</v>
      </c>
      <c r="AX263" s="13" t="s">
        <v>76</v>
      </c>
      <c r="AY263" s="200" t="s">
        <v>185</v>
      </c>
    </row>
    <row r="264" s="14" customFormat="1">
      <c r="A264" s="14"/>
      <c r="B264" s="219"/>
      <c r="C264" s="14"/>
      <c r="D264" s="194" t="s">
        <v>194</v>
      </c>
      <c r="E264" s="220" t="s">
        <v>1</v>
      </c>
      <c r="F264" s="221" t="s">
        <v>4533</v>
      </c>
      <c r="G264" s="14"/>
      <c r="H264" s="220" t="s">
        <v>1</v>
      </c>
      <c r="I264" s="222"/>
      <c r="J264" s="14"/>
      <c r="K264" s="14"/>
      <c r="L264" s="219"/>
      <c r="M264" s="223"/>
      <c r="N264" s="224"/>
      <c r="O264" s="224"/>
      <c r="P264" s="224"/>
      <c r="Q264" s="224"/>
      <c r="R264" s="224"/>
      <c r="S264" s="224"/>
      <c r="T264" s="225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20" t="s">
        <v>194</v>
      </c>
      <c r="AU264" s="220" t="s">
        <v>92</v>
      </c>
      <c r="AV264" s="14" t="s">
        <v>84</v>
      </c>
      <c r="AW264" s="14" t="s">
        <v>32</v>
      </c>
      <c r="AX264" s="14" t="s">
        <v>76</v>
      </c>
      <c r="AY264" s="220" t="s">
        <v>185</v>
      </c>
    </row>
    <row r="265" s="13" customFormat="1">
      <c r="A265" s="13"/>
      <c r="B265" s="199"/>
      <c r="C265" s="13"/>
      <c r="D265" s="194" t="s">
        <v>194</v>
      </c>
      <c r="E265" s="200" t="s">
        <v>1</v>
      </c>
      <c r="F265" s="201" t="s">
        <v>747</v>
      </c>
      <c r="G265" s="13"/>
      <c r="H265" s="202">
        <v>81</v>
      </c>
      <c r="I265" s="203"/>
      <c r="J265" s="13"/>
      <c r="K265" s="13"/>
      <c r="L265" s="199"/>
      <c r="M265" s="204"/>
      <c r="N265" s="205"/>
      <c r="O265" s="205"/>
      <c r="P265" s="205"/>
      <c r="Q265" s="205"/>
      <c r="R265" s="205"/>
      <c r="S265" s="205"/>
      <c r="T265" s="206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00" t="s">
        <v>194</v>
      </c>
      <c r="AU265" s="200" t="s">
        <v>92</v>
      </c>
      <c r="AV265" s="13" t="s">
        <v>92</v>
      </c>
      <c r="AW265" s="13" t="s">
        <v>32</v>
      </c>
      <c r="AX265" s="13" t="s">
        <v>76</v>
      </c>
      <c r="AY265" s="200" t="s">
        <v>185</v>
      </c>
    </row>
    <row r="266" s="15" customFormat="1">
      <c r="A266" s="15"/>
      <c r="B266" s="226"/>
      <c r="C266" s="15"/>
      <c r="D266" s="194" t="s">
        <v>194</v>
      </c>
      <c r="E266" s="227" t="s">
        <v>1</v>
      </c>
      <c r="F266" s="228" t="s">
        <v>276</v>
      </c>
      <c r="G266" s="15"/>
      <c r="H266" s="229">
        <v>101</v>
      </c>
      <c r="I266" s="230"/>
      <c r="J266" s="15"/>
      <c r="K266" s="15"/>
      <c r="L266" s="226"/>
      <c r="M266" s="231"/>
      <c r="N266" s="232"/>
      <c r="O266" s="232"/>
      <c r="P266" s="232"/>
      <c r="Q266" s="232"/>
      <c r="R266" s="232"/>
      <c r="S266" s="232"/>
      <c r="T266" s="233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T266" s="227" t="s">
        <v>194</v>
      </c>
      <c r="AU266" s="227" t="s">
        <v>92</v>
      </c>
      <c r="AV266" s="15" t="s">
        <v>191</v>
      </c>
      <c r="AW266" s="15" t="s">
        <v>32</v>
      </c>
      <c r="AX266" s="15" t="s">
        <v>84</v>
      </c>
      <c r="AY266" s="227" t="s">
        <v>185</v>
      </c>
    </row>
    <row r="267" s="2" customFormat="1" ht="21.75" customHeight="1">
      <c r="A267" s="38"/>
      <c r="B267" s="180"/>
      <c r="C267" s="181" t="s">
        <v>618</v>
      </c>
      <c r="D267" s="181" t="s">
        <v>187</v>
      </c>
      <c r="E267" s="182" t="s">
        <v>4534</v>
      </c>
      <c r="F267" s="183" t="s">
        <v>4535</v>
      </c>
      <c r="G267" s="184" t="s">
        <v>584</v>
      </c>
      <c r="H267" s="185">
        <v>902</v>
      </c>
      <c r="I267" s="186"/>
      <c r="J267" s="187">
        <f>ROUND(I267*H267,2)</f>
        <v>0</v>
      </c>
      <c r="K267" s="183" t="s">
        <v>1</v>
      </c>
      <c r="L267" s="39"/>
      <c r="M267" s="188" t="s">
        <v>1</v>
      </c>
      <c r="N267" s="189" t="s">
        <v>42</v>
      </c>
      <c r="O267" s="77"/>
      <c r="P267" s="190">
        <f>O267*H267</f>
        <v>0</v>
      </c>
      <c r="Q267" s="190">
        <v>1.0000000000000001E-05</v>
      </c>
      <c r="R267" s="190">
        <f>Q267*H267</f>
        <v>0.0090200000000000002</v>
      </c>
      <c r="S267" s="190">
        <v>0</v>
      </c>
      <c r="T267" s="191">
        <f>S267*H267</f>
        <v>0</v>
      </c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R267" s="192" t="s">
        <v>301</v>
      </c>
      <c r="AT267" s="192" t="s">
        <v>187</v>
      </c>
      <c r="AU267" s="192" t="s">
        <v>92</v>
      </c>
      <c r="AY267" s="19" t="s">
        <v>185</v>
      </c>
      <c r="BE267" s="193">
        <f>IF(N267="základní",J267,0)</f>
        <v>0</v>
      </c>
      <c r="BF267" s="193">
        <f>IF(N267="snížená",J267,0)</f>
        <v>0</v>
      </c>
      <c r="BG267" s="193">
        <f>IF(N267="zákl. přenesená",J267,0)</f>
        <v>0</v>
      </c>
      <c r="BH267" s="193">
        <f>IF(N267="sníž. přenesená",J267,0)</f>
        <v>0</v>
      </c>
      <c r="BI267" s="193">
        <f>IF(N267="nulová",J267,0)</f>
        <v>0</v>
      </c>
      <c r="BJ267" s="19" t="s">
        <v>92</v>
      </c>
      <c r="BK267" s="193">
        <f>ROUND(I267*H267,2)</f>
        <v>0</v>
      </c>
      <c r="BL267" s="19" t="s">
        <v>301</v>
      </c>
      <c r="BM267" s="192" t="s">
        <v>4536</v>
      </c>
    </row>
    <row r="268" s="2" customFormat="1">
      <c r="A268" s="38"/>
      <c r="B268" s="39"/>
      <c r="C268" s="38"/>
      <c r="D268" s="194" t="s">
        <v>193</v>
      </c>
      <c r="E268" s="38"/>
      <c r="F268" s="195" t="s">
        <v>4535</v>
      </c>
      <c r="G268" s="38"/>
      <c r="H268" s="38"/>
      <c r="I268" s="196"/>
      <c r="J268" s="38"/>
      <c r="K268" s="38"/>
      <c r="L268" s="39"/>
      <c r="M268" s="197"/>
      <c r="N268" s="198"/>
      <c r="O268" s="77"/>
      <c r="P268" s="77"/>
      <c r="Q268" s="77"/>
      <c r="R268" s="77"/>
      <c r="S268" s="77"/>
      <c r="T268" s="7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T268" s="19" t="s">
        <v>193</v>
      </c>
      <c r="AU268" s="19" t="s">
        <v>92</v>
      </c>
    </row>
    <row r="269" s="2" customFormat="1" ht="24.15" customHeight="1">
      <c r="A269" s="38"/>
      <c r="B269" s="180"/>
      <c r="C269" s="181" t="s">
        <v>623</v>
      </c>
      <c r="D269" s="181" t="s">
        <v>187</v>
      </c>
      <c r="E269" s="182" t="s">
        <v>4537</v>
      </c>
      <c r="F269" s="183" t="s">
        <v>4538</v>
      </c>
      <c r="G269" s="184" t="s">
        <v>584</v>
      </c>
      <c r="H269" s="185">
        <v>866</v>
      </c>
      <c r="I269" s="186"/>
      <c r="J269" s="187">
        <f>ROUND(I269*H269,2)</f>
        <v>0</v>
      </c>
      <c r="K269" s="183" t="s">
        <v>1</v>
      </c>
      <c r="L269" s="39"/>
      <c r="M269" s="188" t="s">
        <v>1</v>
      </c>
      <c r="N269" s="189" t="s">
        <v>42</v>
      </c>
      <c r="O269" s="77"/>
      <c r="P269" s="190">
        <f>O269*H269</f>
        <v>0</v>
      </c>
      <c r="Q269" s="190">
        <v>2.0000000000000002E-05</v>
      </c>
      <c r="R269" s="190">
        <f>Q269*H269</f>
        <v>0.017320000000000002</v>
      </c>
      <c r="S269" s="190">
        <v>0</v>
      </c>
      <c r="T269" s="191">
        <f>S269*H269</f>
        <v>0</v>
      </c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R269" s="192" t="s">
        <v>301</v>
      </c>
      <c r="AT269" s="192" t="s">
        <v>187</v>
      </c>
      <c r="AU269" s="192" t="s">
        <v>92</v>
      </c>
      <c r="AY269" s="19" t="s">
        <v>185</v>
      </c>
      <c r="BE269" s="193">
        <f>IF(N269="základní",J269,0)</f>
        <v>0</v>
      </c>
      <c r="BF269" s="193">
        <f>IF(N269="snížená",J269,0)</f>
        <v>0</v>
      </c>
      <c r="BG269" s="193">
        <f>IF(N269="zákl. přenesená",J269,0)</f>
        <v>0</v>
      </c>
      <c r="BH269" s="193">
        <f>IF(N269="sníž. přenesená",J269,0)</f>
        <v>0</v>
      </c>
      <c r="BI269" s="193">
        <f>IF(N269="nulová",J269,0)</f>
        <v>0</v>
      </c>
      <c r="BJ269" s="19" t="s">
        <v>92</v>
      </c>
      <c r="BK269" s="193">
        <f>ROUND(I269*H269,2)</f>
        <v>0</v>
      </c>
      <c r="BL269" s="19" t="s">
        <v>301</v>
      </c>
      <c r="BM269" s="192" t="s">
        <v>4539</v>
      </c>
    </row>
    <row r="270" s="2" customFormat="1">
      <c r="A270" s="38"/>
      <c r="B270" s="39"/>
      <c r="C270" s="38"/>
      <c r="D270" s="194" t="s">
        <v>193</v>
      </c>
      <c r="E270" s="38"/>
      <c r="F270" s="195" t="s">
        <v>4538</v>
      </c>
      <c r="G270" s="38"/>
      <c r="H270" s="38"/>
      <c r="I270" s="196"/>
      <c r="J270" s="38"/>
      <c r="K270" s="38"/>
      <c r="L270" s="39"/>
      <c r="M270" s="197"/>
      <c r="N270" s="198"/>
      <c r="O270" s="77"/>
      <c r="P270" s="77"/>
      <c r="Q270" s="77"/>
      <c r="R270" s="77"/>
      <c r="S270" s="77"/>
      <c r="T270" s="7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T270" s="19" t="s">
        <v>193</v>
      </c>
      <c r="AU270" s="19" t="s">
        <v>92</v>
      </c>
    </row>
    <row r="271" s="2" customFormat="1" ht="24.15" customHeight="1">
      <c r="A271" s="38"/>
      <c r="B271" s="180"/>
      <c r="C271" s="181" t="s">
        <v>628</v>
      </c>
      <c r="D271" s="181" t="s">
        <v>187</v>
      </c>
      <c r="E271" s="182" t="s">
        <v>4540</v>
      </c>
      <c r="F271" s="183" t="s">
        <v>4541</v>
      </c>
      <c r="G271" s="184" t="s">
        <v>584</v>
      </c>
      <c r="H271" s="185">
        <v>36</v>
      </c>
      <c r="I271" s="186"/>
      <c r="J271" s="187">
        <f>ROUND(I271*H271,2)</f>
        <v>0</v>
      </c>
      <c r="K271" s="183" t="s">
        <v>1</v>
      </c>
      <c r="L271" s="39"/>
      <c r="M271" s="188" t="s">
        <v>1</v>
      </c>
      <c r="N271" s="189" t="s">
        <v>42</v>
      </c>
      <c r="O271" s="77"/>
      <c r="P271" s="190">
        <f>O271*H271</f>
        <v>0</v>
      </c>
      <c r="Q271" s="190">
        <v>6.0000000000000002E-05</v>
      </c>
      <c r="R271" s="190">
        <f>Q271*H271</f>
        <v>0.00216</v>
      </c>
      <c r="S271" s="190">
        <v>0</v>
      </c>
      <c r="T271" s="191">
        <f>S271*H271</f>
        <v>0</v>
      </c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R271" s="192" t="s">
        <v>301</v>
      </c>
      <c r="AT271" s="192" t="s">
        <v>187</v>
      </c>
      <c r="AU271" s="192" t="s">
        <v>92</v>
      </c>
      <c r="AY271" s="19" t="s">
        <v>185</v>
      </c>
      <c r="BE271" s="193">
        <f>IF(N271="základní",J271,0)</f>
        <v>0</v>
      </c>
      <c r="BF271" s="193">
        <f>IF(N271="snížená",J271,0)</f>
        <v>0</v>
      </c>
      <c r="BG271" s="193">
        <f>IF(N271="zákl. přenesená",J271,0)</f>
        <v>0</v>
      </c>
      <c r="BH271" s="193">
        <f>IF(N271="sníž. přenesená",J271,0)</f>
        <v>0</v>
      </c>
      <c r="BI271" s="193">
        <f>IF(N271="nulová",J271,0)</f>
        <v>0</v>
      </c>
      <c r="BJ271" s="19" t="s">
        <v>92</v>
      </c>
      <c r="BK271" s="193">
        <f>ROUND(I271*H271,2)</f>
        <v>0</v>
      </c>
      <c r="BL271" s="19" t="s">
        <v>301</v>
      </c>
      <c r="BM271" s="192" t="s">
        <v>4542</v>
      </c>
    </row>
    <row r="272" s="2" customFormat="1">
      <c r="A272" s="38"/>
      <c r="B272" s="39"/>
      <c r="C272" s="38"/>
      <c r="D272" s="194" t="s">
        <v>193</v>
      </c>
      <c r="E272" s="38"/>
      <c r="F272" s="195" t="s">
        <v>4541</v>
      </c>
      <c r="G272" s="38"/>
      <c r="H272" s="38"/>
      <c r="I272" s="196"/>
      <c r="J272" s="38"/>
      <c r="K272" s="38"/>
      <c r="L272" s="39"/>
      <c r="M272" s="197"/>
      <c r="N272" s="198"/>
      <c r="O272" s="77"/>
      <c r="P272" s="77"/>
      <c r="Q272" s="77"/>
      <c r="R272" s="77"/>
      <c r="S272" s="77"/>
      <c r="T272" s="7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T272" s="19" t="s">
        <v>193</v>
      </c>
      <c r="AU272" s="19" t="s">
        <v>92</v>
      </c>
    </row>
    <row r="273" s="2" customFormat="1" ht="24.15" customHeight="1">
      <c r="A273" s="38"/>
      <c r="B273" s="180"/>
      <c r="C273" s="181" t="s">
        <v>633</v>
      </c>
      <c r="D273" s="181" t="s">
        <v>187</v>
      </c>
      <c r="E273" s="182" t="s">
        <v>4543</v>
      </c>
      <c r="F273" s="183" t="s">
        <v>4544</v>
      </c>
      <c r="G273" s="184" t="s">
        <v>1809</v>
      </c>
      <c r="H273" s="242"/>
      <c r="I273" s="186"/>
      <c r="J273" s="187">
        <f>ROUND(I273*H273,2)</f>
        <v>0</v>
      </c>
      <c r="K273" s="183" t="s">
        <v>1</v>
      </c>
      <c r="L273" s="39"/>
      <c r="M273" s="188" t="s">
        <v>1</v>
      </c>
      <c r="N273" s="189" t="s">
        <v>42</v>
      </c>
      <c r="O273" s="77"/>
      <c r="P273" s="190">
        <f>O273*H273</f>
        <v>0</v>
      </c>
      <c r="Q273" s="190">
        <v>0</v>
      </c>
      <c r="R273" s="190">
        <f>Q273*H273</f>
        <v>0</v>
      </c>
      <c r="S273" s="190">
        <v>0</v>
      </c>
      <c r="T273" s="191">
        <f>S273*H273</f>
        <v>0</v>
      </c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R273" s="192" t="s">
        <v>301</v>
      </c>
      <c r="AT273" s="192" t="s">
        <v>187</v>
      </c>
      <c r="AU273" s="192" t="s">
        <v>92</v>
      </c>
      <c r="AY273" s="19" t="s">
        <v>185</v>
      </c>
      <c r="BE273" s="193">
        <f>IF(N273="základní",J273,0)</f>
        <v>0</v>
      </c>
      <c r="BF273" s="193">
        <f>IF(N273="snížená",J273,0)</f>
        <v>0</v>
      </c>
      <c r="BG273" s="193">
        <f>IF(N273="zákl. přenesená",J273,0)</f>
        <v>0</v>
      </c>
      <c r="BH273" s="193">
        <f>IF(N273="sníž. přenesená",J273,0)</f>
        <v>0</v>
      </c>
      <c r="BI273" s="193">
        <f>IF(N273="nulová",J273,0)</f>
        <v>0</v>
      </c>
      <c r="BJ273" s="19" t="s">
        <v>92</v>
      </c>
      <c r="BK273" s="193">
        <f>ROUND(I273*H273,2)</f>
        <v>0</v>
      </c>
      <c r="BL273" s="19" t="s">
        <v>301</v>
      </c>
      <c r="BM273" s="192" t="s">
        <v>4545</v>
      </c>
    </row>
    <row r="274" s="2" customFormat="1">
      <c r="A274" s="38"/>
      <c r="B274" s="39"/>
      <c r="C274" s="38"/>
      <c r="D274" s="194" t="s">
        <v>193</v>
      </c>
      <c r="E274" s="38"/>
      <c r="F274" s="195" t="s">
        <v>4544</v>
      </c>
      <c r="G274" s="38"/>
      <c r="H274" s="38"/>
      <c r="I274" s="196"/>
      <c r="J274" s="38"/>
      <c r="K274" s="38"/>
      <c r="L274" s="39"/>
      <c r="M274" s="197"/>
      <c r="N274" s="198"/>
      <c r="O274" s="77"/>
      <c r="P274" s="77"/>
      <c r="Q274" s="77"/>
      <c r="R274" s="77"/>
      <c r="S274" s="77"/>
      <c r="T274" s="7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T274" s="19" t="s">
        <v>193</v>
      </c>
      <c r="AU274" s="19" t="s">
        <v>92</v>
      </c>
    </row>
    <row r="275" s="12" customFormat="1" ht="22.8" customHeight="1">
      <c r="A275" s="12"/>
      <c r="B275" s="167"/>
      <c r="C275" s="12"/>
      <c r="D275" s="168" t="s">
        <v>75</v>
      </c>
      <c r="E275" s="178" t="s">
        <v>4546</v>
      </c>
      <c r="F275" s="178" t="s">
        <v>4547</v>
      </c>
      <c r="G275" s="12"/>
      <c r="H275" s="12"/>
      <c r="I275" s="170"/>
      <c r="J275" s="179">
        <f>BK275</f>
        <v>0</v>
      </c>
      <c r="K275" s="12"/>
      <c r="L275" s="167"/>
      <c r="M275" s="172"/>
      <c r="N275" s="173"/>
      <c r="O275" s="173"/>
      <c r="P275" s="174">
        <f>SUM(P276:P381)</f>
        <v>0</v>
      </c>
      <c r="Q275" s="173"/>
      <c r="R275" s="174">
        <f>SUM(R276:R381)</f>
        <v>0.20951000000000003</v>
      </c>
      <c r="S275" s="173"/>
      <c r="T275" s="175">
        <f>SUM(T276:T381)</f>
        <v>0</v>
      </c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R275" s="168" t="s">
        <v>92</v>
      </c>
      <c r="AT275" s="176" t="s">
        <v>75</v>
      </c>
      <c r="AU275" s="176" t="s">
        <v>84</v>
      </c>
      <c r="AY275" s="168" t="s">
        <v>185</v>
      </c>
      <c r="BK275" s="177">
        <f>SUM(BK276:BK381)</f>
        <v>0</v>
      </c>
    </row>
    <row r="276" s="2" customFormat="1" ht="21.75" customHeight="1">
      <c r="A276" s="38"/>
      <c r="B276" s="180"/>
      <c r="C276" s="181" t="s">
        <v>638</v>
      </c>
      <c r="D276" s="181" t="s">
        <v>187</v>
      </c>
      <c r="E276" s="182" t="s">
        <v>4548</v>
      </c>
      <c r="F276" s="183" t="s">
        <v>4549</v>
      </c>
      <c r="G276" s="184" t="s">
        <v>383</v>
      </c>
      <c r="H276" s="185">
        <v>19</v>
      </c>
      <c r="I276" s="186"/>
      <c r="J276" s="187">
        <f>ROUND(I276*H276,2)</f>
        <v>0</v>
      </c>
      <c r="K276" s="183" t="s">
        <v>1</v>
      </c>
      <c r="L276" s="39"/>
      <c r="M276" s="188" t="s">
        <v>1</v>
      </c>
      <c r="N276" s="189" t="s">
        <v>42</v>
      </c>
      <c r="O276" s="77"/>
      <c r="P276" s="190">
        <f>O276*H276</f>
        <v>0</v>
      </c>
      <c r="Q276" s="190">
        <v>0.0012700000000000001</v>
      </c>
      <c r="R276" s="190">
        <f>Q276*H276</f>
        <v>0.024130000000000002</v>
      </c>
      <c r="S276" s="190">
        <v>0</v>
      </c>
      <c r="T276" s="191">
        <f>S276*H276</f>
        <v>0</v>
      </c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R276" s="192" t="s">
        <v>301</v>
      </c>
      <c r="AT276" s="192" t="s">
        <v>187</v>
      </c>
      <c r="AU276" s="192" t="s">
        <v>92</v>
      </c>
      <c r="AY276" s="19" t="s">
        <v>185</v>
      </c>
      <c r="BE276" s="193">
        <f>IF(N276="základní",J276,0)</f>
        <v>0</v>
      </c>
      <c r="BF276" s="193">
        <f>IF(N276="snížená",J276,0)</f>
        <v>0</v>
      </c>
      <c r="BG276" s="193">
        <f>IF(N276="zákl. přenesená",J276,0)</f>
        <v>0</v>
      </c>
      <c r="BH276" s="193">
        <f>IF(N276="sníž. přenesená",J276,0)</f>
        <v>0</v>
      </c>
      <c r="BI276" s="193">
        <f>IF(N276="nulová",J276,0)</f>
        <v>0</v>
      </c>
      <c r="BJ276" s="19" t="s">
        <v>92</v>
      </c>
      <c r="BK276" s="193">
        <f>ROUND(I276*H276,2)</f>
        <v>0</v>
      </c>
      <c r="BL276" s="19" t="s">
        <v>301</v>
      </c>
      <c r="BM276" s="192" t="s">
        <v>4550</v>
      </c>
    </row>
    <row r="277" s="2" customFormat="1">
      <c r="A277" s="38"/>
      <c r="B277" s="39"/>
      <c r="C277" s="38"/>
      <c r="D277" s="194" t="s">
        <v>193</v>
      </c>
      <c r="E277" s="38"/>
      <c r="F277" s="195" t="s">
        <v>4549</v>
      </c>
      <c r="G277" s="38"/>
      <c r="H277" s="38"/>
      <c r="I277" s="196"/>
      <c r="J277" s="38"/>
      <c r="K277" s="38"/>
      <c r="L277" s="39"/>
      <c r="M277" s="197"/>
      <c r="N277" s="198"/>
      <c r="O277" s="77"/>
      <c r="P277" s="77"/>
      <c r="Q277" s="77"/>
      <c r="R277" s="77"/>
      <c r="S277" s="77"/>
      <c r="T277" s="7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T277" s="19" t="s">
        <v>193</v>
      </c>
      <c r="AU277" s="19" t="s">
        <v>92</v>
      </c>
    </row>
    <row r="278" s="2" customFormat="1" ht="37.8" customHeight="1">
      <c r="A278" s="38"/>
      <c r="B278" s="180"/>
      <c r="C278" s="209" t="s">
        <v>643</v>
      </c>
      <c r="D278" s="209" t="s">
        <v>240</v>
      </c>
      <c r="E278" s="210" t="s">
        <v>4551</v>
      </c>
      <c r="F278" s="211" t="s">
        <v>4552</v>
      </c>
      <c r="G278" s="212" t="s">
        <v>383</v>
      </c>
      <c r="H278" s="213">
        <v>17</v>
      </c>
      <c r="I278" s="214"/>
      <c r="J278" s="215">
        <f>ROUND(I278*H278,2)</f>
        <v>0</v>
      </c>
      <c r="K278" s="211" t="s">
        <v>1</v>
      </c>
      <c r="L278" s="216"/>
      <c r="M278" s="217" t="s">
        <v>1</v>
      </c>
      <c r="N278" s="218" t="s">
        <v>42</v>
      </c>
      <c r="O278" s="77"/>
      <c r="P278" s="190">
        <f>O278*H278</f>
        <v>0</v>
      </c>
      <c r="Q278" s="190">
        <v>0</v>
      </c>
      <c r="R278" s="190">
        <f>Q278*H278</f>
        <v>0</v>
      </c>
      <c r="S278" s="190">
        <v>0</v>
      </c>
      <c r="T278" s="191">
        <f>S278*H278</f>
        <v>0</v>
      </c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R278" s="192" t="s">
        <v>414</v>
      </c>
      <c r="AT278" s="192" t="s">
        <v>240</v>
      </c>
      <c r="AU278" s="192" t="s">
        <v>92</v>
      </c>
      <c r="AY278" s="19" t="s">
        <v>185</v>
      </c>
      <c r="BE278" s="193">
        <f>IF(N278="základní",J278,0)</f>
        <v>0</v>
      </c>
      <c r="BF278" s="193">
        <f>IF(N278="snížená",J278,0)</f>
        <v>0</v>
      </c>
      <c r="BG278" s="193">
        <f>IF(N278="zákl. přenesená",J278,0)</f>
        <v>0</v>
      </c>
      <c r="BH278" s="193">
        <f>IF(N278="sníž. přenesená",J278,0)</f>
        <v>0</v>
      </c>
      <c r="BI278" s="193">
        <f>IF(N278="nulová",J278,0)</f>
        <v>0</v>
      </c>
      <c r="BJ278" s="19" t="s">
        <v>92</v>
      </c>
      <c r="BK278" s="193">
        <f>ROUND(I278*H278,2)</f>
        <v>0</v>
      </c>
      <c r="BL278" s="19" t="s">
        <v>301</v>
      </c>
      <c r="BM278" s="192" t="s">
        <v>4553</v>
      </c>
    </row>
    <row r="279" s="2" customFormat="1">
      <c r="A279" s="38"/>
      <c r="B279" s="39"/>
      <c r="C279" s="38"/>
      <c r="D279" s="194" t="s">
        <v>193</v>
      </c>
      <c r="E279" s="38"/>
      <c r="F279" s="195" t="s">
        <v>4552</v>
      </c>
      <c r="G279" s="38"/>
      <c r="H279" s="38"/>
      <c r="I279" s="196"/>
      <c r="J279" s="38"/>
      <c r="K279" s="38"/>
      <c r="L279" s="39"/>
      <c r="M279" s="197"/>
      <c r="N279" s="198"/>
      <c r="O279" s="77"/>
      <c r="P279" s="77"/>
      <c r="Q279" s="77"/>
      <c r="R279" s="77"/>
      <c r="S279" s="77"/>
      <c r="T279" s="7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T279" s="19" t="s">
        <v>193</v>
      </c>
      <c r="AU279" s="19" t="s">
        <v>92</v>
      </c>
    </row>
    <row r="280" s="2" customFormat="1" ht="37.8" customHeight="1">
      <c r="A280" s="38"/>
      <c r="B280" s="180"/>
      <c r="C280" s="209" t="s">
        <v>648</v>
      </c>
      <c r="D280" s="209" t="s">
        <v>240</v>
      </c>
      <c r="E280" s="210" t="s">
        <v>4554</v>
      </c>
      <c r="F280" s="211" t="s">
        <v>4555</v>
      </c>
      <c r="G280" s="212" t="s">
        <v>383</v>
      </c>
      <c r="H280" s="213">
        <v>2</v>
      </c>
      <c r="I280" s="214"/>
      <c r="J280" s="215">
        <f>ROUND(I280*H280,2)</f>
        <v>0</v>
      </c>
      <c r="K280" s="211" t="s">
        <v>1</v>
      </c>
      <c r="L280" s="216"/>
      <c r="M280" s="217" t="s">
        <v>1</v>
      </c>
      <c r="N280" s="218" t="s">
        <v>42</v>
      </c>
      <c r="O280" s="77"/>
      <c r="P280" s="190">
        <f>O280*H280</f>
        <v>0</v>
      </c>
      <c r="Q280" s="190">
        <v>0</v>
      </c>
      <c r="R280" s="190">
        <f>Q280*H280</f>
        <v>0</v>
      </c>
      <c r="S280" s="190">
        <v>0</v>
      </c>
      <c r="T280" s="191">
        <f>S280*H280</f>
        <v>0</v>
      </c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R280" s="192" t="s">
        <v>414</v>
      </c>
      <c r="AT280" s="192" t="s">
        <v>240</v>
      </c>
      <c r="AU280" s="192" t="s">
        <v>92</v>
      </c>
      <c r="AY280" s="19" t="s">
        <v>185</v>
      </c>
      <c r="BE280" s="193">
        <f>IF(N280="základní",J280,0)</f>
        <v>0</v>
      </c>
      <c r="BF280" s="193">
        <f>IF(N280="snížená",J280,0)</f>
        <v>0</v>
      </c>
      <c r="BG280" s="193">
        <f>IF(N280="zákl. přenesená",J280,0)</f>
        <v>0</v>
      </c>
      <c r="BH280" s="193">
        <f>IF(N280="sníž. přenesená",J280,0)</f>
        <v>0</v>
      </c>
      <c r="BI280" s="193">
        <f>IF(N280="nulová",J280,0)</f>
        <v>0</v>
      </c>
      <c r="BJ280" s="19" t="s">
        <v>92</v>
      </c>
      <c r="BK280" s="193">
        <f>ROUND(I280*H280,2)</f>
        <v>0</v>
      </c>
      <c r="BL280" s="19" t="s">
        <v>301</v>
      </c>
      <c r="BM280" s="192" t="s">
        <v>4556</v>
      </c>
    </row>
    <row r="281" s="2" customFormat="1">
      <c r="A281" s="38"/>
      <c r="B281" s="39"/>
      <c r="C281" s="38"/>
      <c r="D281" s="194" t="s">
        <v>193</v>
      </c>
      <c r="E281" s="38"/>
      <c r="F281" s="195" t="s">
        <v>4555</v>
      </c>
      <c r="G281" s="38"/>
      <c r="H281" s="38"/>
      <c r="I281" s="196"/>
      <c r="J281" s="38"/>
      <c r="K281" s="38"/>
      <c r="L281" s="39"/>
      <c r="M281" s="197"/>
      <c r="N281" s="198"/>
      <c r="O281" s="77"/>
      <c r="P281" s="77"/>
      <c r="Q281" s="77"/>
      <c r="R281" s="77"/>
      <c r="S281" s="77"/>
      <c r="T281" s="7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T281" s="19" t="s">
        <v>193</v>
      </c>
      <c r="AU281" s="19" t="s">
        <v>92</v>
      </c>
    </row>
    <row r="282" s="2" customFormat="1" ht="37.8" customHeight="1">
      <c r="A282" s="38"/>
      <c r="B282" s="180"/>
      <c r="C282" s="209" t="s">
        <v>653</v>
      </c>
      <c r="D282" s="209" t="s">
        <v>240</v>
      </c>
      <c r="E282" s="210" t="s">
        <v>4557</v>
      </c>
      <c r="F282" s="211" t="s">
        <v>4558</v>
      </c>
      <c r="G282" s="212" t="s">
        <v>383</v>
      </c>
      <c r="H282" s="213">
        <v>19</v>
      </c>
      <c r="I282" s="214"/>
      <c r="J282" s="215">
        <f>ROUND(I282*H282,2)</f>
        <v>0</v>
      </c>
      <c r="K282" s="211" t="s">
        <v>1</v>
      </c>
      <c r="L282" s="216"/>
      <c r="M282" s="217" t="s">
        <v>1</v>
      </c>
      <c r="N282" s="218" t="s">
        <v>42</v>
      </c>
      <c r="O282" s="77"/>
      <c r="P282" s="190">
        <f>O282*H282</f>
        <v>0</v>
      </c>
      <c r="Q282" s="190">
        <v>0</v>
      </c>
      <c r="R282" s="190">
        <f>Q282*H282</f>
        <v>0</v>
      </c>
      <c r="S282" s="190">
        <v>0</v>
      </c>
      <c r="T282" s="191">
        <f>S282*H282</f>
        <v>0</v>
      </c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R282" s="192" t="s">
        <v>414</v>
      </c>
      <c r="AT282" s="192" t="s">
        <v>240</v>
      </c>
      <c r="AU282" s="192" t="s">
        <v>92</v>
      </c>
      <c r="AY282" s="19" t="s">
        <v>185</v>
      </c>
      <c r="BE282" s="193">
        <f>IF(N282="základní",J282,0)</f>
        <v>0</v>
      </c>
      <c r="BF282" s="193">
        <f>IF(N282="snížená",J282,0)</f>
        <v>0</v>
      </c>
      <c r="BG282" s="193">
        <f>IF(N282="zákl. přenesená",J282,0)</f>
        <v>0</v>
      </c>
      <c r="BH282" s="193">
        <f>IF(N282="sníž. přenesená",J282,0)</f>
        <v>0</v>
      </c>
      <c r="BI282" s="193">
        <f>IF(N282="nulová",J282,0)</f>
        <v>0</v>
      </c>
      <c r="BJ282" s="19" t="s">
        <v>92</v>
      </c>
      <c r="BK282" s="193">
        <f>ROUND(I282*H282,2)</f>
        <v>0</v>
      </c>
      <c r="BL282" s="19" t="s">
        <v>301</v>
      </c>
      <c r="BM282" s="192" t="s">
        <v>4559</v>
      </c>
    </row>
    <row r="283" s="2" customFormat="1">
      <c r="A283" s="38"/>
      <c r="B283" s="39"/>
      <c r="C283" s="38"/>
      <c r="D283" s="194" t="s">
        <v>193</v>
      </c>
      <c r="E283" s="38"/>
      <c r="F283" s="195" t="s">
        <v>4558</v>
      </c>
      <c r="G283" s="38"/>
      <c r="H283" s="38"/>
      <c r="I283" s="196"/>
      <c r="J283" s="38"/>
      <c r="K283" s="38"/>
      <c r="L283" s="39"/>
      <c r="M283" s="197"/>
      <c r="N283" s="198"/>
      <c r="O283" s="77"/>
      <c r="P283" s="77"/>
      <c r="Q283" s="77"/>
      <c r="R283" s="77"/>
      <c r="S283" s="77"/>
      <c r="T283" s="7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T283" s="19" t="s">
        <v>193</v>
      </c>
      <c r="AU283" s="19" t="s">
        <v>92</v>
      </c>
    </row>
    <row r="284" s="2" customFormat="1" ht="33" customHeight="1">
      <c r="A284" s="38"/>
      <c r="B284" s="180"/>
      <c r="C284" s="209" t="s">
        <v>658</v>
      </c>
      <c r="D284" s="209" t="s">
        <v>240</v>
      </c>
      <c r="E284" s="210" t="s">
        <v>4560</v>
      </c>
      <c r="F284" s="211" t="s">
        <v>4561</v>
      </c>
      <c r="G284" s="212" t="s">
        <v>383</v>
      </c>
      <c r="H284" s="213">
        <v>2</v>
      </c>
      <c r="I284" s="214"/>
      <c r="J284" s="215">
        <f>ROUND(I284*H284,2)</f>
        <v>0</v>
      </c>
      <c r="K284" s="211" t="s">
        <v>1</v>
      </c>
      <c r="L284" s="216"/>
      <c r="M284" s="217" t="s">
        <v>1</v>
      </c>
      <c r="N284" s="218" t="s">
        <v>42</v>
      </c>
      <c r="O284" s="77"/>
      <c r="P284" s="190">
        <f>O284*H284</f>
        <v>0</v>
      </c>
      <c r="Q284" s="190">
        <v>0</v>
      </c>
      <c r="R284" s="190">
        <f>Q284*H284</f>
        <v>0</v>
      </c>
      <c r="S284" s="190">
        <v>0</v>
      </c>
      <c r="T284" s="191">
        <f>S284*H284</f>
        <v>0</v>
      </c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R284" s="192" t="s">
        <v>414</v>
      </c>
      <c r="AT284" s="192" t="s">
        <v>240</v>
      </c>
      <c r="AU284" s="192" t="s">
        <v>92</v>
      </c>
      <c r="AY284" s="19" t="s">
        <v>185</v>
      </c>
      <c r="BE284" s="193">
        <f>IF(N284="základní",J284,0)</f>
        <v>0</v>
      </c>
      <c r="BF284" s="193">
        <f>IF(N284="snížená",J284,0)</f>
        <v>0</v>
      </c>
      <c r="BG284" s="193">
        <f>IF(N284="zákl. přenesená",J284,0)</f>
        <v>0</v>
      </c>
      <c r="BH284" s="193">
        <f>IF(N284="sníž. přenesená",J284,0)</f>
        <v>0</v>
      </c>
      <c r="BI284" s="193">
        <f>IF(N284="nulová",J284,0)</f>
        <v>0</v>
      </c>
      <c r="BJ284" s="19" t="s">
        <v>92</v>
      </c>
      <c r="BK284" s="193">
        <f>ROUND(I284*H284,2)</f>
        <v>0</v>
      </c>
      <c r="BL284" s="19" t="s">
        <v>301</v>
      </c>
      <c r="BM284" s="192" t="s">
        <v>4562</v>
      </c>
    </row>
    <row r="285" s="2" customFormat="1">
      <c r="A285" s="38"/>
      <c r="B285" s="39"/>
      <c r="C285" s="38"/>
      <c r="D285" s="194" t="s">
        <v>193</v>
      </c>
      <c r="E285" s="38"/>
      <c r="F285" s="195" t="s">
        <v>4561</v>
      </c>
      <c r="G285" s="38"/>
      <c r="H285" s="38"/>
      <c r="I285" s="196"/>
      <c r="J285" s="38"/>
      <c r="K285" s="38"/>
      <c r="L285" s="39"/>
      <c r="M285" s="197"/>
      <c r="N285" s="198"/>
      <c r="O285" s="77"/>
      <c r="P285" s="77"/>
      <c r="Q285" s="77"/>
      <c r="R285" s="77"/>
      <c r="S285" s="77"/>
      <c r="T285" s="7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T285" s="19" t="s">
        <v>193</v>
      </c>
      <c r="AU285" s="19" t="s">
        <v>92</v>
      </c>
    </row>
    <row r="286" s="2" customFormat="1" ht="21.75" customHeight="1">
      <c r="A286" s="38"/>
      <c r="B286" s="180"/>
      <c r="C286" s="181" t="s">
        <v>665</v>
      </c>
      <c r="D286" s="181" t="s">
        <v>187</v>
      </c>
      <c r="E286" s="182" t="s">
        <v>4563</v>
      </c>
      <c r="F286" s="183" t="s">
        <v>4564</v>
      </c>
      <c r="G286" s="184" t="s">
        <v>1412</v>
      </c>
      <c r="H286" s="185">
        <v>25</v>
      </c>
      <c r="I286" s="186"/>
      <c r="J286" s="187">
        <f>ROUND(I286*H286,2)</f>
        <v>0</v>
      </c>
      <c r="K286" s="183" t="s">
        <v>1</v>
      </c>
      <c r="L286" s="39"/>
      <c r="M286" s="188" t="s">
        <v>1</v>
      </c>
      <c r="N286" s="189" t="s">
        <v>42</v>
      </c>
      <c r="O286" s="77"/>
      <c r="P286" s="190">
        <f>O286*H286</f>
        <v>0</v>
      </c>
      <c r="Q286" s="190">
        <v>0.0022300000000000002</v>
      </c>
      <c r="R286" s="190">
        <f>Q286*H286</f>
        <v>0.055750000000000008</v>
      </c>
      <c r="S286" s="190">
        <v>0</v>
      </c>
      <c r="T286" s="191">
        <f>S286*H286</f>
        <v>0</v>
      </c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R286" s="192" t="s">
        <v>191</v>
      </c>
      <c r="AT286" s="192" t="s">
        <v>187</v>
      </c>
      <c r="AU286" s="192" t="s">
        <v>92</v>
      </c>
      <c r="AY286" s="19" t="s">
        <v>185</v>
      </c>
      <c r="BE286" s="193">
        <f>IF(N286="základní",J286,0)</f>
        <v>0</v>
      </c>
      <c r="BF286" s="193">
        <f>IF(N286="snížená",J286,0)</f>
        <v>0</v>
      </c>
      <c r="BG286" s="193">
        <f>IF(N286="zákl. přenesená",J286,0)</f>
        <v>0</v>
      </c>
      <c r="BH286" s="193">
        <f>IF(N286="sníž. přenesená",J286,0)</f>
        <v>0</v>
      </c>
      <c r="BI286" s="193">
        <f>IF(N286="nulová",J286,0)</f>
        <v>0</v>
      </c>
      <c r="BJ286" s="19" t="s">
        <v>92</v>
      </c>
      <c r="BK286" s="193">
        <f>ROUND(I286*H286,2)</f>
        <v>0</v>
      </c>
      <c r="BL286" s="19" t="s">
        <v>191</v>
      </c>
      <c r="BM286" s="192" t="s">
        <v>4565</v>
      </c>
    </row>
    <row r="287" s="2" customFormat="1">
      <c r="A287" s="38"/>
      <c r="B287" s="39"/>
      <c r="C287" s="38"/>
      <c r="D287" s="194" t="s">
        <v>193</v>
      </c>
      <c r="E287" s="38"/>
      <c r="F287" s="195" t="s">
        <v>4564</v>
      </c>
      <c r="G287" s="38"/>
      <c r="H287" s="38"/>
      <c r="I287" s="196"/>
      <c r="J287" s="38"/>
      <c r="K287" s="38"/>
      <c r="L287" s="39"/>
      <c r="M287" s="197"/>
      <c r="N287" s="198"/>
      <c r="O287" s="77"/>
      <c r="P287" s="77"/>
      <c r="Q287" s="77"/>
      <c r="R287" s="77"/>
      <c r="S287" s="77"/>
      <c r="T287" s="7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T287" s="19" t="s">
        <v>193</v>
      </c>
      <c r="AU287" s="19" t="s">
        <v>92</v>
      </c>
    </row>
    <row r="288" s="13" customFormat="1">
      <c r="A288" s="13"/>
      <c r="B288" s="199"/>
      <c r="C288" s="13"/>
      <c r="D288" s="194" t="s">
        <v>194</v>
      </c>
      <c r="E288" s="200" t="s">
        <v>1</v>
      </c>
      <c r="F288" s="201" t="s">
        <v>4566</v>
      </c>
      <c r="G288" s="13"/>
      <c r="H288" s="202">
        <v>25</v>
      </c>
      <c r="I288" s="203"/>
      <c r="J288" s="13"/>
      <c r="K288" s="13"/>
      <c r="L288" s="199"/>
      <c r="M288" s="204"/>
      <c r="N288" s="205"/>
      <c r="O288" s="205"/>
      <c r="P288" s="205"/>
      <c r="Q288" s="205"/>
      <c r="R288" s="205"/>
      <c r="S288" s="205"/>
      <c r="T288" s="206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00" t="s">
        <v>194</v>
      </c>
      <c r="AU288" s="200" t="s">
        <v>92</v>
      </c>
      <c r="AV288" s="13" t="s">
        <v>92</v>
      </c>
      <c r="AW288" s="13" t="s">
        <v>32</v>
      </c>
      <c r="AX288" s="13" t="s">
        <v>76</v>
      </c>
      <c r="AY288" s="200" t="s">
        <v>185</v>
      </c>
    </row>
    <row r="289" s="15" customFormat="1">
      <c r="A289" s="15"/>
      <c r="B289" s="226"/>
      <c r="C289" s="15"/>
      <c r="D289" s="194" t="s">
        <v>194</v>
      </c>
      <c r="E289" s="227" t="s">
        <v>1</v>
      </c>
      <c r="F289" s="228" t="s">
        <v>276</v>
      </c>
      <c r="G289" s="15"/>
      <c r="H289" s="229">
        <v>25</v>
      </c>
      <c r="I289" s="230"/>
      <c r="J289" s="15"/>
      <c r="K289" s="15"/>
      <c r="L289" s="226"/>
      <c r="M289" s="231"/>
      <c r="N289" s="232"/>
      <c r="O289" s="232"/>
      <c r="P289" s="232"/>
      <c r="Q289" s="232"/>
      <c r="R289" s="232"/>
      <c r="S289" s="232"/>
      <c r="T289" s="233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T289" s="227" t="s">
        <v>194</v>
      </c>
      <c r="AU289" s="227" t="s">
        <v>92</v>
      </c>
      <c r="AV289" s="15" t="s">
        <v>191</v>
      </c>
      <c r="AW289" s="15" t="s">
        <v>32</v>
      </c>
      <c r="AX289" s="15" t="s">
        <v>84</v>
      </c>
      <c r="AY289" s="227" t="s">
        <v>185</v>
      </c>
    </row>
    <row r="290" s="2" customFormat="1" ht="24.15" customHeight="1">
      <c r="A290" s="38"/>
      <c r="B290" s="180"/>
      <c r="C290" s="209" t="s">
        <v>670</v>
      </c>
      <c r="D290" s="209" t="s">
        <v>240</v>
      </c>
      <c r="E290" s="210" t="s">
        <v>4567</v>
      </c>
      <c r="F290" s="211" t="s">
        <v>4568</v>
      </c>
      <c r="G290" s="212" t="s">
        <v>383</v>
      </c>
      <c r="H290" s="213">
        <v>17</v>
      </c>
      <c r="I290" s="214"/>
      <c r="J290" s="215">
        <f>ROUND(I290*H290,2)</f>
        <v>0</v>
      </c>
      <c r="K290" s="211" t="s">
        <v>1</v>
      </c>
      <c r="L290" s="216"/>
      <c r="M290" s="217" t="s">
        <v>1</v>
      </c>
      <c r="N290" s="218" t="s">
        <v>42</v>
      </c>
      <c r="O290" s="77"/>
      <c r="P290" s="190">
        <f>O290*H290</f>
        <v>0</v>
      </c>
      <c r="Q290" s="190">
        <v>0</v>
      </c>
      <c r="R290" s="190">
        <f>Q290*H290</f>
        <v>0</v>
      </c>
      <c r="S290" s="190">
        <v>0</v>
      </c>
      <c r="T290" s="191">
        <f>S290*H290</f>
        <v>0</v>
      </c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R290" s="192" t="s">
        <v>229</v>
      </c>
      <c r="AT290" s="192" t="s">
        <v>240</v>
      </c>
      <c r="AU290" s="192" t="s">
        <v>92</v>
      </c>
      <c r="AY290" s="19" t="s">
        <v>185</v>
      </c>
      <c r="BE290" s="193">
        <f>IF(N290="základní",J290,0)</f>
        <v>0</v>
      </c>
      <c r="BF290" s="193">
        <f>IF(N290="snížená",J290,0)</f>
        <v>0</v>
      </c>
      <c r="BG290" s="193">
        <f>IF(N290="zákl. přenesená",J290,0)</f>
        <v>0</v>
      </c>
      <c r="BH290" s="193">
        <f>IF(N290="sníž. přenesená",J290,0)</f>
        <v>0</v>
      </c>
      <c r="BI290" s="193">
        <f>IF(N290="nulová",J290,0)</f>
        <v>0</v>
      </c>
      <c r="BJ290" s="19" t="s">
        <v>92</v>
      </c>
      <c r="BK290" s="193">
        <f>ROUND(I290*H290,2)</f>
        <v>0</v>
      </c>
      <c r="BL290" s="19" t="s">
        <v>191</v>
      </c>
      <c r="BM290" s="192" t="s">
        <v>4569</v>
      </c>
    </row>
    <row r="291" s="2" customFormat="1">
      <c r="A291" s="38"/>
      <c r="B291" s="39"/>
      <c r="C291" s="38"/>
      <c r="D291" s="194" t="s">
        <v>193</v>
      </c>
      <c r="E291" s="38"/>
      <c r="F291" s="195" t="s">
        <v>4568</v>
      </c>
      <c r="G291" s="38"/>
      <c r="H291" s="38"/>
      <c r="I291" s="196"/>
      <c r="J291" s="38"/>
      <c r="K291" s="38"/>
      <c r="L291" s="39"/>
      <c r="M291" s="197"/>
      <c r="N291" s="198"/>
      <c r="O291" s="77"/>
      <c r="P291" s="77"/>
      <c r="Q291" s="77"/>
      <c r="R291" s="77"/>
      <c r="S291" s="77"/>
      <c r="T291" s="7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T291" s="19" t="s">
        <v>193</v>
      </c>
      <c r="AU291" s="19" t="s">
        <v>92</v>
      </c>
    </row>
    <row r="292" s="2" customFormat="1" ht="24.15" customHeight="1">
      <c r="A292" s="38"/>
      <c r="B292" s="180"/>
      <c r="C292" s="209" t="s">
        <v>677</v>
      </c>
      <c r="D292" s="209" t="s">
        <v>240</v>
      </c>
      <c r="E292" s="210" t="s">
        <v>4570</v>
      </c>
      <c r="F292" s="211" t="s">
        <v>4571</v>
      </c>
      <c r="G292" s="212" t="s">
        <v>383</v>
      </c>
      <c r="H292" s="213">
        <v>8</v>
      </c>
      <c r="I292" s="214"/>
      <c r="J292" s="215">
        <f>ROUND(I292*H292,2)</f>
        <v>0</v>
      </c>
      <c r="K292" s="211" t="s">
        <v>1</v>
      </c>
      <c r="L292" s="216"/>
      <c r="M292" s="217" t="s">
        <v>1</v>
      </c>
      <c r="N292" s="218" t="s">
        <v>42</v>
      </c>
      <c r="O292" s="77"/>
      <c r="P292" s="190">
        <f>O292*H292</f>
        <v>0</v>
      </c>
      <c r="Q292" s="190">
        <v>0</v>
      </c>
      <c r="R292" s="190">
        <f>Q292*H292</f>
        <v>0</v>
      </c>
      <c r="S292" s="190">
        <v>0</v>
      </c>
      <c r="T292" s="191">
        <f>S292*H292</f>
        <v>0</v>
      </c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R292" s="192" t="s">
        <v>229</v>
      </c>
      <c r="AT292" s="192" t="s">
        <v>240</v>
      </c>
      <c r="AU292" s="192" t="s">
        <v>92</v>
      </c>
      <c r="AY292" s="19" t="s">
        <v>185</v>
      </c>
      <c r="BE292" s="193">
        <f>IF(N292="základní",J292,0)</f>
        <v>0</v>
      </c>
      <c r="BF292" s="193">
        <f>IF(N292="snížená",J292,0)</f>
        <v>0</v>
      </c>
      <c r="BG292" s="193">
        <f>IF(N292="zákl. přenesená",J292,0)</f>
        <v>0</v>
      </c>
      <c r="BH292" s="193">
        <f>IF(N292="sníž. přenesená",J292,0)</f>
        <v>0</v>
      </c>
      <c r="BI292" s="193">
        <f>IF(N292="nulová",J292,0)</f>
        <v>0</v>
      </c>
      <c r="BJ292" s="19" t="s">
        <v>92</v>
      </c>
      <c r="BK292" s="193">
        <f>ROUND(I292*H292,2)</f>
        <v>0</v>
      </c>
      <c r="BL292" s="19" t="s">
        <v>191</v>
      </c>
      <c r="BM292" s="192" t="s">
        <v>4572</v>
      </c>
    </row>
    <row r="293" s="2" customFormat="1">
      <c r="A293" s="38"/>
      <c r="B293" s="39"/>
      <c r="C293" s="38"/>
      <c r="D293" s="194" t="s">
        <v>193</v>
      </c>
      <c r="E293" s="38"/>
      <c r="F293" s="195" t="s">
        <v>4571</v>
      </c>
      <c r="G293" s="38"/>
      <c r="H293" s="38"/>
      <c r="I293" s="196"/>
      <c r="J293" s="38"/>
      <c r="K293" s="38"/>
      <c r="L293" s="39"/>
      <c r="M293" s="197"/>
      <c r="N293" s="198"/>
      <c r="O293" s="77"/>
      <c r="P293" s="77"/>
      <c r="Q293" s="77"/>
      <c r="R293" s="77"/>
      <c r="S293" s="77"/>
      <c r="T293" s="7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T293" s="19" t="s">
        <v>193</v>
      </c>
      <c r="AU293" s="19" t="s">
        <v>92</v>
      </c>
    </row>
    <row r="294" s="2" customFormat="1" ht="21.75" customHeight="1">
      <c r="A294" s="38"/>
      <c r="B294" s="180"/>
      <c r="C294" s="181" t="s">
        <v>681</v>
      </c>
      <c r="D294" s="181" t="s">
        <v>187</v>
      </c>
      <c r="E294" s="182" t="s">
        <v>4573</v>
      </c>
      <c r="F294" s="183" t="s">
        <v>4574</v>
      </c>
      <c r="G294" s="184" t="s">
        <v>1412</v>
      </c>
      <c r="H294" s="185">
        <v>6</v>
      </c>
      <c r="I294" s="186"/>
      <c r="J294" s="187">
        <f>ROUND(I294*H294,2)</f>
        <v>0</v>
      </c>
      <c r="K294" s="183" t="s">
        <v>1</v>
      </c>
      <c r="L294" s="39"/>
      <c r="M294" s="188" t="s">
        <v>1</v>
      </c>
      <c r="N294" s="189" t="s">
        <v>42</v>
      </c>
      <c r="O294" s="77"/>
      <c r="P294" s="190">
        <f>O294*H294</f>
        <v>0</v>
      </c>
      <c r="Q294" s="190">
        <v>0.0020699999999999998</v>
      </c>
      <c r="R294" s="190">
        <f>Q294*H294</f>
        <v>0.012419999999999999</v>
      </c>
      <c r="S294" s="190">
        <v>0</v>
      </c>
      <c r="T294" s="191">
        <f>S294*H294</f>
        <v>0</v>
      </c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R294" s="192" t="s">
        <v>301</v>
      </c>
      <c r="AT294" s="192" t="s">
        <v>187</v>
      </c>
      <c r="AU294" s="192" t="s">
        <v>92</v>
      </c>
      <c r="AY294" s="19" t="s">
        <v>185</v>
      </c>
      <c r="BE294" s="193">
        <f>IF(N294="základní",J294,0)</f>
        <v>0</v>
      </c>
      <c r="BF294" s="193">
        <f>IF(N294="snížená",J294,0)</f>
        <v>0</v>
      </c>
      <c r="BG294" s="193">
        <f>IF(N294="zákl. přenesená",J294,0)</f>
        <v>0</v>
      </c>
      <c r="BH294" s="193">
        <f>IF(N294="sníž. přenesená",J294,0)</f>
        <v>0</v>
      </c>
      <c r="BI294" s="193">
        <f>IF(N294="nulová",J294,0)</f>
        <v>0</v>
      </c>
      <c r="BJ294" s="19" t="s">
        <v>92</v>
      </c>
      <c r="BK294" s="193">
        <f>ROUND(I294*H294,2)</f>
        <v>0</v>
      </c>
      <c r="BL294" s="19" t="s">
        <v>301</v>
      </c>
      <c r="BM294" s="192" t="s">
        <v>4575</v>
      </c>
    </row>
    <row r="295" s="2" customFormat="1">
      <c r="A295" s="38"/>
      <c r="B295" s="39"/>
      <c r="C295" s="38"/>
      <c r="D295" s="194" t="s">
        <v>193</v>
      </c>
      <c r="E295" s="38"/>
      <c r="F295" s="195" t="s">
        <v>4574</v>
      </c>
      <c r="G295" s="38"/>
      <c r="H295" s="38"/>
      <c r="I295" s="196"/>
      <c r="J295" s="38"/>
      <c r="K295" s="38"/>
      <c r="L295" s="39"/>
      <c r="M295" s="197"/>
      <c r="N295" s="198"/>
      <c r="O295" s="77"/>
      <c r="P295" s="77"/>
      <c r="Q295" s="77"/>
      <c r="R295" s="77"/>
      <c r="S295" s="77"/>
      <c r="T295" s="7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T295" s="19" t="s">
        <v>193</v>
      </c>
      <c r="AU295" s="19" t="s">
        <v>92</v>
      </c>
    </row>
    <row r="296" s="2" customFormat="1" ht="24.15" customHeight="1">
      <c r="A296" s="38"/>
      <c r="B296" s="180"/>
      <c r="C296" s="209" t="s">
        <v>692</v>
      </c>
      <c r="D296" s="209" t="s">
        <v>240</v>
      </c>
      <c r="E296" s="210" t="s">
        <v>4576</v>
      </c>
      <c r="F296" s="211" t="s">
        <v>4577</v>
      </c>
      <c r="G296" s="212" t="s">
        <v>383</v>
      </c>
      <c r="H296" s="213">
        <v>4</v>
      </c>
      <c r="I296" s="214"/>
      <c r="J296" s="215">
        <f>ROUND(I296*H296,2)</f>
        <v>0</v>
      </c>
      <c r="K296" s="211" t="s">
        <v>1</v>
      </c>
      <c r="L296" s="216"/>
      <c r="M296" s="217" t="s">
        <v>1</v>
      </c>
      <c r="N296" s="218" t="s">
        <v>42</v>
      </c>
      <c r="O296" s="77"/>
      <c r="P296" s="190">
        <f>O296*H296</f>
        <v>0</v>
      </c>
      <c r="Q296" s="190">
        <v>0</v>
      </c>
      <c r="R296" s="190">
        <f>Q296*H296</f>
        <v>0</v>
      </c>
      <c r="S296" s="190">
        <v>0</v>
      </c>
      <c r="T296" s="191">
        <f>S296*H296</f>
        <v>0</v>
      </c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R296" s="192" t="s">
        <v>414</v>
      </c>
      <c r="AT296" s="192" t="s">
        <v>240</v>
      </c>
      <c r="AU296" s="192" t="s">
        <v>92</v>
      </c>
      <c r="AY296" s="19" t="s">
        <v>185</v>
      </c>
      <c r="BE296" s="193">
        <f>IF(N296="základní",J296,0)</f>
        <v>0</v>
      </c>
      <c r="BF296" s="193">
        <f>IF(N296="snížená",J296,0)</f>
        <v>0</v>
      </c>
      <c r="BG296" s="193">
        <f>IF(N296="zákl. přenesená",J296,0)</f>
        <v>0</v>
      </c>
      <c r="BH296" s="193">
        <f>IF(N296="sníž. přenesená",J296,0)</f>
        <v>0</v>
      </c>
      <c r="BI296" s="193">
        <f>IF(N296="nulová",J296,0)</f>
        <v>0</v>
      </c>
      <c r="BJ296" s="19" t="s">
        <v>92</v>
      </c>
      <c r="BK296" s="193">
        <f>ROUND(I296*H296,2)</f>
        <v>0</v>
      </c>
      <c r="BL296" s="19" t="s">
        <v>301</v>
      </c>
      <c r="BM296" s="192" t="s">
        <v>4578</v>
      </c>
    </row>
    <row r="297" s="2" customFormat="1">
      <c r="A297" s="38"/>
      <c r="B297" s="39"/>
      <c r="C297" s="38"/>
      <c r="D297" s="194" t="s">
        <v>193</v>
      </c>
      <c r="E297" s="38"/>
      <c r="F297" s="195" t="s">
        <v>4577</v>
      </c>
      <c r="G297" s="38"/>
      <c r="H297" s="38"/>
      <c r="I297" s="196"/>
      <c r="J297" s="38"/>
      <c r="K297" s="38"/>
      <c r="L297" s="39"/>
      <c r="M297" s="197"/>
      <c r="N297" s="198"/>
      <c r="O297" s="77"/>
      <c r="P297" s="77"/>
      <c r="Q297" s="77"/>
      <c r="R297" s="77"/>
      <c r="S297" s="77"/>
      <c r="T297" s="7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T297" s="19" t="s">
        <v>193</v>
      </c>
      <c r="AU297" s="19" t="s">
        <v>92</v>
      </c>
    </row>
    <row r="298" s="2" customFormat="1" ht="24.15" customHeight="1">
      <c r="A298" s="38"/>
      <c r="B298" s="180"/>
      <c r="C298" s="209" t="s">
        <v>699</v>
      </c>
      <c r="D298" s="209" t="s">
        <v>240</v>
      </c>
      <c r="E298" s="210" t="s">
        <v>4579</v>
      </c>
      <c r="F298" s="211" t="s">
        <v>4580</v>
      </c>
      <c r="G298" s="212" t="s">
        <v>383</v>
      </c>
      <c r="H298" s="213">
        <v>2</v>
      </c>
      <c r="I298" s="214"/>
      <c r="J298" s="215">
        <f>ROUND(I298*H298,2)</f>
        <v>0</v>
      </c>
      <c r="K298" s="211" t="s">
        <v>1</v>
      </c>
      <c r="L298" s="216"/>
      <c r="M298" s="217" t="s">
        <v>1</v>
      </c>
      <c r="N298" s="218" t="s">
        <v>42</v>
      </c>
      <c r="O298" s="77"/>
      <c r="P298" s="190">
        <f>O298*H298</f>
        <v>0</v>
      </c>
      <c r="Q298" s="190">
        <v>0</v>
      </c>
      <c r="R298" s="190">
        <f>Q298*H298</f>
        <v>0</v>
      </c>
      <c r="S298" s="190">
        <v>0</v>
      </c>
      <c r="T298" s="191">
        <f>S298*H298</f>
        <v>0</v>
      </c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R298" s="192" t="s">
        <v>414</v>
      </c>
      <c r="AT298" s="192" t="s">
        <v>240</v>
      </c>
      <c r="AU298" s="192" t="s">
        <v>92</v>
      </c>
      <c r="AY298" s="19" t="s">
        <v>185</v>
      </c>
      <c r="BE298" s="193">
        <f>IF(N298="základní",J298,0)</f>
        <v>0</v>
      </c>
      <c r="BF298" s="193">
        <f>IF(N298="snížená",J298,0)</f>
        <v>0</v>
      </c>
      <c r="BG298" s="193">
        <f>IF(N298="zákl. přenesená",J298,0)</f>
        <v>0</v>
      </c>
      <c r="BH298" s="193">
        <f>IF(N298="sníž. přenesená",J298,0)</f>
        <v>0</v>
      </c>
      <c r="BI298" s="193">
        <f>IF(N298="nulová",J298,0)</f>
        <v>0</v>
      </c>
      <c r="BJ298" s="19" t="s">
        <v>92</v>
      </c>
      <c r="BK298" s="193">
        <f>ROUND(I298*H298,2)</f>
        <v>0</v>
      </c>
      <c r="BL298" s="19" t="s">
        <v>301</v>
      </c>
      <c r="BM298" s="192" t="s">
        <v>4581</v>
      </c>
    </row>
    <row r="299" s="2" customFormat="1">
      <c r="A299" s="38"/>
      <c r="B299" s="39"/>
      <c r="C299" s="38"/>
      <c r="D299" s="194" t="s">
        <v>193</v>
      </c>
      <c r="E299" s="38"/>
      <c r="F299" s="195" t="s">
        <v>4580</v>
      </c>
      <c r="G299" s="38"/>
      <c r="H299" s="38"/>
      <c r="I299" s="196"/>
      <c r="J299" s="38"/>
      <c r="K299" s="38"/>
      <c r="L299" s="39"/>
      <c r="M299" s="197"/>
      <c r="N299" s="198"/>
      <c r="O299" s="77"/>
      <c r="P299" s="77"/>
      <c r="Q299" s="77"/>
      <c r="R299" s="77"/>
      <c r="S299" s="77"/>
      <c r="T299" s="7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T299" s="19" t="s">
        <v>193</v>
      </c>
      <c r="AU299" s="19" t="s">
        <v>92</v>
      </c>
    </row>
    <row r="300" s="2" customFormat="1" ht="16.5" customHeight="1">
      <c r="A300" s="38"/>
      <c r="B300" s="180"/>
      <c r="C300" s="181" t="s">
        <v>703</v>
      </c>
      <c r="D300" s="181" t="s">
        <v>187</v>
      </c>
      <c r="E300" s="182" t="s">
        <v>4582</v>
      </c>
      <c r="F300" s="183" t="s">
        <v>4583</v>
      </c>
      <c r="G300" s="184" t="s">
        <v>1412</v>
      </c>
      <c r="H300" s="185">
        <v>10</v>
      </c>
      <c r="I300" s="186"/>
      <c r="J300" s="187">
        <f>ROUND(I300*H300,2)</f>
        <v>0</v>
      </c>
      <c r="K300" s="183" t="s">
        <v>1</v>
      </c>
      <c r="L300" s="39"/>
      <c r="M300" s="188" t="s">
        <v>1</v>
      </c>
      <c r="N300" s="189" t="s">
        <v>42</v>
      </c>
      <c r="O300" s="77"/>
      <c r="P300" s="190">
        <f>O300*H300</f>
        <v>0</v>
      </c>
      <c r="Q300" s="190">
        <v>0.0063299999999999997</v>
      </c>
      <c r="R300" s="190">
        <f>Q300*H300</f>
        <v>0.063299999999999995</v>
      </c>
      <c r="S300" s="190">
        <v>0</v>
      </c>
      <c r="T300" s="191">
        <f>S300*H300</f>
        <v>0</v>
      </c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R300" s="192" t="s">
        <v>301</v>
      </c>
      <c r="AT300" s="192" t="s">
        <v>187</v>
      </c>
      <c r="AU300" s="192" t="s">
        <v>92</v>
      </c>
      <c r="AY300" s="19" t="s">
        <v>185</v>
      </c>
      <c r="BE300" s="193">
        <f>IF(N300="základní",J300,0)</f>
        <v>0</v>
      </c>
      <c r="BF300" s="193">
        <f>IF(N300="snížená",J300,0)</f>
        <v>0</v>
      </c>
      <c r="BG300" s="193">
        <f>IF(N300="zákl. přenesená",J300,0)</f>
        <v>0</v>
      </c>
      <c r="BH300" s="193">
        <f>IF(N300="sníž. přenesená",J300,0)</f>
        <v>0</v>
      </c>
      <c r="BI300" s="193">
        <f>IF(N300="nulová",J300,0)</f>
        <v>0</v>
      </c>
      <c r="BJ300" s="19" t="s">
        <v>92</v>
      </c>
      <c r="BK300" s="193">
        <f>ROUND(I300*H300,2)</f>
        <v>0</v>
      </c>
      <c r="BL300" s="19" t="s">
        <v>301</v>
      </c>
      <c r="BM300" s="192" t="s">
        <v>4584</v>
      </c>
    </row>
    <row r="301" s="2" customFormat="1">
      <c r="A301" s="38"/>
      <c r="B301" s="39"/>
      <c r="C301" s="38"/>
      <c r="D301" s="194" t="s">
        <v>193</v>
      </c>
      <c r="E301" s="38"/>
      <c r="F301" s="195" t="s">
        <v>4583</v>
      </c>
      <c r="G301" s="38"/>
      <c r="H301" s="38"/>
      <c r="I301" s="196"/>
      <c r="J301" s="38"/>
      <c r="K301" s="38"/>
      <c r="L301" s="39"/>
      <c r="M301" s="197"/>
      <c r="N301" s="198"/>
      <c r="O301" s="77"/>
      <c r="P301" s="77"/>
      <c r="Q301" s="77"/>
      <c r="R301" s="77"/>
      <c r="S301" s="77"/>
      <c r="T301" s="7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T301" s="19" t="s">
        <v>193</v>
      </c>
      <c r="AU301" s="19" t="s">
        <v>92</v>
      </c>
    </row>
    <row r="302" s="2" customFormat="1" ht="24.15" customHeight="1">
      <c r="A302" s="38"/>
      <c r="B302" s="180"/>
      <c r="C302" s="209" t="s">
        <v>710</v>
      </c>
      <c r="D302" s="209" t="s">
        <v>240</v>
      </c>
      <c r="E302" s="210" t="s">
        <v>4585</v>
      </c>
      <c r="F302" s="211" t="s">
        <v>4586</v>
      </c>
      <c r="G302" s="212" t="s">
        <v>383</v>
      </c>
      <c r="H302" s="213">
        <v>7</v>
      </c>
      <c r="I302" s="214"/>
      <c r="J302" s="215">
        <f>ROUND(I302*H302,2)</f>
        <v>0</v>
      </c>
      <c r="K302" s="211" t="s">
        <v>1</v>
      </c>
      <c r="L302" s="216"/>
      <c r="M302" s="217" t="s">
        <v>1</v>
      </c>
      <c r="N302" s="218" t="s">
        <v>42</v>
      </c>
      <c r="O302" s="77"/>
      <c r="P302" s="190">
        <f>O302*H302</f>
        <v>0</v>
      </c>
      <c r="Q302" s="190">
        <v>0</v>
      </c>
      <c r="R302" s="190">
        <f>Q302*H302</f>
        <v>0</v>
      </c>
      <c r="S302" s="190">
        <v>0</v>
      </c>
      <c r="T302" s="191">
        <f>S302*H302</f>
        <v>0</v>
      </c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R302" s="192" t="s">
        <v>414</v>
      </c>
      <c r="AT302" s="192" t="s">
        <v>240</v>
      </c>
      <c r="AU302" s="192" t="s">
        <v>92</v>
      </c>
      <c r="AY302" s="19" t="s">
        <v>185</v>
      </c>
      <c r="BE302" s="193">
        <f>IF(N302="základní",J302,0)</f>
        <v>0</v>
      </c>
      <c r="BF302" s="193">
        <f>IF(N302="snížená",J302,0)</f>
        <v>0</v>
      </c>
      <c r="BG302" s="193">
        <f>IF(N302="zákl. přenesená",J302,0)</f>
        <v>0</v>
      </c>
      <c r="BH302" s="193">
        <f>IF(N302="sníž. přenesená",J302,0)</f>
        <v>0</v>
      </c>
      <c r="BI302" s="193">
        <f>IF(N302="nulová",J302,0)</f>
        <v>0</v>
      </c>
      <c r="BJ302" s="19" t="s">
        <v>92</v>
      </c>
      <c r="BK302" s="193">
        <f>ROUND(I302*H302,2)</f>
        <v>0</v>
      </c>
      <c r="BL302" s="19" t="s">
        <v>301</v>
      </c>
      <c r="BM302" s="192" t="s">
        <v>4587</v>
      </c>
    </row>
    <row r="303" s="2" customFormat="1">
      <c r="A303" s="38"/>
      <c r="B303" s="39"/>
      <c r="C303" s="38"/>
      <c r="D303" s="194" t="s">
        <v>193</v>
      </c>
      <c r="E303" s="38"/>
      <c r="F303" s="195" t="s">
        <v>4586</v>
      </c>
      <c r="G303" s="38"/>
      <c r="H303" s="38"/>
      <c r="I303" s="196"/>
      <c r="J303" s="38"/>
      <c r="K303" s="38"/>
      <c r="L303" s="39"/>
      <c r="M303" s="197"/>
      <c r="N303" s="198"/>
      <c r="O303" s="77"/>
      <c r="P303" s="77"/>
      <c r="Q303" s="77"/>
      <c r="R303" s="77"/>
      <c r="S303" s="77"/>
      <c r="T303" s="7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T303" s="19" t="s">
        <v>193</v>
      </c>
      <c r="AU303" s="19" t="s">
        <v>92</v>
      </c>
    </row>
    <row r="304" s="2" customFormat="1" ht="24.15" customHeight="1">
      <c r="A304" s="38"/>
      <c r="B304" s="180"/>
      <c r="C304" s="209" t="s">
        <v>718</v>
      </c>
      <c r="D304" s="209" t="s">
        <v>240</v>
      </c>
      <c r="E304" s="210" t="s">
        <v>4588</v>
      </c>
      <c r="F304" s="211" t="s">
        <v>4589</v>
      </c>
      <c r="G304" s="212" t="s">
        <v>383</v>
      </c>
      <c r="H304" s="213">
        <v>2</v>
      </c>
      <c r="I304" s="214"/>
      <c r="J304" s="215">
        <f>ROUND(I304*H304,2)</f>
        <v>0</v>
      </c>
      <c r="K304" s="211" t="s">
        <v>1</v>
      </c>
      <c r="L304" s="216"/>
      <c r="M304" s="217" t="s">
        <v>1</v>
      </c>
      <c r="N304" s="218" t="s">
        <v>42</v>
      </c>
      <c r="O304" s="77"/>
      <c r="P304" s="190">
        <f>O304*H304</f>
        <v>0</v>
      </c>
      <c r="Q304" s="190">
        <v>0</v>
      </c>
      <c r="R304" s="190">
        <f>Q304*H304</f>
        <v>0</v>
      </c>
      <c r="S304" s="190">
        <v>0</v>
      </c>
      <c r="T304" s="191">
        <f>S304*H304</f>
        <v>0</v>
      </c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R304" s="192" t="s">
        <v>414</v>
      </c>
      <c r="AT304" s="192" t="s">
        <v>240</v>
      </c>
      <c r="AU304" s="192" t="s">
        <v>92</v>
      </c>
      <c r="AY304" s="19" t="s">
        <v>185</v>
      </c>
      <c r="BE304" s="193">
        <f>IF(N304="základní",J304,0)</f>
        <v>0</v>
      </c>
      <c r="BF304" s="193">
        <f>IF(N304="snížená",J304,0)</f>
        <v>0</v>
      </c>
      <c r="BG304" s="193">
        <f>IF(N304="zákl. přenesená",J304,0)</f>
        <v>0</v>
      </c>
      <c r="BH304" s="193">
        <f>IF(N304="sníž. přenesená",J304,0)</f>
        <v>0</v>
      </c>
      <c r="BI304" s="193">
        <f>IF(N304="nulová",J304,0)</f>
        <v>0</v>
      </c>
      <c r="BJ304" s="19" t="s">
        <v>92</v>
      </c>
      <c r="BK304" s="193">
        <f>ROUND(I304*H304,2)</f>
        <v>0</v>
      </c>
      <c r="BL304" s="19" t="s">
        <v>301</v>
      </c>
      <c r="BM304" s="192" t="s">
        <v>4590</v>
      </c>
    </row>
    <row r="305" s="2" customFormat="1">
      <c r="A305" s="38"/>
      <c r="B305" s="39"/>
      <c r="C305" s="38"/>
      <c r="D305" s="194" t="s">
        <v>193</v>
      </c>
      <c r="E305" s="38"/>
      <c r="F305" s="195" t="s">
        <v>4589</v>
      </c>
      <c r="G305" s="38"/>
      <c r="H305" s="38"/>
      <c r="I305" s="196"/>
      <c r="J305" s="38"/>
      <c r="K305" s="38"/>
      <c r="L305" s="39"/>
      <c r="M305" s="197"/>
      <c r="N305" s="198"/>
      <c r="O305" s="77"/>
      <c r="P305" s="77"/>
      <c r="Q305" s="77"/>
      <c r="R305" s="77"/>
      <c r="S305" s="77"/>
      <c r="T305" s="7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T305" s="19" t="s">
        <v>193</v>
      </c>
      <c r="AU305" s="19" t="s">
        <v>92</v>
      </c>
    </row>
    <row r="306" s="2" customFormat="1" ht="24.15" customHeight="1">
      <c r="A306" s="38"/>
      <c r="B306" s="180"/>
      <c r="C306" s="209" t="s">
        <v>728</v>
      </c>
      <c r="D306" s="209" t="s">
        <v>240</v>
      </c>
      <c r="E306" s="210" t="s">
        <v>4591</v>
      </c>
      <c r="F306" s="211" t="s">
        <v>4592</v>
      </c>
      <c r="G306" s="212" t="s">
        <v>383</v>
      </c>
      <c r="H306" s="213">
        <v>1</v>
      </c>
      <c r="I306" s="214"/>
      <c r="J306" s="215">
        <f>ROUND(I306*H306,2)</f>
        <v>0</v>
      </c>
      <c r="K306" s="211" t="s">
        <v>1</v>
      </c>
      <c r="L306" s="216"/>
      <c r="M306" s="217" t="s">
        <v>1</v>
      </c>
      <c r="N306" s="218" t="s">
        <v>42</v>
      </c>
      <c r="O306" s="77"/>
      <c r="P306" s="190">
        <f>O306*H306</f>
        <v>0</v>
      </c>
      <c r="Q306" s="190">
        <v>0</v>
      </c>
      <c r="R306" s="190">
        <f>Q306*H306</f>
        <v>0</v>
      </c>
      <c r="S306" s="190">
        <v>0</v>
      </c>
      <c r="T306" s="191">
        <f>S306*H306</f>
        <v>0</v>
      </c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R306" s="192" t="s">
        <v>414</v>
      </c>
      <c r="AT306" s="192" t="s">
        <v>240</v>
      </c>
      <c r="AU306" s="192" t="s">
        <v>92</v>
      </c>
      <c r="AY306" s="19" t="s">
        <v>185</v>
      </c>
      <c r="BE306" s="193">
        <f>IF(N306="základní",J306,0)</f>
        <v>0</v>
      </c>
      <c r="BF306" s="193">
        <f>IF(N306="snížená",J306,0)</f>
        <v>0</v>
      </c>
      <c r="BG306" s="193">
        <f>IF(N306="zákl. přenesená",J306,0)</f>
        <v>0</v>
      </c>
      <c r="BH306" s="193">
        <f>IF(N306="sníž. přenesená",J306,0)</f>
        <v>0</v>
      </c>
      <c r="BI306" s="193">
        <f>IF(N306="nulová",J306,0)</f>
        <v>0</v>
      </c>
      <c r="BJ306" s="19" t="s">
        <v>92</v>
      </c>
      <c r="BK306" s="193">
        <f>ROUND(I306*H306,2)</f>
        <v>0</v>
      </c>
      <c r="BL306" s="19" t="s">
        <v>301</v>
      </c>
      <c r="BM306" s="192" t="s">
        <v>4593</v>
      </c>
    </row>
    <row r="307" s="2" customFormat="1">
      <c r="A307" s="38"/>
      <c r="B307" s="39"/>
      <c r="C307" s="38"/>
      <c r="D307" s="194" t="s">
        <v>193</v>
      </c>
      <c r="E307" s="38"/>
      <c r="F307" s="195" t="s">
        <v>4592</v>
      </c>
      <c r="G307" s="38"/>
      <c r="H307" s="38"/>
      <c r="I307" s="196"/>
      <c r="J307" s="38"/>
      <c r="K307" s="38"/>
      <c r="L307" s="39"/>
      <c r="M307" s="197"/>
      <c r="N307" s="198"/>
      <c r="O307" s="77"/>
      <c r="P307" s="77"/>
      <c r="Q307" s="77"/>
      <c r="R307" s="77"/>
      <c r="S307" s="77"/>
      <c r="T307" s="7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T307" s="19" t="s">
        <v>193</v>
      </c>
      <c r="AU307" s="19" t="s">
        <v>92</v>
      </c>
    </row>
    <row r="308" s="2" customFormat="1" ht="16.5" customHeight="1">
      <c r="A308" s="38"/>
      <c r="B308" s="180"/>
      <c r="C308" s="181" t="s">
        <v>734</v>
      </c>
      <c r="D308" s="181" t="s">
        <v>187</v>
      </c>
      <c r="E308" s="182" t="s">
        <v>4594</v>
      </c>
      <c r="F308" s="183" t="s">
        <v>4595</v>
      </c>
      <c r="G308" s="184" t="s">
        <v>1412</v>
      </c>
      <c r="H308" s="185">
        <v>10</v>
      </c>
      <c r="I308" s="186"/>
      <c r="J308" s="187">
        <f>ROUND(I308*H308,2)</f>
        <v>0</v>
      </c>
      <c r="K308" s="183" t="s">
        <v>1</v>
      </c>
      <c r="L308" s="39"/>
      <c r="M308" s="188" t="s">
        <v>1</v>
      </c>
      <c r="N308" s="189" t="s">
        <v>42</v>
      </c>
      <c r="O308" s="77"/>
      <c r="P308" s="190">
        <f>O308*H308</f>
        <v>0</v>
      </c>
      <c r="Q308" s="190">
        <v>0.00042000000000000002</v>
      </c>
      <c r="R308" s="190">
        <f>Q308*H308</f>
        <v>0.0042000000000000006</v>
      </c>
      <c r="S308" s="190">
        <v>0</v>
      </c>
      <c r="T308" s="191">
        <f>S308*H308</f>
        <v>0</v>
      </c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R308" s="192" t="s">
        <v>301</v>
      </c>
      <c r="AT308" s="192" t="s">
        <v>187</v>
      </c>
      <c r="AU308" s="192" t="s">
        <v>92</v>
      </c>
      <c r="AY308" s="19" t="s">
        <v>185</v>
      </c>
      <c r="BE308" s="193">
        <f>IF(N308="základní",J308,0)</f>
        <v>0</v>
      </c>
      <c r="BF308" s="193">
        <f>IF(N308="snížená",J308,0)</f>
        <v>0</v>
      </c>
      <c r="BG308" s="193">
        <f>IF(N308="zákl. přenesená",J308,0)</f>
        <v>0</v>
      </c>
      <c r="BH308" s="193">
        <f>IF(N308="sníž. přenesená",J308,0)</f>
        <v>0</v>
      </c>
      <c r="BI308" s="193">
        <f>IF(N308="nulová",J308,0)</f>
        <v>0</v>
      </c>
      <c r="BJ308" s="19" t="s">
        <v>92</v>
      </c>
      <c r="BK308" s="193">
        <f>ROUND(I308*H308,2)</f>
        <v>0</v>
      </c>
      <c r="BL308" s="19" t="s">
        <v>301</v>
      </c>
      <c r="BM308" s="192" t="s">
        <v>4596</v>
      </c>
    </row>
    <row r="309" s="2" customFormat="1">
      <c r="A309" s="38"/>
      <c r="B309" s="39"/>
      <c r="C309" s="38"/>
      <c r="D309" s="194" t="s">
        <v>193</v>
      </c>
      <c r="E309" s="38"/>
      <c r="F309" s="195" t="s">
        <v>4595</v>
      </c>
      <c r="G309" s="38"/>
      <c r="H309" s="38"/>
      <c r="I309" s="196"/>
      <c r="J309" s="38"/>
      <c r="K309" s="38"/>
      <c r="L309" s="39"/>
      <c r="M309" s="197"/>
      <c r="N309" s="198"/>
      <c r="O309" s="77"/>
      <c r="P309" s="77"/>
      <c r="Q309" s="77"/>
      <c r="R309" s="77"/>
      <c r="S309" s="77"/>
      <c r="T309" s="7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T309" s="19" t="s">
        <v>193</v>
      </c>
      <c r="AU309" s="19" t="s">
        <v>92</v>
      </c>
    </row>
    <row r="310" s="2" customFormat="1" ht="24.15" customHeight="1">
      <c r="A310" s="38"/>
      <c r="B310" s="180"/>
      <c r="C310" s="209" t="s">
        <v>739</v>
      </c>
      <c r="D310" s="209" t="s">
        <v>240</v>
      </c>
      <c r="E310" s="210" t="s">
        <v>4597</v>
      </c>
      <c r="F310" s="211" t="s">
        <v>4598</v>
      </c>
      <c r="G310" s="212" t="s">
        <v>383</v>
      </c>
      <c r="H310" s="213">
        <v>7</v>
      </c>
      <c r="I310" s="214"/>
      <c r="J310" s="215">
        <f>ROUND(I310*H310,2)</f>
        <v>0</v>
      </c>
      <c r="K310" s="211" t="s">
        <v>1</v>
      </c>
      <c r="L310" s="216"/>
      <c r="M310" s="217" t="s">
        <v>1</v>
      </c>
      <c r="N310" s="218" t="s">
        <v>42</v>
      </c>
      <c r="O310" s="77"/>
      <c r="P310" s="190">
        <f>O310*H310</f>
        <v>0</v>
      </c>
      <c r="Q310" s="190">
        <v>0</v>
      </c>
      <c r="R310" s="190">
        <f>Q310*H310</f>
        <v>0</v>
      </c>
      <c r="S310" s="190">
        <v>0</v>
      </c>
      <c r="T310" s="191">
        <f>S310*H310</f>
        <v>0</v>
      </c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R310" s="192" t="s">
        <v>414</v>
      </c>
      <c r="AT310" s="192" t="s">
        <v>240</v>
      </c>
      <c r="AU310" s="192" t="s">
        <v>92</v>
      </c>
      <c r="AY310" s="19" t="s">
        <v>185</v>
      </c>
      <c r="BE310" s="193">
        <f>IF(N310="základní",J310,0)</f>
        <v>0</v>
      </c>
      <c r="BF310" s="193">
        <f>IF(N310="snížená",J310,0)</f>
        <v>0</v>
      </c>
      <c r="BG310" s="193">
        <f>IF(N310="zákl. přenesená",J310,0)</f>
        <v>0</v>
      </c>
      <c r="BH310" s="193">
        <f>IF(N310="sníž. přenesená",J310,0)</f>
        <v>0</v>
      </c>
      <c r="BI310" s="193">
        <f>IF(N310="nulová",J310,0)</f>
        <v>0</v>
      </c>
      <c r="BJ310" s="19" t="s">
        <v>92</v>
      </c>
      <c r="BK310" s="193">
        <f>ROUND(I310*H310,2)</f>
        <v>0</v>
      </c>
      <c r="BL310" s="19" t="s">
        <v>301</v>
      </c>
      <c r="BM310" s="192" t="s">
        <v>4599</v>
      </c>
    </row>
    <row r="311" s="2" customFormat="1">
      <c r="A311" s="38"/>
      <c r="B311" s="39"/>
      <c r="C311" s="38"/>
      <c r="D311" s="194" t="s">
        <v>193</v>
      </c>
      <c r="E311" s="38"/>
      <c r="F311" s="195" t="s">
        <v>4598</v>
      </c>
      <c r="G311" s="38"/>
      <c r="H311" s="38"/>
      <c r="I311" s="196"/>
      <c r="J311" s="38"/>
      <c r="K311" s="38"/>
      <c r="L311" s="39"/>
      <c r="M311" s="197"/>
      <c r="N311" s="198"/>
      <c r="O311" s="77"/>
      <c r="P311" s="77"/>
      <c r="Q311" s="77"/>
      <c r="R311" s="77"/>
      <c r="S311" s="77"/>
      <c r="T311" s="7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T311" s="19" t="s">
        <v>193</v>
      </c>
      <c r="AU311" s="19" t="s">
        <v>92</v>
      </c>
    </row>
    <row r="312" s="2" customFormat="1" ht="24.15" customHeight="1">
      <c r="A312" s="38"/>
      <c r="B312" s="180"/>
      <c r="C312" s="209" t="s">
        <v>747</v>
      </c>
      <c r="D312" s="209" t="s">
        <v>240</v>
      </c>
      <c r="E312" s="210" t="s">
        <v>4600</v>
      </c>
      <c r="F312" s="211" t="s">
        <v>4601</v>
      </c>
      <c r="G312" s="212" t="s">
        <v>383</v>
      </c>
      <c r="H312" s="213">
        <v>2</v>
      </c>
      <c r="I312" s="214"/>
      <c r="J312" s="215">
        <f>ROUND(I312*H312,2)</f>
        <v>0</v>
      </c>
      <c r="K312" s="211" t="s">
        <v>1</v>
      </c>
      <c r="L312" s="216"/>
      <c r="M312" s="217" t="s">
        <v>1</v>
      </c>
      <c r="N312" s="218" t="s">
        <v>42</v>
      </c>
      <c r="O312" s="77"/>
      <c r="P312" s="190">
        <f>O312*H312</f>
        <v>0</v>
      </c>
      <c r="Q312" s="190">
        <v>0</v>
      </c>
      <c r="R312" s="190">
        <f>Q312*H312</f>
        <v>0</v>
      </c>
      <c r="S312" s="190">
        <v>0</v>
      </c>
      <c r="T312" s="191">
        <f>S312*H312</f>
        <v>0</v>
      </c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R312" s="192" t="s">
        <v>414</v>
      </c>
      <c r="AT312" s="192" t="s">
        <v>240</v>
      </c>
      <c r="AU312" s="192" t="s">
        <v>92</v>
      </c>
      <c r="AY312" s="19" t="s">
        <v>185</v>
      </c>
      <c r="BE312" s="193">
        <f>IF(N312="základní",J312,0)</f>
        <v>0</v>
      </c>
      <c r="BF312" s="193">
        <f>IF(N312="snížená",J312,0)</f>
        <v>0</v>
      </c>
      <c r="BG312" s="193">
        <f>IF(N312="zákl. přenesená",J312,0)</f>
        <v>0</v>
      </c>
      <c r="BH312" s="193">
        <f>IF(N312="sníž. přenesená",J312,0)</f>
        <v>0</v>
      </c>
      <c r="BI312" s="193">
        <f>IF(N312="nulová",J312,0)</f>
        <v>0</v>
      </c>
      <c r="BJ312" s="19" t="s">
        <v>92</v>
      </c>
      <c r="BK312" s="193">
        <f>ROUND(I312*H312,2)</f>
        <v>0</v>
      </c>
      <c r="BL312" s="19" t="s">
        <v>301</v>
      </c>
      <c r="BM312" s="192" t="s">
        <v>4602</v>
      </c>
    </row>
    <row r="313" s="2" customFormat="1">
      <c r="A313" s="38"/>
      <c r="B313" s="39"/>
      <c r="C313" s="38"/>
      <c r="D313" s="194" t="s">
        <v>193</v>
      </c>
      <c r="E313" s="38"/>
      <c r="F313" s="195" t="s">
        <v>4601</v>
      </c>
      <c r="G313" s="38"/>
      <c r="H313" s="38"/>
      <c r="I313" s="196"/>
      <c r="J313" s="38"/>
      <c r="K313" s="38"/>
      <c r="L313" s="39"/>
      <c r="M313" s="197"/>
      <c r="N313" s="198"/>
      <c r="O313" s="77"/>
      <c r="P313" s="77"/>
      <c r="Q313" s="77"/>
      <c r="R313" s="77"/>
      <c r="S313" s="77"/>
      <c r="T313" s="7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T313" s="19" t="s">
        <v>193</v>
      </c>
      <c r="AU313" s="19" t="s">
        <v>92</v>
      </c>
    </row>
    <row r="314" s="2" customFormat="1" ht="24.15" customHeight="1">
      <c r="A314" s="38"/>
      <c r="B314" s="180"/>
      <c r="C314" s="209" t="s">
        <v>758</v>
      </c>
      <c r="D314" s="209" t="s">
        <v>240</v>
      </c>
      <c r="E314" s="210" t="s">
        <v>4603</v>
      </c>
      <c r="F314" s="211" t="s">
        <v>4604</v>
      </c>
      <c r="G314" s="212" t="s">
        <v>383</v>
      </c>
      <c r="H314" s="213">
        <v>1</v>
      </c>
      <c r="I314" s="214"/>
      <c r="J314" s="215">
        <f>ROUND(I314*H314,2)</f>
        <v>0</v>
      </c>
      <c r="K314" s="211" t="s">
        <v>1</v>
      </c>
      <c r="L314" s="216"/>
      <c r="M314" s="217" t="s">
        <v>1</v>
      </c>
      <c r="N314" s="218" t="s">
        <v>42</v>
      </c>
      <c r="O314" s="77"/>
      <c r="P314" s="190">
        <f>O314*H314</f>
        <v>0</v>
      </c>
      <c r="Q314" s="190">
        <v>0</v>
      </c>
      <c r="R314" s="190">
        <f>Q314*H314</f>
        <v>0</v>
      </c>
      <c r="S314" s="190">
        <v>0</v>
      </c>
      <c r="T314" s="191">
        <f>S314*H314</f>
        <v>0</v>
      </c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R314" s="192" t="s">
        <v>414</v>
      </c>
      <c r="AT314" s="192" t="s">
        <v>240</v>
      </c>
      <c r="AU314" s="192" t="s">
        <v>92</v>
      </c>
      <c r="AY314" s="19" t="s">
        <v>185</v>
      </c>
      <c r="BE314" s="193">
        <f>IF(N314="základní",J314,0)</f>
        <v>0</v>
      </c>
      <c r="BF314" s="193">
        <f>IF(N314="snížená",J314,0)</f>
        <v>0</v>
      </c>
      <c r="BG314" s="193">
        <f>IF(N314="zákl. přenesená",J314,0)</f>
        <v>0</v>
      </c>
      <c r="BH314" s="193">
        <f>IF(N314="sníž. přenesená",J314,0)</f>
        <v>0</v>
      </c>
      <c r="BI314" s="193">
        <f>IF(N314="nulová",J314,0)</f>
        <v>0</v>
      </c>
      <c r="BJ314" s="19" t="s">
        <v>92</v>
      </c>
      <c r="BK314" s="193">
        <f>ROUND(I314*H314,2)</f>
        <v>0</v>
      </c>
      <c r="BL314" s="19" t="s">
        <v>301</v>
      </c>
      <c r="BM314" s="192" t="s">
        <v>4605</v>
      </c>
    </row>
    <row r="315" s="2" customFormat="1">
      <c r="A315" s="38"/>
      <c r="B315" s="39"/>
      <c r="C315" s="38"/>
      <c r="D315" s="194" t="s">
        <v>193</v>
      </c>
      <c r="E315" s="38"/>
      <c r="F315" s="195" t="s">
        <v>4604</v>
      </c>
      <c r="G315" s="38"/>
      <c r="H315" s="38"/>
      <c r="I315" s="196"/>
      <c r="J315" s="38"/>
      <c r="K315" s="38"/>
      <c r="L315" s="39"/>
      <c r="M315" s="197"/>
      <c r="N315" s="198"/>
      <c r="O315" s="77"/>
      <c r="P315" s="77"/>
      <c r="Q315" s="77"/>
      <c r="R315" s="77"/>
      <c r="S315" s="77"/>
      <c r="T315" s="7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T315" s="19" t="s">
        <v>193</v>
      </c>
      <c r="AU315" s="19" t="s">
        <v>92</v>
      </c>
    </row>
    <row r="316" s="2" customFormat="1" ht="16.5" customHeight="1">
      <c r="A316" s="38"/>
      <c r="B316" s="180"/>
      <c r="C316" s="181" t="s">
        <v>767</v>
      </c>
      <c r="D316" s="181" t="s">
        <v>187</v>
      </c>
      <c r="E316" s="182" t="s">
        <v>4606</v>
      </c>
      <c r="F316" s="183" t="s">
        <v>4607</v>
      </c>
      <c r="G316" s="184" t="s">
        <v>383</v>
      </c>
      <c r="H316" s="185">
        <v>1</v>
      </c>
      <c r="I316" s="186"/>
      <c r="J316" s="187">
        <f>ROUND(I316*H316,2)</f>
        <v>0</v>
      </c>
      <c r="K316" s="183" t="s">
        <v>1</v>
      </c>
      <c r="L316" s="39"/>
      <c r="M316" s="188" t="s">
        <v>1</v>
      </c>
      <c r="N316" s="189" t="s">
        <v>42</v>
      </c>
      <c r="O316" s="77"/>
      <c r="P316" s="190">
        <f>O316*H316</f>
        <v>0</v>
      </c>
      <c r="Q316" s="190">
        <v>0</v>
      </c>
      <c r="R316" s="190">
        <f>Q316*H316</f>
        <v>0</v>
      </c>
      <c r="S316" s="190">
        <v>0</v>
      </c>
      <c r="T316" s="191">
        <f>S316*H316</f>
        <v>0</v>
      </c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R316" s="192" t="s">
        <v>301</v>
      </c>
      <c r="AT316" s="192" t="s">
        <v>187</v>
      </c>
      <c r="AU316" s="192" t="s">
        <v>92</v>
      </c>
      <c r="AY316" s="19" t="s">
        <v>185</v>
      </c>
      <c r="BE316" s="193">
        <f>IF(N316="základní",J316,0)</f>
        <v>0</v>
      </c>
      <c r="BF316" s="193">
        <f>IF(N316="snížená",J316,0)</f>
        <v>0</v>
      </c>
      <c r="BG316" s="193">
        <f>IF(N316="zákl. přenesená",J316,0)</f>
        <v>0</v>
      </c>
      <c r="BH316" s="193">
        <f>IF(N316="sníž. přenesená",J316,0)</f>
        <v>0</v>
      </c>
      <c r="BI316" s="193">
        <f>IF(N316="nulová",J316,0)</f>
        <v>0</v>
      </c>
      <c r="BJ316" s="19" t="s">
        <v>92</v>
      </c>
      <c r="BK316" s="193">
        <f>ROUND(I316*H316,2)</f>
        <v>0</v>
      </c>
      <c r="BL316" s="19" t="s">
        <v>301</v>
      </c>
      <c r="BM316" s="192" t="s">
        <v>4608</v>
      </c>
    </row>
    <row r="317" s="2" customFormat="1">
      <c r="A317" s="38"/>
      <c r="B317" s="39"/>
      <c r="C317" s="38"/>
      <c r="D317" s="194" t="s">
        <v>193</v>
      </c>
      <c r="E317" s="38"/>
      <c r="F317" s="195" t="s">
        <v>4607</v>
      </c>
      <c r="G317" s="38"/>
      <c r="H317" s="38"/>
      <c r="I317" s="196"/>
      <c r="J317" s="38"/>
      <c r="K317" s="38"/>
      <c r="L317" s="39"/>
      <c r="M317" s="197"/>
      <c r="N317" s="198"/>
      <c r="O317" s="77"/>
      <c r="P317" s="77"/>
      <c r="Q317" s="77"/>
      <c r="R317" s="77"/>
      <c r="S317" s="77"/>
      <c r="T317" s="7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T317" s="19" t="s">
        <v>193</v>
      </c>
      <c r="AU317" s="19" t="s">
        <v>92</v>
      </c>
    </row>
    <row r="318" s="2" customFormat="1" ht="24.15" customHeight="1">
      <c r="A318" s="38"/>
      <c r="B318" s="180"/>
      <c r="C318" s="209" t="s">
        <v>775</v>
      </c>
      <c r="D318" s="209" t="s">
        <v>240</v>
      </c>
      <c r="E318" s="210" t="s">
        <v>4609</v>
      </c>
      <c r="F318" s="211" t="s">
        <v>4610</v>
      </c>
      <c r="G318" s="212" t="s">
        <v>383</v>
      </c>
      <c r="H318" s="213">
        <v>1</v>
      </c>
      <c r="I318" s="214"/>
      <c r="J318" s="215">
        <f>ROUND(I318*H318,2)</f>
        <v>0</v>
      </c>
      <c r="K318" s="211" t="s">
        <v>1</v>
      </c>
      <c r="L318" s="216"/>
      <c r="M318" s="217" t="s">
        <v>1</v>
      </c>
      <c r="N318" s="218" t="s">
        <v>42</v>
      </c>
      <c r="O318" s="77"/>
      <c r="P318" s="190">
        <f>O318*H318</f>
        <v>0</v>
      </c>
      <c r="Q318" s="190">
        <v>0</v>
      </c>
      <c r="R318" s="190">
        <f>Q318*H318</f>
        <v>0</v>
      </c>
      <c r="S318" s="190">
        <v>0</v>
      </c>
      <c r="T318" s="191">
        <f>S318*H318</f>
        <v>0</v>
      </c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R318" s="192" t="s">
        <v>414</v>
      </c>
      <c r="AT318" s="192" t="s">
        <v>240</v>
      </c>
      <c r="AU318" s="192" t="s">
        <v>92</v>
      </c>
      <c r="AY318" s="19" t="s">
        <v>185</v>
      </c>
      <c r="BE318" s="193">
        <f>IF(N318="základní",J318,0)</f>
        <v>0</v>
      </c>
      <c r="BF318" s="193">
        <f>IF(N318="snížená",J318,0)</f>
        <v>0</v>
      </c>
      <c r="BG318" s="193">
        <f>IF(N318="zákl. přenesená",J318,0)</f>
        <v>0</v>
      </c>
      <c r="BH318" s="193">
        <f>IF(N318="sníž. přenesená",J318,0)</f>
        <v>0</v>
      </c>
      <c r="BI318" s="193">
        <f>IF(N318="nulová",J318,0)</f>
        <v>0</v>
      </c>
      <c r="BJ318" s="19" t="s">
        <v>92</v>
      </c>
      <c r="BK318" s="193">
        <f>ROUND(I318*H318,2)</f>
        <v>0</v>
      </c>
      <c r="BL318" s="19" t="s">
        <v>301</v>
      </c>
      <c r="BM318" s="192" t="s">
        <v>4611</v>
      </c>
    </row>
    <row r="319" s="2" customFormat="1">
      <c r="A319" s="38"/>
      <c r="B319" s="39"/>
      <c r="C319" s="38"/>
      <c r="D319" s="194" t="s">
        <v>193</v>
      </c>
      <c r="E319" s="38"/>
      <c r="F319" s="195" t="s">
        <v>4610</v>
      </c>
      <c r="G319" s="38"/>
      <c r="H319" s="38"/>
      <c r="I319" s="196"/>
      <c r="J319" s="38"/>
      <c r="K319" s="38"/>
      <c r="L319" s="39"/>
      <c r="M319" s="197"/>
      <c r="N319" s="198"/>
      <c r="O319" s="77"/>
      <c r="P319" s="77"/>
      <c r="Q319" s="77"/>
      <c r="R319" s="77"/>
      <c r="S319" s="77"/>
      <c r="T319" s="7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T319" s="19" t="s">
        <v>193</v>
      </c>
      <c r="AU319" s="19" t="s">
        <v>92</v>
      </c>
    </row>
    <row r="320" s="2" customFormat="1" ht="16.5" customHeight="1">
      <c r="A320" s="38"/>
      <c r="B320" s="180"/>
      <c r="C320" s="181" t="s">
        <v>780</v>
      </c>
      <c r="D320" s="181" t="s">
        <v>187</v>
      </c>
      <c r="E320" s="182" t="s">
        <v>4612</v>
      </c>
      <c r="F320" s="183" t="s">
        <v>4613</v>
      </c>
      <c r="G320" s="184" t="s">
        <v>383</v>
      </c>
      <c r="H320" s="185">
        <v>1</v>
      </c>
      <c r="I320" s="186"/>
      <c r="J320" s="187">
        <f>ROUND(I320*H320,2)</f>
        <v>0</v>
      </c>
      <c r="K320" s="183" t="s">
        <v>1</v>
      </c>
      <c r="L320" s="39"/>
      <c r="M320" s="188" t="s">
        <v>1</v>
      </c>
      <c r="N320" s="189" t="s">
        <v>42</v>
      </c>
      <c r="O320" s="77"/>
      <c r="P320" s="190">
        <f>O320*H320</f>
        <v>0</v>
      </c>
      <c r="Q320" s="190">
        <v>0</v>
      </c>
      <c r="R320" s="190">
        <f>Q320*H320</f>
        <v>0</v>
      </c>
      <c r="S320" s="190">
        <v>0</v>
      </c>
      <c r="T320" s="191">
        <f>S320*H320</f>
        <v>0</v>
      </c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R320" s="192" t="s">
        <v>301</v>
      </c>
      <c r="AT320" s="192" t="s">
        <v>187</v>
      </c>
      <c r="AU320" s="192" t="s">
        <v>92</v>
      </c>
      <c r="AY320" s="19" t="s">
        <v>185</v>
      </c>
      <c r="BE320" s="193">
        <f>IF(N320="základní",J320,0)</f>
        <v>0</v>
      </c>
      <c r="BF320" s="193">
        <f>IF(N320="snížená",J320,0)</f>
        <v>0</v>
      </c>
      <c r="BG320" s="193">
        <f>IF(N320="zákl. přenesená",J320,0)</f>
        <v>0</v>
      </c>
      <c r="BH320" s="193">
        <f>IF(N320="sníž. přenesená",J320,0)</f>
        <v>0</v>
      </c>
      <c r="BI320" s="193">
        <f>IF(N320="nulová",J320,0)</f>
        <v>0</v>
      </c>
      <c r="BJ320" s="19" t="s">
        <v>92</v>
      </c>
      <c r="BK320" s="193">
        <f>ROUND(I320*H320,2)</f>
        <v>0</v>
      </c>
      <c r="BL320" s="19" t="s">
        <v>301</v>
      </c>
      <c r="BM320" s="192" t="s">
        <v>4614</v>
      </c>
    </row>
    <row r="321" s="2" customFormat="1">
      <c r="A321" s="38"/>
      <c r="B321" s="39"/>
      <c r="C321" s="38"/>
      <c r="D321" s="194" t="s">
        <v>193</v>
      </c>
      <c r="E321" s="38"/>
      <c r="F321" s="195" t="s">
        <v>4613</v>
      </c>
      <c r="G321" s="38"/>
      <c r="H321" s="38"/>
      <c r="I321" s="196"/>
      <c r="J321" s="38"/>
      <c r="K321" s="38"/>
      <c r="L321" s="39"/>
      <c r="M321" s="197"/>
      <c r="N321" s="198"/>
      <c r="O321" s="77"/>
      <c r="P321" s="77"/>
      <c r="Q321" s="77"/>
      <c r="R321" s="77"/>
      <c r="S321" s="77"/>
      <c r="T321" s="7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T321" s="19" t="s">
        <v>193</v>
      </c>
      <c r="AU321" s="19" t="s">
        <v>92</v>
      </c>
    </row>
    <row r="322" s="2" customFormat="1" ht="24.15" customHeight="1">
      <c r="A322" s="38"/>
      <c r="B322" s="180"/>
      <c r="C322" s="209" t="s">
        <v>789</v>
      </c>
      <c r="D322" s="209" t="s">
        <v>240</v>
      </c>
      <c r="E322" s="210" t="s">
        <v>4615</v>
      </c>
      <c r="F322" s="211" t="s">
        <v>4616</v>
      </c>
      <c r="G322" s="212" t="s">
        <v>383</v>
      </c>
      <c r="H322" s="213">
        <v>1</v>
      </c>
      <c r="I322" s="214"/>
      <c r="J322" s="215">
        <f>ROUND(I322*H322,2)</f>
        <v>0</v>
      </c>
      <c r="K322" s="211" t="s">
        <v>1</v>
      </c>
      <c r="L322" s="216"/>
      <c r="M322" s="217" t="s">
        <v>1</v>
      </c>
      <c r="N322" s="218" t="s">
        <v>42</v>
      </c>
      <c r="O322" s="77"/>
      <c r="P322" s="190">
        <f>O322*H322</f>
        <v>0</v>
      </c>
      <c r="Q322" s="190">
        <v>0</v>
      </c>
      <c r="R322" s="190">
        <f>Q322*H322</f>
        <v>0</v>
      </c>
      <c r="S322" s="190">
        <v>0</v>
      </c>
      <c r="T322" s="191">
        <f>S322*H322</f>
        <v>0</v>
      </c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R322" s="192" t="s">
        <v>414</v>
      </c>
      <c r="AT322" s="192" t="s">
        <v>240</v>
      </c>
      <c r="AU322" s="192" t="s">
        <v>92</v>
      </c>
      <c r="AY322" s="19" t="s">
        <v>185</v>
      </c>
      <c r="BE322" s="193">
        <f>IF(N322="základní",J322,0)</f>
        <v>0</v>
      </c>
      <c r="BF322" s="193">
        <f>IF(N322="snížená",J322,0)</f>
        <v>0</v>
      </c>
      <c r="BG322" s="193">
        <f>IF(N322="zákl. přenesená",J322,0)</f>
        <v>0</v>
      </c>
      <c r="BH322" s="193">
        <f>IF(N322="sníž. přenesená",J322,0)</f>
        <v>0</v>
      </c>
      <c r="BI322" s="193">
        <f>IF(N322="nulová",J322,0)</f>
        <v>0</v>
      </c>
      <c r="BJ322" s="19" t="s">
        <v>92</v>
      </c>
      <c r="BK322" s="193">
        <f>ROUND(I322*H322,2)</f>
        <v>0</v>
      </c>
      <c r="BL322" s="19" t="s">
        <v>301</v>
      </c>
      <c r="BM322" s="192" t="s">
        <v>4617</v>
      </c>
    </row>
    <row r="323" s="2" customFormat="1">
      <c r="A323" s="38"/>
      <c r="B323" s="39"/>
      <c r="C323" s="38"/>
      <c r="D323" s="194" t="s">
        <v>193</v>
      </c>
      <c r="E323" s="38"/>
      <c r="F323" s="195" t="s">
        <v>4616</v>
      </c>
      <c r="G323" s="38"/>
      <c r="H323" s="38"/>
      <c r="I323" s="196"/>
      <c r="J323" s="38"/>
      <c r="K323" s="38"/>
      <c r="L323" s="39"/>
      <c r="M323" s="197"/>
      <c r="N323" s="198"/>
      <c r="O323" s="77"/>
      <c r="P323" s="77"/>
      <c r="Q323" s="77"/>
      <c r="R323" s="77"/>
      <c r="S323" s="77"/>
      <c r="T323" s="7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T323" s="19" t="s">
        <v>193</v>
      </c>
      <c r="AU323" s="19" t="s">
        <v>92</v>
      </c>
    </row>
    <row r="324" s="2" customFormat="1" ht="16.5" customHeight="1">
      <c r="A324" s="38"/>
      <c r="B324" s="180"/>
      <c r="C324" s="181" t="s">
        <v>794</v>
      </c>
      <c r="D324" s="181" t="s">
        <v>187</v>
      </c>
      <c r="E324" s="182" t="s">
        <v>4618</v>
      </c>
      <c r="F324" s="183" t="s">
        <v>4619</v>
      </c>
      <c r="G324" s="184" t="s">
        <v>383</v>
      </c>
      <c r="H324" s="185">
        <v>2</v>
      </c>
      <c r="I324" s="186"/>
      <c r="J324" s="187">
        <f>ROUND(I324*H324,2)</f>
        <v>0</v>
      </c>
      <c r="K324" s="183" t="s">
        <v>1</v>
      </c>
      <c r="L324" s="39"/>
      <c r="M324" s="188" t="s">
        <v>1</v>
      </c>
      <c r="N324" s="189" t="s">
        <v>42</v>
      </c>
      <c r="O324" s="77"/>
      <c r="P324" s="190">
        <f>O324*H324</f>
        <v>0</v>
      </c>
      <c r="Q324" s="190">
        <v>0</v>
      </c>
      <c r="R324" s="190">
        <f>Q324*H324</f>
        <v>0</v>
      </c>
      <c r="S324" s="190">
        <v>0</v>
      </c>
      <c r="T324" s="191">
        <f>S324*H324</f>
        <v>0</v>
      </c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R324" s="192" t="s">
        <v>301</v>
      </c>
      <c r="AT324" s="192" t="s">
        <v>187</v>
      </c>
      <c r="AU324" s="192" t="s">
        <v>92</v>
      </c>
      <c r="AY324" s="19" t="s">
        <v>185</v>
      </c>
      <c r="BE324" s="193">
        <f>IF(N324="základní",J324,0)</f>
        <v>0</v>
      </c>
      <c r="BF324" s="193">
        <f>IF(N324="snížená",J324,0)</f>
        <v>0</v>
      </c>
      <c r="BG324" s="193">
        <f>IF(N324="zákl. přenesená",J324,0)</f>
        <v>0</v>
      </c>
      <c r="BH324" s="193">
        <f>IF(N324="sníž. přenesená",J324,0)</f>
        <v>0</v>
      </c>
      <c r="BI324" s="193">
        <f>IF(N324="nulová",J324,0)</f>
        <v>0</v>
      </c>
      <c r="BJ324" s="19" t="s">
        <v>92</v>
      </c>
      <c r="BK324" s="193">
        <f>ROUND(I324*H324,2)</f>
        <v>0</v>
      </c>
      <c r="BL324" s="19" t="s">
        <v>301</v>
      </c>
      <c r="BM324" s="192" t="s">
        <v>4620</v>
      </c>
    </row>
    <row r="325" s="2" customFormat="1">
      <c r="A325" s="38"/>
      <c r="B325" s="39"/>
      <c r="C325" s="38"/>
      <c r="D325" s="194" t="s">
        <v>193</v>
      </c>
      <c r="E325" s="38"/>
      <c r="F325" s="195" t="s">
        <v>4619</v>
      </c>
      <c r="G325" s="38"/>
      <c r="H325" s="38"/>
      <c r="I325" s="196"/>
      <c r="J325" s="38"/>
      <c r="K325" s="38"/>
      <c r="L325" s="39"/>
      <c r="M325" s="197"/>
      <c r="N325" s="198"/>
      <c r="O325" s="77"/>
      <c r="P325" s="77"/>
      <c r="Q325" s="77"/>
      <c r="R325" s="77"/>
      <c r="S325" s="77"/>
      <c r="T325" s="7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T325" s="19" t="s">
        <v>193</v>
      </c>
      <c r="AU325" s="19" t="s">
        <v>92</v>
      </c>
    </row>
    <row r="326" s="2" customFormat="1" ht="24.15" customHeight="1">
      <c r="A326" s="38"/>
      <c r="B326" s="180"/>
      <c r="C326" s="209" t="s">
        <v>800</v>
      </c>
      <c r="D326" s="209" t="s">
        <v>240</v>
      </c>
      <c r="E326" s="210" t="s">
        <v>4621</v>
      </c>
      <c r="F326" s="211" t="s">
        <v>4622</v>
      </c>
      <c r="G326" s="212" t="s">
        <v>383</v>
      </c>
      <c r="H326" s="213">
        <v>2</v>
      </c>
      <c r="I326" s="214"/>
      <c r="J326" s="215">
        <f>ROUND(I326*H326,2)</f>
        <v>0</v>
      </c>
      <c r="K326" s="211" t="s">
        <v>1</v>
      </c>
      <c r="L326" s="216"/>
      <c r="M326" s="217" t="s">
        <v>1</v>
      </c>
      <c r="N326" s="218" t="s">
        <v>42</v>
      </c>
      <c r="O326" s="77"/>
      <c r="P326" s="190">
        <f>O326*H326</f>
        <v>0</v>
      </c>
      <c r="Q326" s="190">
        <v>0</v>
      </c>
      <c r="R326" s="190">
        <f>Q326*H326</f>
        <v>0</v>
      </c>
      <c r="S326" s="190">
        <v>0</v>
      </c>
      <c r="T326" s="191">
        <f>S326*H326</f>
        <v>0</v>
      </c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R326" s="192" t="s">
        <v>414</v>
      </c>
      <c r="AT326" s="192" t="s">
        <v>240</v>
      </c>
      <c r="AU326" s="192" t="s">
        <v>92</v>
      </c>
      <c r="AY326" s="19" t="s">
        <v>185</v>
      </c>
      <c r="BE326" s="193">
        <f>IF(N326="základní",J326,0)</f>
        <v>0</v>
      </c>
      <c r="BF326" s="193">
        <f>IF(N326="snížená",J326,0)</f>
        <v>0</v>
      </c>
      <c r="BG326" s="193">
        <f>IF(N326="zákl. přenesená",J326,0)</f>
        <v>0</v>
      </c>
      <c r="BH326" s="193">
        <f>IF(N326="sníž. přenesená",J326,0)</f>
        <v>0</v>
      </c>
      <c r="BI326" s="193">
        <f>IF(N326="nulová",J326,0)</f>
        <v>0</v>
      </c>
      <c r="BJ326" s="19" t="s">
        <v>92</v>
      </c>
      <c r="BK326" s="193">
        <f>ROUND(I326*H326,2)</f>
        <v>0</v>
      </c>
      <c r="BL326" s="19" t="s">
        <v>301</v>
      </c>
      <c r="BM326" s="192" t="s">
        <v>4623</v>
      </c>
    </row>
    <row r="327" s="2" customFormat="1">
      <c r="A327" s="38"/>
      <c r="B327" s="39"/>
      <c r="C327" s="38"/>
      <c r="D327" s="194" t="s">
        <v>193</v>
      </c>
      <c r="E327" s="38"/>
      <c r="F327" s="195" t="s">
        <v>4622</v>
      </c>
      <c r="G327" s="38"/>
      <c r="H327" s="38"/>
      <c r="I327" s="196"/>
      <c r="J327" s="38"/>
      <c r="K327" s="38"/>
      <c r="L327" s="39"/>
      <c r="M327" s="197"/>
      <c r="N327" s="198"/>
      <c r="O327" s="77"/>
      <c r="P327" s="77"/>
      <c r="Q327" s="77"/>
      <c r="R327" s="77"/>
      <c r="S327" s="77"/>
      <c r="T327" s="7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T327" s="19" t="s">
        <v>193</v>
      </c>
      <c r="AU327" s="19" t="s">
        <v>92</v>
      </c>
    </row>
    <row r="328" s="2" customFormat="1" ht="16.5" customHeight="1">
      <c r="A328" s="38"/>
      <c r="B328" s="180"/>
      <c r="C328" s="181" t="s">
        <v>805</v>
      </c>
      <c r="D328" s="181" t="s">
        <v>187</v>
      </c>
      <c r="E328" s="182" t="s">
        <v>4624</v>
      </c>
      <c r="F328" s="183" t="s">
        <v>4625</v>
      </c>
      <c r="G328" s="184" t="s">
        <v>383</v>
      </c>
      <c r="H328" s="185">
        <v>2</v>
      </c>
      <c r="I328" s="186"/>
      <c r="J328" s="187">
        <f>ROUND(I328*H328,2)</f>
        <v>0</v>
      </c>
      <c r="K328" s="183" t="s">
        <v>1</v>
      </c>
      <c r="L328" s="39"/>
      <c r="M328" s="188" t="s">
        <v>1</v>
      </c>
      <c r="N328" s="189" t="s">
        <v>42</v>
      </c>
      <c r="O328" s="77"/>
      <c r="P328" s="190">
        <f>O328*H328</f>
        <v>0</v>
      </c>
      <c r="Q328" s="190">
        <v>0</v>
      </c>
      <c r="R328" s="190">
        <f>Q328*H328</f>
        <v>0</v>
      </c>
      <c r="S328" s="190">
        <v>0</v>
      </c>
      <c r="T328" s="191">
        <f>S328*H328</f>
        <v>0</v>
      </c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R328" s="192" t="s">
        <v>301</v>
      </c>
      <c r="AT328" s="192" t="s">
        <v>187</v>
      </c>
      <c r="AU328" s="192" t="s">
        <v>92</v>
      </c>
      <c r="AY328" s="19" t="s">
        <v>185</v>
      </c>
      <c r="BE328" s="193">
        <f>IF(N328="základní",J328,0)</f>
        <v>0</v>
      </c>
      <c r="BF328" s="193">
        <f>IF(N328="snížená",J328,0)</f>
        <v>0</v>
      </c>
      <c r="BG328" s="193">
        <f>IF(N328="zákl. přenesená",J328,0)</f>
        <v>0</v>
      </c>
      <c r="BH328" s="193">
        <f>IF(N328="sníž. přenesená",J328,0)</f>
        <v>0</v>
      </c>
      <c r="BI328" s="193">
        <f>IF(N328="nulová",J328,0)</f>
        <v>0</v>
      </c>
      <c r="BJ328" s="19" t="s">
        <v>92</v>
      </c>
      <c r="BK328" s="193">
        <f>ROUND(I328*H328,2)</f>
        <v>0</v>
      </c>
      <c r="BL328" s="19" t="s">
        <v>301</v>
      </c>
      <c r="BM328" s="192" t="s">
        <v>4626</v>
      </c>
    </row>
    <row r="329" s="2" customFormat="1">
      <c r="A329" s="38"/>
      <c r="B329" s="39"/>
      <c r="C329" s="38"/>
      <c r="D329" s="194" t="s">
        <v>193</v>
      </c>
      <c r="E329" s="38"/>
      <c r="F329" s="195" t="s">
        <v>4625</v>
      </c>
      <c r="G329" s="38"/>
      <c r="H329" s="38"/>
      <c r="I329" s="196"/>
      <c r="J329" s="38"/>
      <c r="K329" s="38"/>
      <c r="L329" s="39"/>
      <c r="M329" s="197"/>
      <c r="N329" s="198"/>
      <c r="O329" s="77"/>
      <c r="P329" s="77"/>
      <c r="Q329" s="77"/>
      <c r="R329" s="77"/>
      <c r="S329" s="77"/>
      <c r="T329" s="7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T329" s="19" t="s">
        <v>193</v>
      </c>
      <c r="AU329" s="19" t="s">
        <v>92</v>
      </c>
    </row>
    <row r="330" s="2" customFormat="1" ht="24.15" customHeight="1">
      <c r="A330" s="38"/>
      <c r="B330" s="180"/>
      <c r="C330" s="209" t="s">
        <v>811</v>
      </c>
      <c r="D330" s="209" t="s">
        <v>240</v>
      </c>
      <c r="E330" s="210" t="s">
        <v>4627</v>
      </c>
      <c r="F330" s="211" t="s">
        <v>4628</v>
      </c>
      <c r="G330" s="212" t="s">
        <v>383</v>
      </c>
      <c r="H330" s="213">
        <v>2</v>
      </c>
      <c r="I330" s="214"/>
      <c r="J330" s="215">
        <f>ROUND(I330*H330,2)</f>
        <v>0</v>
      </c>
      <c r="K330" s="211" t="s">
        <v>1</v>
      </c>
      <c r="L330" s="216"/>
      <c r="M330" s="217" t="s">
        <v>1</v>
      </c>
      <c r="N330" s="218" t="s">
        <v>42</v>
      </c>
      <c r="O330" s="77"/>
      <c r="P330" s="190">
        <f>O330*H330</f>
        <v>0</v>
      </c>
      <c r="Q330" s="190">
        <v>0</v>
      </c>
      <c r="R330" s="190">
        <f>Q330*H330</f>
        <v>0</v>
      </c>
      <c r="S330" s="190">
        <v>0</v>
      </c>
      <c r="T330" s="191">
        <f>S330*H330</f>
        <v>0</v>
      </c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R330" s="192" t="s">
        <v>414</v>
      </c>
      <c r="AT330" s="192" t="s">
        <v>240</v>
      </c>
      <c r="AU330" s="192" t="s">
        <v>92</v>
      </c>
      <c r="AY330" s="19" t="s">
        <v>185</v>
      </c>
      <c r="BE330" s="193">
        <f>IF(N330="základní",J330,0)</f>
        <v>0</v>
      </c>
      <c r="BF330" s="193">
        <f>IF(N330="snížená",J330,0)</f>
        <v>0</v>
      </c>
      <c r="BG330" s="193">
        <f>IF(N330="zákl. přenesená",J330,0)</f>
        <v>0</v>
      </c>
      <c r="BH330" s="193">
        <f>IF(N330="sníž. přenesená",J330,0)</f>
        <v>0</v>
      </c>
      <c r="BI330" s="193">
        <f>IF(N330="nulová",J330,0)</f>
        <v>0</v>
      </c>
      <c r="BJ330" s="19" t="s">
        <v>92</v>
      </c>
      <c r="BK330" s="193">
        <f>ROUND(I330*H330,2)</f>
        <v>0</v>
      </c>
      <c r="BL330" s="19" t="s">
        <v>301</v>
      </c>
      <c r="BM330" s="192" t="s">
        <v>4629</v>
      </c>
    </row>
    <row r="331" s="2" customFormat="1">
      <c r="A331" s="38"/>
      <c r="B331" s="39"/>
      <c r="C331" s="38"/>
      <c r="D331" s="194" t="s">
        <v>193</v>
      </c>
      <c r="E331" s="38"/>
      <c r="F331" s="195" t="s">
        <v>4628</v>
      </c>
      <c r="G331" s="38"/>
      <c r="H331" s="38"/>
      <c r="I331" s="196"/>
      <c r="J331" s="38"/>
      <c r="K331" s="38"/>
      <c r="L331" s="39"/>
      <c r="M331" s="197"/>
      <c r="N331" s="198"/>
      <c r="O331" s="77"/>
      <c r="P331" s="77"/>
      <c r="Q331" s="77"/>
      <c r="R331" s="77"/>
      <c r="S331" s="77"/>
      <c r="T331" s="7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T331" s="19" t="s">
        <v>193</v>
      </c>
      <c r="AU331" s="19" t="s">
        <v>92</v>
      </c>
    </row>
    <row r="332" s="2" customFormat="1" ht="16.5" customHeight="1">
      <c r="A332" s="38"/>
      <c r="B332" s="180"/>
      <c r="C332" s="181" t="s">
        <v>817</v>
      </c>
      <c r="D332" s="181" t="s">
        <v>187</v>
      </c>
      <c r="E332" s="182" t="s">
        <v>4630</v>
      </c>
      <c r="F332" s="183" t="s">
        <v>4631</v>
      </c>
      <c r="G332" s="184" t="s">
        <v>1412</v>
      </c>
      <c r="H332" s="185">
        <v>18</v>
      </c>
      <c r="I332" s="186"/>
      <c r="J332" s="187">
        <f>ROUND(I332*H332,2)</f>
        <v>0</v>
      </c>
      <c r="K332" s="183" t="s">
        <v>1</v>
      </c>
      <c r="L332" s="39"/>
      <c r="M332" s="188" t="s">
        <v>1</v>
      </c>
      <c r="N332" s="189" t="s">
        <v>42</v>
      </c>
      <c r="O332" s="77"/>
      <c r="P332" s="190">
        <f>O332*H332</f>
        <v>0</v>
      </c>
      <c r="Q332" s="190">
        <v>0.00055999999999999995</v>
      </c>
      <c r="R332" s="190">
        <f>Q332*H332</f>
        <v>0.010079999999999999</v>
      </c>
      <c r="S332" s="190">
        <v>0</v>
      </c>
      <c r="T332" s="191">
        <f>S332*H332</f>
        <v>0</v>
      </c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R332" s="192" t="s">
        <v>301</v>
      </c>
      <c r="AT332" s="192" t="s">
        <v>187</v>
      </c>
      <c r="AU332" s="192" t="s">
        <v>92</v>
      </c>
      <c r="AY332" s="19" t="s">
        <v>185</v>
      </c>
      <c r="BE332" s="193">
        <f>IF(N332="základní",J332,0)</f>
        <v>0</v>
      </c>
      <c r="BF332" s="193">
        <f>IF(N332="snížená",J332,0)</f>
        <v>0</v>
      </c>
      <c r="BG332" s="193">
        <f>IF(N332="zákl. přenesená",J332,0)</f>
        <v>0</v>
      </c>
      <c r="BH332" s="193">
        <f>IF(N332="sníž. přenesená",J332,0)</f>
        <v>0</v>
      </c>
      <c r="BI332" s="193">
        <f>IF(N332="nulová",J332,0)</f>
        <v>0</v>
      </c>
      <c r="BJ332" s="19" t="s">
        <v>92</v>
      </c>
      <c r="BK332" s="193">
        <f>ROUND(I332*H332,2)</f>
        <v>0</v>
      </c>
      <c r="BL332" s="19" t="s">
        <v>301</v>
      </c>
      <c r="BM332" s="192" t="s">
        <v>4632</v>
      </c>
    </row>
    <row r="333" s="2" customFormat="1">
      <c r="A333" s="38"/>
      <c r="B333" s="39"/>
      <c r="C333" s="38"/>
      <c r="D333" s="194" t="s">
        <v>193</v>
      </c>
      <c r="E333" s="38"/>
      <c r="F333" s="195" t="s">
        <v>4631</v>
      </c>
      <c r="G333" s="38"/>
      <c r="H333" s="38"/>
      <c r="I333" s="196"/>
      <c r="J333" s="38"/>
      <c r="K333" s="38"/>
      <c r="L333" s="39"/>
      <c r="M333" s="197"/>
      <c r="N333" s="198"/>
      <c r="O333" s="77"/>
      <c r="P333" s="77"/>
      <c r="Q333" s="77"/>
      <c r="R333" s="77"/>
      <c r="S333" s="77"/>
      <c r="T333" s="7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T333" s="19" t="s">
        <v>193</v>
      </c>
      <c r="AU333" s="19" t="s">
        <v>92</v>
      </c>
    </row>
    <row r="334" s="2" customFormat="1" ht="24.15" customHeight="1">
      <c r="A334" s="38"/>
      <c r="B334" s="180"/>
      <c r="C334" s="209" t="s">
        <v>826</v>
      </c>
      <c r="D334" s="209" t="s">
        <v>240</v>
      </c>
      <c r="E334" s="210" t="s">
        <v>4633</v>
      </c>
      <c r="F334" s="211" t="s">
        <v>4634</v>
      </c>
      <c r="G334" s="212" t="s">
        <v>383</v>
      </c>
      <c r="H334" s="213">
        <v>18</v>
      </c>
      <c r="I334" s="214"/>
      <c r="J334" s="215">
        <f>ROUND(I334*H334,2)</f>
        <v>0</v>
      </c>
      <c r="K334" s="211" t="s">
        <v>1</v>
      </c>
      <c r="L334" s="216"/>
      <c r="M334" s="217" t="s">
        <v>1</v>
      </c>
      <c r="N334" s="218" t="s">
        <v>42</v>
      </c>
      <c r="O334" s="77"/>
      <c r="P334" s="190">
        <f>O334*H334</f>
        <v>0</v>
      </c>
      <c r="Q334" s="190">
        <v>0</v>
      </c>
      <c r="R334" s="190">
        <f>Q334*H334</f>
        <v>0</v>
      </c>
      <c r="S334" s="190">
        <v>0</v>
      </c>
      <c r="T334" s="191">
        <f>S334*H334</f>
        <v>0</v>
      </c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R334" s="192" t="s">
        <v>414</v>
      </c>
      <c r="AT334" s="192" t="s">
        <v>240</v>
      </c>
      <c r="AU334" s="192" t="s">
        <v>92</v>
      </c>
      <c r="AY334" s="19" t="s">
        <v>185</v>
      </c>
      <c r="BE334" s="193">
        <f>IF(N334="základní",J334,0)</f>
        <v>0</v>
      </c>
      <c r="BF334" s="193">
        <f>IF(N334="snížená",J334,0)</f>
        <v>0</v>
      </c>
      <c r="BG334" s="193">
        <f>IF(N334="zákl. přenesená",J334,0)</f>
        <v>0</v>
      </c>
      <c r="BH334" s="193">
        <f>IF(N334="sníž. přenesená",J334,0)</f>
        <v>0</v>
      </c>
      <c r="BI334" s="193">
        <f>IF(N334="nulová",J334,0)</f>
        <v>0</v>
      </c>
      <c r="BJ334" s="19" t="s">
        <v>92</v>
      </c>
      <c r="BK334" s="193">
        <f>ROUND(I334*H334,2)</f>
        <v>0</v>
      </c>
      <c r="BL334" s="19" t="s">
        <v>301</v>
      </c>
      <c r="BM334" s="192" t="s">
        <v>4635</v>
      </c>
    </row>
    <row r="335" s="2" customFormat="1">
      <c r="A335" s="38"/>
      <c r="B335" s="39"/>
      <c r="C335" s="38"/>
      <c r="D335" s="194" t="s">
        <v>193</v>
      </c>
      <c r="E335" s="38"/>
      <c r="F335" s="195" t="s">
        <v>4634</v>
      </c>
      <c r="G335" s="38"/>
      <c r="H335" s="38"/>
      <c r="I335" s="196"/>
      <c r="J335" s="38"/>
      <c r="K335" s="38"/>
      <c r="L335" s="39"/>
      <c r="M335" s="197"/>
      <c r="N335" s="198"/>
      <c r="O335" s="77"/>
      <c r="P335" s="77"/>
      <c r="Q335" s="77"/>
      <c r="R335" s="77"/>
      <c r="S335" s="77"/>
      <c r="T335" s="7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T335" s="19" t="s">
        <v>193</v>
      </c>
      <c r="AU335" s="19" t="s">
        <v>92</v>
      </c>
    </row>
    <row r="336" s="2" customFormat="1" ht="16.5" customHeight="1">
      <c r="A336" s="38"/>
      <c r="B336" s="180"/>
      <c r="C336" s="181" t="s">
        <v>842</v>
      </c>
      <c r="D336" s="181" t="s">
        <v>187</v>
      </c>
      <c r="E336" s="182" t="s">
        <v>4636</v>
      </c>
      <c r="F336" s="183" t="s">
        <v>4637</v>
      </c>
      <c r="G336" s="184" t="s">
        <v>1412</v>
      </c>
      <c r="H336" s="185">
        <v>1</v>
      </c>
      <c r="I336" s="186"/>
      <c r="J336" s="187">
        <f>ROUND(I336*H336,2)</f>
        <v>0</v>
      </c>
      <c r="K336" s="183" t="s">
        <v>1</v>
      </c>
      <c r="L336" s="39"/>
      <c r="M336" s="188" t="s">
        <v>1</v>
      </c>
      <c r="N336" s="189" t="s">
        <v>42</v>
      </c>
      <c r="O336" s="77"/>
      <c r="P336" s="190">
        <f>O336*H336</f>
        <v>0</v>
      </c>
      <c r="Q336" s="190">
        <v>0.00114</v>
      </c>
      <c r="R336" s="190">
        <f>Q336*H336</f>
        <v>0.00114</v>
      </c>
      <c r="S336" s="190">
        <v>0</v>
      </c>
      <c r="T336" s="191">
        <f>S336*H336</f>
        <v>0</v>
      </c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R336" s="192" t="s">
        <v>301</v>
      </c>
      <c r="AT336" s="192" t="s">
        <v>187</v>
      </c>
      <c r="AU336" s="192" t="s">
        <v>92</v>
      </c>
      <c r="AY336" s="19" t="s">
        <v>185</v>
      </c>
      <c r="BE336" s="193">
        <f>IF(N336="základní",J336,0)</f>
        <v>0</v>
      </c>
      <c r="BF336" s="193">
        <f>IF(N336="snížená",J336,0)</f>
        <v>0</v>
      </c>
      <c r="BG336" s="193">
        <f>IF(N336="zákl. přenesená",J336,0)</f>
        <v>0</v>
      </c>
      <c r="BH336" s="193">
        <f>IF(N336="sníž. přenesená",J336,0)</f>
        <v>0</v>
      </c>
      <c r="BI336" s="193">
        <f>IF(N336="nulová",J336,0)</f>
        <v>0</v>
      </c>
      <c r="BJ336" s="19" t="s">
        <v>92</v>
      </c>
      <c r="BK336" s="193">
        <f>ROUND(I336*H336,2)</f>
        <v>0</v>
      </c>
      <c r="BL336" s="19" t="s">
        <v>301</v>
      </c>
      <c r="BM336" s="192" t="s">
        <v>4638</v>
      </c>
    </row>
    <row r="337" s="2" customFormat="1">
      <c r="A337" s="38"/>
      <c r="B337" s="39"/>
      <c r="C337" s="38"/>
      <c r="D337" s="194" t="s">
        <v>193</v>
      </c>
      <c r="E337" s="38"/>
      <c r="F337" s="195" t="s">
        <v>4637</v>
      </c>
      <c r="G337" s="38"/>
      <c r="H337" s="38"/>
      <c r="I337" s="196"/>
      <c r="J337" s="38"/>
      <c r="K337" s="38"/>
      <c r="L337" s="39"/>
      <c r="M337" s="197"/>
      <c r="N337" s="198"/>
      <c r="O337" s="77"/>
      <c r="P337" s="77"/>
      <c r="Q337" s="77"/>
      <c r="R337" s="77"/>
      <c r="S337" s="77"/>
      <c r="T337" s="7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T337" s="19" t="s">
        <v>193</v>
      </c>
      <c r="AU337" s="19" t="s">
        <v>92</v>
      </c>
    </row>
    <row r="338" s="2" customFormat="1" ht="24.15" customHeight="1">
      <c r="A338" s="38"/>
      <c r="B338" s="180"/>
      <c r="C338" s="209" t="s">
        <v>848</v>
      </c>
      <c r="D338" s="209" t="s">
        <v>240</v>
      </c>
      <c r="E338" s="210" t="s">
        <v>4639</v>
      </c>
      <c r="F338" s="211" t="s">
        <v>4640</v>
      </c>
      <c r="G338" s="212" t="s">
        <v>383</v>
      </c>
      <c r="H338" s="213">
        <v>1</v>
      </c>
      <c r="I338" s="214"/>
      <c r="J338" s="215">
        <f>ROUND(I338*H338,2)</f>
        <v>0</v>
      </c>
      <c r="K338" s="211" t="s">
        <v>1</v>
      </c>
      <c r="L338" s="216"/>
      <c r="M338" s="217" t="s">
        <v>1</v>
      </c>
      <c r="N338" s="218" t="s">
        <v>42</v>
      </c>
      <c r="O338" s="77"/>
      <c r="P338" s="190">
        <f>O338*H338</f>
        <v>0</v>
      </c>
      <c r="Q338" s="190">
        <v>0</v>
      </c>
      <c r="R338" s="190">
        <f>Q338*H338</f>
        <v>0</v>
      </c>
      <c r="S338" s="190">
        <v>0</v>
      </c>
      <c r="T338" s="191">
        <f>S338*H338</f>
        <v>0</v>
      </c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R338" s="192" t="s">
        <v>414</v>
      </c>
      <c r="AT338" s="192" t="s">
        <v>240</v>
      </c>
      <c r="AU338" s="192" t="s">
        <v>92</v>
      </c>
      <c r="AY338" s="19" t="s">
        <v>185</v>
      </c>
      <c r="BE338" s="193">
        <f>IF(N338="základní",J338,0)</f>
        <v>0</v>
      </c>
      <c r="BF338" s="193">
        <f>IF(N338="snížená",J338,0)</f>
        <v>0</v>
      </c>
      <c r="BG338" s="193">
        <f>IF(N338="zákl. přenesená",J338,0)</f>
        <v>0</v>
      </c>
      <c r="BH338" s="193">
        <f>IF(N338="sníž. přenesená",J338,0)</f>
        <v>0</v>
      </c>
      <c r="BI338" s="193">
        <f>IF(N338="nulová",J338,0)</f>
        <v>0</v>
      </c>
      <c r="BJ338" s="19" t="s">
        <v>92</v>
      </c>
      <c r="BK338" s="193">
        <f>ROUND(I338*H338,2)</f>
        <v>0</v>
      </c>
      <c r="BL338" s="19" t="s">
        <v>301</v>
      </c>
      <c r="BM338" s="192" t="s">
        <v>4641</v>
      </c>
    </row>
    <row r="339" s="2" customFormat="1">
      <c r="A339" s="38"/>
      <c r="B339" s="39"/>
      <c r="C339" s="38"/>
      <c r="D339" s="194" t="s">
        <v>193</v>
      </c>
      <c r="E339" s="38"/>
      <c r="F339" s="195" t="s">
        <v>4640</v>
      </c>
      <c r="G339" s="38"/>
      <c r="H339" s="38"/>
      <c r="I339" s="196"/>
      <c r="J339" s="38"/>
      <c r="K339" s="38"/>
      <c r="L339" s="39"/>
      <c r="M339" s="197"/>
      <c r="N339" s="198"/>
      <c r="O339" s="77"/>
      <c r="P339" s="77"/>
      <c r="Q339" s="77"/>
      <c r="R339" s="77"/>
      <c r="S339" s="77"/>
      <c r="T339" s="7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T339" s="19" t="s">
        <v>193</v>
      </c>
      <c r="AU339" s="19" t="s">
        <v>92</v>
      </c>
    </row>
    <row r="340" s="2" customFormat="1" ht="24.15" customHeight="1">
      <c r="A340" s="38"/>
      <c r="B340" s="180"/>
      <c r="C340" s="181" t="s">
        <v>868</v>
      </c>
      <c r="D340" s="181" t="s">
        <v>187</v>
      </c>
      <c r="E340" s="182" t="s">
        <v>4642</v>
      </c>
      <c r="F340" s="183" t="s">
        <v>4643</v>
      </c>
      <c r="G340" s="184" t="s">
        <v>1412</v>
      </c>
      <c r="H340" s="185">
        <v>70</v>
      </c>
      <c r="I340" s="186"/>
      <c r="J340" s="187">
        <f>ROUND(I340*H340,2)</f>
        <v>0</v>
      </c>
      <c r="K340" s="183" t="s">
        <v>1</v>
      </c>
      <c r="L340" s="39"/>
      <c r="M340" s="188" t="s">
        <v>1</v>
      </c>
      <c r="N340" s="189" t="s">
        <v>42</v>
      </c>
      <c r="O340" s="77"/>
      <c r="P340" s="190">
        <f>O340*H340</f>
        <v>0</v>
      </c>
      <c r="Q340" s="190">
        <v>0.00024000000000000001</v>
      </c>
      <c r="R340" s="190">
        <f>Q340*H340</f>
        <v>0.016799999999999999</v>
      </c>
      <c r="S340" s="190">
        <v>0</v>
      </c>
      <c r="T340" s="191">
        <f>S340*H340</f>
        <v>0</v>
      </c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R340" s="192" t="s">
        <v>301</v>
      </c>
      <c r="AT340" s="192" t="s">
        <v>187</v>
      </c>
      <c r="AU340" s="192" t="s">
        <v>92</v>
      </c>
      <c r="AY340" s="19" t="s">
        <v>185</v>
      </c>
      <c r="BE340" s="193">
        <f>IF(N340="základní",J340,0)</f>
        <v>0</v>
      </c>
      <c r="BF340" s="193">
        <f>IF(N340="snížená",J340,0)</f>
        <v>0</v>
      </c>
      <c r="BG340" s="193">
        <f>IF(N340="zákl. přenesená",J340,0)</f>
        <v>0</v>
      </c>
      <c r="BH340" s="193">
        <f>IF(N340="sníž. přenesená",J340,0)</f>
        <v>0</v>
      </c>
      <c r="BI340" s="193">
        <f>IF(N340="nulová",J340,0)</f>
        <v>0</v>
      </c>
      <c r="BJ340" s="19" t="s">
        <v>92</v>
      </c>
      <c r="BK340" s="193">
        <f>ROUND(I340*H340,2)</f>
        <v>0</v>
      </c>
      <c r="BL340" s="19" t="s">
        <v>301</v>
      </c>
      <c r="BM340" s="192" t="s">
        <v>4644</v>
      </c>
    </row>
    <row r="341" s="2" customFormat="1">
      <c r="A341" s="38"/>
      <c r="B341" s="39"/>
      <c r="C341" s="38"/>
      <c r="D341" s="194" t="s">
        <v>193</v>
      </c>
      <c r="E341" s="38"/>
      <c r="F341" s="195" t="s">
        <v>4643</v>
      </c>
      <c r="G341" s="38"/>
      <c r="H341" s="38"/>
      <c r="I341" s="196"/>
      <c r="J341" s="38"/>
      <c r="K341" s="38"/>
      <c r="L341" s="39"/>
      <c r="M341" s="197"/>
      <c r="N341" s="198"/>
      <c r="O341" s="77"/>
      <c r="P341" s="77"/>
      <c r="Q341" s="77"/>
      <c r="R341" s="77"/>
      <c r="S341" s="77"/>
      <c r="T341" s="7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T341" s="19" t="s">
        <v>193</v>
      </c>
      <c r="AU341" s="19" t="s">
        <v>92</v>
      </c>
    </row>
    <row r="342" s="2" customFormat="1" ht="16.5" customHeight="1">
      <c r="A342" s="38"/>
      <c r="B342" s="180"/>
      <c r="C342" s="181" t="s">
        <v>874</v>
      </c>
      <c r="D342" s="181" t="s">
        <v>187</v>
      </c>
      <c r="E342" s="182" t="s">
        <v>4645</v>
      </c>
      <c r="F342" s="183" t="s">
        <v>4646</v>
      </c>
      <c r="G342" s="184" t="s">
        <v>383</v>
      </c>
      <c r="H342" s="185">
        <v>17</v>
      </c>
      <c r="I342" s="186"/>
      <c r="J342" s="187">
        <f>ROUND(I342*H342,2)</f>
        <v>0</v>
      </c>
      <c r="K342" s="183" t="s">
        <v>1</v>
      </c>
      <c r="L342" s="39"/>
      <c r="M342" s="188" t="s">
        <v>1</v>
      </c>
      <c r="N342" s="189" t="s">
        <v>42</v>
      </c>
      <c r="O342" s="77"/>
      <c r="P342" s="190">
        <f>O342*H342</f>
        <v>0</v>
      </c>
      <c r="Q342" s="190">
        <v>0.00059000000000000003</v>
      </c>
      <c r="R342" s="190">
        <f>Q342*H342</f>
        <v>0.010030000000000001</v>
      </c>
      <c r="S342" s="190">
        <v>0</v>
      </c>
      <c r="T342" s="191">
        <f>S342*H342</f>
        <v>0</v>
      </c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R342" s="192" t="s">
        <v>301</v>
      </c>
      <c r="AT342" s="192" t="s">
        <v>187</v>
      </c>
      <c r="AU342" s="192" t="s">
        <v>92</v>
      </c>
      <c r="AY342" s="19" t="s">
        <v>185</v>
      </c>
      <c r="BE342" s="193">
        <f>IF(N342="základní",J342,0)</f>
        <v>0</v>
      </c>
      <c r="BF342" s="193">
        <f>IF(N342="snížená",J342,0)</f>
        <v>0</v>
      </c>
      <c r="BG342" s="193">
        <f>IF(N342="zákl. přenesená",J342,0)</f>
        <v>0</v>
      </c>
      <c r="BH342" s="193">
        <f>IF(N342="sníž. přenesená",J342,0)</f>
        <v>0</v>
      </c>
      <c r="BI342" s="193">
        <f>IF(N342="nulová",J342,0)</f>
        <v>0</v>
      </c>
      <c r="BJ342" s="19" t="s">
        <v>92</v>
      </c>
      <c r="BK342" s="193">
        <f>ROUND(I342*H342,2)</f>
        <v>0</v>
      </c>
      <c r="BL342" s="19" t="s">
        <v>301</v>
      </c>
      <c r="BM342" s="192" t="s">
        <v>4647</v>
      </c>
    </row>
    <row r="343" s="2" customFormat="1">
      <c r="A343" s="38"/>
      <c r="B343" s="39"/>
      <c r="C343" s="38"/>
      <c r="D343" s="194" t="s">
        <v>193</v>
      </c>
      <c r="E343" s="38"/>
      <c r="F343" s="195" t="s">
        <v>4646</v>
      </c>
      <c r="G343" s="38"/>
      <c r="H343" s="38"/>
      <c r="I343" s="196"/>
      <c r="J343" s="38"/>
      <c r="K343" s="38"/>
      <c r="L343" s="39"/>
      <c r="M343" s="197"/>
      <c r="N343" s="198"/>
      <c r="O343" s="77"/>
      <c r="P343" s="77"/>
      <c r="Q343" s="77"/>
      <c r="R343" s="77"/>
      <c r="S343" s="77"/>
      <c r="T343" s="7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T343" s="19" t="s">
        <v>193</v>
      </c>
      <c r="AU343" s="19" t="s">
        <v>92</v>
      </c>
    </row>
    <row r="344" s="2" customFormat="1" ht="16.5" customHeight="1">
      <c r="A344" s="38"/>
      <c r="B344" s="180"/>
      <c r="C344" s="181" t="s">
        <v>885</v>
      </c>
      <c r="D344" s="181" t="s">
        <v>187</v>
      </c>
      <c r="E344" s="182" t="s">
        <v>4648</v>
      </c>
      <c r="F344" s="183" t="s">
        <v>4649</v>
      </c>
      <c r="G344" s="184" t="s">
        <v>383</v>
      </c>
      <c r="H344" s="185">
        <v>16</v>
      </c>
      <c r="I344" s="186"/>
      <c r="J344" s="187">
        <f>ROUND(I344*H344,2)</f>
        <v>0</v>
      </c>
      <c r="K344" s="183" t="s">
        <v>1</v>
      </c>
      <c r="L344" s="39"/>
      <c r="M344" s="188" t="s">
        <v>1</v>
      </c>
      <c r="N344" s="189" t="s">
        <v>42</v>
      </c>
      <c r="O344" s="77"/>
      <c r="P344" s="190">
        <f>O344*H344</f>
        <v>0</v>
      </c>
      <c r="Q344" s="190">
        <v>0.00027999999999999998</v>
      </c>
      <c r="R344" s="190">
        <f>Q344*H344</f>
        <v>0.0044799999999999996</v>
      </c>
      <c r="S344" s="190">
        <v>0</v>
      </c>
      <c r="T344" s="191">
        <f>S344*H344</f>
        <v>0</v>
      </c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R344" s="192" t="s">
        <v>301</v>
      </c>
      <c r="AT344" s="192" t="s">
        <v>187</v>
      </c>
      <c r="AU344" s="192" t="s">
        <v>92</v>
      </c>
      <c r="AY344" s="19" t="s">
        <v>185</v>
      </c>
      <c r="BE344" s="193">
        <f>IF(N344="základní",J344,0)</f>
        <v>0</v>
      </c>
      <c r="BF344" s="193">
        <f>IF(N344="snížená",J344,0)</f>
        <v>0</v>
      </c>
      <c r="BG344" s="193">
        <f>IF(N344="zákl. přenesená",J344,0)</f>
        <v>0</v>
      </c>
      <c r="BH344" s="193">
        <f>IF(N344="sníž. přenesená",J344,0)</f>
        <v>0</v>
      </c>
      <c r="BI344" s="193">
        <f>IF(N344="nulová",J344,0)</f>
        <v>0</v>
      </c>
      <c r="BJ344" s="19" t="s">
        <v>92</v>
      </c>
      <c r="BK344" s="193">
        <f>ROUND(I344*H344,2)</f>
        <v>0</v>
      </c>
      <c r="BL344" s="19" t="s">
        <v>301</v>
      </c>
      <c r="BM344" s="192" t="s">
        <v>4650</v>
      </c>
    </row>
    <row r="345" s="2" customFormat="1">
      <c r="A345" s="38"/>
      <c r="B345" s="39"/>
      <c r="C345" s="38"/>
      <c r="D345" s="194" t="s">
        <v>193</v>
      </c>
      <c r="E345" s="38"/>
      <c r="F345" s="195" t="s">
        <v>4649</v>
      </c>
      <c r="G345" s="38"/>
      <c r="H345" s="38"/>
      <c r="I345" s="196"/>
      <c r="J345" s="38"/>
      <c r="K345" s="38"/>
      <c r="L345" s="39"/>
      <c r="M345" s="197"/>
      <c r="N345" s="198"/>
      <c r="O345" s="77"/>
      <c r="P345" s="77"/>
      <c r="Q345" s="77"/>
      <c r="R345" s="77"/>
      <c r="S345" s="77"/>
      <c r="T345" s="7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T345" s="19" t="s">
        <v>193</v>
      </c>
      <c r="AU345" s="19" t="s">
        <v>92</v>
      </c>
    </row>
    <row r="346" s="2" customFormat="1" ht="21.75" customHeight="1">
      <c r="A346" s="38"/>
      <c r="B346" s="180"/>
      <c r="C346" s="181" t="s">
        <v>891</v>
      </c>
      <c r="D346" s="181" t="s">
        <v>187</v>
      </c>
      <c r="E346" s="182" t="s">
        <v>4651</v>
      </c>
      <c r="F346" s="183" t="s">
        <v>4652</v>
      </c>
      <c r="G346" s="184" t="s">
        <v>383</v>
      </c>
      <c r="H346" s="185">
        <v>1</v>
      </c>
      <c r="I346" s="186"/>
      <c r="J346" s="187">
        <f>ROUND(I346*H346,2)</f>
        <v>0</v>
      </c>
      <c r="K346" s="183" t="s">
        <v>1</v>
      </c>
      <c r="L346" s="39"/>
      <c r="M346" s="188" t="s">
        <v>1</v>
      </c>
      <c r="N346" s="189" t="s">
        <v>42</v>
      </c>
      <c r="O346" s="77"/>
      <c r="P346" s="190">
        <f>O346*H346</f>
        <v>0</v>
      </c>
      <c r="Q346" s="190">
        <v>0.00016000000000000001</v>
      </c>
      <c r="R346" s="190">
        <f>Q346*H346</f>
        <v>0.00016000000000000001</v>
      </c>
      <c r="S346" s="190">
        <v>0</v>
      </c>
      <c r="T346" s="191">
        <f>S346*H346</f>
        <v>0</v>
      </c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R346" s="192" t="s">
        <v>301</v>
      </c>
      <c r="AT346" s="192" t="s">
        <v>187</v>
      </c>
      <c r="AU346" s="192" t="s">
        <v>92</v>
      </c>
      <c r="AY346" s="19" t="s">
        <v>185</v>
      </c>
      <c r="BE346" s="193">
        <f>IF(N346="základní",J346,0)</f>
        <v>0</v>
      </c>
      <c r="BF346" s="193">
        <f>IF(N346="snížená",J346,0)</f>
        <v>0</v>
      </c>
      <c r="BG346" s="193">
        <f>IF(N346="zákl. přenesená",J346,0)</f>
        <v>0</v>
      </c>
      <c r="BH346" s="193">
        <f>IF(N346="sníž. přenesená",J346,0)</f>
        <v>0</v>
      </c>
      <c r="BI346" s="193">
        <f>IF(N346="nulová",J346,0)</f>
        <v>0</v>
      </c>
      <c r="BJ346" s="19" t="s">
        <v>92</v>
      </c>
      <c r="BK346" s="193">
        <f>ROUND(I346*H346,2)</f>
        <v>0</v>
      </c>
      <c r="BL346" s="19" t="s">
        <v>301</v>
      </c>
      <c r="BM346" s="192" t="s">
        <v>4653</v>
      </c>
    </row>
    <row r="347" s="2" customFormat="1">
      <c r="A347" s="38"/>
      <c r="B347" s="39"/>
      <c r="C347" s="38"/>
      <c r="D347" s="194" t="s">
        <v>193</v>
      </c>
      <c r="E347" s="38"/>
      <c r="F347" s="195" t="s">
        <v>4652</v>
      </c>
      <c r="G347" s="38"/>
      <c r="H347" s="38"/>
      <c r="I347" s="196"/>
      <c r="J347" s="38"/>
      <c r="K347" s="38"/>
      <c r="L347" s="39"/>
      <c r="M347" s="197"/>
      <c r="N347" s="198"/>
      <c r="O347" s="77"/>
      <c r="P347" s="77"/>
      <c r="Q347" s="77"/>
      <c r="R347" s="77"/>
      <c r="S347" s="77"/>
      <c r="T347" s="7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T347" s="19" t="s">
        <v>193</v>
      </c>
      <c r="AU347" s="19" t="s">
        <v>92</v>
      </c>
    </row>
    <row r="348" s="2" customFormat="1" ht="33" customHeight="1">
      <c r="A348" s="38"/>
      <c r="B348" s="180"/>
      <c r="C348" s="209" t="s">
        <v>897</v>
      </c>
      <c r="D348" s="209" t="s">
        <v>240</v>
      </c>
      <c r="E348" s="210" t="s">
        <v>4654</v>
      </c>
      <c r="F348" s="211" t="s">
        <v>4655</v>
      </c>
      <c r="G348" s="212" t="s">
        <v>383</v>
      </c>
      <c r="H348" s="213">
        <v>17</v>
      </c>
      <c r="I348" s="214"/>
      <c r="J348" s="215">
        <f>ROUND(I348*H348,2)</f>
        <v>0</v>
      </c>
      <c r="K348" s="211" t="s">
        <v>1</v>
      </c>
      <c r="L348" s="216"/>
      <c r="M348" s="217" t="s">
        <v>1</v>
      </c>
      <c r="N348" s="218" t="s">
        <v>42</v>
      </c>
      <c r="O348" s="77"/>
      <c r="P348" s="190">
        <f>O348*H348</f>
        <v>0</v>
      </c>
      <c r="Q348" s="190">
        <v>0</v>
      </c>
      <c r="R348" s="190">
        <f>Q348*H348</f>
        <v>0</v>
      </c>
      <c r="S348" s="190">
        <v>0</v>
      </c>
      <c r="T348" s="191">
        <f>S348*H348</f>
        <v>0</v>
      </c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R348" s="192" t="s">
        <v>414</v>
      </c>
      <c r="AT348" s="192" t="s">
        <v>240</v>
      </c>
      <c r="AU348" s="192" t="s">
        <v>92</v>
      </c>
      <c r="AY348" s="19" t="s">
        <v>185</v>
      </c>
      <c r="BE348" s="193">
        <f>IF(N348="základní",J348,0)</f>
        <v>0</v>
      </c>
      <c r="BF348" s="193">
        <f>IF(N348="snížená",J348,0)</f>
        <v>0</v>
      </c>
      <c r="BG348" s="193">
        <f>IF(N348="zákl. přenesená",J348,0)</f>
        <v>0</v>
      </c>
      <c r="BH348" s="193">
        <f>IF(N348="sníž. přenesená",J348,0)</f>
        <v>0</v>
      </c>
      <c r="BI348" s="193">
        <f>IF(N348="nulová",J348,0)</f>
        <v>0</v>
      </c>
      <c r="BJ348" s="19" t="s">
        <v>92</v>
      </c>
      <c r="BK348" s="193">
        <f>ROUND(I348*H348,2)</f>
        <v>0</v>
      </c>
      <c r="BL348" s="19" t="s">
        <v>301</v>
      </c>
      <c r="BM348" s="192" t="s">
        <v>4656</v>
      </c>
    </row>
    <row r="349" s="2" customFormat="1">
      <c r="A349" s="38"/>
      <c r="B349" s="39"/>
      <c r="C349" s="38"/>
      <c r="D349" s="194" t="s">
        <v>193</v>
      </c>
      <c r="E349" s="38"/>
      <c r="F349" s="195" t="s">
        <v>4655</v>
      </c>
      <c r="G349" s="38"/>
      <c r="H349" s="38"/>
      <c r="I349" s="196"/>
      <c r="J349" s="38"/>
      <c r="K349" s="38"/>
      <c r="L349" s="39"/>
      <c r="M349" s="197"/>
      <c r="N349" s="198"/>
      <c r="O349" s="77"/>
      <c r="P349" s="77"/>
      <c r="Q349" s="77"/>
      <c r="R349" s="77"/>
      <c r="S349" s="77"/>
      <c r="T349" s="7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T349" s="19" t="s">
        <v>193</v>
      </c>
      <c r="AU349" s="19" t="s">
        <v>92</v>
      </c>
    </row>
    <row r="350" s="2" customFormat="1" ht="33" customHeight="1">
      <c r="A350" s="38"/>
      <c r="B350" s="180"/>
      <c r="C350" s="209" t="s">
        <v>902</v>
      </c>
      <c r="D350" s="209" t="s">
        <v>240</v>
      </c>
      <c r="E350" s="210" t="s">
        <v>4657</v>
      </c>
      <c r="F350" s="211" t="s">
        <v>4658</v>
      </c>
      <c r="G350" s="212" t="s">
        <v>383</v>
      </c>
      <c r="H350" s="213">
        <v>1</v>
      </c>
      <c r="I350" s="214"/>
      <c r="J350" s="215">
        <f>ROUND(I350*H350,2)</f>
        <v>0</v>
      </c>
      <c r="K350" s="211" t="s">
        <v>1</v>
      </c>
      <c r="L350" s="216"/>
      <c r="M350" s="217" t="s">
        <v>1</v>
      </c>
      <c r="N350" s="218" t="s">
        <v>42</v>
      </c>
      <c r="O350" s="77"/>
      <c r="P350" s="190">
        <f>O350*H350</f>
        <v>0</v>
      </c>
      <c r="Q350" s="190">
        <v>0</v>
      </c>
      <c r="R350" s="190">
        <f>Q350*H350</f>
        <v>0</v>
      </c>
      <c r="S350" s="190">
        <v>0</v>
      </c>
      <c r="T350" s="191">
        <f>S350*H350</f>
        <v>0</v>
      </c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R350" s="192" t="s">
        <v>414</v>
      </c>
      <c r="AT350" s="192" t="s">
        <v>240</v>
      </c>
      <c r="AU350" s="192" t="s">
        <v>92</v>
      </c>
      <c r="AY350" s="19" t="s">
        <v>185</v>
      </c>
      <c r="BE350" s="193">
        <f>IF(N350="základní",J350,0)</f>
        <v>0</v>
      </c>
      <c r="BF350" s="193">
        <f>IF(N350="snížená",J350,0)</f>
        <v>0</v>
      </c>
      <c r="BG350" s="193">
        <f>IF(N350="zákl. přenesená",J350,0)</f>
        <v>0</v>
      </c>
      <c r="BH350" s="193">
        <f>IF(N350="sníž. přenesená",J350,0)</f>
        <v>0</v>
      </c>
      <c r="BI350" s="193">
        <f>IF(N350="nulová",J350,0)</f>
        <v>0</v>
      </c>
      <c r="BJ350" s="19" t="s">
        <v>92</v>
      </c>
      <c r="BK350" s="193">
        <f>ROUND(I350*H350,2)</f>
        <v>0</v>
      </c>
      <c r="BL350" s="19" t="s">
        <v>301</v>
      </c>
      <c r="BM350" s="192" t="s">
        <v>4659</v>
      </c>
    </row>
    <row r="351" s="2" customFormat="1">
      <c r="A351" s="38"/>
      <c r="B351" s="39"/>
      <c r="C351" s="38"/>
      <c r="D351" s="194" t="s">
        <v>193</v>
      </c>
      <c r="E351" s="38"/>
      <c r="F351" s="195" t="s">
        <v>4658</v>
      </c>
      <c r="G351" s="38"/>
      <c r="H351" s="38"/>
      <c r="I351" s="196"/>
      <c r="J351" s="38"/>
      <c r="K351" s="38"/>
      <c r="L351" s="39"/>
      <c r="M351" s="197"/>
      <c r="N351" s="198"/>
      <c r="O351" s="77"/>
      <c r="P351" s="77"/>
      <c r="Q351" s="77"/>
      <c r="R351" s="77"/>
      <c r="S351" s="77"/>
      <c r="T351" s="7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T351" s="19" t="s">
        <v>193</v>
      </c>
      <c r="AU351" s="19" t="s">
        <v>92</v>
      </c>
    </row>
    <row r="352" s="2" customFormat="1" ht="16.5" customHeight="1">
      <c r="A352" s="38"/>
      <c r="B352" s="180"/>
      <c r="C352" s="181" t="s">
        <v>908</v>
      </c>
      <c r="D352" s="181" t="s">
        <v>187</v>
      </c>
      <c r="E352" s="182" t="s">
        <v>4660</v>
      </c>
      <c r="F352" s="183" t="s">
        <v>4661</v>
      </c>
      <c r="G352" s="184" t="s">
        <v>383</v>
      </c>
      <c r="H352" s="185">
        <v>18</v>
      </c>
      <c r="I352" s="186"/>
      <c r="J352" s="187">
        <f>ROUND(I352*H352,2)</f>
        <v>0</v>
      </c>
      <c r="K352" s="183" t="s">
        <v>1</v>
      </c>
      <c r="L352" s="39"/>
      <c r="M352" s="188" t="s">
        <v>1</v>
      </c>
      <c r="N352" s="189" t="s">
        <v>42</v>
      </c>
      <c r="O352" s="77"/>
      <c r="P352" s="190">
        <f>O352*H352</f>
        <v>0</v>
      </c>
      <c r="Q352" s="190">
        <v>0</v>
      </c>
      <c r="R352" s="190">
        <f>Q352*H352</f>
        <v>0</v>
      </c>
      <c r="S352" s="190">
        <v>0</v>
      </c>
      <c r="T352" s="191">
        <f>S352*H352</f>
        <v>0</v>
      </c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R352" s="192" t="s">
        <v>301</v>
      </c>
      <c r="AT352" s="192" t="s">
        <v>187</v>
      </c>
      <c r="AU352" s="192" t="s">
        <v>92</v>
      </c>
      <c r="AY352" s="19" t="s">
        <v>185</v>
      </c>
      <c r="BE352" s="193">
        <f>IF(N352="základní",J352,0)</f>
        <v>0</v>
      </c>
      <c r="BF352" s="193">
        <f>IF(N352="snížená",J352,0)</f>
        <v>0</v>
      </c>
      <c r="BG352" s="193">
        <f>IF(N352="zákl. přenesená",J352,0)</f>
        <v>0</v>
      </c>
      <c r="BH352" s="193">
        <f>IF(N352="sníž. přenesená",J352,0)</f>
        <v>0</v>
      </c>
      <c r="BI352" s="193">
        <f>IF(N352="nulová",J352,0)</f>
        <v>0</v>
      </c>
      <c r="BJ352" s="19" t="s">
        <v>92</v>
      </c>
      <c r="BK352" s="193">
        <f>ROUND(I352*H352,2)</f>
        <v>0</v>
      </c>
      <c r="BL352" s="19" t="s">
        <v>301</v>
      </c>
      <c r="BM352" s="192" t="s">
        <v>4662</v>
      </c>
    </row>
    <row r="353" s="2" customFormat="1">
      <c r="A353" s="38"/>
      <c r="B353" s="39"/>
      <c r="C353" s="38"/>
      <c r="D353" s="194" t="s">
        <v>193</v>
      </c>
      <c r="E353" s="38"/>
      <c r="F353" s="195" t="s">
        <v>4661</v>
      </c>
      <c r="G353" s="38"/>
      <c r="H353" s="38"/>
      <c r="I353" s="196"/>
      <c r="J353" s="38"/>
      <c r="K353" s="38"/>
      <c r="L353" s="39"/>
      <c r="M353" s="197"/>
      <c r="N353" s="198"/>
      <c r="O353" s="77"/>
      <c r="P353" s="77"/>
      <c r="Q353" s="77"/>
      <c r="R353" s="77"/>
      <c r="S353" s="77"/>
      <c r="T353" s="7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T353" s="19" t="s">
        <v>193</v>
      </c>
      <c r="AU353" s="19" t="s">
        <v>92</v>
      </c>
    </row>
    <row r="354" s="2" customFormat="1" ht="24.15" customHeight="1">
      <c r="A354" s="38"/>
      <c r="B354" s="180"/>
      <c r="C354" s="209" t="s">
        <v>915</v>
      </c>
      <c r="D354" s="209" t="s">
        <v>240</v>
      </c>
      <c r="E354" s="210" t="s">
        <v>4663</v>
      </c>
      <c r="F354" s="211" t="s">
        <v>4664</v>
      </c>
      <c r="G354" s="212" t="s">
        <v>383</v>
      </c>
      <c r="H354" s="213">
        <v>1</v>
      </c>
      <c r="I354" s="214"/>
      <c r="J354" s="215">
        <f>ROUND(I354*H354,2)</f>
        <v>0</v>
      </c>
      <c r="K354" s="211" t="s">
        <v>1</v>
      </c>
      <c r="L354" s="216"/>
      <c r="M354" s="217" t="s">
        <v>1</v>
      </c>
      <c r="N354" s="218" t="s">
        <v>42</v>
      </c>
      <c r="O354" s="77"/>
      <c r="P354" s="190">
        <f>O354*H354</f>
        <v>0</v>
      </c>
      <c r="Q354" s="190">
        <v>0</v>
      </c>
      <c r="R354" s="190">
        <f>Q354*H354</f>
        <v>0</v>
      </c>
      <c r="S354" s="190">
        <v>0</v>
      </c>
      <c r="T354" s="191">
        <f>S354*H354</f>
        <v>0</v>
      </c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R354" s="192" t="s">
        <v>414</v>
      </c>
      <c r="AT354" s="192" t="s">
        <v>240</v>
      </c>
      <c r="AU354" s="192" t="s">
        <v>92</v>
      </c>
      <c r="AY354" s="19" t="s">
        <v>185</v>
      </c>
      <c r="BE354" s="193">
        <f>IF(N354="základní",J354,0)</f>
        <v>0</v>
      </c>
      <c r="BF354" s="193">
        <f>IF(N354="snížená",J354,0)</f>
        <v>0</v>
      </c>
      <c r="BG354" s="193">
        <f>IF(N354="zákl. přenesená",J354,0)</f>
        <v>0</v>
      </c>
      <c r="BH354" s="193">
        <f>IF(N354="sníž. přenesená",J354,0)</f>
        <v>0</v>
      </c>
      <c r="BI354" s="193">
        <f>IF(N354="nulová",J354,0)</f>
        <v>0</v>
      </c>
      <c r="BJ354" s="19" t="s">
        <v>92</v>
      </c>
      <c r="BK354" s="193">
        <f>ROUND(I354*H354,2)</f>
        <v>0</v>
      </c>
      <c r="BL354" s="19" t="s">
        <v>301</v>
      </c>
      <c r="BM354" s="192" t="s">
        <v>4665</v>
      </c>
    </row>
    <row r="355" s="2" customFormat="1">
      <c r="A355" s="38"/>
      <c r="B355" s="39"/>
      <c r="C355" s="38"/>
      <c r="D355" s="194" t="s">
        <v>193</v>
      </c>
      <c r="E355" s="38"/>
      <c r="F355" s="195" t="s">
        <v>4664</v>
      </c>
      <c r="G355" s="38"/>
      <c r="H355" s="38"/>
      <c r="I355" s="196"/>
      <c r="J355" s="38"/>
      <c r="K355" s="38"/>
      <c r="L355" s="39"/>
      <c r="M355" s="197"/>
      <c r="N355" s="198"/>
      <c r="O355" s="77"/>
      <c r="P355" s="77"/>
      <c r="Q355" s="77"/>
      <c r="R355" s="77"/>
      <c r="S355" s="77"/>
      <c r="T355" s="7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T355" s="19" t="s">
        <v>193</v>
      </c>
      <c r="AU355" s="19" t="s">
        <v>92</v>
      </c>
    </row>
    <row r="356" s="2" customFormat="1" ht="24.15" customHeight="1">
      <c r="A356" s="38"/>
      <c r="B356" s="180"/>
      <c r="C356" s="181" t="s">
        <v>929</v>
      </c>
      <c r="D356" s="181" t="s">
        <v>187</v>
      </c>
      <c r="E356" s="182" t="s">
        <v>4666</v>
      </c>
      <c r="F356" s="183" t="s">
        <v>4667</v>
      </c>
      <c r="G356" s="184" t="s">
        <v>383</v>
      </c>
      <c r="H356" s="185">
        <v>25</v>
      </c>
      <c r="I356" s="186"/>
      <c r="J356" s="187">
        <f>ROUND(I356*H356,2)</f>
        <v>0</v>
      </c>
      <c r="K356" s="183" t="s">
        <v>1</v>
      </c>
      <c r="L356" s="39"/>
      <c r="M356" s="188" t="s">
        <v>1</v>
      </c>
      <c r="N356" s="189" t="s">
        <v>42</v>
      </c>
      <c r="O356" s="77"/>
      <c r="P356" s="190">
        <f>O356*H356</f>
        <v>0</v>
      </c>
      <c r="Q356" s="190">
        <v>4.0000000000000003E-05</v>
      </c>
      <c r="R356" s="190">
        <f>Q356*H356</f>
        <v>0.001</v>
      </c>
      <c r="S356" s="190">
        <v>0</v>
      </c>
      <c r="T356" s="191">
        <f>S356*H356</f>
        <v>0</v>
      </c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R356" s="192" t="s">
        <v>301</v>
      </c>
      <c r="AT356" s="192" t="s">
        <v>187</v>
      </c>
      <c r="AU356" s="192" t="s">
        <v>92</v>
      </c>
      <c r="AY356" s="19" t="s">
        <v>185</v>
      </c>
      <c r="BE356" s="193">
        <f>IF(N356="základní",J356,0)</f>
        <v>0</v>
      </c>
      <c r="BF356" s="193">
        <f>IF(N356="snížená",J356,0)</f>
        <v>0</v>
      </c>
      <c r="BG356" s="193">
        <f>IF(N356="zákl. přenesená",J356,0)</f>
        <v>0</v>
      </c>
      <c r="BH356" s="193">
        <f>IF(N356="sníž. přenesená",J356,0)</f>
        <v>0</v>
      </c>
      <c r="BI356" s="193">
        <f>IF(N356="nulová",J356,0)</f>
        <v>0</v>
      </c>
      <c r="BJ356" s="19" t="s">
        <v>92</v>
      </c>
      <c r="BK356" s="193">
        <f>ROUND(I356*H356,2)</f>
        <v>0</v>
      </c>
      <c r="BL356" s="19" t="s">
        <v>301</v>
      </c>
      <c r="BM356" s="192" t="s">
        <v>4668</v>
      </c>
    </row>
    <row r="357" s="2" customFormat="1">
      <c r="A357" s="38"/>
      <c r="B357" s="39"/>
      <c r="C357" s="38"/>
      <c r="D357" s="194" t="s">
        <v>193</v>
      </c>
      <c r="E357" s="38"/>
      <c r="F357" s="195" t="s">
        <v>4667</v>
      </c>
      <c r="G357" s="38"/>
      <c r="H357" s="38"/>
      <c r="I357" s="196"/>
      <c r="J357" s="38"/>
      <c r="K357" s="38"/>
      <c r="L357" s="39"/>
      <c r="M357" s="197"/>
      <c r="N357" s="198"/>
      <c r="O357" s="77"/>
      <c r="P357" s="77"/>
      <c r="Q357" s="77"/>
      <c r="R357" s="77"/>
      <c r="S357" s="77"/>
      <c r="T357" s="7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T357" s="19" t="s">
        <v>193</v>
      </c>
      <c r="AU357" s="19" t="s">
        <v>92</v>
      </c>
    </row>
    <row r="358" s="13" customFormat="1">
      <c r="A358" s="13"/>
      <c r="B358" s="199"/>
      <c r="C358" s="13"/>
      <c r="D358" s="194" t="s">
        <v>194</v>
      </c>
      <c r="E358" s="200" t="s">
        <v>1</v>
      </c>
      <c r="F358" s="201" t="s">
        <v>4669</v>
      </c>
      <c r="G358" s="13"/>
      <c r="H358" s="202">
        <v>25</v>
      </c>
      <c r="I358" s="203"/>
      <c r="J358" s="13"/>
      <c r="K358" s="13"/>
      <c r="L358" s="199"/>
      <c r="M358" s="204"/>
      <c r="N358" s="205"/>
      <c r="O358" s="205"/>
      <c r="P358" s="205"/>
      <c r="Q358" s="205"/>
      <c r="R358" s="205"/>
      <c r="S358" s="205"/>
      <c r="T358" s="206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00" t="s">
        <v>194</v>
      </c>
      <c r="AU358" s="200" t="s">
        <v>92</v>
      </c>
      <c r="AV358" s="13" t="s">
        <v>92</v>
      </c>
      <c r="AW358" s="13" t="s">
        <v>32</v>
      </c>
      <c r="AX358" s="13" t="s">
        <v>76</v>
      </c>
      <c r="AY358" s="200" t="s">
        <v>185</v>
      </c>
    </row>
    <row r="359" s="15" customFormat="1">
      <c r="A359" s="15"/>
      <c r="B359" s="226"/>
      <c r="C359" s="15"/>
      <c r="D359" s="194" t="s">
        <v>194</v>
      </c>
      <c r="E359" s="227" t="s">
        <v>1</v>
      </c>
      <c r="F359" s="228" t="s">
        <v>276</v>
      </c>
      <c r="G359" s="15"/>
      <c r="H359" s="229">
        <v>25</v>
      </c>
      <c r="I359" s="230"/>
      <c r="J359" s="15"/>
      <c r="K359" s="15"/>
      <c r="L359" s="226"/>
      <c r="M359" s="231"/>
      <c r="N359" s="232"/>
      <c r="O359" s="232"/>
      <c r="P359" s="232"/>
      <c r="Q359" s="232"/>
      <c r="R359" s="232"/>
      <c r="S359" s="232"/>
      <c r="T359" s="233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T359" s="227" t="s">
        <v>194</v>
      </c>
      <c r="AU359" s="227" t="s">
        <v>92</v>
      </c>
      <c r="AV359" s="15" t="s">
        <v>191</v>
      </c>
      <c r="AW359" s="15" t="s">
        <v>32</v>
      </c>
      <c r="AX359" s="15" t="s">
        <v>84</v>
      </c>
      <c r="AY359" s="227" t="s">
        <v>185</v>
      </c>
    </row>
    <row r="360" s="2" customFormat="1" ht="33" customHeight="1">
      <c r="A360" s="38"/>
      <c r="B360" s="180"/>
      <c r="C360" s="209" t="s">
        <v>935</v>
      </c>
      <c r="D360" s="209" t="s">
        <v>240</v>
      </c>
      <c r="E360" s="210" t="s">
        <v>4670</v>
      </c>
      <c r="F360" s="211" t="s">
        <v>4671</v>
      </c>
      <c r="G360" s="212" t="s">
        <v>383</v>
      </c>
      <c r="H360" s="213">
        <v>23</v>
      </c>
      <c r="I360" s="214"/>
      <c r="J360" s="215">
        <f>ROUND(I360*H360,2)</f>
        <v>0</v>
      </c>
      <c r="K360" s="211" t="s">
        <v>1</v>
      </c>
      <c r="L360" s="216"/>
      <c r="M360" s="217" t="s">
        <v>1</v>
      </c>
      <c r="N360" s="218" t="s">
        <v>42</v>
      </c>
      <c r="O360" s="77"/>
      <c r="P360" s="190">
        <f>O360*H360</f>
        <v>0</v>
      </c>
      <c r="Q360" s="190">
        <v>0</v>
      </c>
      <c r="R360" s="190">
        <f>Q360*H360</f>
        <v>0</v>
      </c>
      <c r="S360" s="190">
        <v>0</v>
      </c>
      <c r="T360" s="191">
        <f>S360*H360</f>
        <v>0</v>
      </c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R360" s="192" t="s">
        <v>414</v>
      </c>
      <c r="AT360" s="192" t="s">
        <v>240</v>
      </c>
      <c r="AU360" s="192" t="s">
        <v>92</v>
      </c>
      <c r="AY360" s="19" t="s">
        <v>185</v>
      </c>
      <c r="BE360" s="193">
        <f>IF(N360="základní",J360,0)</f>
        <v>0</v>
      </c>
      <c r="BF360" s="193">
        <f>IF(N360="snížená",J360,0)</f>
        <v>0</v>
      </c>
      <c r="BG360" s="193">
        <f>IF(N360="zákl. přenesená",J360,0)</f>
        <v>0</v>
      </c>
      <c r="BH360" s="193">
        <f>IF(N360="sníž. přenesená",J360,0)</f>
        <v>0</v>
      </c>
      <c r="BI360" s="193">
        <f>IF(N360="nulová",J360,0)</f>
        <v>0</v>
      </c>
      <c r="BJ360" s="19" t="s">
        <v>92</v>
      </c>
      <c r="BK360" s="193">
        <f>ROUND(I360*H360,2)</f>
        <v>0</v>
      </c>
      <c r="BL360" s="19" t="s">
        <v>301</v>
      </c>
      <c r="BM360" s="192" t="s">
        <v>4672</v>
      </c>
    </row>
    <row r="361" s="2" customFormat="1">
      <c r="A361" s="38"/>
      <c r="B361" s="39"/>
      <c r="C361" s="38"/>
      <c r="D361" s="194" t="s">
        <v>193</v>
      </c>
      <c r="E361" s="38"/>
      <c r="F361" s="195" t="s">
        <v>4671</v>
      </c>
      <c r="G361" s="38"/>
      <c r="H361" s="38"/>
      <c r="I361" s="196"/>
      <c r="J361" s="38"/>
      <c r="K361" s="38"/>
      <c r="L361" s="39"/>
      <c r="M361" s="197"/>
      <c r="N361" s="198"/>
      <c r="O361" s="77"/>
      <c r="P361" s="77"/>
      <c r="Q361" s="77"/>
      <c r="R361" s="77"/>
      <c r="S361" s="77"/>
      <c r="T361" s="7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T361" s="19" t="s">
        <v>193</v>
      </c>
      <c r="AU361" s="19" t="s">
        <v>92</v>
      </c>
    </row>
    <row r="362" s="2" customFormat="1" ht="33" customHeight="1">
      <c r="A362" s="38"/>
      <c r="B362" s="180"/>
      <c r="C362" s="209" t="s">
        <v>940</v>
      </c>
      <c r="D362" s="209" t="s">
        <v>240</v>
      </c>
      <c r="E362" s="210" t="s">
        <v>4673</v>
      </c>
      <c r="F362" s="211" t="s">
        <v>4674</v>
      </c>
      <c r="G362" s="212" t="s">
        <v>383</v>
      </c>
      <c r="H362" s="213">
        <v>2</v>
      </c>
      <c r="I362" s="214"/>
      <c r="J362" s="215">
        <f>ROUND(I362*H362,2)</f>
        <v>0</v>
      </c>
      <c r="K362" s="211" t="s">
        <v>1</v>
      </c>
      <c r="L362" s="216"/>
      <c r="M362" s="217" t="s">
        <v>1</v>
      </c>
      <c r="N362" s="218" t="s">
        <v>42</v>
      </c>
      <c r="O362" s="77"/>
      <c r="P362" s="190">
        <f>O362*H362</f>
        <v>0</v>
      </c>
      <c r="Q362" s="190">
        <v>0</v>
      </c>
      <c r="R362" s="190">
        <f>Q362*H362</f>
        <v>0</v>
      </c>
      <c r="S362" s="190">
        <v>0</v>
      </c>
      <c r="T362" s="191">
        <f>S362*H362</f>
        <v>0</v>
      </c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R362" s="192" t="s">
        <v>414</v>
      </c>
      <c r="AT362" s="192" t="s">
        <v>240</v>
      </c>
      <c r="AU362" s="192" t="s">
        <v>92</v>
      </c>
      <c r="AY362" s="19" t="s">
        <v>185</v>
      </c>
      <c r="BE362" s="193">
        <f>IF(N362="základní",J362,0)</f>
        <v>0</v>
      </c>
      <c r="BF362" s="193">
        <f>IF(N362="snížená",J362,0)</f>
        <v>0</v>
      </c>
      <c r="BG362" s="193">
        <f>IF(N362="zákl. přenesená",J362,0)</f>
        <v>0</v>
      </c>
      <c r="BH362" s="193">
        <f>IF(N362="sníž. přenesená",J362,0)</f>
        <v>0</v>
      </c>
      <c r="BI362" s="193">
        <f>IF(N362="nulová",J362,0)</f>
        <v>0</v>
      </c>
      <c r="BJ362" s="19" t="s">
        <v>92</v>
      </c>
      <c r="BK362" s="193">
        <f>ROUND(I362*H362,2)</f>
        <v>0</v>
      </c>
      <c r="BL362" s="19" t="s">
        <v>301</v>
      </c>
      <c r="BM362" s="192" t="s">
        <v>4675</v>
      </c>
    </row>
    <row r="363" s="2" customFormat="1">
      <c r="A363" s="38"/>
      <c r="B363" s="39"/>
      <c r="C363" s="38"/>
      <c r="D363" s="194" t="s">
        <v>193</v>
      </c>
      <c r="E363" s="38"/>
      <c r="F363" s="195" t="s">
        <v>4674</v>
      </c>
      <c r="G363" s="38"/>
      <c r="H363" s="38"/>
      <c r="I363" s="196"/>
      <c r="J363" s="38"/>
      <c r="K363" s="38"/>
      <c r="L363" s="39"/>
      <c r="M363" s="197"/>
      <c r="N363" s="198"/>
      <c r="O363" s="77"/>
      <c r="P363" s="77"/>
      <c r="Q363" s="77"/>
      <c r="R363" s="77"/>
      <c r="S363" s="77"/>
      <c r="T363" s="7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T363" s="19" t="s">
        <v>193</v>
      </c>
      <c r="AU363" s="19" t="s">
        <v>92</v>
      </c>
    </row>
    <row r="364" s="2" customFormat="1" ht="21.75" customHeight="1">
      <c r="A364" s="38"/>
      <c r="B364" s="180"/>
      <c r="C364" s="181" t="s">
        <v>948</v>
      </c>
      <c r="D364" s="181" t="s">
        <v>187</v>
      </c>
      <c r="E364" s="182" t="s">
        <v>4676</v>
      </c>
      <c r="F364" s="183" t="s">
        <v>4677</v>
      </c>
      <c r="G364" s="184" t="s">
        <v>1412</v>
      </c>
      <c r="H364" s="185">
        <v>6</v>
      </c>
      <c r="I364" s="186"/>
      <c r="J364" s="187">
        <f>ROUND(I364*H364,2)</f>
        <v>0</v>
      </c>
      <c r="K364" s="183" t="s">
        <v>1</v>
      </c>
      <c r="L364" s="39"/>
      <c r="M364" s="188" t="s">
        <v>1</v>
      </c>
      <c r="N364" s="189" t="s">
        <v>42</v>
      </c>
      <c r="O364" s="77"/>
      <c r="P364" s="190">
        <f>O364*H364</f>
        <v>0</v>
      </c>
      <c r="Q364" s="190">
        <v>0.00012</v>
      </c>
      <c r="R364" s="190">
        <f>Q364*H364</f>
        <v>0.00072000000000000005</v>
      </c>
      <c r="S364" s="190">
        <v>0</v>
      </c>
      <c r="T364" s="191">
        <f>S364*H364</f>
        <v>0</v>
      </c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R364" s="192" t="s">
        <v>301</v>
      </c>
      <c r="AT364" s="192" t="s">
        <v>187</v>
      </c>
      <c r="AU364" s="192" t="s">
        <v>92</v>
      </c>
      <c r="AY364" s="19" t="s">
        <v>185</v>
      </c>
      <c r="BE364" s="193">
        <f>IF(N364="základní",J364,0)</f>
        <v>0</v>
      </c>
      <c r="BF364" s="193">
        <f>IF(N364="snížená",J364,0)</f>
        <v>0</v>
      </c>
      <c r="BG364" s="193">
        <f>IF(N364="zákl. přenesená",J364,0)</f>
        <v>0</v>
      </c>
      <c r="BH364" s="193">
        <f>IF(N364="sníž. přenesená",J364,0)</f>
        <v>0</v>
      </c>
      <c r="BI364" s="193">
        <f>IF(N364="nulová",J364,0)</f>
        <v>0</v>
      </c>
      <c r="BJ364" s="19" t="s">
        <v>92</v>
      </c>
      <c r="BK364" s="193">
        <f>ROUND(I364*H364,2)</f>
        <v>0</v>
      </c>
      <c r="BL364" s="19" t="s">
        <v>301</v>
      </c>
      <c r="BM364" s="192" t="s">
        <v>4678</v>
      </c>
    </row>
    <row r="365" s="2" customFormat="1">
      <c r="A365" s="38"/>
      <c r="B365" s="39"/>
      <c r="C365" s="38"/>
      <c r="D365" s="194" t="s">
        <v>193</v>
      </c>
      <c r="E365" s="38"/>
      <c r="F365" s="195" t="s">
        <v>4677</v>
      </c>
      <c r="G365" s="38"/>
      <c r="H365" s="38"/>
      <c r="I365" s="196"/>
      <c r="J365" s="38"/>
      <c r="K365" s="38"/>
      <c r="L365" s="39"/>
      <c r="M365" s="197"/>
      <c r="N365" s="198"/>
      <c r="O365" s="77"/>
      <c r="P365" s="77"/>
      <c r="Q365" s="77"/>
      <c r="R365" s="77"/>
      <c r="S365" s="77"/>
      <c r="T365" s="7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T365" s="19" t="s">
        <v>193</v>
      </c>
      <c r="AU365" s="19" t="s">
        <v>92</v>
      </c>
    </row>
    <row r="366" s="2" customFormat="1" ht="24.15" customHeight="1">
      <c r="A366" s="38"/>
      <c r="B366" s="180"/>
      <c r="C366" s="209" t="s">
        <v>952</v>
      </c>
      <c r="D366" s="209" t="s">
        <v>240</v>
      </c>
      <c r="E366" s="210" t="s">
        <v>4679</v>
      </c>
      <c r="F366" s="211" t="s">
        <v>4680</v>
      </c>
      <c r="G366" s="212" t="s">
        <v>383</v>
      </c>
      <c r="H366" s="213">
        <v>6</v>
      </c>
      <c r="I366" s="214"/>
      <c r="J366" s="215">
        <f>ROUND(I366*H366,2)</f>
        <v>0</v>
      </c>
      <c r="K366" s="211" t="s">
        <v>1</v>
      </c>
      <c r="L366" s="216"/>
      <c r="M366" s="217" t="s">
        <v>1</v>
      </c>
      <c r="N366" s="218" t="s">
        <v>42</v>
      </c>
      <c r="O366" s="77"/>
      <c r="P366" s="190">
        <f>O366*H366</f>
        <v>0</v>
      </c>
      <c r="Q366" s="190">
        <v>0</v>
      </c>
      <c r="R366" s="190">
        <f>Q366*H366</f>
        <v>0</v>
      </c>
      <c r="S366" s="190">
        <v>0</v>
      </c>
      <c r="T366" s="191">
        <f>S366*H366</f>
        <v>0</v>
      </c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R366" s="192" t="s">
        <v>414</v>
      </c>
      <c r="AT366" s="192" t="s">
        <v>240</v>
      </c>
      <c r="AU366" s="192" t="s">
        <v>92</v>
      </c>
      <c r="AY366" s="19" t="s">
        <v>185</v>
      </c>
      <c r="BE366" s="193">
        <f>IF(N366="základní",J366,0)</f>
        <v>0</v>
      </c>
      <c r="BF366" s="193">
        <f>IF(N366="snížená",J366,0)</f>
        <v>0</v>
      </c>
      <c r="BG366" s="193">
        <f>IF(N366="zákl. přenesená",J366,0)</f>
        <v>0</v>
      </c>
      <c r="BH366" s="193">
        <f>IF(N366="sníž. přenesená",J366,0)</f>
        <v>0</v>
      </c>
      <c r="BI366" s="193">
        <f>IF(N366="nulová",J366,0)</f>
        <v>0</v>
      </c>
      <c r="BJ366" s="19" t="s">
        <v>92</v>
      </c>
      <c r="BK366" s="193">
        <f>ROUND(I366*H366,2)</f>
        <v>0</v>
      </c>
      <c r="BL366" s="19" t="s">
        <v>301</v>
      </c>
      <c r="BM366" s="192" t="s">
        <v>4681</v>
      </c>
    </row>
    <row r="367" s="2" customFormat="1">
      <c r="A367" s="38"/>
      <c r="B367" s="39"/>
      <c r="C367" s="38"/>
      <c r="D367" s="194" t="s">
        <v>193</v>
      </c>
      <c r="E367" s="38"/>
      <c r="F367" s="195" t="s">
        <v>4680</v>
      </c>
      <c r="G367" s="38"/>
      <c r="H367" s="38"/>
      <c r="I367" s="196"/>
      <c r="J367" s="38"/>
      <c r="K367" s="38"/>
      <c r="L367" s="39"/>
      <c r="M367" s="197"/>
      <c r="N367" s="198"/>
      <c r="O367" s="77"/>
      <c r="P367" s="77"/>
      <c r="Q367" s="77"/>
      <c r="R367" s="77"/>
      <c r="S367" s="77"/>
      <c r="T367" s="7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T367" s="19" t="s">
        <v>193</v>
      </c>
      <c r="AU367" s="19" t="s">
        <v>92</v>
      </c>
    </row>
    <row r="368" s="2" customFormat="1" ht="24.15" customHeight="1">
      <c r="A368" s="38"/>
      <c r="B368" s="180"/>
      <c r="C368" s="181" t="s">
        <v>977</v>
      </c>
      <c r="D368" s="181" t="s">
        <v>187</v>
      </c>
      <c r="E368" s="182" t="s">
        <v>4682</v>
      </c>
      <c r="F368" s="183" t="s">
        <v>4683</v>
      </c>
      <c r="G368" s="184" t="s">
        <v>383</v>
      </c>
      <c r="H368" s="185">
        <v>10</v>
      </c>
      <c r="I368" s="186"/>
      <c r="J368" s="187">
        <f>ROUND(I368*H368,2)</f>
        <v>0</v>
      </c>
      <c r="K368" s="183" t="s">
        <v>1</v>
      </c>
      <c r="L368" s="39"/>
      <c r="M368" s="188" t="s">
        <v>1</v>
      </c>
      <c r="N368" s="189" t="s">
        <v>42</v>
      </c>
      <c r="O368" s="77"/>
      <c r="P368" s="190">
        <f>O368*H368</f>
        <v>0</v>
      </c>
      <c r="Q368" s="190">
        <v>0.00013999999999999999</v>
      </c>
      <c r="R368" s="190">
        <f>Q368*H368</f>
        <v>0.0013999999999999998</v>
      </c>
      <c r="S368" s="190">
        <v>0</v>
      </c>
      <c r="T368" s="191">
        <f>S368*H368</f>
        <v>0</v>
      </c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R368" s="192" t="s">
        <v>301</v>
      </c>
      <c r="AT368" s="192" t="s">
        <v>187</v>
      </c>
      <c r="AU368" s="192" t="s">
        <v>92</v>
      </c>
      <c r="AY368" s="19" t="s">
        <v>185</v>
      </c>
      <c r="BE368" s="193">
        <f>IF(N368="základní",J368,0)</f>
        <v>0</v>
      </c>
      <c r="BF368" s="193">
        <f>IF(N368="snížená",J368,0)</f>
        <v>0</v>
      </c>
      <c r="BG368" s="193">
        <f>IF(N368="zákl. přenesená",J368,0)</f>
        <v>0</v>
      </c>
      <c r="BH368" s="193">
        <f>IF(N368="sníž. přenesená",J368,0)</f>
        <v>0</v>
      </c>
      <c r="BI368" s="193">
        <f>IF(N368="nulová",J368,0)</f>
        <v>0</v>
      </c>
      <c r="BJ368" s="19" t="s">
        <v>92</v>
      </c>
      <c r="BK368" s="193">
        <f>ROUND(I368*H368,2)</f>
        <v>0</v>
      </c>
      <c r="BL368" s="19" t="s">
        <v>301</v>
      </c>
      <c r="BM368" s="192" t="s">
        <v>4684</v>
      </c>
    </row>
    <row r="369" s="2" customFormat="1">
      <c r="A369" s="38"/>
      <c r="B369" s="39"/>
      <c r="C369" s="38"/>
      <c r="D369" s="194" t="s">
        <v>193</v>
      </c>
      <c r="E369" s="38"/>
      <c r="F369" s="195" t="s">
        <v>4683</v>
      </c>
      <c r="G369" s="38"/>
      <c r="H369" s="38"/>
      <c r="I369" s="196"/>
      <c r="J369" s="38"/>
      <c r="K369" s="38"/>
      <c r="L369" s="39"/>
      <c r="M369" s="197"/>
      <c r="N369" s="198"/>
      <c r="O369" s="77"/>
      <c r="P369" s="77"/>
      <c r="Q369" s="77"/>
      <c r="R369" s="77"/>
      <c r="S369" s="77"/>
      <c r="T369" s="78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T369" s="19" t="s">
        <v>193</v>
      </c>
      <c r="AU369" s="19" t="s">
        <v>92</v>
      </c>
    </row>
    <row r="370" s="2" customFormat="1" ht="33" customHeight="1">
      <c r="A370" s="38"/>
      <c r="B370" s="180"/>
      <c r="C370" s="209" t="s">
        <v>981</v>
      </c>
      <c r="D370" s="209" t="s">
        <v>240</v>
      </c>
      <c r="E370" s="210" t="s">
        <v>4685</v>
      </c>
      <c r="F370" s="211" t="s">
        <v>4686</v>
      </c>
      <c r="G370" s="212" t="s">
        <v>383</v>
      </c>
      <c r="H370" s="213">
        <v>10</v>
      </c>
      <c r="I370" s="214"/>
      <c r="J370" s="215">
        <f>ROUND(I370*H370,2)</f>
        <v>0</v>
      </c>
      <c r="K370" s="211" t="s">
        <v>1</v>
      </c>
      <c r="L370" s="216"/>
      <c r="M370" s="217" t="s">
        <v>1</v>
      </c>
      <c r="N370" s="218" t="s">
        <v>42</v>
      </c>
      <c r="O370" s="77"/>
      <c r="P370" s="190">
        <f>O370*H370</f>
        <v>0</v>
      </c>
      <c r="Q370" s="190">
        <v>0</v>
      </c>
      <c r="R370" s="190">
        <f>Q370*H370</f>
        <v>0</v>
      </c>
      <c r="S370" s="190">
        <v>0</v>
      </c>
      <c r="T370" s="191">
        <f>S370*H370</f>
        <v>0</v>
      </c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R370" s="192" t="s">
        <v>414</v>
      </c>
      <c r="AT370" s="192" t="s">
        <v>240</v>
      </c>
      <c r="AU370" s="192" t="s">
        <v>92</v>
      </c>
      <c r="AY370" s="19" t="s">
        <v>185</v>
      </c>
      <c r="BE370" s="193">
        <f>IF(N370="základní",J370,0)</f>
        <v>0</v>
      </c>
      <c r="BF370" s="193">
        <f>IF(N370="snížená",J370,0)</f>
        <v>0</v>
      </c>
      <c r="BG370" s="193">
        <f>IF(N370="zákl. přenesená",J370,0)</f>
        <v>0</v>
      </c>
      <c r="BH370" s="193">
        <f>IF(N370="sníž. přenesená",J370,0)</f>
        <v>0</v>
      </c>
      <c r="BI370" s="193">
        <f>IF(N370="nulová",J370,0)</f>
        <v>0</v>
      </c>
      <c r="BJ370" s="19" t="s">
        <v>92</v>
      </c>
      <c r="BK370" s="193">
        <f>ROUND(I370*H370,2)</f>
        <v>0</v>
      </c>
      <c r="BL370" s="19" t="s">
        <v>301</v>
      </c>
      <c r="BM370" s="192" t="s">
        <v>4687</v>
      </c>
    </row>
    <row r="371" s="2" customFormat="1">
      <c r="A371" s="38"/>
      <c r="B371" s="39"/>
      <c r="C371" s="38"/>
      <c r="D371" s="194" t="s">
        <v>193</v>
      </c>
      <c r="E371" s="38"/>
      <c r="F371" s="195" t="s">
        <v>4686</v>
      </c>
      <c r="G371" s="38"/>
      <c r="H371" s="38"/>
      <c r="I371" s="196"/>
      <c r="J371" s="38"/>
      <c r="K371" s="38"/>
      <c r="L371" s="39"/>
      <c r="M371" s="197"/>
      <c r="N371" s="198"/>
      <c r="O371" s="77"/>
      <c r="P371" s="77"/>
      <c r="Q371" s="77"/>
      <c r="R371" s="77"/>
      <c r="S371" s="77"/>
      <c r="T371" s="7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T371" s="19" t="s">
        <v>193</v>
      </c>
      <c r="AU371" s="19" t="s">
        <v>92</v>
      </c>
    </row>
    <row r="372" s="2" customFormat="1" ht="21.75" customHeight="1">
      <c r="A372" s="38"/>
      <c r="B372" s="180"/>
      <c r="C372" s="181" t="s">
        <v>987</v>
      </c>
      <c r="D372" s="181" t="s">
        <v>187</v>
      </c>
      <c r="E372" s="182" t="s">
        <v>4688</v>
      </c>
      <c r="F372" s="183" t="s">
        <v>4689</v>
      </c>
      <c r="G372" s="184" t="s">
        <v>383</v>
      </c>
      <c r="H372" s="185">
        <v>26</v>
      </c>
      <c r="I372" s="186"/>
      <c r="J372" s="187">
        <f>ROUND(I372*H372,2)</f>
        <v>0</v>
      </c>
      <c r="K372" s="183" t="s">
        <v>1</v>
      </c>
      <c r="L372" s="39"/>
      <c r="M372" s="188" t="s">
        <v>1</v>
      </c>
      <c r="N372" s="189" t="s">
        <v>42</v>
      </c>
      <c r="O372" s="77"/>
      <c r="P372" s="190">
        <f>O372*H372</f>
        <v>0</v>
      </c>
      <c r="Q372" s="190">
        <v>0.00014999999999999999</v>
      </c>
      <c r="R372" s="190">
        <f>Q372*H372</f>
        <v>0.0038999999999999998</v>
      </c>
      <c r="S372" s="190">
        <v>0</v>
      </c>
      <c r="T372" s="191">
        <f>S372*H372</f>
        <v>0</v>
      </c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R372" s="192" t="s">
        <v>301</v>
      </c>
      <c r="AT372" s="192" t="s">
        <v>187</v>
      </c>
      <c r="AU372" s="192" t="s">
        <v>92</v>
      </c>
      <c r="AY372" s="19" t="s">
        <v>185</v>
      </c>
      <c r="BE372" s="193">
        <f>IF(N372="základní",J372,0)</f>
        <v>0</v>
      </c>
      <c r="BF372" s="193">
        <f>IF(N372="snížená",J372,0)</f>
        <v>0</v>
      </c>
      <c r="BG372" s="193">
        <f>IF(N372="zákl. přenesená",J372,0)</f>
        <v>0</v>
      </c>
      <c r="BH372" s="193">
        <f>IF(N372="sníž. přenesená",J372,0)</f>
        <v>0</v>
      </c>
      <c r="BI372" s="193">
        <f>IF(N372="nulová",J372,0)</f>
        <v>0</v>
      </c>
      <c r="BJ372" s="19" t="s">
        <v>92</v>
      </c>
      <c r="BK372" s="193">
        <f>ROUND(I372*H372,2)</f>
        <v>0</v>
      </c>
      <c r="BL372" s="19" t="s">
        <v>301</v>
      </c>
      <c r="BM372" s="192" t="s">
        <v>4690</v>
      </c>
    </row>
    <row r="373" s="2" customFormat="1">
      <c r="A373" s="38"/>
      <c r="B373" s="39"/>
      <c r="C373" s="38"/>
      <c r="D373" s="194" t="s">
        <v>193</v>
      </c>
      <c r="E373" s="38"/>
      <c r="F373" s="195" t="s">
        <v>4689</v>
      </c>
      <c r="G373" s="38"/>
      <c r="H373" s="38"/>
      <c r="I373" s="196"/>
      <c r="J373" s="38"/>
      <c r="K373" s="38"/>
      <c r="L373" s="39"/>
      <c r="M373" s="197"/>
      <c r="N373" s="198"/>
      <c r="O373" s="77"/>
      <c r="P373" s="77"/>
      <c r="Q373" s="77"/>
      <c r="R373" s="77"/>
      <c r="S373" s="77"/>
      <c r="T373" s="78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T373" s="19" t="s">
        <v>193</v>
      </c>
      <c r="AU373" s="19" t="s">
        <v>92</v>
      </c>
    </row>
    <row r="374" s="13" customFormat="1">
      <c r="A374" s="13"/>
      <c r="B374" s="199"/>
      <c r="C374" s="13"/>
      <c r="D374" s="194" t="s">
        <v>194</v>
      </c>
      <c r="E374" s="200" t="s">
        <v>1</v>
      </c>
      <c r="F374" s="201" t="s">
        <v>4691</v>
      </c>
      <c r="G374" s="13"/>
      <c r="H374" s="202">
        <v>26</v>
      </c>
      <c r="I374" s="203"/>
      <c r="J374" s="13"/>
      <c r="K374" s="13"/>
      <c r="L374" s="199"/>
      <c r="M374" s="204"/>
      <c r="N374" s="205"/>
      <c r="O374" s="205"/>
      <c r="P374" s="205"/>
      <c r="Q374" s="205"/>
      <c r="R374" s="205"/>
      <c r="S374" s="205"/>
      <c r="T374" s="206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00" t="s">
        <v>194</v>
      </c>
      <c r="AU374" s="200" t="s">
        <v>92</v>
      </c>
      <c r="AV374" s="13" t="s">
        <v>92</v>
      </c>
      <c r="AW374" s="13" t="s">
        <v>32</v>
      </c>
      <c r="AX374" s="13" t="s">
        <v>76</v>
      </c>
      <c r="AY374" s="200" t="s">
        <v>185</v>
      </c>
    </row>
    <row r="375" s="15" customFormat="1">
      <c r="A375" s="15"/>
      <c r="B375" s="226"/>
      <c r="C375" s="15"/>
      <c r="D375" s="194" t="s">
        <v>194</v>
      </c>
      <c r="E375" s="227" t="s">
        <v>1</v>
      </c>
      <c r="F375" s="228" t="s">
        <v>276</v>
      </c>
      <c r="G375" s="15"/>
      <c r="H375" s="229">
        <v>26</v>
      </c>
      <c r="I375" s="230"/>
      <c r="J375" s="15"/>
      <c r="K375" s="15"/>
      <c r="L375" s="226"/>
      <c r="M375" s="231"/>
      <c r="N375" s="232"/>
      <c r="O375" s="232"/>
      <c r="P375" s="232"/>
      <c r="Q375" s="232"/>
      <c r="R375" s="232"/>
      <c r="S375" s="232"/>
      <c r="T375" s="233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T375" s="227" t="s">
        <v>194</v>
      </c>
      <c r="AU375" s="227" t="s">
        <v>92</v>
      </c>
      <c r="AV375" s="15" t="s">
        <v>191</v>
      </c>
      <c r="AW375" s="15" t="s">
        <v>32</v>
      </c>
      <c r="AX375" s="15" t="s">
        <v>84</v>
      </c>
      <c r="AY375" s="227" t="s">
        <v>185</v>
      </c>
    </row>
    <row r="376" s="2" customFormat="1" ht="33" customHeight="1">
      <c r="A376" s="38"/>
      <c r="B376" s="180"/>
      <c r="C376" s="209" t="s">
        <v>998</v>
      </c>
      <c r="D376" s="209" t="s">
        <v>240</v>
      </c>
      <c r="E376" s="210" t="s">
        <v>4692</v>
      </c>
      <c r="F376" s="211" t="s">
        <v>4693</v>
      </c>
      <c r="G376" s="212" t="s">
        <v>383</v>
      </c>
      <c r="H376" s="213">
        <v>23</v>
      </c>
      <c r="I376" s="214"/>
      <c r="J376" s="215">
        <f>ROUND(I376*H376,2)</f>
        <v>0</v>
      </c>
      <c r="K376" s="211" t="s">
        <v>1</v>
      </c>
      <c r="L376" s="216"/>
      <c r="M376" s="217" t="s">
        <v>1</v>
      </c>
      <c r="N376" s="218" t="s">
        <v>42</v>
      </c>
      <c r="O376" s="77"/>
      <c r="P376" s="190">
        <f>O376*H376</f>
        <v>0</v>
      </c>
      <c r="Q376" s="190">
        <v>0</v>
      </c>
      <c r="R376" s="190">
        <f>Q376*H376</f>
        <v>0</v>
      </c>
      <c r="S376" s="190">
        <v>0</v>
      </c>
      <c r="T376" s="191">
        <f>S376*H376</f>
        <v>0</v>
      </c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R376" s="192" t="s">
        <v>414</v>
      </c>
      <c r="AT376" s="192" t="s">
        <v>240</v>
      </c>
      <c r="AU376" s="192" t="s">
        <v>92</v>
      </c>
      <c r="AY376" s="19" t="s">
        <v>185</v>
      </c>
      <c r="BE376" s="193">
        <f>IF(N376="základní",J376,0)</f>
        <v>0</v>
      </c>
      <c r="BF376" s="193">
        <f>IF(N376="snížená",J376,0)</f>
        <v>0</v>
      </c>
      <c r="BG376" s="193">
        <f>IF(N376="zákl. přenesená",J376,0)</f>
        <v>0</v>
      </c>
      <c r="BH376" s="193">
        <f>IF(N376="sníž. přenesená",J376,0)</f>
        <v>0</v>
      </c>
      <c r="BI376" s="193">
        <f>IF(N376="nulová",J376,0)</f>
        <v>0</v>
      </c>
      <c r="BJ376" s="19" t="s">
        <v>92</v>
      </c>
      <c r="BK376" s="193">
        <f>ROUND(I376*H376,2)</f>
        <v>0</v>
      </c>
      <c r="BL376" s="19" t="s">
        <v>301</v>
      </c>
      <c r="BM376" s="192" t="s">
        <v>4694</v>
      </c>
    </row>
    <row r="377" s="2" customFormat="1">
      <c r="A377" s="38"/>
      <c r="B377" s="39"/>
      <c r="C377" s="38"/>
      <c r="D377" s="194" t="s">
        <v>193</v>
      </c>
      <c r="E377" s="38"/>
      <c r="F377" s="195" t="s">
        <v>4693</v>
      </c>
      <c r="G377" s="38"/>
      <c r="H377" s="38"/>
      <c r="I377" s="196"/>
      <c r="J377" s="38"/>
      <c r="K377" s="38"/>
      <c r="L377" s="39"/>
      <c r="M377" s="197"/>
      <c r="N377" s="198"/>
      <c r="O377" s="77"/>
      <c r="P377" s="77"/>
      <c r="Q377" s="77"/>
      <c r="R377" s="77"/>
      <c r="S377" s="77"/>
      <c r="T377" s="78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T377" s="19" t="s">
        <v>193</v>
      </c>
      <c r="AU377" s="19" t="s">
        <v>92</v>
      </c>
    </row>
    <row r="378" s="2" customFormat="1" ht="33" customHeight="1">
      <c r="A378" s="38"/>
      <c r="B378" s="180"/>
      <c r="C378" s="209" t="s">
        <v>1005</v>
      </c>
      <c r="D378" s="209" t="s">
        <v>240</v>
      </c>
      <c r="E378" s="210" t="s">
        <v>4695</v>
      </c>
      <c r="F378" s="211" t="s">
        <v>4696</v>
      </c>
      <c r="G378" s="212" t="s">
        <v>383</v>
      </c>
      <c r="H378" s="213">
        <v>3</v>
      </c>
      <c r="I378" s="214"/>
      <c r="J378" s="215">
        <f>ROUND(I378*H378,2)</f>
        <v>0</v>
      </c>
      <c r="K378" s="211" t="s">
        <v>1</v>
      </c>
      <c r="L378" s="216"/>
      <c r="M378" s="217" t="s">
        <v>1</v>
      </c>
      <c r="N378" s="218" t="s">
        <v>42</v>
      </c>
      <c r="O378" s="77"/>
      <c r="P378" s="190">
        <f>O378*H378</f>
        <v>0</v>
      </c>
      <c r="Q378" s="190">
        <v>0</v>
      </c>
      <c r="R378" s="190">
        <f>Q378*H378</f>
        <v>0</v>
      </c>
      <c r="S378" s="190">
        <v>0</v>
      </c>
      <c r="T378" s="191">
        <f>S378*H378</f>
        <v>0</v>
      </c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R378" s="192" t="s">
        <v>414</v>
      </c>
      <c r="AT378" s="192" t="s">
        <v>240</v>
      </c>
      <c r="AU378" s="192" t="s">
        <v>92</v>
      </c>
      <c r="AY378" s="19" t="s">
        <v>185</v>
      </c>
      <c r="BE378" s="193">
        <f>IF(N378="základní",J378,0)</f>
        <v>0</v>
      </c>
      <c r="BF378" s="193">
        <f>IF(N378="snížená",J378,0)</f>
        <v>0</v>
      </c>
      <c r="BG378" s="193">
        <f>IF(N378="zákl. přenesená",J378,0)</f>
        <v>0</v>
      </c>
      <c r="BH378" s="193">
        <f>IF(N378="sníž. přenesená",J378,0)</f>
        <v>0</v>
      </c>
      <c r="BI378" s="193">
        <f>IF(N378="nulová",J378,0)</f>
        <v>0</v>
      </c>
      <c r="BJ378" s="19" t="s">
        <v>92</v>
      </c>
      <c r="BK378" s="193">
        <f>ROUND(I378*H378,2)</f>
        <v>0</v>
      </c>
      <c r="BL378" s="19" t="s">
        <v>301</v>
      </c>
      <c r="BM378" s="192" t="s">
        <v>4697</v>
      </c>
    </row>
    <row r="379" s="2" customFormat="1">
      <c r="A379" s="38"/>
      <c r="B379" s="39"/>
      <c r="C379" s="38"/>
      <c r="D379" s="194" t="s">
        <v>193</v>
      </c>
      <c r="E379" s="38"/>
      <c r="F379" s="195" t="s">
        <v>4696</v>
      </c>
      <c r="G379" s="38"/>
      <c r="H379" s="38"/>
      <c r="I379" s="196"/>
      <c r="J379" s="38"/>
      <c r="K379" s="38"/>
      <c r="L379" s="39"/>
      <c r="M379" s="197"/>
      <c r="N379" s="198"/>
      <c r="O379" s="77"/>
      <c r="P379" s="77"/>
      <c r="Q379" s="77"/>
      <c r="R379" s="77"/>
      <c r="S379" s="77"/>
      <c r="T379" s="7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T379" s="19" t="s">
        <v>193</v>
      </c>
      <c r="AU379" s="19" t="s">
        <v>92</v>
      </c>
    </row>
    <row r="380" s="2" customFormat="1" ht="33" customHeight="1">
      <c r="A380" s="38"/>
      <c r="B380" s="180"/>
      <c r="C380" s="181" t="s">
        <v>1013</v>
      </c>
      <c r="D380" s="181" t="s">
        <v>187</v>
      </c>
      <c r="E380" s="182" t="s">
        <v>4698</v>
      </c>
      <c r="F380" s="183" t="s">
        <v>4699</v>
      </c>
      <c r="G380" s="184" t="s">
        <v>1809</v>
      </c>
      <c r="H380" s="242"/>
      <c r="I380" s="186"/>
      <c r="J380" s="187">
        <f>ROUND(I380*H380,2)</f>
        <v>0</v>
      </c>
      <c r="K380" s="183" t="s">
        <v>1</v>
      </c>
      <c r="L380" s="39"/>
      <c r="M380" s="188" t="s">
        <v>1</v>
      </c>
      <c r="N380" s="189" t="s">
        <v>42</v>
      </c>
      <c r="O380" s="77"/>
      <c r="P380" s="190">
        <f>O380*H380</f>
        <v>0</v>
      </c>
      <c r="Q380" s="190">
        <v>0</v>
      </c>
      <c r="R380" s="190">
        <f>Q380*H380</f>
        <v>0</v>
      </c>
      <c r="S380" s="190">
        <v>0</v>
      </c>
      <c r="T380" s="191">
        <f>S380*H380</f>
        <v>0</v>
      </c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R380" s="192" t="s">
        <v>301</v>
      </c>
      <c r="AT380" s="192" t="s">
        <v>187</v>
      </c>
      <c r="AU380" s="192" t="s">
        <v>92</v>
      </c>
      <c r="AY380" s="19" t="s">
        <v>185</v>
      </c>
      <c r="BE380" s="193">
        <f>IF(N380="základní",J380,0)</f>
        <v>0</v>
      </c>
      <c r="BF380" s="193">
        <f>IF(N380="snížená",J380,0)</f>
        <v>0</v>
      </c>
      <c r="BG380" s="193">
        <f>IF(N380="zákl. přenesená",J380,0)</f>
        <v>0</v>
      </c>
      <c r="BH380" s="193">
        <f>IF(N380="sníž. přenesená",J380,0)</f>
        <v>0</v>
      </c>
      <c r="BI380" s="193">
        <f>IF(N380="nulová",J380,0)</f>
        <v>0</v>
      </c>
      <c r="BJ380" s="19" t="s">
        <v>92</v>
      </c>
      <c r="BK380" s="193">
        <f>ROUND(I380*H380,2)</f>
        <v>0</v>
      </c>
      <c r="BL380" s="19" t="s">
        <v>301</v>
      </c>
      <c r="BM380" s="192" t="s">
        <v>4700</v>
      </c>
    </row>
    <row r="381" s="2" customFormat="1">
      <c r="A381" s="38"/>
      <c r="B381" s="39"/>
      <c r="C381" s="38"/>
      <c r="D381" s="194" t="s">
        <v>193</v>
      </c>
      <c r="E381" s="38"/>
      <c r="F381" s="195" t="s">
        <v>4699</v>
      </c>
      <c r="G381" s="38"/>
      <c r="H381" s="38"/>
      <c r="I381" s="196"/>
      <c r="J381" s="38"/>
      <c r="K381" s="38"/>
      <c r="L381" s="39"/>
      <c r="M381" s="197"/>
      <c r="N381" s="198"/>
      <c r="O381" s="77"/>
      <c r="P381" s="77"/>
      <c r="Q381" s="77"/>
      <c r="R381" s="77"/>
      <c r="S381" s="77"/>
      <c r="T381" s="7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T381" s="19" t="s">
        <v>193</v>
      </c>
      <c r="AU381" s="19" t="s">
        <v>92</v>
      </c>
    </row>
    <row r="382" s="12" customFormat="1" ht="22.8" customHeight="1">
      <c r="A382" s="12"/>
      <c r="B382" s="167"/>
      <c r="C382" s="12"/>
      <c r="D382" s="168" t="s">
        <v>75</v>
      </c>
      <c r="E382" s="178" t="s">
        <v>4701</v>
      </c>
      <c r="F382" s="178" t="s">
        <v>4702</v>
      </c>
      <c r="G382" s="12"/>
      <c r="H382" s="12"/>
      <c r="I382" s="170"/>
      <c r="J382" s="179">
        <f>BK382</f>
        <v>0</v>
      </c>
      <c r="K382" s="12"/>
      <c r="L382" s="167"/>
      <c r="M382" s="172"/>
      <c r="N382" s="173"/>
      <c r="O382" s="173"/>
      <c r="P382" s="174">
        <f>SUM(P383:P386)</f>
        <v>0</v>
      </c>
      <c r="Q382" s="173"/>
      <c r="R382" s="174">
        <f>SUM(R383:R386)</f>
        <v>0.17480000000000001</v>
      </c>
      <c r="S382" s="173"/>
      <c r="T382" s="175">
        <f>SUM(T383:T386)</f>
        <v>0</v>
      </c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R382" s="168" t="s">
        <v>92</v>
      </c>
      <c r="AT382" s="176" t="s">
        <v>75</v>
      </c>
      <c r="AU382" s="176" t="s">
        <v>84</v>
      </c>
      <c r="AY382" s="168" t="s">
        <v>185</v>
      </c>
      <c r="BK382" s="177">
        <f>SUM(BK383:BK386)</f>
        <v>0</v>
      </c>
    </row>
    <row r="383" s="2" customFormat="1" ht="33" customHeight="1">
      <c r="A383" s="38"/>
      <c r="B383" s="180"/>
      <c r="C383" s="181" t="s">
        <v>1019</v>
      </c>
      <c r="D383" s="181" t="s">
        <v>187</v>
      </c>
      <c r="E383" s="182" t="s">
        <v>4703</v>
      </c>
      <c r="F383" s="183" t="s">
        <v>4704</v>
      </c>
      <c r="G383" s="184" t="s">
        <v>1412</v>
      </c>
      <c r="H383" s="185">
        <v>19</v>
      </c>
      <c r="I383" s="186"/>
      <c r="J383" s="187">
        <f>ROUND(I383*H383,2)</f>
        <v>0</v>
      </c>
      <c r="K383" s="183" t="s">
        <v>1</v>
      </c>
      <c r="L383" s="39"/>
      <c r="M383" s="188" t="s">
        <v>1</v>
      </c>
      <c r="N383" s="189" t="s">
        <v>42</v>
      </c>
      <c r="O383" s="77"/>
      <c r="P383" s="190">
        <f>O383*H383</f>
        <v>0</v>
      </c>
      <c r="Q383" s="190">
        <v>0.0091999999999999998</v>
      </c>
      <c r="R383" s="190">
        <f>Q383*H383</f>
        <v>0.17480000000000001</v>
      </c>
      <c r="S383" s="190">
        <v>0</v>
      </c>
      <c r="T383" s="191">
        <f>S383*H383</f>
        <v>0</v>
      </c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R383" s="192" t="s">
        <v>301</v>
      </c>
      <c r="AT383" s="192" t="s">
        <v>187</v>
      </c>
      <c r="AU383" s="192" t="s">
        <v>92</v>
      </c>
      <c r="AY383" s="19" t="s">
        <v>185</v>
      </c>
      <c r="BE383" s="193">
        <f>IF(N383="základní",J383,0)</f>
        <v>0</v>
      </c>
      <c r="BF383" s="193">
        <f>IF(N383="snížená",J383,0)</f>
        <v>0</v>
      </c>
      <c r="BG383" s="193">
        <f>IF(N383="zákl. přenesená",J383,0)</f>
        <v>0</v>
      </c>
      <c r="BH383" s="193">
        <f>IF(N383="sníž. přenesená",J383,0)</f>
        <v>0</v>
      </c>
      <c r="BI383" s="193">
        <f>IF(N383="nulová",J383,0)</f>
        <v>0</v>
      </c>
      <c r="BJ383" s="19" t="s">
        <v>92</v>
      </c>
      <c r="BK383" s="193">
        <f>ROUND(I383*H383,2)</f>
        <v>0</v>
      </c>
      <c r="BL383" s="19" t="s">
        <v>301</v>
      </c>
      <c r="BM383" s="192" t="s">
        <v>4705</v>
      </c>
    </row>
    <row r="384" s="2" customFormat="1">
      <c r="A384" s="38"/>
      <c r="B384" s="39"/>
      <c r="C384" s="38"/>
      <c r="D384" s="194" t="s">
        <v>193</v>
      </c>
      <c r="E384" s="38"/>
      <c r="F384" s="195" t="s">
        <v>4704</v>
      </c>
      <c r="G384" s="38"/>
      <c r="H384" s="38"/>
      <c r="I384" s="196"/>
      <c r="J384" s="38"/>
      <c r="K384" s="38"/>
      <c r="L384" s="39"/>
      <c r="M384" s="197"/>
      <c r="N384" s="198"/>
      <c r="O384" s="77"/>
      <c r="P384" s="77"/>
      <c r="Q384" s="77"/>
      <c r="R384" s="77"/>
      <c r="S384" s="77"/>
      <c r="T384" s="78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T384" s="19" t="s">
        <v>193</v>
      </c>
      <c r="AU384" s="19" t="s">
        <v>92</v>
      </c>
    </row>
    <row r="385" s="2" customFormat="1" ht="33" customHeight="1">
      <c r="A385" s="38"/>
      <c r="B385" s="180"/>
      <c r="C385" s="181" t="s">
        <v>1024</v>
      </c>
      <c r="D385" s="181" t="s">
        <v>187</v>
      </c>
      <c r="E385" s="182" t="s">
        <v>4706</v>
      </c>
      <c r="F385" s="183" t="s">
        <v>4707</v>
      </c>
      <c r="G385" s="184" t="s">
        <v>1809</v>
      </c>
      <c r="H385" s="242"/>
      <c r="I385" s="186"/>
      <c r="J385" s="187">
        <f>ROUND(I385*H385,2)</f>
        <v>0</v>
      </c>
      <c r="K385" s="183" t="s">
        <v>1</v>
      </c>
      <c r="L385" s="39"/>
      <c r="M385" s="188" t="s">
        <v>1</v>
      </c>
      <c r="N385" s="189" t="s">
        <v>42</v>
      </c>
      <c r="O385" s="77"/>
      <c r="P385" s="190">
        <f>O385*H385</f>
        <v>0</v>
      </c>
      <c r="Q385" s="190">
        <v>0</v>
      </c>
      <c r="R385" s="190">
        <f>Q385*H385</f>
        <v>0</v>
      </c>
      <c r="S385" s="190">
        <v>0</v>
      </c>
      <c r="T385" s="191">
        <f>S385*H385</f>
        <v>0</v>
      </c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R385" s="192" t="s">
        <v>301</v>
      </c>
      <c r="AT385" s="192" t="s">
        <v>187</v>
      </c>
      <c r="AU385" s="192" t="s">
        <v>92</v>
      </c>
      <c r="AY385" s="19" t="s">
        <v>185</v>
      </c>
      <c r="BE385" s="193">
        <f>IF(N385="základní",J385,0)</f>
        <v>0</v>
      </c>
      <c r="BF385" s="193">
        <f>IF(N385="snížená",J385,0)</f>
        <v>0</v>
      </c>
      <c r="BG385" s="193">
        <f>IF(N385="zákl. přenesená",J385,0)</f>
        <v>0</v>
      </c>
      <c r="BH385" s="193">
        <f>IF(N385="sníž. přenesená",J385,0)</f>
        <v>0</v>
      </c>
      <c r="BI385" s="193">
        <f>IF(N385="nulová",J385,0)</f>
        <v>0</v>
      </c>
      <c r="BJ385" s="19" t="s">
        <v>92</v>
      </c>
      <c r="BK385" s="193">
        <f>ROUND(I385*H385,2)</f>
        <v>0</v>
      </c>
      <c r="BL385" s="19" t="s">
        <v>301</v>
      </c>
      <c r="BM385" s="192" t="s">
        <v>4708</v>
      </c>
    </row>
    <row r="386" s="2" customFormat="1">
      <c r="A386" s="38"/>
      <c r="B386" s="39"/>
      <c r="C386" s="38"/>
      <c r="D386" s="194" t="s">
        <v>193</v>
      </c>
      <c r="E386" s="38"/>
      <c r="F386" s="195" t="s">
        <v>4707</v>
      </c>
      <c r="G386" s="38"/>
      <c r="H386" s="38"/>
      <c r="I386" s="196"/>
      <c r="J386" s="38"/>
      <c r="K386" s="38"/>
      <c r="L386" s="39"/>
      <c r="M386" s="197"/>
      <c r="N386" s="198"/>
      <c r="O386" s="77"/>
      <c r="P386" s="77"/>
      <c r="Q386" s="77"/>
      <c r="R386" s="77"/>
      <c r="S386" s="77"/>
      <c r="T386" s="78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T386" s="19" t="s">
        <v>193</v>
      </c>
      <c r="AU386" s="19" t="s">
        <v>92</v>
      </c>
    </row>
    <row r="387" s="12" customFormat="1" ht="22.8" customHeight="1">
      <c r="A387" s="12"/>
      <c r="B387" s="167"/>
      <c r="C387" s="12"/>
      <c r="D387" s="168" t="s">
        <v>75</v>
      </c>
      <c r="E387" s="178" t="s">
        <v>4709</v>
      </c>
      <c r="F387" s="178" t="s">
        <v>4710</v>
      </c>
      <c r="G387" s="12"/>
      <c r="H387" s="12"/>
      <c r="I387" s="170"/>
      <c r="J387" s="179">
        <f>BK387</f>
        <v>0</v>
      </c>
      <c r="K387" s="12"/>
      <c r="L387" s="167"/>
      <c r="M387" s="172"/>
      <c r="N387" s="173"/>
      <c r="O387" s="173"/>
      <c r="P387" s="174">
        <f>SUM(P388:P389)</f>
        <v>0</v>
      </c>
      <c r="Q387" s="173"/>
      <c r="R387" s="174">
        <f>SUM(R388:R389)</f>
        <v>0.0032799999999999999</v>
      </c>
      <c r="S387" s="173"/>
      <c r="T387" s="175">
        <f>SUM(T388:T389)</f>
        <v>0</v>
      </c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R387" s="168" t="s">
        <v>92</v>
      </c>
      <c r="AT387" s="176" t="s">
        <v>75</v>
      </c>
      <c r="AU387" s="176" t="s">
        <v>84</v>
      </c>
      <c r="AY387" s="168" t="s">
        <v>185</v>
      </c>
      <c r="BK387" s="177">
        <f>SUM(BK388:BK389)</f>
        <v>0</v>
      </c>
    </row>
    <row r="388" s="2" customFormat="1" ht="33" customHeight="1">
      <c r="A388" s="38"/>
      <c r="B388" s="180"/>
      <c r="C388" s="181" t="s">
        <v>1031</v>
      </c>
      <c r="D388" s="181" t="s">
        <v>187</v>
      </c>
      <c r="E388" s="182" t="s">
        <v>4711</v>
      </c>
      <c r="F388" s="183" t="s">
        <v>4712</v>
      </c>
      <c r="G388" s="184" t="s">
        <v>1412</v>
      </c>
      <c r="H388" s="185">
        <v>1</v>
      </c>
      <c r="I388" s="186"/>
      <c r="J388" s="187">
        <f>ROUND(I388*H388,2)</f>
        <v>0</v>
      </c>
      <c r="K388" s="183" t="s">
        <v>1</v>
      </c>
      <c r="L388" s="39"/>
      <c r="M388" s="188" t="s">
        <v>1</v>
      </c>
      <c r="N388" s="189" t="s">
        <v>42</v>
      </c>
      <c r="O388" s="77"/>
      <c r="P388" s="190">
        <f>O388*H388</f>
        <v>0</v>
      </c>
      <c r="Q388" s="190">
        <v>0.0032799999999999999</v>
      </c>
      <c r="R388" s="190">
        <f>Q388*H388</f>
        <v>0.0032799999999999999</v>
      </c>
      <c r="S388" s="190">
        <v>0</v>
      </c>
      <c r="T388" s="191">
        <f>S388*H388</f>
        <v>0</v>
      </c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R388" s="192" t="s">
        <v>301</v>
      </c>
      <c r="AT388" s="192" t="s">
        <v>187</v>
      </c>
      <c r="AU388" s="192" t="s">
        <v>92</v>
      </c>
      <c r="AY388" s="19" t="s">
        <v>185</v>
      </c>
      <c r="BE388" s="193">
        <f>IF(N388="základní",J388,0)</f>
        <v>0</v>
      </c>
      <c r="BF388" s="193">
        <f>IF(N388="snížená",J388,0)</f>
        <v>0</v>
      </c>
      <c r="BG388" s="193">
        <f>IF(N388="zákl. přenesená",J388,0)</f>
        <v>0</v>
      </c>
      <c r="BH388" s="193">
        <f>IF(N388="sníž. přenesená",J388,0)</f>
        <v>0</v>
      </c>
      <c r="BI388" s="193">
        <f>IF(N388="nulová",J388,0)</f>
        <v>0</v>
      </c>
      <c r="BJ388" s="19" t="s">
        <v>92</v>
      </c>
      <c r="BK388" s="193">
        <f>ROUND(I388*H388,2)</f>
        <v>0</v>
      </c>
      <c r="BL388" s="19" t="s">
        <v>301</v>
      </c>
      <c r="BM388" s="192" t="s">
        <v>4713</v>
      </c>
    </row>
    <row r="389" s="2" customFormat="1">
      <c r="A389" s="38"/>
      <c r="B389" s="39"/>
      <c r="C389" s="38"/>
      <c r="D389" s="194" t="s">
        <v>193</v>
      </c>
      <c r="E389" s="38"/>
      <c r="F389" s="195" t="s">
        <v>4712</v>
      </c>
      <c r="G389" s="38"/>
      <c r="H389" s="38"/>
      <c r="I389" s="196"/>
      <c r="J389" s="38"/>
      <c r="K389" s="38"/>
      <c r="L389" s="39"/>
      <c r="M389" s="197"/>
      <c r="N389" s="198"/>
      <c r="O389" s="77"/>
      <c r="P389" s="77"/>
      <c r="Q389" s="77"/>
      <c r="R389" s="77"/>
      <c r="S389" s="77"/>
      <c r="T389" s="78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T389" s="19" t="s">
        <v>193</v>
      </c>
      <c r="AU389" s="19" t="s">
        <v>92</v>
      </c>
    </row>
    <row r="390" s="12" customFormat="1" ht="22.8" customHeight="1">
      <c r="A390" s="12"/>
      <c r="B390" s="167"/>
      <c r="C390" s="12"/>
      <c r="D390" s="168" t="s">
        <v>75</v>
      </c>
      <c r="E390" s="178" t="s">
        <v>4714</v>
      </c>
      <c r="F390" s="178" t="s">
        <v>4715</v>
      </c>
      <c r="G390" s="12"/>
      <c r="H390" s="12"/>
      <c r="I390" s="170"/>
      <c r="J390" s="179">
        <f>BK390</f>
        <v>0</v>
      </c>
      <c r="K390" s="12"/>
      <c r="L390" s="167"/>
      <c r="M390" s="172"/>
      <c r="N390" s="173"/>
      <c r="O390" s="173"/>
      <c r="P390" s="174">
        <f>SUM(P391:P394)</f>
        <v>0</v>
      </c>
      <c r="Q390" s="173"/>
      <c r="R390" s="174">
        <f>SUM(R391:R394)</f>
        <v>0.0035000000000000001</v>
      </c>
      <c r="S390" s="173"/>
      <c r="T390" s="175">
        <f>SUM(T391:T394)</f>
        <v>0</v>
      </c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R390" s="168" t="s">
        <v>92</v>
      </c>
      <c r="AT390" s="176" t="s">
        <v>75</v>
      </c>
      <c r="AU390" s="176" t="s">
        <v>84</v>
      </c>
      <c r="AY390" s="168" t="s">
        <v>185</v>
      </c>
      <c r="BK390" s="177">
        <f>SUM(BK391:BK394)</f>
        <v>0</v>
      </c>
    </row>
    <row r="391" s="2" customFormat="1" ht="16.5" customHeight="1">
      <c r="A391" s="38"/>
      <c r="B391" s="180"/>
      <c r="C391" s="181" t="s">
        <v>1037</v>
      </c>
      <c r="D391" s="181" t="s">
        <v>187</v>
      </c>
      <c r="E391" s="182" t="s">
        <v>4716</v>
      </c>
      <c r="F391" s="183" t="s">
        <v>4717</v>
      </c>
      <c r="G391" s="184" t="s">
        <v>383</v>
      </c>
      <c r="H391" s="185">
        <v>14</v>
      </c>
      <c r="I391" s="186"/>
      <c r="J391" s="187">
        <f>ROUND(I391*H391,2)</f>
        <v>0</v>
      </c>
      <c r="K391" s="183" t="s">
        <v>1</v>
      </c>
      <c r="L391" s="39"/>
      <c r="M391" s="188" t="s">
        <v>1</v>
      </c>
      <c r="N391" s="189" t="s">
        <v>42</v>
      </c>
      <c r="O391" s="77"/>
      <c r="P391" s="190">
        <f>O391*H391</f>
        <v>0</v>
      </c>
      <c r="Q391" s="190">
        <v>0</v>
      </c>
      <c r="R391" s="190">
        <f>Q391*H391</f>
        <v>0</v>
      </c>
      <c r="S391" s="190">
        <v>0</v>
      </c>
      <c r="T391" s="191">
        <f>S391*H391</f>
        <v>0</v>
      </c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R391" s="192" t="s">
        <v>301</v>
      </c>
      <c r="AT391" s="192" t="s">
        <v>187</v>
      </c>
      <c r="AU391" s="192" t="s">
        <v>92</v>
      </c>
      <c r="AY391" s="19" t="s">
        <v>185</v>
      </c>
      <c r="BE391" s="193">
        <f>IF(N391="základní",J391,0)</f>
        <v>0</v>
      </c>
      <c r="BF391" s="193">
        <f>IF(N391="snížená",J391,0)</f>
        <v>0</v>
      </c>
      <c r="BG391" s="193">
        <f>IF(N391="zákl. přenesená",J391,0)</f>
        <v>0</v>
      </c>
      <c r="BH391" s="193">
        <f>IF(N391="sníž. přenesená",J391,0)</f>
        <v>0</v>
      </c>
      <c r="BI391" s="193">
        <f>IF(N391="nulová",J391,0)</f>
        <v>0</v>
      </c>
      <c r="BJ391" s="19" t="s">
        <v>92</v>
      </c>
      <c r="BK391" s="193">
        <f>ROUND(I391*H391,2)</f>
        <v>0</v>
      </c>
      <c r="BL391" s="19" t="s">
        <v>301</v>
      </c>
      <c r="BM391" s="192" t="s">
        <v>4718</v>
      </c>
    </row>
    <row r="392" s="2" customFormat="1">
      <c r="A392" s="38"/>
      <c r="B392" s="39"/>
      <c r="C392" s="38"/>
      <c r="D392" s="194" t="s">
        <v>193</v>
      </c>
      <c r="E392" s="38"/>
      <c r="F392" s="195" t="s">
        <v>4717</v>
      </c>
      <c r="G392" s="38"/>
      <c r="H392" s="38"/>
      <c r="I392" s="196"/>
      <c r="J392" s="38"/>
      <c r="K392" s="38"/>
      <c r="L392" s="39"/>
      <c r="M392" s="197"/>
      <c r="N392" s="198"/>
      <c r="O392" s="77"/>
      <c r="P392" s="77"/>
      <c r="Q392" s="77"/>
      <c r="R392" s="77"/>
      <c r="S392" s="77"/>
      <c r="T392" s="78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T392" s="19" t="s">
        <v>193</v>
      </c>
      <c r="AU392" s="19" t="s">
        <v>92</v>
      </c>
    </row>
    <row r="393" s="2" customFormat="1" ht="24.15" customHeight="1">
      <c r="A393" s="38"/>
      <c r="B393" s="180"/>
      <c r="C393" s="209" t="s">
        <v>1042</v>
      </c>
      <c r="D393" s="209" t="s">
        <v>240</v>
      </c>
      <c r="E393" s="210" t="s">
        <v>4719</v>
      </c>
      <c r="F393" s="211" t="s">
        <v>4720</v>
      </c>
      <c r="G393" s="212" t="s">
        <v>383</v>
      </c>
      <c r="H393" s="213">
        <v>14</v>
      </c>
      <c r="I393" s="214"/>
      <c r="J393" s="215">
        <f>ROUND(I393*H393,2)</f>
        <v>0</v>
      </c>
      <c r="K393" s="211" t="s">
        <v>1</v>
      </c>
      <c r="L393" s="216"/>
      <c r="M393" s="217" t="s">
        <v>1</v>
      </c>
      <c r="N393" s="218" t="s">
        <v>42</v>
      </c>
      <c r="O393" s="77"/>
      <c r="P393" s="190">
        <f>O393*H393</f>
        <v>0</v>
      </c>
      <c r="Q393" s="190">
        <v>0.00025000000000000001</v>
      </c>
      <c r="R393" s="190">
        <f>Q393*H393</f>
        <v>0.0035000000000000001</v>
      </c>
      <c r="S393" s="190">
        <v>0</v>
      </c>
      <c r="T393" s="191">
        <f>S393*H393</f>
        <v>0</v>
      </c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R393" s="192" t="s">
        <v>414</v>
      </c>
      <c r="AT393" s="192" t="s">
        <v>240</v>
      </c>
      <c r="AU393" s="192" t="s">
        <v>92</v>
      </c>
      <c r="AY393" s="19" t="s">
        <v>185</v>
      </c>
      <c r="BE393" s="193">
        <f>IF(N393="základní",J393,0)</f>
        <v>0</v>
      </c>
      <c r="BF393" s="193">
        <f>IF(N393="snížená",J393,0)</f>
        <v>0</v>
      </c>
      <c r="BG393" s="193">
        <f>IF(N393="zákl. přenesená",J393,0)</f>
        <v>0</v>
      </c>
      <c r="BH393" s="193">
        <f>IF(N393="sníž. přenesená",J393,0)</f>
        <v>0</v>
      </c>
      <c r="BI393" s="193">
        <f>IF(N393="nulová",J393,0)</f>
        <v>0</v>
      </c>
      <c r="BJ393" s="19" t="s">
        <v>92</v>
      </c>
      <c r="BK393" s="193">
        <f>ROUND(I393*H393,2)</f>
        <v>0</v>
      </c>
      <c r="BL393" s="19" t="s">
        <v>301</v>
      </c>
      <c r="BM393" s="192" t="s">
        <v>4721</v>
      </c>
    </row>
    <row r="394" s="2" customFormat="1">
      <c r="A394" s="38"/>
      <c r="B394" s="39"/>
      <c r="C394" s="38"/>
      <c r="D394" s="194" t="s">
        <v>193</v>
      </c>
      <c r="E394" s="38"/>
      <c r="F394" s="195" t="s">
        <v>4720</v>
      </c>
      <c r="G394" s="38"/>
      <c r="H394" s="38"/>
      <c r="I394" s="196"/>
      <c r="J394" s="38"/>
      <c r="K394" s="38"/>
      <c r="L394" s="39"/>
      <c r="M394" s="197"/>
      <c r="N394" s="198"/>
      <c r="O394" s="77"/>
      <c r="P394" s="77"/>
      <c r="Q394" s="77"/>
      <c r="R394" s="77"/>
      <c r="S394" s="77"/>
      <c r="T394" s="7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T394" s="19" t="s">
        <v>193</v>
      </c>
      <c r="AU394" s="19" t="s">
        <v>92</v>
      </c>
    </row>
    <row r="395" s="12" customFormat="1" ht="25.92" customHeight="1">
      <c r="A395" s="12"/>
      <c r="B395" s="167"/>
      <c r="C395" s="12"/>
      <c r="D395" s="168" t="s">
        <v>75</v>
      </c>
      <c r="E395" s="169" t="s">
        <v>3877</v>
      </c>
      <c r="F395" s="169" t="s">
        <v>3878</v>
      </c>
      <c r="G395" s="12"/>
      <c r="H395" s="12"/>
      <c r="I395" s="170"/>
      <c r="J395" s="171">
        <f>BK395</f>
        <v>0</v>
      </c>
      <c r="K395" s="12"/>
      <c r="L395" s="167"/>
      <c r="M395" s="172"/>
      <c r="N395" s="173"/>
      <c r="O395" s="173"/>
      <c r="P395" s="174">
        <f>SUM(P396:P407)</f>
        <v>0</v>
      </c>
      <c r="Q395" s="173"/>
      <c r="R395" s="174">
        <f>SUM(R396:R407)</f>
        <v>0</v>
      </c>
      <c r="S395" s="173"/>
      <c r="T395" s="175">
        <f>SUM(T396:T407)</f>
        <v>0</v>
      </c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R395" s="168" t="s">
        <v>191</v>
      </c>
      <c r="AT395" s="176" t="s">
        <v>75</v>
      </c>
      <c r="AU395" s="176" t="s">
        <v>76</v>
      </c>
      <c r="AY395" s="168" t="s">
        <v>185</v>
      </c>
      <c r="BK395" s="177">
        <f>SUM(BK396:BK407)</f>
        <v>0</v>
      </c>
    </row>
    <row r="396" s="2" customFormat="1" ht="16.5" customHeight="1">
      <c r="A396" s="38"/>
      <c r="B396" s="180"/>
      <c r="C396" s="181" t="s">
        <v>1047</v>
      </c>
      <c r="D396" s="181" t="s">
        <v>187</v>
      </c>
      <c r="E396" s="182" t="s">
        <v>4722</v>
      </c>
      <c r="F396" s="183" t="s">
        <v>4723</v>
      </c>
      <c r="G396" s="184" t="s">
        <v>3882</v>
      </c>
      <c r="H396" s="185">
        <v>100</v>
      </c>
      <c r="I396" s="186"/>
      <c r="J396" s="187">
        <f>ROUND(I396*H396,2)</f>
        <v>0</v>
      </c>
      <c r="K396" s="183" t="s">
        <v>1</v>
      </c>
      <c r="L396" s="39"/>
      <c r="M396" s="188" t="s">
        <v>1</v>
      </c>
      <c r="N396" s="189" t="s">
        <v>42</v>
      </c>
      <c r="O396" s="77"/>
      <c r="P396" s="190">
        <f>O396*H396</f>
        <v>0</v>
      </c>
      <c r="Q396" s="190">
        <v>0</v>
      </c>
      <c r="R396" s="190">
        <f>Q396*H396</f>
        <v>0</v>
      </c>
      <c r="S396" s="190">
        <v>0</v>
      </c>
      <c r="T396" s="191">
        <f>S396*H396</f>
        <v>0</v>
      </c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R396" s="192" t="s">
        <v>3282</v>
      </c>
      <c r="AT396" s="192" t="s">
        <v>187</v>
      </c>
      <c r="AU396" s="192" t="s">
        <v>84</v>
      </c>
      <c r="AY396" s="19" t="s">
        <v>185</v>
      </c>
      <c r="BE396" s="193">
        <f>IF(N396="základní",J396,0)</f>
        <v>0</v>
      </c>
      <c r="BF396" s="193">
        <f>IF(N396="snížená",J396,0)</f>
        <v>0</v>
      </c>
      <c r="BG396" s="193">
        <f>IF(N396="zákl. přenesená",J396,0)</f>
        <v>0</v>
      </c>
      <c r="BH396" s="193">
        <f>IF(N396="sníž. přenesená",J396,0)</f>
        <v>0</v>
      </c>
      <c r="BI396" s="193">
        <f>IF(N396="nulová",J396,0)</f>
        <v>0</v>
      </c>
      <c r="BJ396" s="19" t="s">
        <v>92</v>
      </c>
      <c r="BK396" s="193">
        <f>ROUND(I396*H396,2)</f>
        <v>0</v>
      </c>
      <c r="BL396" s="19" t="s">
        <v>3282</v>
      </c>
      <c r="BM396" s="192" t="s">
        <v>4724</v>
      </c>
    </row>
    <row r="397" s="2" customFormat="1">
      <c r="A397" s="38"/>
      <c r="B397" s="39"/>
      <c r="C397" s="38"/>
      <c r="D397" s="194" t="s">
        <v>193</v>
      </c>
      <c r="E397" s="38"/>
      <c r="F397" s="195" t="s">
        <v>4723</v>
      </c>
      <c r="G397" s="38"/>
      <c r="H397" s="38"/>
      <c r="I397" s="196"/>
      <c r="J397" s="38"/>
      <c r="K397" s="38"/>
      <c r="L397" s="39"/>
      <c r="M397" s="197"/>
      <c r="N397" s="198"/>
      <c r="O397" s="77"/>
      <c r="P397" s="77"/>
      <c r="Q397" s="77"/>
      <c r="R397" s="77"/>
      <c r="S397" s="77"/>
      <c r="T397" s="78"/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T397" s="19" t="s">
        <v>193</v>
      </c>
      <c r="AU397" s="19" t="s">
        <v>84</v>
      </c>
    </row>
    <row r="398" s="14" customFormat="1">
      <c r="A398" s="14"/>
      <c r="B398" s="219"/>
      <c r="C398" s="14"/>
      <c r="D398" s="194" t="s">
        <v>194</v>
      </c>
      <c r="E398" s="220" t="s">
        <v>1</v>
      </c>
      <c r="F398" s="221" t="s">
        <v>4725</v>
      </c>
      <c r="G398" s="14"/>
      <c r="H398" s="220" t="s">
        <v>1</v>
      </c>
      <c r="I398" s="222"/>
      <c r="J398" s="14"/>
      <c r="K398" s="14"/>
      <c r="L398" s="219"/>
      <c r="M398" s="223"/>
      <c r="N398" s="224"/>
      <c r="O398" s="224"/>
      <c r="P398" s="224"/>
      <c r="Q398" s="224"/>
      <c r="R398" s="224"/>
      <c r="S398" s="224"/>
      <c r="T398" s="225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20" t="s">
        <v>194</v>
      </c>
      <c r="AU398" s="220" t="s">
        <v>84</v>
      </c>
      <c r="AV398" s="14" t="s">
        <v>84</v>
      </c>
      <c r="AW398" s="14" t="s">
        <v>32</v>
      </c>
      <c r="AX398" s="14" t="s">
        <v>76</v>
      </c>
      <c r="AY398" s="220" t="s">
        <v>185</v>
      </c>
    </row>
    <row r="399" s="13" customFormat="1">
      <c r="A399" s="13"/>
      <c r="B399" s="199"/>
      <c r="C399" s="13"/>
      <c r="D399" s="194" t="s">
        <v>194</v>
      </c>
      <c r="E399" s="200" t="s">
        <v>1</v>
      </c>
      <c r="F399" s="201" t="s">
        <v>902</v>
      </c>
      <c r="G399" s="13"/>
      <c r="H399" s="202">
        <v>100</v>
      </c>
      <c r="I399" s="203"/>
      <c r="J399" s="13"/>
      <c r="K399" s="13"/>
      <c r="L399" s="199"/>
      <c r="M399" s="204"/>
      <c r="N399" s="205"/>
      <c r="O399" s="205"/>
      <c r="P399" s="205"/>
      <c r="Q399" s="205"/>
      <c r="R399" s="205"/>
      <c r="S399" s="205"/>
      <c r="T399" s="206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00" t="s">
        <v>194</v>
      </c>
      <c r="AU399" s="200" t="s">
        <v>84</v>
      </c>
      <c r="AV399" s="13" t="s">
        <v>92</v>
      </c>
      <c r="AW399" s="13" t="s">
        <v>32</v>
      </c>
      <c r="AX399" s="13" t="s">
        <v>76</v>
      </c>
      <c r="AY399" s="200" t="s">
        <v>185</v>
      </c>
    </row>
    <row r="400" s="15" customFormat="1">
      <c r="A400" s="15"/>
      <c r="B400" s="226"/>
      <c r="C400" s="15"/>
      <c r="D400" s="194" t="s">
        <v>194</v>
      </c>
      <c r="E400" s="227" t="s">
        <v>1</v>
      </c>
      <c r="F400" s="228" t="s">
        <v>276</v>
      </c>
      <c r="G400" s="15"/>
      <c r="H400" s="229">
        <v>100</v>
      </c>
      <c r="I400" s="230"/>
      <c r="J400" s="15"/>
      <c r="K400" s="15"/>
      <c r="L400" s="226"/>
      <c r="M400" s="231"/>
      <c r="N400" s="232"/>
      <c r="O400" s="232"/>
      <c r="P400" s="232"/>
      <c r="Q400" s="232"/>
      <c r="R400" s="232"/>
      <c r="S400" s="232"/>
      <c r="T400" s="233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T400" s="227" t="s">
        <v>194</v>
      </c>
      <c r="AU400" s="227" t="s">
        <v>84</v>
      </c>
      <c r="AV400" s="15" t="s">
        <v>191</v>
      </c>
      <c r="AW400" s="15" t="s">
        <v>32</v>
      </c>
      <c r="AX400" s="15" t="s">
        <v>84</v>
      </c>
      <c r="AY400" s="227" t="s">
        <v>185</v>
      </c>
    </row>
    <row r="401" s="2" customFormat="1" ht="16.5" customHeight="1">
      <c r="A401" s="38"/>
      <c r="B401" s="180"/>
      <c r="C401" s="209" t="s">
        <v>1052</v>
      </c>
      <c r="D401" s="209" t="s">
        <v>240</v>
      </c>
      <c r="E401" s="210" t="s">
        <v>81</v>
      </c>
      <c r="F401" s="211" t="s">
        <v>4726</v>
      </c>
      <c r="G401" s="212" t="s">
        <v>4727</v>
      </c>
      <c r="H401" s="213">
        <v>1</v>
      </c>
      <c r="I401" s="214"/>
      <c r="J401" s="215">
        <f>ROUND(I401*H401,2)</f>
        <v>0</v>
      </c>
      <c r="K401" s="211" t="s">
        <v>1</v>
      </c>
      <c r="L401" s="216"/>
      <c r="M401" s="217" t="s">
        <v>1</v>
      </c>
      <c r="N401" s="218" t="s">
        <v>42</v>
      </c>
      <c r="O401" s="77"/>
      <c r="P401" s="190">
        <f>O401*H401</f>
        <v>0</v>
      </c>
      <c r="Q401" s="190">
        <v>0</v>
      </c>
      <c r="R401" s="190">
        <f>Q401*H401</f>
        <v>0</v>
      </c>
      <c r="S401" s="190">
        <v>0</v>
      </c>
      <c r="T401" s="191">
        <f>S401*H401</f>
        <v>0</v>
      </c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R401" s="192" t="s">
        <v>3282</v>
      </c>
      <c r="AT401" s="192" t="s">
        <v>240</v>
      </c>
      <c r="AU401" s="192" t="s">
        <v>84</v>
      </c>
      <c r="AY401" s="19" t="s">
        <v>185</v>
      </c>
      <c r="BE401" s="193">
        <f>IF(N401="základní",J401,0)</f>
        <v>0</v>
      </c>
      <c r="BF401" s="193">
        <f>IF(N401="snížená",J401,0)</f>
        <v>0</v>
      </c>
      <c r="BG401" s="193">
        <f>IF(N401="zákl. přenesená",J401,0)</f>
        <v>0</v>
      </c>
      <c r="BH401" s="193">
        <f>IF(N401="sníž. přenesená",J401,0)</f>
        <v>0</v>
      </c>
      <c r="BI401" s="193">
        <f>IF(N401="nulová",J401,0)</f>
        <v>0</v>
      </c>
      <c r="BJ401" s="19" t="s">
        <v>92</v>
      </c>
      <c r="BK401" s="193">
        <f>ROUND(I401*H401,2)</f>
        <v>0</v>
      </c>
      <c r="BL401" s="19" t="s">
        <v>3282</v>
      </c>
      <c r="BM401" s="192" t="s">
        <v>4728</v>
      </c>
    </row>
    <row r="402" s="2" customFormat="1">
      <c r="A402" s="38"/>
      <c r="B402" s="39"/>
      <c r="C402" s="38"/>
      <c r="D402" s="194" t="s">
        <v>193</v>
      </c>
      <c r="E402" s="38"/>
      <c r="F402" s="195" t="s">
        <v>4726</v>
      </c>
      <c r="G402" s="38"/>
      <c r="H402" s="38"/>
      <c r="I402" s="196"/>
      <c r="J402" s="38"/>
      <c r="K402" s="38"/>
      <c r="L402" s="39"/>
      <c r="M402" s="197"/>
      <c r="N402" s="198"/>
      <c r="O402" s="77"/>
      <c r="P402" s="77"/>
      <c r="Q402" s="77"/>
      <c r="R402" s="77"/>
      <c r="S402" s="77"/>
      <c r="T402" s="78"/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T402" s="19" t="s">
        <v>193</v>
      </c>
      <c r="AU402" s="19" t="s">
        <v>84</v>
      </c>
    </row>
    <row r="403" s="2" customFormat="1" ht="16.5" customHeight="1">
      <c r="A403" s="38"/>
      <c r="B403" s="180"/>
      <c r="C403" s="181" t="s">
        <v>1057</v>
      </c>
      <c r="D403" s="181" t="s">
        <v>187</v>
      </c>
      <c r="E403" s="182" t="s">
        <v>4729</v>
      </c>
      <c r="F403" s="183" t="s">
        <v>4730</v>
      </c>
      <c r="G403" s="184" t="s">
        <v>3882</v>
      </c>
      <c r="H403" s="185">
        <v>80</v>
      </c>
      <c r="I403" s="186"/>
      <c r="J403" s="187">
        <f>ROUND(I403*H403,2)</f>
        <v>0</v>
      </c>
      <c r="K403" s="183" t="s">
        <v>1</v>
      </c>
      <c r="L403" s="39"/>
      <c r="M403" s="188" t="s">
        <v>1</v>
      </c>
      <c r="N403" s="189" t="s">
        <v>42</v>
      </c>
      <c r="O403" s="77"/>
      <c r="P403" s="190">
        <f>O403*H403</f>
        <v>0</v>
      </c>
      <c r="Q403" s="190">
        <v>0</v>
      </c>
      <c r="R403" s="190">
        <f>Q403*H403</f>
        <v>0</v>
      </c>
      <c r="S403" s="190">
        <v>0</v>
      </c>
      <c r="T403" s="191">
        <f>S403*H403</f>
        <v>0</v>
      </c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R403" s="192" t="s">
        <v>3282</v>
      </c>
      <c r="AT403" s="192" t="s">
        <v>187</v>
      </c>
      <c r="AU403" s="192" t="s">
        <v>84</v>
      </c>
      <c r="AY403" s="19" t="s">
        <v>185</v>
      </c>
      <c r="BE403" s="193">
        <f>IF(N403="základní",J403,0)</f>
        <v>0</v>
      </c>
      <c r="BF403" s="193">
        <f>IF(N403="snížená",J403,0)</f>
        <v>0</v>
      </c>
      <c r="BG403" s="193">
        <f>IF(N403="zákl. přenesená",J403,0)</f>
        <v>0</v>
      </c>
      <c r="BH403" s="193">
        <f>IF(N403="sníž. přenesená",J403,0)</f>
        <v>0</v>
      </c>
      <c r="BI403" s="193">
        <f>IF(N403="nulová",J403,0)</f>
        <v>0</v>
      </c>
      <c r="BJ403" s="19" t="s">
        <v>92</v>
      </c>
      <c r="BK403" s="193">
        <f>ROUND(I403*H403,2)</f>
        <v>0</v>
      </c>
      <c r="BL403" s="19" t="s">
        <v>3282</v>
      </c>
      <c r="BM403" s="192" t="s">
        <v>4731</v>
      </c>
    </row>
    <row r="404" s="2" customFormat="1">
      <c r="A404" s="38"/>
      <c r="B404" s="39"/>
      <c r="C404" s="38"/>
      <c r="D404" s="194" t="s">
        <v>193</v>
      </c>
      <c r="E404" s="38"/>
      <c r="F404" s="195" t="s">
        <v>4730</v>
      </c>
      <c r="G404" s="38"/>
      <c r="H404" s="38"/>
      <c r="I404" s="196"/>
      <c r="J404" s="38"/>
      <c r="K404" s="38"/>
      <c r="L404" s="39"/>
      <c r="M404" s="197"/>
      <c r="N404" s="198"/>
      <c r="O404" s="77"/>
      <c r="P404" s="77"/>
      <c r="Q404" s="77"/>
      <c r="R404" s="77"/>
      <c r="S404" s="77"/>
      <c r="T404" s="78"/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T404" s="19" t="s">
        <v>193</v>
      </c>
      <c r="AU404" s="19" t="s">
        <v>84</v>
      </c>
    </row>
    <row r="405" s="14" customFormat="1">
      <c r="A405" s="14"/>
      <c r="B405" s="219"/>
      <c r="C405" s="14"/>
      <c r="D405" s="194" t="s">
        <v>194</v>
      </c>
      <c r="E405" s="220" t="s">
        <v>1</v>
      </c>
      <c r="F405" s="221" t="s">
        <v>4732</v>
      </c>
      <c r="G405" s="14"/>
      <c r="H405" s="220" t="s">
        <v>1</v>
      </c>
      <c r="I405" s="222"/>
      <c r="J405" s="14"/>
      <c r="K405" s="14"/>
      <c r="L405" s="219"/>
      <c r="M405" s="223"/>
      <c r="N405" s="224"/>
      <c r="O405" s="224"/>
      <c r="P405" s="224"/>
      <c r="Q405" s="224"/>
      <c r="R405" s="224"/>
      <c r="S405" s="224"/>
      <c r="T405" s="225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20" t="s">
        <v>194</v>
      </c>
      <c r="AU405" s="220" t="s">
        <v>84</v>
      </c>
      <c r="AV405" s="14" t="s">
        <v>84</v>
      </c>
      <c r="AW405" s="14" t="s">
        <v>32</v>
      </c>
      <c r="AX405" s="14" t="s">
        <v>76</v>
      </c>
      <c r="AY405" s="220" t="s">
        <v>185</v>
      </c>
    </row>
    <row r="406" s="13" customFormat="1">
      <c r="A406" s="13"/>
      <c r="B406" s="199"/>
      <c r="C406" s="13"/>
      <c r="D406" s="194" t="s">
        <v>194</v>
      </c>
      <c r="E406" s="200" t="s">
        <v>1</v>
      </c>
      <c r="F406" s="201" t="s">
        <v>739</v>
      </c>
      <c r="G406" s="13"/>
      <c r="H406" s="202">
        <v>80</v>
      </c>
      <c r="I406" s="203"/>
      <c r="J406" s="13"/>
      <c r="K406" s="13"/>
      <c r="L406" s="199"/>
      <c r="M406" s="204"/>
      <c r="N406" s="205"/>
      <c r="O406" s="205"/>
      <c r="P406" s="205"/>
      <c r="Q406" s="205"/>
      <c r="R406" s="205"/>
      <c r="S406" s="205"/>
      <c r="T406" s="206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T406" s="200" t="s">
        <v>194</v>
      </c>
      <c r="AU406" s="200" t="s">
        <v>84</v>
      </c>
      <c r="AV406" s="13" t="s">
        <v>92</v>
      </c>
      <c r="AW406" s="13" t="s">
        <v>32</v>
      </c>
      <c r="AX406" s="13" t="s">
        <v>76</v>
      </c>
      <c r="AY406" s="200" t="s">
        <v>185</v>
      </c>
    </row>
    <row r="407" s="15" customFormat="1">
      <c r="A407" s="15"/>
      <c r="B407" s="226"/>
      <c r="C407" s="15"/>
      <c r="D407" s="194" t="s">
        <v>194</v>
      </c>
      <c r="E407" s="227" t="s">
        <v>1</v>
      </c>
      <c r="F407" s="228" t="s">
        <v>276</v>
      </c>
      <c r="G407" s="15"/>
      <c r="H407" s="229">
        <v>80</v>
      </c>
      <c r="I407" s="230"/>
      <c r="J407" s="15"/>
      <c r="K407" s="15"/>
      <c r="L407" s="226"/>
      <c r="M407" s="231"/>
      <c r="N407" s="232"/>
      <c r="O407" s="232"/>
      <c r="P407" s="232"/>
      <c r="Q407" s="232"/>
      <c r="R407" s="232"/>
      <c r="S407" s="232"/>
      <c r="T407" s="233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T407" s="227" t="s">
        <v>194</v>
      </c>
      <c r="AU407" s="227" t="s">
        <v>84</v>
      </c>
      <c r="AV407" s="15" t="s">
        <v>191</v>
      </c>
      <c r="AW407" s="15" t="s">
        <v>32</v>
      </c>
      <c r="AX407" s="15" t="s">
        <v>84</v>
      </c>
      <c r="AY407" s="227" t="s">
        <v>185</v>
      </c>
    </row>
    <row r="408" s="12" customFormat="1" ht="25.92" customHeight="1">
      <c r="A408" s="12"/>
      <c r="B408" s="167"/>
      <c r="C408" s="12"/>
      <c r="D408" s="168" t="s">
        <v>75</v>
      </c>
      <c r="E408" s="169" t="s">
        <v>4733</v>
      </c>
      <c r="F408" s="169" t="s">
        <v>4733</v>
      </c>
      <c r="G408" s="12"/>
      <c r="H408" s="12"/>
      <c r="I408" s="170"/>
      <c r="J408" s="171">
        <f>BK408</f>
        <v>0</v>
      </c>
      <c r="K408" s="12"/>
      <c r="L408" s="167"/>
      <c r="M408" s="172"/>
      <c r="N408" s="173"/>
      <c r="O408" s="173"/>
      <c r="P408" s="174">
        <f>SUM(P409:P412)</f>
        <v>0</v>
      </c>
      <c r="Q408" s="173"/>
      <c r="R408" s="174">
        <f>SUM(R409:R412)</f>
        <v>0</v>
      </c>
      <c r="S408" s="173"/>
      <c r="T408" s="175">
        <f>SUM(T409:T412)</f>
        <v>0</v>
      </c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R408" s="168" t="s">
        <v>191</v>
      </c>
      <c r="AT408" s="176" t="s">
        <v>75</v>
      </c>
      <c r="AU408" s="176" t="s">
        <v>76</v>
      </c>
      <c r="AY408" s="168" t="s">
        <v>185</v>
      </c>
      <c r="BK408" s="177">
        <f>SUM(BK409:BK412)</f>
        <v>0</v>
      </c>
    </row>
    <row r="409" s="2" customFormat="1" ht="16.5" customHeight="1">
      <c r="A409" s="38"/>
      <c r="B409" s="180"/>
      <c r="C409" s="181" t="s">
        <v>1063</v>
      </c>
      <c r="D409" s="181" t="s">
        <v>187</v>
      </c>
      <c r="E409" s="182" t="s">
        <v>4734</v>
      </c>
      <c r="F409" s="183" t="s">
        <v>4735</v>
      </c>
      <c r="G409" s="184" t="s">
        <v>4736</v>
      </c>
      <c r="H409" s="185">
        <v>1</v>
      </c>
      <c r="I409" s="186"/>
      <c r="J409" s="187">
        <f>ROUND(I409*H409,2)</f>
        <v>0</v>
      </c>
      <c r="K409" s="183" t="s">
        <v>1</v>
      </c>
      <c r="L409" s="39"/>
      <c r="M409" s="188" t="s">
        <v>1</v>
      </c>
      <c r="N409" s="189" t="s">
        <v>42</v>
      </c>
      <c r="O409" s="77"/>
      <c r="P409" s="190">
        <f>O409*H409</f>
        <v>0</v>
      </c>
      <c r="Q409" s="190">
        <v>0</v>
      </c>
      <c r="R409" s="190">
        <f>Q409*H409</f>
        <v>0</v>
      </c>
      <c r="S409" s="190">
        <v>0</v>
      </c>
      <c r="T409" s="191">
        <f>S409*H409</f>
        <v>0</v>
      </c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R409" s="192" t="s">
        <v>3282</v>
      </c>
      <c r="AT409" s="192" t="s">
        <v>187</v>
      </c>
      <c r="AU409" s="192" t="s">
        <v>84</v>
      </c>
      <c r="AY409" s="19" t="s">
        <v>185</v>
      </c>
      <c r="BE409" s="193">
        <f>IF(N409="základní",J409,0)</f>
        <v>0</v>
      </c>
      <c r="BF409" s="193">
        <f>IF(N409="snížená",J409,0)</f>
        <v>0</v>
      </c>
      <c r="BG409" s="193">
        <f>IF(N409="zákl. přenesená",J409,0)</f>
        <v>0</v>
      </c>
      <c r="BH409" s="193">
        <f>IF(N409="sníž. přenesená",J409,0)</f>
        <v>0</v>
      </c>
      <c r="BI409" s="193">
        <f>IF(N409="nulová",J409,0)</f>
        <v>0</v>
      </c>
      <c r="BJ409" s="19" t="s">
        <v>92</v>
      </c>
      <c r="BK409" s="193">
        <f>ROUND(I409*H409,2)</f>
        <v>0</v>
      </c>
      <c r="BL409" s="19" t="s">
        <v>3282</v>
      </c>
      <c r="BM409" s="192" t="s">
        <v>4737</v>
      </c>
    </row>
    <row r="410" s="2" customFormat="1">
      <c r="A410" s="38"/>
      <c r="B410" s="39"/>
      <c r="C410" s="38"/>
      <c r="D410" s="194" t="s">
        <v>193</v>
      </c>
      <c r="E410" s="38"/>
      <c r="F410" s="195" t="s">
        <v>4735</v>
      </c>
      <c r="G410" s="38"/>
      <c r="H410" s="38"/>
      <c r="I410" s="196"/>
      <c r="J410" s="38"/>
      <c r="K410" s="38"/>
      <c r="L410" s="39"/>
      <c r="M410" s="197"/>
      <c r="N410" s="198"/>
      <c r="O410" s="77"/>
      <c r="P410" s="77"/>
      <c r="Q410" s="77"/>
      <c r="R410" s="77"/>
      <c r="S410" s="77"/>
      <c r="T410" s="78"/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T410" s="19" t="s">
        <v>193</v>
      </c>
      <c r="AU410" s="19" t="s">
        <v>84</v>
      </c>
    </row>
    <row r="411" s="2" customFormat="1" ht="16.5" customHeight="1">
      <c r="A411" s="38"/>
      <c r="B411" s="180"/>
      <c r="C411" s="181" t="s">
        <v>1069</v>
      </c>
      <c r="D411" s="181" t="s">
        <v>187</v>
      </c>
      <c r="E411" s="182" t="s">
        <v>4738</v>
      </c>
      <c r="F411" s="183" t="s">
        <v>4739</v>
      </c>
      <c r="G411" s="184" t="s">
        <v>4736</v>
      </c>
      <c r="H411" s="185">
        <v>2</v>
      </c>
      <c r="I411" s="186"/>
      <c r="J411" s="187">
        <f>ROUND(I411*H411,2)</f>
        <v>0</v>
      </c>
      <c r="K411" s="183" t="s">
        <v>1</v>
      </c>
      <c r="L411" s="39"/>
      <c r="M411" s="188" t="s">
        <v>1</v>
      </c>
      <c r="N411" s="189" t="s">
        <v>42</v>
      </c>
      <c r="O411" s="77"/>
      <c r="P411" s="190">
        <f>O411*H411</f>
        <v>0</v>
      </c>
      <c r="Q411" s="190">
        <v>0</v>
      </c>
      <c r="R411" s="190">
        <f>Q411*H411</f>
        <v>0</v>
      </c>
      <c r="S411" s="190">
        <v>0</v>
      </c>
      <c r="T411" s="191">
        <f>S411*H411</f>
        <v>0</v>
      </c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R411" s="192" t="s">
        <v>3282</v>
      </c>
      <c r="AT411" s="192" t="s">
        <v>187</v>
      </c>
      <c r="AU411" s="192" t="s">
        <v>84</v>
      </c>
      <c r="AY411" s="19" t="s">
        <v>185</v>
      </c>
      <c r="BE411" s="193">
        <f>IF(N411="základní",J411,0)</f>
        <v>0</v>
      </c>
      <c r="BF411" s="193">
        <f>IF(N411="snížená",J411,0)</f>
        <v>0</v>
      </c>
      <c r="BG411" s="193">
        <f>IF(N411="zákl. přenesená",J411,0)</f>
        <v>0</v>
      </c>
      <c r="BH411" s="193">
        <f>IF(N411="sníž. přenesená",J411,0)</f>
        <v>0</v>
      </c>
      <c r="BI411" s="193">
        <f>IF(N411="nulová",J411,0)</f>
        <v>0</v>
      </c>
      <c r="BJ411" s="19" t="s">
        <v>92</v>
      </c>
      <c r="BK411" s="193">
        <f>ROUND(I411*H411,2)</f>
        <v>0</v>
      </c>
      <c r="BL411" s="19" t="s">
        <v>3282</v>
      </c>
      <c r="BM411" s="192" t="s">
        <v>4740</v>
      </c>
    </row>
    <row r="412" s="2" customFormat="1">
      <c r="A412" s="38"/>
      <c r="B412" s="39"/>
      <c r="C412" s="38"/>
      <c r="D412" s="194" t="s">
        <v>193</v>
      </c>
      <c r="E412" s="38"/>
      <c r="F412" s="195" t="s">
        <v>4739</v>
      </c>
      <c r="G412" s="38"/>
      <c r="H412" s="38"/>
      <c r="I412" s="196"/>
      <c r="J412" s="38"/>
      <c r="K412" s="38"/>
      <c r="L412" s="39"/>
      <c r="M412" s="243"/>
      <c r="N412" s="244"/>
      <c r="O412" s="245"/>
      <c r="P412" s="245"/>
      <c r="Q412" s="245"/>
      <c r="R412" s="245"/>
      <c r="S412" s="245"/>
      <c r="T412" s="246"/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T412" s="19" t="s">
        <v>193</v>
      </c>
      <c r="AU412" s="19" t="s">
        <v>84</v>
      </c>
    </row>
    <row r="413" s="2" customFormat="1" ht="6.96" customHeight="1">
      <c r="A413" s="38"/>
      <c r="B413" s="60"/>
      <c r="C413" s="61"/>
      <c r="D413" s="61"/>
      <c r="E413" s="61"/>
      <c r="F413" s="61"/>
      <c r="G413" s="61"/>
      <c r="H413" s="61"/>
      <c r="I413" s="61"/>
      <c r="J413" s="61"/>
      <c r="K413" s="61"/>
      <c r="L413" s="39"/>
      <c r="M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</row>
  </sheetData>
  <autoFilter ref="C130:K412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9:H119"/>
    <mergeCell ref="E121:H121"/>
    <mergeCell ref="E123:H12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103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84</v>
      </c>
    </row>
    <row r="4" s="1" customFormat="1" ht="24.96" customHeight="1">
      <c r="B4" s="22"/>
      <c r="D4" s="23" t="s">
        <v>130</v>
      </c>
      <c r="L4" s="22"/>
      <c r="M4" s="129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30" t="str">
        <f>'Rekapitulace stavby'!K6</f>
        <v>Bytový dům Líbeznice, Martinova 142</v>
      </c>
      <c r="F7" s="32"/>
      <c r="G7" s="32"/>
      <c r="H7" s="32"/>
      <c r="L7" s="22"/>
    </row>
    <row r="8" s="1" customFormat="1" ht="12" customHeight="1">
      <c r="B8" s="22"/>
      <c r="D8" s="32" t="s">
        <v>131</v>
      </c>
      <c r="L8" s="22"/>
    </row>
    <row r="9" s="2" customFormat="1" ht="16.5" customHeight="1">
      <c r="A9" s="38"/>
      <c r="B9" s="39"/>
      <c r="C9" s="38"/>
      <c r="D9" s="38"/>
      <c r="E9" s="130" t="s">
        <v>4341</v>
      </c>
      <c r="F9" s="38"/>
      <c r="G9" s="38"/>
      <c r="H9" s="38"/>
      <c r="I9" s="38"/>
      <c r="J9" s="38"/>
      <c r="K9" s="38"/>
      <c r="L9" s="5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39"/>
      <c r="C10" s="38"/>
      <c r="D10" s="32" t="s">
        <v>3886</v>
      </c>
      <c r="E10" s="38"/>
      <c r="F10" s="38"/>
      <c r="G10" s="38"/>
      <c r="H10" s="38"/>
      <c r="I10" s="38"/>
      <c r="J10" s="38"/>
      <c r="K10" s="38"/>
      <c r="L10" s="55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39"/>
      <c r="C11" s="38"/>
      <c r="D11" s="38"/>
      <c r="E11" s="67" t="s">
        <v>4741</v>
      </c>
      <c r="F11" s="38"/>
      <c r="G11" s="38"/>
      <c r="H11" s="38"/>
      <c r="I11" s="38"/>
      <c r="J11" s="38"/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39"/>
      <c r="C12" s="38"/>
      <c r="D12" s="38"/>
      <c r="E12" s="38"/>
      <c r="F12" s="38"/>
      <c r="G12" s="38"/>
      <c r="H12" s="38"/>
      <c r="I12" s="38"/>
      <c r="J12" s="38"/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39"/>
      <c r="C13" s="38"/>
      <c r="D13" s="32" t="s">
        <v>18</v>
      </c>
      <c r="E13" s="38"/>
      <c r="F13" s="27" t="s">
        <v>1</v>
      </c>
      <c r="G13" s="38"/>
      <c r="H13" s="38"/>
      <c r="I13" s="32" t="s">
        <v>19</v>
      </c>
      <c r="J13" s="27" t="s">
        <v>1</v>
      </c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39"/>
      <c r="C14" s="38"/>
      <c r="D14" s="32" t="s">
        <v>20</v>
      </c>
      <c r="E14" s="38"/>
      <c r="F14" s="27" t="s">
        <v>4343</v>
      </c>
      <c r="G14" s="38"/>
      <c r="H14" s="38"/>
      <c r="I14" s="32" t="s">
        <v>22</v>
      </c>
      <c r="J14" s="69" t="str">
        <f>'Rekapitulace stavby'!AN8</f>
        <v>3. 11. 2025</v>
      </c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39"/>
      <c r="C15" s="38"/>
      <c r="D15" s="38"/>
      <c r="E15" s="38"/>
      <c r="F15" s="38"/>
      <c r="G15" s="38"/>
      <c r="H15" s="38"/>
      <c r="I15" s="38"/>
      <c r="J15" s="38"/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39"/>
      <c r="C16" s="38"/>
      <c r="D16" s="32" t="s">
        <v>24</v>
      </c>
      <c r="E16" s="38"/>
      <c r="F16" s="38"/>
      <c r="G16" s="38"/>
      <c r="H16" s="38"/>
      <c r="I16" s="32" t="s">
        <v>25</v>
      </c>
      <c r="J16" s="27" t="s">
        <v>1</v>
      </c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39"/>
      <c r="C17" s="38"/>
      <c r="D17" s="38"/>
      <c r="E17" s="27" t="s">
        <v>26</v>
      </c>
      <c r="F17" s="38"/>
      <c r="G17" s="38"/>
      <c r="H17" s="38"/>
      <c r="I17" s="32" t="s">
        <v>27</v>
      </c>
      <c r="J17" s="27" t="s">
        <v>1</v>
      </c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39"/>
      <c r="C18" s="38"/>
      <c r="D18" s="38"/>
      <c r="E18" s="38"/>
      <c r="F18" s="38"/>
      <c r="G18" s="38"/>
      <c r="H18" s="38"/>
      <c r="I18" s="38"/>
      <c r="J18" s="38"/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39"/>
      <c r="C19" s="38"/>
      <c r="D19" s="32" t="s">
        <v>28</v>
      </c>
      <c r="E19" s="38"/>
      <c r="F19" s="38"/>
      <c r="G19" s="38"/>
      <c r="H19" s="38"/>
      <c r="I19" s="32" t="s">
        <v>25</v>
      </c>
      <c r="J19" s="33" t="str">
        <f>'Rekapitulace stavby'!AN13</f>
        <v>Vyplň údaj</v>
      </c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39"/>
      <c r="C20" s="38"/>
      <c r="D20" s="38"/>
      <c r="E20" s="33" t="str">
        <f>'Rekapitulace stavby'!E14</f>
        <v>Vyplň údaj</v>
      </c>
      <c r="F20" s="27"/>
      <c r="G20" s="27"/>
      <c r="H20" s="27"/>
      <c r="I20" s="32" t="s">
        <v>27</v>
      </c>
      <c r="J20" s="33" t="str">
        <f>'Rekapitulace stavby'!AN14</f>
        <v>Vyplň údaj</v>
      </c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39"/>
      <c r="C21" s="38"/>
      <c r="D21" s="38"/>
      <c r="E21" s="38"/>
      <c r="F21" s="38"/>
      <c r="G21" s="38"/>
      <c r="H21" s="38"/>
      <c r="I21" s="38"/>
      <c r="J21" s="38"/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39"/>
      <c r="C22" s="38"/>
      <c r="D22" s="32" t="s">
        <v>30</v>
      </c>
      <c r="E22" s="38"/>
      <c r="F22" s="38"/>
      <c r="G22" s="38"/>
      <c r="H22" s="38"/>
      <c r="I22" s="32" t="s">
        <v>25</v>
      </c>
      <c r="J22" s="27" t="s">
        <v>1</v>
      </c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39"/>
      <c r="C23" s="38"/>
      <c r="D23" s="38"/>
      <c r="E23" s="27" t="s">
        <v>26</v>
      </c>
      <c r="F23" s="38"/>
      <c r="G23" s="38"/>
      <c r="H23" s="38"/>
      <c r="I23" s="32" t="s">
        <v>27</v>
      </c>
      <c r="J23" s="27" t="s">
        <v>1</v>
      </c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39"/>
      <c r="C24" s="38"/>
      <c r="D24" s="38"/>
      <c r="E24" s="38"/>
      <c r="F24" s="38"/>
      <c r="G24" s="38"/>
      <c r="H24" s="38"/>
      <c r="I24" s="38"/>
      <c r="J24" s="38"/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39"/>
      <c r="C25" s="38"/>
      <c r="D25" s="32" t="s">
        <v>33</v>
      </c>
      <c r="E25" s="38"/>
      <c r="F25" s="38"/>
      <c r="G25" s="38"/>
      <c r="H25" s="38"/>
      <c r="I25" s="32" t="s">
        <v>25</v>
      </c>
      <c r="J25" s="27" t="s">
        <v>1</v>
      </c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39"/>
      <c r="C26" s="38"/>
      <c r="D26" s="38"/>
      <c r="E26" s="27" t="s">
        <v>4344</v>
      </c>
      <c r="F26" s="38"/>
      <c r="G26" s="38"/>
      <c r="H26" s="38"/>
      <c r="I26" s="32" t="s">
        <v>27</v>
      </c>
      <c r="J26" s="27" t="s">
        <v>1</v>
      </c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39"/>
      <c r="C27" s="38"/>
      <c r="D27" s="38"/>
      <c r="E27" s="38"/>
      <c r="F27" s="38"/>
      <c r="G27" s="38"/>
      <c r="H27" s="38"/>
      <c r="I27" s="38"/>
      <c r="J27" s="38"/>
      <c r="K27" s="38"/>
      <c r="L27" s="55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39"/>
      <c r="C28" s="38"/>
      <c r="D28" s="32" t="s">
        <v>35</v>
      </c>
      <c r="E28" s="38"/>
      <c r="F28" s="38"/>
      <c r="G28" s="38"/>
      <c r="H28" s="38"/>
      <c r="I28" s="38"/>
      <c r="J28" s="38"/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31"/>
      <c r="B29" s="132"/>
      <c r="C29" s="131"/>
      <c r="D29" s="131"/>
      <c r="E29" s="36" t="s">
        <v>1</v>
      </c>
      <c r="F29" s="36"/>
      <c r="G29" s="36"/>
      <c r="H29" s="36"/>
      <c r="I29" s="131"/>
      <c r="J29" s="131"/>
      <c r="K29" s="131"/>
      <c r="L29" s="133"/>
      <c r="S29" s="131"/>
      <c r="T29" s="131"/>
      <c r="U29" s="131"/>
      <c r="V29" s="131"/>
      <c r="W29" s="131"/>
      <c r="X29" s="131"/>
      <c r="Y29" s="131"/>
      <c r="Z29" s="131"/>
      <c r="AA29" s="131"/>
      <c r="AB29" s="131"/>
      <c r="AC29" s="131"/>
      <c r="AD29" s="131"/>
      <c r="AE29" s="131"/>
    </row>
    <row r="30" s="2" customFormat="1" ht="6.96" customHeight="1">
      <c r="A30" s="38"/>
      <c r="B30" s="39"/>
      <c r="C30" s="38"/>
      <c r="D30" s="38"/>
      <c r="E30" s="38"/>
      <c r="F30" s="38"/>
      <c r="G30" s="38"/>
      <c r="H30" s="38"/>
      <c r="I30" s="38"/>
      <c r="J30" s="38"/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39"/>
      <c r="C31" s="38"/>
      <c r="D31" s="90"/>
      <c r="E31" s="90"/>
      <c r="F31" s="90"/>
      <c r="G31" s="90"/>
      <c r="H31" s="90"/>
      <c r="I31" s="90"/>
      <c r="J31" s="90"/>
      <c r="K31" s="90"/>
      <c r="L31" s="5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39"/>
      <c r="C32" s="38"/>
      <c r="D32" s="134" t="s">
        <v>36</v>
      </c>
      <c r="E32" s="38"/>
      <c r="F32" s="38"/>
      <c r="G32" s="38"/>
      <c r="H32" s="38"/>
      <c r="I32" s="38"/>
      <c r="J32" s="96">
        <f>ROUND(J126, 2)</f>
        <v>0</v>
      </c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39"/>
      <c r="C33" s="38"/>
      <c r="D33" s="90"/>
      <c r="E33" s="90"/>
      <c r="F33" s="90"/>
      <c r="G33" s="90"/>
      <c r="H33" s="90"/>
      <c r="I33" s="90"/>
      <c r="J33" s="90"/>
      <c r="K33" s="90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39"/>
      <c r="C34" s="38"/>
      <c r="D34" s="38"/>
      <c r="E34" s="38"/>
      <c r="F34" s="43" t="s">
        <v>38</v>
      </c>
      <c r="G34" s="38"/>
      <c r="H34" s="38"/>
      <c r="I34" s="43" t="s">
        <v>37</v>
      </c>
      <c r="J34" s="43" t="s">
        <v>39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39"/>
      <c r="C35" s="38"/>
      <c r="D35" s="135" t="s">
        <v>40</v>
      </c>
      <c r="E35" s="32" t="s">
        <v>41</v>
      </c>
      <c r="F35" s="136">
        <f>ROUND((SUM(BE126:BE237)),  2)</f>
        <v>0</v>
      </c>
      <c r="G35" s="38"/>
      <c r="H35" s="38"/>
      <c r="I35" s="137">
        <v>0.20999999999999999</v>
      </c>
      <c r="J35" s="136">
        <f>ROUND(((SUM(BE126:BE237))*I35),  2)</f>
        <v>0</v>
      </c>
      <c r="K35" s="38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39"/>
      <c r="C36" s="38"/>
      <c r="D36" s="38"/>
      <c r="E36" s="32" t="s">
        <v>42</v>
      </c>
      <c r="F36" s="136">
        <f>ROUND((SUM(BF126:BF237)),  2)</f>
        <v>0</v>
      </c>
      <c r="G36" s="38"/>
      <c r="H36" s="38"/>
      <c r="I36" s="137">
        <v>0.12</v>
      </c>
      <c r="J36" s="136">
        <f>ROUND(((SUM(BF126:BF237))*I36),  2)</f>
        <v>0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39"/>
      <c r="C37" s="38"/>
      <c r="D37" s="38"/>
      <c r="E37" s="32" t="s">
        <v>43</v>
      </c>
      <c r="F37" s="136">
        <f>ROUND((SUM(BG126:BG237)),  2)</f>
        <v>0</v>
      </c>
      <c r="G37" s="38"/>
      <c r="H37" s="38"/>
      <c r="I37" s="137">
        <v>0.20999999999999999</v>
      </c>
      <c r="J37" s="136">
        <f>0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39"/>
      <c r="C38" s="38"/>
      <c r="D38" s="38"/>
      <c r="E38" s="32" t="s">
        <v>44</v>
      </c>
      <c r="F38" s="136">
        <f>ROUND((SUM(BH126:BH237)),  2)</f>
        <v>0</v>
      </c>
      <c r="G38" s="38"/>
      <c r="H38" s="38"/>
      <c r="I38" s="137">
        <v>0.12</v>
      </c>
      <c r="J38" s="136">
        <f>0</f>
        <v>0</v>
      </c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39"/>
      <c r="C39" s="38"/>
      <c r="D39" s="38"/>
      <c r="E39" s="32" t="s">
        <v>45</v>
      </c>
      <c r="F39" s="136">
        <f>ROUND((SUM(BI126:BI237)),  2)</f>
        <v>0</v>
      </c>
      <c r="G39" s="38"/>
      <c r="H39" s="38"/>
      <c r="I39" s="137">
        <v>0</v>
      </c>
      <c r="J39" s="136">
        <f>0</f>
        <v>0</v>
      </c>
      <c r="K39" s="38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39"/>
      <c r="C40" s="38"/>
      <c r="D40" s="38"/>
      <c r="E40" s="38"/>
      <c r="F40" s="38"/>
      <c r="G40" s="38"/>
      <c r="H40" s="38"/>
      <c r="I40" s="38"/>
      <c r="J40" s="38"/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39"/>
      <c r="C41" s="138"/>
      <c r="D41" s="139" t="s">
        <v>46</v>
      </c>
      <c r="E41" s="81"/>
      <c r="F41" s="81"/>
      <c r="G41" s="140" t="s">
        <v>47</v>
      </c>
      <c r="H41" s="141" t="s">
        <v>48</v>
      </c>
      <c r="I41" s="81"/>
      <c r="J41" s="142">
        <f>SUM(J32:J39)</f>
        <v>0</v>
      </c>
      <c r="K41" s="143"/>
      <c r="L41" s="55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39"/>
      <c r="C42" s="38"/>
      <c r="D42" s="38"/>
      <c r="E42" s="38"/>
      <c r="F42" s="38"/>
      <c r="G42" s="38"/>
      <c r="H42" s="38"/>
      <c r="I42" s="38"/>
      <c r="J42" s="38"/>
      <c r="K42" s="38"/>
      <c r="L42" s="55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49</v>
      </c>
      <c r="E50" s="57"/>
      <c r="F50" s="57"/>
      <c r="G50" s="56" t="s">
        <v>50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51</v>
      </c>
      <c r="E61" s="41"/>
      <c r="F61" s="144" t="s">
        <v>52</v>
      </c>
      <c r="G61" s="58" t="s">
        <v>51</v>
      </c>
      <c r="H61" s="41"/>
      <c r="I61" s="41"/>
      <c r="J61" s="145" t="s">
        <v>52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53</v>
      </c>
      <c r="E65" s="59"/>
      <c r="F65" s="59"/>
      <c r="G65" s="56" t="s">
        <v>54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51</v>
      </c>
      <c r="E76" s="41"/>
      <c r="F76" s="144" t="s">
        <v>52</v>
      </c>
      <c r="G76" s="58" t="s">
        <v>51</v>
      </c>
      <c r="H76" s="41"/>
      <c r="I76" s="41"/>
      <c r="J76" s="145" t="s">
        <v>52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133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30" t="str">
        <f>E7</f>
        <v>Bytový dům Líbeznice, Martinova 142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2"/>
      <c r="C86" s="32" t="s">
        <v>131</v>
      </c>
      <c r="L86" s="22"/>
    </row>
    <row r="87" s="2" customFormat="1" ht="16.5" customHeight="1">
      <c r="A87" s="38"/>
      <c r="B87" s="39"/>
      <c r="C87" s="38"/>
      <c r="D87" s="38"/>
      <c r="E87" s="130" t="s">
        <v>4341</v>
      </c>
      <c r="F87" s="38"/>
      <c r="G87" s="38"/>
      <c r="H87" s="38"/>
      <c r="I87" s="38"/>
      <c r="J87" s="38"/>
      <c r="K87" s="38"/>
      <c r="L87" s="5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3886</v>
      </c>
      <c r="D88" s="38"/>
      <c r="E88" s="38"/>
      <c r="F88" s="38"/>
      <c r="G88" s="38"/>
      <c r="H88" s="38"/>
      <c r="I88" s="38"/>
      <c r="J88" s="38"/>
      <c r="K88" s="38"/>
      <c r="L88" s="55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38"/>
      <c r="D89" s="38"/>
      <c r="E89" s="67" t="str">
        <f>E11</f>
        <v>02 - Vytápění</v>
      </c>
      <c r="F89" s="38"/>
      <c r="G89" s="38"/>
      <c r="H89" s="38"/>
      <c r="I89" s="38"/>
      <c r="J89" s="38"/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38"/>
      <c r="E91" s="38"/>
      <c r="F91" s="27" t="str">
        <f>F14</f>
        <v>Líbeznice</v>
      </c>
      <c r="G91" s="38"/>
      <c r="H91" s="38"/>
      <c r="I91" s="32" t="s">
        <v>22</v>
      </c>
      <c r="J91" s="69" t="str">
        <f>IF(J14="","",J14)</f>
        <v>3. 11. 2025</v>
      </c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38"/>
      <c r="D92" s="38"/>
      <c r="E92" s="38"/>
      <c r="F92" s="38"/>
      <c r="G92" s="38"/>
      <c r="H92" s="38"/>
      <c r="I92" s="38"/>
      <c r="J92" s="38"/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5.15" customHeight="1">
      <c r="A93" s="38"/>
      <c r="B93" s="39"/>
      <c r="C93" s="32" t="s">
        <v>24</v>
      </c>
      <c r="D93" s="38"/>
      <c r="E93" s="38"/>
      <c r="F93" s="27" t="str">
        <f>E17</f>
        <v xml:space="preserve"> </v>
      </c>
      <c r="G93" s="38"/>
      <c r="H93" s="38"/>
      <c r="I93" s="32" t="s">
        <v>30</v>
      </c>
      <c r="J93" s="36" t="str">
        <f>E23</f>
        <v xml:space="preserve"> </v>
      </c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38"/>
      <c r="E94" s="38"/>
      <c r="F94" s="27" t="str">
        <f>IF(E20="","",E20)</f>
        <v>Vyplň údaj</v>
      </c>
      <c r="G94" s="38"/>
      <c r="H94" s="38"/>
      <c r="I94" s="32" t="s">
        <v>33</v>
      </c>
      <c r="J94" s="36" t="str">
        <f>E26</f>
        <v>Krajovský</v>
      </c>
      <c r="K94" s="38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38"/>
      <c r="D95" s="38"/>
      <c r="E95" s="38"/>
      <c r="F95" s="38"/>
      <c r="G95" s="38"/>
      <c r="H95" s="38"/>
      <c r="I95" s="38"/>
      <c r="J95" s="38"/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46" t="s">
        <v>134</v>
      </c>
      <c r="D96" s="138"/>
      <c r="E96" s="138"/>
      <c r="F96" s="138"/>
      <c r="G96" s="138"/>
      <c r="H96" s="138"/>
      <c r="I96" s="138"/>
      <c r="J96" s="147" t="s">
        <v>135</v>
      </c>
      <c r="K96" s="1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38"/>
      <c r="D97" s="38"/>
      <c r="E97" s="38"/>
      <c r="F97" s="38"/>
      <c r="G97" s="38"/>
      <c r="H97" s="38"/>
      <c r="I97" s="38"/>
      <c r="J97" s="38"/>
      <c r="K97" s="38"/>
      <c r="L97" s="55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48" t="s">
        <v>136</v>
      </c>
      <c r="D98" s="38"/>
      <c r="E98" s="38"/>
      <c r="F98" s="38"/>
      <c r="G98" s="38"/>
      <c r="H98" s="38"/>
      <c r="I98" s="38"/>
      <c r="J98" s="96">
        <f>J126</f>
        <v>0</v>
      </c>
      <c r="K98" s="38"/>
      <c r="L98" s="55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9" t="s">
        <v>137</v>
      </c>
    </row>
    <row r="99" s="9" customFormat="1" ht="24.96" customHeight="1">
      <c r="A99" s="9"/>
      <c r="B99" s="149"/>
      <c r="C99" s="9"/>
      <c r="D99" s="150" t="s">
        <v>149</v>
      </c>
      <c r="E99" s="151"/>
      <c r="F99" s="151"/>
      <c r="G99" s="151"/>
      <c r="H99" s="151"/>
      <c r="I99" s="151"/>
      <c r="J99" s="152">
        <f>J127</f>
        <v>0</v>
      </c>
      <c r="K99" s="9"/>
      <c r="L99" s="14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53"/>
      <c r="C100" s="10"/>
      <c r="D100" s="154" t="s">
        <v>4742</v>
      </c>
      <c r="E100" s="155"/>
      <c r="F100" s="155"/>
      <c r="G100" s="155"/>
      <c r="H100" s="155"/>
      <c r="I100" s="155"/>
      <c r="J100" s="156">
        <f>J128</f>
        <v>0</v>
      </c>
      <c r="K100" s="10"/>
      <c r="L100" s="153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53"/>
      <c r="C101" s="10"/>
      <c r="D101" s="154" t="s">
        <v>4743</v>
      </c>
      <c r="E101" s="155"/>
      <c r="F101" s="155"/>
      <c r="G101" s="155"/>
      <c r="H101" s="155"/>
      <c r="I101" s="155"/>
      <c r="J101" s="156">
        <f>J159</f>
        <v>0</v>
      </c>
      <c r="K101" s="10"/>
      <c r="L101" s="153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53"/>
      <c r="C102" s="10"/>
      <c r="D102" s="154" t="s">
        <v>4744</v>
      </c>
      <c r="E102" s="155"/>
      <c r="F102" s="155"/>
      <c r="G102" s="155"/>
      <c r="H102" s="155"/>
      <c r="I102" s="155"/>
      <c r="J102" s="156">
        <f>J170</f>
        <v>0</v>
      </c>
      <c r="K102" s="10"/>
      <c r="L102" s="153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49"/>
      <c r="C103" s="9"/>
      <c r="D103" s="150" t="s">
        <v>169</v>
      </c>
      <c r="E103" s="151"/>
      <c r="F103" s="151"/>
      <c r="G103" s="151"/>
      <c r="H103" s="151"/>
      <c r="I103" s="151"/>
      <c r="J103" s="152">
        <f>J193</f>
        <v>0</v>
      </c>
      <c r="K103" s="9"/>
      <c r="L103" s="14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9" customFormat="1" ht="24.96" customHeight="1">
      <c r="A104" s="9"/>
      <c r="B104" s="149"/>
      <c r="C104" s="9"/>
      <c r="D104" s="150" t="s">
        <v>4350</v>
      </c>
      <c r="E104" s="151"/>
      <c r="F104" s="151"/>
      <c r="G104" s="151"/>
      <c r="H104" s="151"/>
      <c r="I104" s="151"/>
      <c r="J104" s="152">
        <f>J206</f>
        <v>0</v>
      </c>
      <c r="K104" s="9"/>
      <c r="L104" s="14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2" customFormat="1" ht="21.84" customHeight="1">
      <c r="A105" s="38"/>
      <c r="B105" s="39"/>
      <c r="C105" s="38"/>
      <c r="D105" s="38"/>
      <c r="E105" s="38"/>
      <c r="F105" s="38"/>
      <c r="G105" s="38"/>
      <c r="H105" s="38"/>
      <c r="I105" s="38"/>
      <c r="J105" s="38"/>
      <c r="K105" s="38"/>
      <c r="L105" s="55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6" s="2" customFormat="1" ht="6.96" customHeight="1">
      <c r="A106" s="38"/>
      <c r="B106" s="60"/>
      <c r="C106" s="61"/>
      <c r="D106" s="61"/>
      <c r="E106" s="61"/>
      <c r="F106" s="61"/>
      <c r="G106" s="61"/>
      <c r="H106" s="61"/>
      <c r="I106" s="61"/>
      <c r="J106" s="61"/>
      <c r="K106" s="61"/>
      <c r="L106" s="55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10" s="2" customFormat="1" ht="6.96" customHeight="1">
      <c r="A110" s="38"/>
      <c r="B110" s="62"/>
      <c r="C110" s="63"/>
      <c r="D110" s="63"/>
      <c r="E110" s="63"/>
      <c r="F110" s="63"/>
      <c r="G110" s="63"/>
      <c r="H110" s="63"/>
      <c r="I110" s="63"/>
      <c r="J110" s="63"/>
      <c r="K110" s="63"/>
      <c r="L110" s="55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24.96" customHeight="1">
      <c r="A111" s="38"/>
      <c r="B111" s="39"/>
      <c r="C111" s="23" t="s">
        <v>170</v>
      </c>
      <c r="D111" s="38"/>
      <c r="E111" s="38"/>
      <c r="F111" s="38"/>
      <c r="G111" s="38"/>
      <c r="H111" s="38"/>
      <c r="I111" s="38"/>
      <c r="J111" s="38"/>
      <c r="K111" s="38"/>
      <c r="L111" s="55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6.96" customHeight="1">
      <c r="A112" s="38"/>
      <c r="B112" s="39"/>
      <c r="C112" s="38"/>
      <c r="D112" s="38"/>
      <c r="E112" s="38"/>
      <c r="F112" s="38"/>
      <c r="G112" s="38"/>
      <c r="H112" s="38"/>
      <c r="I112" s="38"/>
      <c r="J112" s="38"/>
      <c r="K112" s="38"/>
      <c r="L112" s="55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16</v>
      </c>
      <c r="D113" s="38"/>
      <c r="E113" s="38"/>
      <c r="F113" s="38"/>
      <c r="G113" s="38"/>
      <c r="H113" s="38"/>
      <c r="I113" s="38"/>
      <c r="J113" s="38"/>
      <c r="K113" s="38"/>
      <c r="L113" s="5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6.5" customHeight="1">
      <c r="A114" s="38"/>
      <c r="B114" s="39"/>
      <c r="C114" s="38"/>
      <c r="D114" s="38"/>
      <c r="E114" s="130" t="str">
        <f>E7</f>
        <v>Bytový dům Líbeznice, Martinova 142</v>
      </c>
      <c r="F114" s="32"/>
      <c r="G114" s="32"/>
      <c r="H114" s="32"/>
      <c r="I114" s="38"/>
      <c r="J114" s="38"/>
      <c r="K114" s="38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1" customFormat="1" ht="12" customHeight="1">
      <c r="B115" s="22"/>
      <c r="C115" s="32" t="s">
        <v>131</v>
      </c>
      <c r="L115" s="22"/>
    </row>
    <row r="116" s="2" customFormat="1" ht="16.5" customHeight="1">
      <c r="A116" s="38"/>
      <c r="B116" s="39"/>
      <c r="C116" s="38"/>
      <c r="D116" s="38"/>
      <c r="E116" s="130" t="s">
        <v>4341</v>
      </c>
      <c r="F116" s="38"/>
      <c r="G116" s="38"/>
      <c r="H116" s="38"/>
      <c r="I116" s="38"/>
      <c r="J116" s="38"/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3886</v>
      </c>
      <c r="D117" s="38"/>
      <c r="E117" s="38"/>
      <c r="F117" s="38"/>
      <c r="G117" s="38"/>
      <c r="H117" s="38"/>
      <c r="I117" s="38"/>
      <c r="J117" s="38"/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6.5" customHeight="1">
      <c r="A118" s="38"/>
      <c r="B118" s="39"/>
      <c r="C118" s="38"/>
      <c r="D118" s="38"/>
      <c r="E118" s="67" t="str">
        <f>E11</f>
        <v>02 - Vytápění</v>
      </c>
      <c r="F118" s="38"/>
      <c r="G118" s="38"/>
      <c r="H118" s="38"/>
      <c r="I118" s="38"/>
      <c r="J118" s="38"/>
      <c r="K118" s="38"/>
      <c r="L118" s="55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6.96" customHeight="1">
      <c r="A119" s="38"/>
      <c r="B119" s="39"/>
      <c r="C119" s="38"/>
      <c r="D119" s="38"/>
      <c r="E119" s="38"/>
      <c r="F119" s="38"/>
      <c r="G119" s="38"/>
      <c r="H119" s="38"/>
      <c r="I119" s="38"/>
      <c r="J119" s="38"/>
      <c r="K119" s="38"/>
      <c r="L119" s="55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2" customHeight="1">
      <c r="A120" s="38"/>
      <c r="B120" s="39"/>
      <c r="C120" s="32" t="s">
        <v>20</v>
      </c>
      <c r="D120" s="38"/>
      <c r="E120" s="38"/>
      <c r="F120" s="27" t="str">
        <f>F14</f>
        <v>Líbeznice</v>
      </c>
      <c r="G120" s="38"/>
      <c r="H120" s="38"/>
      <c r="I120" s="32" t="s">
        <v>22</v>
      </c>
      <c r="J120" s="69" t="str">
        <f>IF(J14="","",J14)</f>
        <v>3. 11. 2025</v>
      </c>
      <c r="K120" s="38"/>
      <c r="L120" s="55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6.96" customHeight="1">
      <c r="A121" s="38"/>
      <c r="B121" s="39"/>
      <c r="C121" s="38"/>
      <c r="D121" s="38"/>
      <c r="E121" s="38"/>
      <c r="F121" s="38"/>
      <c r="G121" s="38"/>
      <c r="H121" s="38"/>
      <c r="I121" s="38"/>
      <c r="J121" s="38"/>
      <c r="K121" s="38"/>
      <c r="L121" s="55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5.15" customHeight="1">
      <c r="A122" s="38"/>
      <c r="B122" s="39"/>
      <c r="C122" s="32" t="s">
        <v>24</v>
      </c>
      <c r="D122" s="38"/>
      <c r="E122" s="38"/>
      <c r="F122" s="27" t="str">
        <f>E17</f>
        <v xml:space="preserve"> </v>
      </c>
      <c r="G122" s="38"/>
      <c r="H122" s="38"/>
      <c r="I122" s="32" t="s">
        <v>30</v>
      </c>
      <c r="J122" s="36" t="str">
        <f>E23</f>
        <v xml:space="preserve"> </v>
      </c>
      <c r="K122" s="38"/>
      <c r="L122" s="55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5.15" customHeight="1">
      <c r="A123" s="38"/>
      <c r="B123" s="39"/>
      <c r="C123" s="32" t="s">
        <v>28</v>
      </c>
      <c r="D123" s="38"/>
      <c r="E123" s="38"/>
      <c r="F123" s="27" t="str">
        <f>IF(E20="","",E20)</f>
        <v>Vyplň údaj</v>
      </c>
      <c r="G123" s="38"/>
      <c r="H123" s="38"/>
      <c r="I123" s="32" t="s">
        <v>33</v>
      </c>
      <c r="J123" s="36" t="str">
        <f>E26</f>
        <v>Krajovský</v>
      </c>
      <c r="K123" s="38"/>
      <c r="L123" s="55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0.32" customHeight="1">
      <c r="A124" s="38"/>
      <c r="B124" s="39"/>
      <c r="C124" s="38"/>
      <c r="D124" s="38"/>
      <c r="E124" s="38"/>
      <c r="F124" s="38"/>
      <c r="G124" s="38"/>
      <c r="H124" s="38"/>
      <c r="I124" s="38"/>
      <c r="J124" s="38"/>
      <c r="K124" s="38"/>
      <c r="L124" s="55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11" customFormat="1" ht="29.28" customHeight="1">
      <c r="A125" s="157"/>
      <c r="B125" s="158"/>
      <c r="C125" s="159" t="s">
        <v>171</v>
      </c>
      <c r="D125" s="160" t="s">
        <v>61</v>
      </c>
      <c r="E125" s="160" t="s">
        <v>57</v>
      </c>
      <c r="F125" s="160" t="s">
        <v>58</v>
      </c>
      <c r="G125" s="160" t="s">
        <v>172</v>
      </c>
      <c r="H125" s="160" t="s">
        <v>173</v>
      </c>
      <c r="I125" s="160" t="s">
        <v>174</v>
      </c>
      <c r="J125" s="160" t="s">
        <v>135</v>
      </c>
      <c r="K125" s="161" t="s">
        <v>175</v>
      </c>
      <c r="L125" s="162"/>
      <c r="M125" s="86" t="s">
        <v>1</v>
      </c>
      <c r="N125" s="87" t="s">
        <v>40</v>
      </c>
      <c r="O125" s="87" t="s">
        <v>176</v>
      </c>
      <c r="P125" s="87" t="s">
        <v>177</v>
      </c>
      <c r="Q125" s="87" t="s">
        <v>178</v>
      </c>
      <c r="R125" s="87" t="s">
        <v>179</v>
      </c>
      <c r="S125" s="87" t="s">
        <v>180</v>
      </c>
      <c r="T125" s="88" t="s">
        <v>181</v>
      </c>
      <c r="U125" s="157"/>
      <c r="V125" s="157"/>
      <c r="W125" s="157"/>
      <c r="X125" s="157"/>
      <c r="Y125" s="157"/>
      <c r="Z125" s="157"/>
      <c r="AA125" s="157"/>
      <c r="AB125" s="157"/>
      <c r="AC125" s="157"/>
      <c r="AD125" s="157"/>
      <c r="AE125" s="157"/>
    </row>
    <row r="126" s="2" customFormat="1" ht="22.8" customHeight="1">
      <c r="A126" s="38"/>
      <c r="B126" s="39"/>
      <c r="C126" s="93" t="s">
        <v>182</v>
      </c>
      <c r="D126" s="38"/>
      <c r="E126" s="38"/>
      <c r="F126" s="38"/>
      <c r="G126" s="38"/>
      <c r="H126" s="38"/>
      <c r="I126" s="38"/>
      <c r="J126" s="163">
        <f>BK126</f>
        <v>0</v>
      </c>
      <c r="K126" s="38"/>
      <c r="L126" s="39"/>
      <c r="M126" s="89"/>
      <c r="N126" s="73"/>
      <c r="O126" s="90"/>
      <c r="P126" s="164">
        <f>P127+P193+P206</f>
        <v>0</v>
      </c>
      <c r="Q126" s="90"/>
      <c r="R126" s="164">
        <f>R127+R193+R206</f>
        <v>3.7768000000000002</v>
      </c>
      <c r="S126" s="90"/>
      <c r="T126" s="165">
        <f>T127+T193+T206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9" t="s">
        <v>75</v>
      </c>
      <c r="AU126" s="19" t="s">
        <v>137</v>
      </c>
      <c r="BK126" s="166">
        <f>BK127+BK193+BK206</f>
        <v>0</v>
      </c>
    </row>
    <row r="127" s="12" customFormat="1" ht="25.92" customHeight="1">
      <c r="A127" s="12"/>
      <c r="B127" s="167"/>
      <c r="C127" s="12"/>
      <c r="D127" s="168" t="s">
        <v>75</v>
      </c>
      <c r="E127" s="169" t="s">
        <v>1787</v>
      </c>
      <c r="F127" s="169" t="s">
        <v>1788</v>
      </c>
      <c r="G127" s="12"/>
      <c r="H127" s="12"/>
      <c r="I127" s="170"/>
      <c r="J127" s="171">
        <f>BK127</f>
        <v>0</v>
      </c>
      <c r="K127" s="12"/>
      <c r="L127" s="167"/>
      <c r="M127" s="172"/>
      <c r="N127" s="173"/>
      <c r="O127" s="173"/>
      <c r="P127" s="174">
        <f>P128+P159+P170</f>
        <v>0</v>
      </c>
      <c r="Q127" s="173"/>
      <c r="R127" s="174">
        <f>R128+R159+R170</f>
        <v>3.7768000000000002</v>
      </c>
      <c r="S127" s="173"/>
      <c r="T127" s="175">
        <f>T128+T159+T170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168" t="s">
        <v>92</v>
      </c>
      <c r="AT127" s="176" t="s">
        <v>75</v>
      </c>
      <c r="AU127" s="176" t="s">
        <v>76</v>
      </c>
      <c r="AY127" s="168" t="s">
        <v>185</v>
      </c>
      <c r="BK127" s="177">
        <f>BK128+BK159+BK170</f>
        <v>0</v>
      </c>
    </row>
    <row r="128" s="12" customFormat="1" ht="22.8" customHeight="1">
      <c r="A128" s="12"/>
      <c r="B128" s="167"/>
      <c r="C128" s="12"/>
      <c r="D128" s="168" t="s">
        <v>75</v>
      </c>
      <c r="E128" s="178" t="s">
        <v>4745</v>
      </c>
      <c r="F128" s="178" t="s">
        <v>4746</v>
      </c>
      <c r="G128" s="12"/>
      <c r="H128" s="12"/>
      <c r="I128" s="170"/>
      <c r="J128" s="179">
        <f>BK128</f>
        <v>0</v>
      </c>
      <c r="K128" s="12"/>
      <c r="L128" s="167"/>
      <c r="M128" s="172"/>
      <c r="N128" s="173"/>
      <c r="O128" s="173"/>
      <c r="P128" s="174">
        <f>SUM(P129:P158)</f>
        <v>0</v>
      </c>
      <c r="Q128" s="173"/>
      <c r="R128" s="174">
        <f>SUM(R129:R158)</f>
        <v>1.4026000000000001</v>
      </c>
      <c r="S128" s="173"/>
      <c r="T128" s="175">
        <f>SUM(T129:T158)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168" t="s">
        <v>92</v>
      </c>
      <c r="AT128" s="176" t="s">
        <v>75</v>
      </c>
      <c r="AU128" s="176" t="s">
        <v>84</v>
      </c>
      <c r="AY128" s="168" t="s">
        <v>185</v>
      </c>
      <c r="BK128" s="177">
        <f>SUM(BK129:BK158)</f>
        <v>0</v>
      </c>
    </row>
    <row r="129" s="2" customFormat="1" ht="24.15" customHeight="1">
      <c r="A129" s="38"/>
      <c r="B129" s="180"/>
      <c r="C129" s="181" t="s">
        <v>84</v>
      </c>
      <c r="D129" s="181" t="s">
        <v>187</v>
      </c>
      <c r="E129" s="182" t="s">
        <v>4747</v>
      </c>
      <c r="F129" s="183" t="s">
        <v>4748</v>
      </c>
      <c r="G129" s="184" t="s">
        <v>584</v>
      </c>
      <c r="H129" s="185">
        <v>10</v>
      </c>
      <c r="I129" s="186"/>
      <c r="J129" s="187">
        <f>ROUND(I129*H129,2)</f>
        <v>0</v>
      </c>
      <c r="K129" s="183" t="s">
        <v>1</v>
      </c>
      <c r="L129" s="39"/>
      <c r="M129" s="188" t="s">
        <v>1</v>
      </c>
      <c r="N129" s="189" t="s">
        <v>42</v>
      </c>
      <c r="O129" s="77"/>
      <c r="P129" s="190">
        <f>O129*H129</f>
        <v>0</v>
      </c>
      <c r="Q129" s="190">
        <v>0.00036999999999999999</v>
      </c>
      <c r="R129" s="190">
        <f>Q129*H129</f>
        <v>0.0037000000000000002</v>
      </c>
      <c r="S129" s="190">
        <v>0</v>
      </c>
      <c r="T129" s="191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192" t="s">
        <v>301</v>
      </c>
      <c r="AT129" s="192" t="s">
        <v>187</v>
      </c>
      <c r="AU129" s="192" t="s">
        <v>92</v>
      </c>
      <c r="AY129" s="19" t="s">
        <v>185</v>
      </c>
      <c r="BE129" s="193">
        <f>IF(N129="základní",J129,0)</f>
        <v>0</v>
      </c>
      <c r="BF129" s="193">
        <f>IF(N129="snížená",J129,0)</f>
        <v>0</v>
      </c>
      <c r="BG129" s="193">
        <f>IF(N129="zákl. přenesená",J129,0)</f>
        <v>0</v>
      </c>
      <c r="BH129" s="193">
        <f>IF(N129="sníž. přenesená",J129,0)</f>
        <v>0</v>
      </c>
      <c r="BI129" s="193">
        <f>IF(N129="nulová",J129,0)</f>
        <v>0</v>
      </c>
      <c r="BJ129" s="19" t="s">
        <v>92</v>
      </c>
      <c r="BK129" s="193">
        <f>ROUND(I129*H129,2)</f>
        <v>0</v>
      </c>
      <c r="BL129" s="19" t="s">
        <v>301</v>
      </c>
      <c r="BM129" s="192" t="s">
        <v>4749</v>
      </c>
    </row>
    <row r="130" s="2" customFormat="1">
      <c r="A130" s="38"/>
      <c r="B130" s="39"/>
      <c r="C130" s="38"/>
      <c r="D130" s="194" t="s">
        <v>193</v>
      </c>
      <c r="E130" s="38"/>
      <c r="F130" s="195" t="s">
        <v>4748</v>
      </c>
      <c r="G130" s="38"/>
      <c r="H130" s="38"/>
      <c r="I130" s="196"/>
      <c r="J130" s="38"/>
      <c r="K130" s="38"/>
      <c r="L130" s="39"/>
      <c r="M130" s="197"/>
      <c r="N130" s="198"/>
      <c r="O130" s="77"/>
      <c r="P130" s="77"/>
      <c r="Q130" s="77"/>
      <c r="R130" s="77"/>
      <c r="S130" s="77"/>
      <c r="T130" s="7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T130" s="19" t="s">
        <v>193</v>
      </c>
      <c r="AU130" s="19" t="s">
        <v>92</v>
      </c>
    </row>
    <row r="131" s="2" customFormat="1" ht="24.15" customHeight="1">
      <c r="A131" s="38"/>
      <c r="B131" s="180"/>
      <c r="C131" s="181" t="s">
        <v>92</v>
      </c>
      <c r="D131" s="181" t="s">
        <v>187</v>
      </c>
      <c r="E131" s="182" t="s">
        <v>4750</v>
      </c>
      <c r="F131" s="183" t="s">
        <v>4751</v>
      </c>
      <c r="G131" s="184" t="s">
        <v>584</v>
      </c>
      <c r="H131" s="185">
        <v>800</v>
      </c>
      <c r="I131" s="186"/>
      <c r="J131" s="187">
        <f>ROUND(I131*H131,2)</f>
        <v>0</v>
      </c>
      <c r="K131" s="183" t="s">
        <v>1</v>
      </c>
      <c r="L131" s="39"/>
      <c r="M131" s="188" t="s">
        <v>1</v>
      </c>
      <c r="N131" s="189" t="s">
        <v>42</v>
      </c>
      <c r="O131" s="77"/>
      <c r="P131" s="190">
        <f>O131*H131</f>
        <v>0</v>
      </c>
      <c r="Q131" s="190">
        <v>0.00046000000000000001</v>
      </c>
      <c r="R131" s="190">
        <f>Q131*H131</f>
        <v>0.36799999999999999</v>
      </c>
      <c r="S131" s="190">
        <v>0</v>
      </c>
      <c r="T131" s="191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192" t="s">
        <v>301</v>
      </c>
      <c r="AT131" s="192" t="s">
        <v>187</v>
      </c>
      <c r="AU131" s="192" t="s">
        <v>92</v>
      </c>
      <c r="AY131" s="19" t="s">
        <v>185</v>
      </c>
      <c r="BE131" s="193">
        <f>IF(N131="základní",J131,0)</f>
        <v>0</v>
      </c>
      <c r="BF131" s="193">
        <f>IF(N131="snížená",J131,0)</f>
        <v>0</v>
      </c>
      <c r="BG131" s="193">
        <f>IF(N131="zákl. přenesená",J131,0)</f>
        <v>0</v>
      </c>
      <c r="BH131" s="193">
        <f>IF(N131="sníž. přenesená",J131,0)</f>
        <v>0</v>
      </c>
      <c r="BI131" s="193">
        <f>IF(N131="nulová",J131,0)</f>
        <v>0</v>
      </c>
      <c r="BJ131" s="19" t="s">
        <v>92</v>
      </c>
      <c r="BK131" s="193">
        <f>ROUND(I131*H131,2)</f>
        <v>0</v>
      </c>
      <c r="BL131" s="19" t="s">
        <v>301</v>
      </c>
      <c r="BM131" s="192" t="s">
        <v>4752</v>
      </c>
    </row>
    <row r="132" s="2" customFormat="1">
      <c r="A132" s="38"/>
      <c r="B132" s="39"/>
      <c r="C132" s="38"/>
      <c r="D132" s="194" t="s">
        <v>193</v>
      </c>
      <c r="E132" s="38"/>
      <c r="F132" s="195" t="s">
        <v>4751</v>
      </c>
      <c r="G132" s="38"/>
      <c r="H132" s="38"/>
      <c r="I132" s="196"/>
      <c r="J132" s="38"/>
      <c r="K132" s="38"/>
      <c r="L132" s="39"/>
      <c r="M132" s="197"/>
      <c r="N132" s="198"/>
      <c r="O132" s="77"/>
      <c r="P132" s="77"/>
      <c r="Q132" s="77"/>
      <c r="R132" s="77"/>
      <c r="S132" s="77"/>
      <c r="T132" s="7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9" t="s">
        <v>193</v>
      </c>
      <c r="AU132" s="19" t="s">
        <v>92</v>
      </c>
    </row>
    <row r="133" s="2" customFormat="1" ht="24.15" customHeight="1">
      <c r="A133" s="38"/>
      <c r="B133" s="180"/>
      <c r="C133" s="181" t="s">
        <v>111</v>
      </c>
      <c r="D133" s="181" t="s">
        <v>187</v>
      </c>
      <c r="E133" s="182" t="s">
        <v>4753</v>
      </c>
      <c r="F133" s="183" t="s">
        <v>4754</v>
      </c>
      <c r="G133" s="184" t="s">
        <v>584</v>
      </c>
      <c r="H133" s="185">
        <v>240</v>
      </c>
      <c r="I133" s="186"/>
      <c r="J133" s="187">
        <f>ROUND(I133*H133,2)</f>
        <v>0</v>
      </c>
      <c r="K133" s="183" t="s">
        <v>1</v>
      </c>
      <c r="L133" s="39"/>
      <c r="M133" s="188" t="s">
        <v>1</v>
      </c>
      <c r="N133" s="189" t="s">
        <v>42</v>
      </c>
      <c r="O133" s="77"/>
      <c r="P133" s="190">
        <f>O133*H133</f>
        <v>0</v>
      </c>
      <c r="Q133" s="190">
        <v>0.00055000000000000003</v>
      </c>
      <c r="R133" s="190">
        <f>Q133*H133</f>
        <v>0.13200000000000001</v>
      </c>
      <c r="S133" s="190">
        <v>0</v>
      </c>
      <c r="T133" s="191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192" t="s">
        <v>301</v>
      </c>
      <c r="AT133" s="192" t="s">
        <v>187</v>
      </c>
      <c r="AU133" s="192" t="s">
        <v>92</v>
      </c>
      <c r="AY133" s="19" t="s">
        <v>185</v>
      </c>
      <c r="BE133" s="193">
        <f>IF(N133="základní",J133,0)</f>
        <v>0</v>
      </c>
      <c r="BF133" s="193">
        <f>IF(N133="snížená",J133,0)</f>
        <v>0</v>
      </c>
      <c r="BG133" s="193">
        <f>IF(N133="zákl. přenesená",J133,0)</f>
        <v>0</v>
      </c>
      <c r="BH133" s="193">
        <f>IF(N133="sníž. přenesená",J133,0)</f>
        <v>0</v>
      </c>
      <c r="BI133" s="193">
        <f>IF(N133="nulová",J133,0)</f>
        <v>0</v>
      </c>
      <c r="BJ133" s="19" t="s">
        <v>92</v>
      </c>
      <c r="BK133" s="193">
        <f>ROUND(I133*H133,2)</f>
        <v>0</v>
      </c>
      <c r="BL133" s="19" t="s">
        <v>301</v>
      </c>
      <c r="BM133" s="192" t="s">
        <v>4755</v>
      </c>
    </row>
    <row r="134" s="2" customFormat="1">
      <c r="A134" s="38"/>
      <c r="B134" s="39"/>
      <c r="C134" s="38"/>
      <c r="D134" s="194" t="s">
        <v>193</v>
      </c>
      <c r="E134" s="38"/>
      <c r="F134" s="195" t="s">
        <v>4754</v>
      </c>
      <c r="G134" s="38"/>
      <c r="H134" s="38"/>
      <c r="I134" s="196"/>
      <c r="J134" s="38"/>
      <c r="K134" s="38"/>
      <c r="L134" s="39"/>
      <c r="M134" s="197"/>
      <c r="N134" s="198"/>
      <c r="O134" s="77"/>
      <c r="P134" s="77"/>
      <c r="Q134" s="77"/>
      <c r="R134" s="77"/>
      <c r="S134" s="77"/>
      <c r="T134" s="7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9" t="s">
        <v>193</v>
      </c>
      <c r="AU134" s="19" t="s">
        <v>92</v>
      </c>
    </row>
    <row r="135" s="2" customFormat="1" ht="24.15" customHeight="1">
      <c r="A135" s="38"/>
      <c r="B135" s="180"/>
      <c r="C135" s="181" t="s">
        <v>191</v>
      </c>
      <c r="D135" s="181" t="s">
        <v>187</v>
      </c>
      <c r="E135" s="182" t="s">
        <v>4756</v>
      </c>
      <c r="F135" s="183" t="s">
        <v>4757</v>
      </c>
      <c r="G135" s="184" t="s">
        <v>584</v>
      </c>
      <c r="H135" s="185">
        <v>170</v>
      </c>
      <c r="I135" s="186"/>
      <c r="J135" s="187">
        <f>ROUND(I135*H135,2)</f>
        <v>0</v>
      </c>
      <c r="K135" s="183" t="s">
        <v>1</v>
      </c>
      <c r="L135" s="39"/>
      <c r="M135" s="188" t="s">
        <v>1</v>
      </c>
      <c r="N135" s="189" t="s">
        <v>42</v>
      </c>
      <c r="O135" s="77"/>
      <c r="P135" s="190">
        <f>O135*H135</f>
        <v>0</v>
      </c>
      <c r="Q135" s="190">
        <v>0.00069999999999999999</v>
      </c>
      <c r="R135" s="190">
        <f>Q135*H135</f>
        <v>0.119</v>
      </c>
      <c r="S135" s="190">
        <v>0</v>
      </c>
      <c r="T135" s="191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192" t="s">
        <v>301</v>
      </c>
      <c r="AT135" s="192" t="s">
        <v>187</v>
      </c>
      <c r="AU135" s="192" t="s">
        <v>92</v>
      </c>
      <c r="AY135" s="19" t="s">
        <v>185</v>
      </c>
      <c r="BE135" s="193">
        <f>IF(N135="základní",J135,0)</f>
        <v>0</v>
      </c>
      <c r="BF135" s="193">
        <f>IF(N135="snížená",J135,0)</f>
        <v>0</v>
      </c>
      <c r="BG135" s="193">
        <f>IF(N135="zákl. přenesená",J135,0)</f>
        <v>0</v>
      </c>
      <c r="BH135" s="193">
        <f>IF(N135="sníž. přenesená",J135,0)</f>
        <v>0</v>
      </c>
      <c r="BI135" s="193">
        <f>IF(N135="nulová",J135,0)</f>
        <v>0</v>
      </c>
      <c r="BJ135" s="19" t="s">
        <v>92</v>
      </c>
      <c r="BK135" s="193">
        <f>ROUND(I135*H135,2)</f>
        <v>0</v>
      </c>
      <c r="BL135" s="19" t="s">
        <v>301</v>
      </c>
      <c r="BM135" s="192" t="s">
        <v>4758</v>
      </c>
    </row>
    <row r="136" s="2" customFormat="1">
      <c r="A136" s="38"/>
      <c r="B136" s="39"/>
      <c r="C136" s="38"/>
      <c r="D136" s="194" t="s">
        <v>193</v>
      </c>
      <c r="E136" s="38"/>
      <c r="F136" s="195" t="s">
        <v>4757</v>
      </c>
      <c r="G136" s="38"/>
      <c r="H136" s="38"/>
      <c r="I136" s="196"/>
      <c r="J136" s="38"/>
      <c r="K136" s="38"/>
      <c r="L136" s="39"/>
      <c r="M136" s="197"/>
      <c r="N136" s="198"/>
      <c r="O136" s="77"/>
      <c r="P136" s="77"/>
      <c r="Q136" s="77"/>
      <c r="R136" s="77"/>
      <c r="S136" s="77"/>
      <c r="T136" s="7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9" t="s">
        <v>193</v>
      </c>
      <c r="AU136" s="19" t="s">
        <v>92</v>
      </c>
    </row>
    <row r="137" s="2" customFormat="1" ht="24.15" customHeight="1">
      <c r="A137" s="38"/>
      <c r="B137" s="180"/>
      <c r="C137" s="181" t="s">
        <v>211</v>
      </c>
      <c r="D137" s="181" t="s">
        <v>187</v>
      </c>
      <c r="E137" s="182" t="s">
        <v>4759</v>
      </c>
      <c r="F137" s="183" t="s">
        <v>4760</v>
      </c>
      <c r="G137" s="184" t="s">
        <v>584</v>
      </c>
      <c r="H137" s="185">
        <v>100</v>
      </c>
      <c r="I137" s="186"/>
      <c r="J137" s="187">
        <f>ROUND(I137*H137,2)</f>
        <v>0</v>
      </c>
      <c r="K137" s="183" t="s">
        <v>1</v>
      </c>
      <c r="L137" s="39"/>
      <c r="M137" s="188" t="s">
        <v>1</v>
      </c>
      <c r="N137" s="189" t="s">
        <v>42</v>
      </c>
      <c r="O137" s="77"/>
      <c r="P137" s="190">
        <f>O137*H137</f>
        <v>0</v>
      </c>
      <c r="Q137" s="190">
        <v>0.00124</v>
      </c>
      <c r="R137" s="190">
        <f>Q137*H137</f>
        <v>0.124</v>
      </c>
      <c r="S137" s="190">
        <v>0</v>
      </c>
      <c r="T137" s="191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192" t="s">
        <v>301</v>
      </c>
      <c r="AT137" s="192" t="s">
        <v>187</v>
      </c>
      <c r="AU137" s="192" t="s">
        <v>92</v>
      </c>
      <c r="AY137" s="19" t="s">
        <v>185</v>
      </c>
      <c r="BE137" s="193">
        <f>IF(N137="základní",J137,0)</f>
        <v>0</v>
      </c>
      <c r="BF137" s="193">
        <f>IF(N137="snížená",J137,0)</f>
        <v>0</v>
      </c>
      <c r="BG137" s="193">
        <f>IF(N137="zákl. přenesená",J137,0)</f>
        <v>0</v>
      </c>
      <c r="BH137" s="193">
        <f>IF(N137="sníž. přenesená",J137,0)</f>
        <v>0</v>
      </c>
      <c r="BI137" s="193">
        <f>IF(N137="nulová",J137,0)</f>
        <v>0</v>
      </c>
      <c r="BJ137" s="19" t="s">
        <v>92</v>
      </c>
      <c r="BK137" s="193">
        <f>ROUND(I137*H137,2)</f>
        <v>0</v>
      </c>
      <c r="BL137" s="19" t="s">
        <v>301</v>
      </c>
      <c r="BM137" s="192" t="s">
        <v>4761</v>
      </c>
    </row>
    <row r="138" s="2" customFormat="1">
      <c r="A138" s="38"/>
      <c r="B138" s="39"/>
      <c r="C138" s="38"/>
      <c r="D138" s="194" t="s">
        <v>193</v>
      </c>
      <c r="E138" s="38"/>
      <c r="F138" s="195" t="s">
        <v>4760</v>
      </c>
      <c r="G138" s="38"/>
      <c r="H138" s="38"/>
      <c r="I138" s="196"/>
      <c r="J138" s="38"/>
      <c r="K138" s="38"/>
      <c r="L138" s="39"/>
      <c r="M138" s="197"/>
      <c r="N138" s="198"/>
      <c r="O138" s="77"/>
      <c r="P138" s="77"/>
      <c r="Q138" s="77"/>
      <c r="R138" s="77"/>
      <c r="S138" s="77"/>
      <c r="T138" s="7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T138" s="19" t="s">
        <v>193</v>
      </c>
      <c r="AU138" s="19" t="s">
        <v>92</v>
      </c>
    </row>
    <row r="139" s="2" customFormat="1" ht="24.15" customHeight="1">
      <c r="A139" s="38"/>
      <c r="B139" s="180"/>
      <c r="C139" s="181" t="s">
        <v>217</v>
      </c>
      <c r="D139" s="181" t="s">
        <v>187</v>
      </c>
      <c r="E139" s="182" t="s">
        <v>4762</v>
      </c>
      <c r="F139" s="183" t="s">
        <v>4763</v>
      </c>
      <c r="G139" s="184" t="s">
        <v>584</v>
      </c>
      <c r="H139" s="185">
        <v>85</v>
      </c>
      <c r="I139" s="186"/>
      <c r="J139" s="187">
        <f>ROUND(I139*H139,2)</f>
        <v>0</v>
      </c>
      <c r="K139" s="183" t="s">
        <v>1</v>
      </c>
      <c r="L139" s="39"/>
      <c r="M139" s="188" t="s">
        <v>1</v>
      </c>
      <c r="N139" s="189" t="s">
        <v>42</v>
      </c>
      <c r="O139" s="77"/>
      <c r="P139" s="190">
        <f>O139*H139</f>
        <v>0</v>
      </c>
      <c r="Q139" s="190">
        <v>0.0016100000000000001</v>
      </c>
      <c r="R139" s="190">
        <f>Q139*H139</f>
        <v>0.13685</v>
      </c>
      <c r="S139" s="190">
        <v>0</v>
      </c>
      <c r="T139" s="191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192" t="s">
        <v>301</v>
      </c>
      <c r="AT139" s="192" t="s">
        <v>187</v>
      </c>
      <c r="AU139" s="192" t="s">
        <v>92</v>
      </c>
      <c r="AY139" s="19" t="s">
        <v>185</v>
      </c>
      <c r="BE139" s="193">
        <f>IF(N139="základní",J139,0)</f>
        <v>0</v>
      </c>
      <c r="BF139" s="193">
        <f>IF(N139="snížená",J139,0)</f>
        <v>0</v>
      </c>
      <c r="BG139" s="193">
        <f>IF(N139="zákl. přenesená",J139,0)</f>
        <v>0</v>
      </c>
      <c r="BH139" s="193">
        <f>IF(N139="sníž. přenesená",J139,0)</f>
        <v>0</v>
      </c>
      <c r="BI139" s="193">
        <f>IF(N139="nulová",J139,0)</f>
        <v>0</v>
      </c>
      <c r="BJ139" s="19" t="s">
        <v>92</v>
      </c>
      <c r="BK139" s="193">
        <f>ROUND(I139*H139,2)</f>
        <v>0</v>
      </c>
      <c r="BL139" s="19" t="s">
        <v>301</v>
      </c>
      <c r="BM139" s="192" t="s">
        <v>4764</v>
      </c>
    </row>
    <row r="140" s="2" customFormat="1">
      <c r="A140" s="38"/>
      <c r="B140" s="39"/>
      <c r="C140" s="38"/>
      <c r="D140" s="194" t="s">
        <v>193</v>
      </c>
      <c r="E140" s="38"/>
      <c r="F140" s="195" t="s">
        <v>4763</v>
      </c>
      <c r="G140" s="38"/>
      <c r="H140" s="38"/>
      <c r="I140" s="196"/>
      <c r="J140" s="38"/>
      <c r="K140" s="38"/>
      <c r="L140" s="39"/>
      <c r="M140" s="197"/>
      <c r="N140" s="198"/>
      <c r="O140" s="77"/>
      <c r="P140" s="77"/>
      <c r="Q140" s="77"/>
      <c r="R140" s="77"/>
      <c r="S140" s="77"/>
      <c r="T140" s="7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9" t="s">
        <v>193</v>
      </c>
      <c r="AU140" s="19" t="s">
        <v>92</v>
      </c>
    </row>
    <row r="141" s="2" customFormat="1" ht="24.15" customHeight="1">
      <c r="A141" s="38"/>
      <c r="B141" s="180"/>
      <c r="C141" s="181" t="s">
        <v>222</v>
      </c>
      <c r="D141" s="181" t="s">
        <v>187</v>
      </c>
      <c r="E141" s="182" t="s">
        <v>4765</v>
      </c>
      <c r="F141" s="183" t="s">
        <v>4766</v>
      </c>
      <c r="G141" s="184" t="s">
        <v>584</v>
      </c>
      <c r="H141" s="185">
        <v>90</v>
      </c>
      <c r="I141" s="186"/>
      <c r="J141" s="187">
        <f>ROUND(I141*H141,2)</f>
        <v>0</v>
      </c>
      <c r="K141" s="183" t="s">
        <v>1</v>
      </c>
      <c r="L141" s="39"/>
      <c r="M141" s="188" t="s">
        <v>1</v>
      </c>
      <c r="N141" s="189" t="s">
        <v>42</v>
      </c>
      <c r="O141" s="77"/>
      <c r="P141" s="190">
        <f>O141*H141</f>
        <v>0</v>
      </c>
      <c r="Q141" s="190">
        <v>0.0019599999999999999</v>
      </c>
      <c r="R141" s="190">
        <f>Q141*H141</f>
        <v>0.1764</v>
      </c>
      <c r="S141" s="190">
        <v>0</v>
      </c>
      <c r="T141" s="191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192" t="s">
        <v>301</v>
      </c>
      <c r="AT141" s="192" t="s">
        <v>187</v>
      </c>
      <c r="AU141" s="192" t="s">
        <v>92</v>
      </c>
      <c r="AY141" s="19" t="s">
        <v>185</v>
      </c>
      <c r="BE141" s="193">
        <f>IF(N141="základní",J141,0)</f>
        <v>0</v>
      </c>
      <c r="BF141" s="193">
        <f>IF(N141="snížená",J141,0)</f>
        <v>0</v>
      </c>
      <c r="BG141" s="193">
        <f>IF(N141="zákl. přenesená",J141,0)</f>
        <v>0</v>
      </c>
      <c r="BH141" s="193">
        <f>IF(N141="sníž. přenesená",J141,0)</f>
        <v>0</v>
      </c>
      <c r="BI141" s="193">
        <f>IF(N141="nulová",J141,0)</f>
        <v>0</v>
      </c>
      <c r="BJ141" s="19" t="s">
        <v>92</v>
      </c>
      <c r="BK141" s="193">
        <f>ROUND(I141*H141,2)</f>
        <v>0</v>
      </c>
      <c r="BL141" s="19" t="s">
        <v>301</v>
      </c>
      <c r="BM141" s="192" t="s">
        <v>4767</v>
      </c>
    </row>
    <row r="142" s="2" customFormat="1">
      <c r="A142" s="38"/>
      <c r="B142" s="39"/>
      <c r="C142" s="38"/>
      <c r="D142" s="194" t="s">
        <v>193</v>
      </c>
      <c r="E142" s="38"/>
      <c r="F142" s="195" t="s">
        <v>4766</v>
      </c>
      <c r="G142" s="38"/>
      <c r="H142" s="38"/>
      <c r="I142" s="196"/>
      <c r="J142" s="38"/>
      <c r="K142" s="38"/>
      <c r="L142" s="39"/>
      <c r="M142" s="197"/>
      <c r="N142" s="198"/>
      <c r="O142" s="77"/>
      <c r="P142" s="77"/>
      <c r="Q142" s="77"/>
      <c r="R142" s="77"/>
      <c r="S142" s="77"/>
      <c r="T142" s="7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9" t="s">
        <v>193</v>
      </c>
      <c r="AU142" s="19" t="s">
        <v>92</v>
      </c>
    </row>
    <row r="143" s="2" customFormat="1" ht="21.75" customHeight="1">
      <c r="A143" s="38"/>
      <c r="B143" s="180"/>
      <c r="C143" s="181" t="s">
        <v>229</v>
      </c>
      <c r="D143" s="181" t="s">
        <v>187</v>
      </c>
      <c r="E143" s="182" t="s">
        <v>4768</v>
      </c>
      <c r="F143" s="183" t="s">
        <v>4769</v>
      </c>
      <c r="G143" s="184" t="s">
        <v>584</v>
      </c>
      <c r="H143" s="185">
        <v>60</v>
      </c>
      <c r="I143" s="186"/>
      <c r="J143" s="187">
        <f>ROUND(I143*H143,2)</f>
        <v>0</v>
      </c>
      <c r="K143" s="183" t="s">
        <v>1</v>
      </c>
      <c r="L143" s="39"/>
      <c r="M143" s="188" t="s">
        <v>1</v>
      </c>
      <c r="N143" s="189" t="s">
        <v>42</v>
      </c>
      <c r="O143" s="77"/>
      <c r="P143" s="190">
        <f>O143*H143</f>
        <v>0</v>
      </c>
      <c r="Q143" s="190">
        <v>0.0034399999999999999</v>
      </c>
      <c r="R143" s="190">
        <f>Q143*H143</f>
        <v>0.2064</v>
      </c>
      <c r="S143" s="190">
        <v>0</v>
      </c>
      <c r="T143" s="191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192" t="s">
        <v>301</v>
      </c>
      <c r="AT143" s="192" t="s">
        <v>187</v>
      </c>
      <c r="AU143" s="192" t="s">
        <v>92</v>
      </c>
      <c r="AY143" s="19" t="s">
        <v>185</v>
      </c>
      <c r="BE143" s="193">
        <f>IF(N143="základní",J143,0)</f>
        <v>0</v>
      </c>
      <c r="BF143" s="193">
        <f>IF(N143="snížená",J143,0)</f>
        <v>0</v>
      </c>
      <c r="BG143" s="193">
        <f>IF(N143="zákl. přenesená",J143,0)</f>
        <v>0</v>
      </c>
      <c r="BH143" s="193">
        <f>IF(N143="sníž. přenesená",J143,0)</f>
        <v>0</v>
      </c>
      <c r="BI143" s="193">
        <f>IF(N143="nulová",J143,0)</f>
        <v>0</v>
      </c>
      <c r="BJ143" s="19" t="s">
        <v>92</v>
      </c>
      <c r="BK143" s="193">
        <f>ROUND(I143*H143,2)</f>
        <v>0</v>
      </c>
      <c r="BL143" s="19" t="s">
        <v>301</v>
      </c>
      <c r="BM143" s="192" t="s">
        <v>4770</v>
      </c>
    </row>
    <row r="144" s="2" customFormat="1">
      <c r="A144" s="38"/>
      <c r="B144" s="39"/>
      <c r="C144" s="38"/>
      <c r="D144" s="194" t="s">
        <v>193</v>
      </c>
      <c r="E144" s="38"/>
      <c r="F144" s="195" t="s">
        <v>4769</v>
      </c>
      <c r="G144" s="38"/>
      <c r="H144" s="38"/>
      <c r="I144" s="196"/>
      <c r="J144" s="38"/>
      <c r="K144" s="38"/>
      <c r="L144" s="39"/>
      <c r="M144" s="197"/>
      <c r="N144" s="198"/>
      <c r="O144" s="77"/>
      <c r="P144" s="77"/>
      <c r="Q144" s="77"/>
      <c r="R144" s="77"/>
      <c r="S144" s="77"/>
      <c r="T144" s="7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9" t="s">
        <v>193</v>
      </c>
      <c r="AU144" s="19" t="s">
        <v>92</v>
      </c>
    </row>
    <row r="145" s="2" customFormat="1" ht="16.5" customHeight="1">
      <c r="A145" s="38"/>
      <c r="B145" s="180"/>
      <c r="C145" s="181" t="s">
        <v>234</v>
      </c>
      <c r="D145" s="181" t="s">
        <v>187</v>
      </c>
      <c r="E145" s="182" t="s">
        <v>4771</v>
      </c>
      <c r="F145" s="183" t="s">
        <v>4772</v>
      </c>
      <c r="G145" s="184" t="s">
        <v>584</v>
      </c>
      <c r="H145" s="185">
        <v>1</v>
      </c>
      <c r="I145" s="186"/>
      <c r="J145" s="187">
        <f>ROUND(I145*H145,2)</f>
        <v>0</v>
      </c>
      <c r="K145" s="183" t="s">
        <v>1</v>
      </c>
      <c r="L145" s="39"/>
      <c r="M145" s="188" t="s">
        <v>1</v>
      </c>
      <c r="N145" s="189" t="s">
        <v>42</v>
      </c>
      <c r="O145" s="77"/>
      <c r="P145" s="190">
        <f>O145*H145</f>
        <v>0</v>
      </c>
      <c r="Q145" s="190">
        <v>0</v>
      </c>
      <c r="R145" s="190">
        <f>Q145*H145</f>
        <v>0</v>
      </c>
      <c r="S145" s="190">
        <v>0</v>
      </c>
      <c r="T145" s="191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192" t="s">
        <v>301</v>
      </c>
      <c r="AT145" s="192" t="s">
        <v>187</v>
      </c>
      <c r="AU145" s="192" t="s">
        <v>92</v>
      </c>
      <c r="AY145" s="19" t="s">
        <v>185</v>
      </c>
      <c r="BE145" s="193">
        <f>IF(N145="základní",J145,0)</f>
        <v>0</v>
      </c>
      <c r="BF145" s="193">
        <f>IF(N145="snížená",J145,0)</f>
        <v>0</v>
      </c>
      <c r="BG145" s="193">
        <f>IF(N145="zákl. přenesená",J145,0)</f>
        <v>0</v>
      </c>
      <c r="BH145" s="193">
        <f>IF(N145="sníž. přenesená",J145,0)</f>
        <v>0</v>
      </c>
      <c r="BI145" s="193">
        <f>IF(N145="nulová",J145,0)</f>
        <v>0</v>
      </c>
      <c r="BJ145" s="19" t="s">
        <v>92</v>
      </c>
      <c r="BK145" s="193">
        <f>ROUND(I145*H145,2)</f>
        <v>0</v>
      </c>
      <c r="BL145" s="19" t="s">
        <v>301</v>
      </c>
      <c r="BM145" s="192" t="s">
        <v>4773</v>
      </c>
    </row>
    <row r="146" s="2" customFormat="1">
      <c r="A146" s="38"/>
      <c r="B146" s="39"/>
      <c r="C146" s="38"/>
      <c r="D146" s="194" t="s">
        <v>193</v>
      </c>
      <c r="E146" s="38"/>
      <c r="F146" s="195" t="s">
        <v>4772</v>
      </c>
      <c r="G146" s="38"/>
      <c r="H146" s="38"/>
      <c r="I146" s="196"/>
      <c r="J146" s="38"/>
      <c r="K146" s="38"/>
      <c r="L146" s="39"/>
      <c r="M146" s="197"/>
      <c r="N146" s="198"/>
      <c r="O146" s="77"/>
      <c r="P146" s="77"/>
      <c r="Q146" s="77"/>
      <c r="R146" s="77"/>
      <c r="S146" s="77"/>
      <c r="T146" s="7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T146" s="19" t="s">
        <v>193</v>
      </c>
      <c r="AU146" s="19" t="s">
        <v>92</v>
      </c>
    </row>
    <row r="147" s="2" customFormat="1" ht="24.15" customHeight="1">
      <c r="A147" s="38"/>
      <c r="B147" s="180"/>
      <c r="C147" s="181" t="s">
        <v>239</v>
      </c>
      <c r="D147" s="181" t="s">
        <v>187</v>
      </c>
      <c r="E147" s="182" t="s">
        <v>4774</v>
      </c>
      <c r="F147" s="183" t="s">
        <v>4775</v>
      </c>
      <c r="G147" s="184" t="s">
        <v>584</v>
      </c>
      <c r="H147" s="185">
        <v>1</v>
      </c>
      <c r="I147" s="186"/>
      <c r="J147" s="187">
        <f>ROUND(I147*H147,2)</f>
        <v>0</v>
      </c>
      <c r="K147" s="183" t="s">
        <v>1</v>
      </c>
      <c r="L147" s="39"/>
      <c r="M147" s="188" t="s">
        <v>1</v>
      </c>
      <c r="N147" s="189" t="s">
        <v>42</v>
      </c>
      <c r="O147" s="77"/>
      <c r="P147" s="190">
        <f>O147*H147</f>
        <v>0</v>
      </c>
      <c r="Q147" s="190">
        <v>0</v>
      </c>
      <c r="R147" s="190">
        <f>Q147*H147</f>
        <v>0</v>
      </c>
      <c r="S147" s="190">
        <v>0</v>
      </c>
      <c r="T147" s="191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192" t="s">
        <v>301</v>
      </c>
      <c r="AT147" s="192" t="s">
        <v>187</v>
      </c>
      <c r="AU147" s="192" t="s">
        <v>92</v>
      </c>
      <c r="AY147" s="19" t="s">
        <v>185</v>
      </c>
      <c r="BE147" s="193">
        <f>IF(N147="základní",J147,0)</f>
        <v>0</v>
      </c>
      <c r="BF147" s="193">
        <f>IF(N147="snížená",J147,0)</f>
        <v>0</v>
      </c>
      <c r="BG147" s="193">
        <f>IF(N147="zákl. přenesená",J147,0)</f>
        <v>0</v>
      </c>
      <c r="BH147" s="193">
        <f>IF(N147="sníž. přenesená",J147,0)</f>
        <v>0</v>
      </c>
      <c r="BI147" s="193">
        <f>IF(N147="nulová",J147,0)</f>
        <v>0</v>
      </c>
      <c r="BJ147" s="19" t="s">
        <v>92</v>
      </c>
      <c r="BK147" s="193">
        <f>ROUND(I147*H147,2)</f>
        <v>0</v>
      </c>
      <c r="BL147" s="19" t="s">
        <v>301</v>
      </c>
      <c r="BM147" s="192" t="s">
        <v>4776</v>
      </c>
    </row>
    <row r="148" s="2" customFormat="1">
      <c r="A148" s="38"/>
      <c r="B148" s="39"/>
      <c r="C148" s="38"/>
      <c r="D148" s="194" t="s">
        <v>193</v>
      </c>
      <c r="E148" s="38"/>
      <c r="F148" s="195" t="s">
        <v>4775</v>
      </c>
      <c r="G148" s="38"/>
      <c r="H148" s="38"/>
      <c r="I148" s="196"/>
      <c r="J148" s="38"/>
      <c r="K148" s="38"/>
      <c r="L148" s="39"/>
      <c r="M148" s="197"/>
      <c r="N148" s="198"/>
      <c r="O148" s="77"/>
      <c r="P148" s="77"/>
      <c r="Q148" s="77"/>
      <c r="R148" s="77"/>
      <c r="S148" s="77"/>
      <c r="T148" s="7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9" t="s">
        <v>193</v>
      </c>
      <c r="AU148" s="19" t="s">
        <v>92</v>
      </c>
    </row>
    <row r="149" s="2" customFormat="1" ht="33" customHeight="1">
      <c r="A149" s="38"/>
      <c r="B149" s="180"/>
      <c r="C149" s="181" t="s">
        <v>245</v>
      </c>
      <c r="D149" s="181" t="s">
        <v>187</v>
      </c>
      <c r="E149" s="182" t="s">
        <v>4777</v>
      </c>
      <c r="F149" s="183" t="s">
        <v>4778</v>
      </c>
      <c r="G149" s="184" t="s">
        <v>584</v>
      </c>
      <c r="H149" s="185">
        <v>1220</v>
      </c>
      <c r="I149" s="186"/>
      <c r="J149" s="187">
        <f>ROUND(I149*H149,2)</f>
        <v>0</v>
      </c>
      <c r="K149" s="183" t="s">
        <v>1</v>
      </c>
      <c r="L149" s="39"/>
      <c r="M149" s="188" t="s">
        <v>1</v>
      </c>
      <c r="N149" s="189" t="s">
        <v>42</v>
      </c>
      <c r="O149" s="77"/>
      <c r="P149" s="190">
        <f>O149*H149</f>
        <v>0</v>
      </c>
      <c r="Q149" s="190">
        <v>4.0000000000000003E-05</v>
      </c>
      <c r="R149" s="190">
        <f>Q149*H149</f>
        <v>0.048800000000000003</v>
      </c>
      <c r="S149" s="190">
        <v>0</v>
      </c>
      <c r="T149" s="191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192" t="s">
        <v>301</v>
      </c>
      <c r="AT149" s="192" t="s">
        <v>187</v>
      </c>
      <c r="AU149" s="192" t="s">
        <v>92</v>
      </c>
      <c r="AY149" s="19" t="s">
        <v>185</v>
      </c>
      <c r="BE149" s="193">
        <f>IF(N149="základní",J149,0)</f>
        <v>0</v>
      </c>
      <c r="BF149" s="193">
        <f>IF(N149="snížená",J149,0)</f>
        <v>0</v>
      </c>
      <c r="BG149" s="193">
        <f>IF(N149="zákl. přenesená",J149,0)</f>
        <v>0</v>
      </c>
      <c r="BH149" s="193">
        <f>IF(N149="sníž. přenesená",J149,0)</f>
        <v>0</v>
      </c>
      <c r="BI149" s="193">
        <f>IF(N149="nulová",J149,0)</f>
        <v>0</v>
      </c>
      <c r="BJ149" s="19" t="s">
        <v>92</v>
      </c>
      <c r="BK149" s="193">
        <f>ROUND(I149*H149,2)</f>
        <v>0</v>
      </c>
      <c r="BL149" s="19" t="s">
        <v>301</v>
      </c>
      <c r="BM149" s="192" t="s">
        <v>4779</v>
      </c>
    </row>
    <row r="150" s="2" customFormat="1">
      <c r="A150" s="38"/>
      <c r="B150" s="39"/>
      <c r="C150" s="38"/>
      <c r="D150" s="194" t="s">
        <v>193</v>
      </c>
      <c r="E150" s="38"/>
      <c r="F150" s="195" t="s">
        <v>4778</v>
      </c>
      <c r="G150" s="38"/>
      <c r="H150" s="38"/>
      <c r="I150" s="196"/>
      <c r="J150" s="38"/>
      <c r="K150" s="38"/>
      <c r="L150" s="39"/>
      <c r="M150" s="197"/>
      <c r="N150" s="198"/>
      <c r="O150" s="77"/>
      <c r="P150" s="77"/>
      <c r="Q150" s="77"/>
      <c r="R150" s="77"/>
      <c r="S150" s="77"/>
      <c r="T150" s="7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9" t="s">
        <v>193</v>
      </c>
      <c r="AU150" s="19" t="s">
        <v>92</v>
      </c>
    </row>
    <row r="151" s="13" customFormat="1">
      <c r="A151" s="13"/>
      <c r="B151" s="199"/>
      <c r="C151" s="13"/>
      <c r="D151" s="194" t="s">
        <v>194</v>
      </c>
      <c r="E151" s="200" t="s">
        <v>1</v>
      </c>
      <c r="F151" s="201" t="s">
        <v>4780</v>
      </c>
      <c r="G151" s="13"/>
      <c r="H151" s="202">
        <v>1220</v>
      </c>
      <c r="I151" s="203"/>
      <c r="J151" s="13"/>
      <c r="K151" s="13"/>
      <c r="L151" s="199"/>
      <c r="M151" s="204"/>
      <c r="N151" s="205"/>
      <c r="O151" s="205"/>
      <c r="P151" s="205"/>
      <c r="Q151" s="205"/>
      <c r="R151" s="205"/>
      <c r="S151" s="205"/>
      <c r="T151" s="206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00" t="s">
        <v>194</v>
      </c>
      <c r="AU151" s="200" t="s">
        <v>92</v>
      </c>
      <c r="AV151" s="13" t="s">
        <v>92</v>
      </c>
      <c r="AW151" s="13" t="s">
        <v>32</v>
      </c>
      <c r="AX151" s="13" t="s">
        <v>76</v>
      </c>
      <c r="AY151" s="200" t="s">
        <v>185</v>
      </c>
    </row>
    <row r="152" s="15" customFormat="1">
      <c r="A152" s="15"/>
      <c r="B152" s="226"/>
      <c r="C152" s="15"/>
      <c r="D152" s="194" t="s">
        <v>194</v>
      </c>
      <c r="E152" s="227" t="s">
        <v>1</v>
      </c>
      <c r="F152" s="228" t="s">
        <v>276</v>
      </c>
      <c r="G152" s="15"/>
      <c r="H152" s="229">
        <v>1220</v>
      </c>
      <c r="I152" s="230"/>
      <c r="J152" s="15"/>
      <c r="K152" s="15"/>
      <c r="L152" s="226"/>
      <c r="M152" s="231"/>
      <c r="N152" s="232"/>
      <c r="O152" s="232"/>
      <c r="P152" s="232"/>
      <c r="Q152" s="232"/>
      <c r="R152" s="232"/>
      <c r="S152" s="232"/>
      <c r="T152" s="233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T152" s="227" t="s">
        <v>194</v>
      </c>
      <c r="AU152" s="227" t="s">
        <v>92</v>
      </c>
      <c r="AV152" s="15" t="s">
        <v>191</v>
      </c>
      <c r="AW152" s="15" t="s">
        <v>32</v>
      </c>
      <c r="AX152" s="15" t="s">
        <v>84</v>
      </c>
      <c r="AY152" s="227" t="s">
        <v>185</v>
      </c>
    </row>
    <row r="153" s="2" customFormat="1" ht="37.8" customHeight="1">
      <c r="A153" s="38"/>
      <c r="B153" s="180"/>
      <c r="C153" s="181" t="s">
        <v>8</v>
      </c>
      <c r="D153" s="181" t="s">
        <v>187</v>
      </c>
      <c r="E153" s="182" t="s">
        <v>4781</v>
      </c>
      <c r="F153" s="183" t="s">
        <v>4782</v>
      </c>
      <c r="G153" s="184" t="s">
        <v>584</v>
      </c>
      <c r="H153" s="185">
        <v>100</v>
      </c>
      <c r="I153" s="186"/>
      <c r="J153" s="187">
        <f>ROUND(I153*H153,2)</f>
        <v>0</v>
      </c>
      <c r="K153" s="183" t="s">
        <v>1</v>
      </c>
      <c r="L153" s="39"/>
      <c r="M153" s="188" t="s">
        <v>1</v>
      </c>
      <c r="N153" s="189" t="s">
        <v>42</v>
      </c>
      <c r="O153" s="77"/>
      <c r="P153" s="190">
        <f>O153*H153</f>
        <v>0</v>
      </c>
      <c r="Q153" s="190">
        <v>0.00024000000000000001</v>
      </c>
      <c r="R153" s="190">
        <f>Q153*H153</f>
        <v>0.024</v>
      </c>
      <c r="S153" s="190">
        <v>0</v>
      </c>
      <c r="T153" s="191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192" t="s">
        <v>301</v>
      </c>
      <c r="AT153" s="192" t="s">
        <v>187</v>
      </c>
      <c r="AU153" s="192" t="s">
        <v>92</v>
      </c>
      <c r="AY153" s="19" t="s">
        <v>185</v>
      </c>
      <c r="BE153" s="193">
        <f>IF(N153="základní",J153,0)</f>
        <v>0</v>
      </c>
      <c r="BF153" s="193">
        <f>IF(N153="snížená",J153,0)</f>
        <v>0</v>
      </c>
      <c r="BG153" s="193">
        <f>IF(N153="zákl. přenesená",J153,0)</f>
        <v>0</v>
      </c>
      <c r="BH153" s="193">
        <f>IF(N153="sníž. přenesená",J153,0)</f>
        <v>0</v>
      </c>
      <c r="BI153" s="193">
        <f>IF(N153="nulová",J153,0)</f>
        <v>0</v>
      </c>
      <c r="BJ153" s="19" t="s">
        <v>92</v>
      </c>
      <c r="BK153" s="193">
        <f>ROUND(I153*H153,2)</f>
        <v>0</v>
      </c>
      <c r="BL153" s="19" t="s">
        <v>301</v>
      </c>
      <c r="BM153" s="192" t="s">
        <v>4783</v>
      </c>
    </row>
    <row r="154" s="2" customFormat="1">
      <c r="A154" s="38"/>
      <c r="B154" s="39"/>
      <c r="C154" s="38"/>
      <c r="D154" s="194" t="s">
        <v>193</v>
      </c>
      <c r="E154" s="38"/>
      <c r="F154" s="195" t="s">
        <v>4782</v>
      </c>
      <c r="G154" s="38"/>
      <c r="H154" s="38"/>
      <c r="I154" s="196"/>
      <c r="J154" s="38"/>
      <c r="K154" s="38"/>
      <c r="L154" s="39"/>
      <c r="M154" s="197"/>
      <c r="N154" s="198"/>
      <c r="O154" s="77"/>
      <c r="P154" s="77"/>
      <c r="Q154" s="77"/>
      <c r="R154" s="77"/>
      <c r="S154" s="77"/>
      <c r="T154" s="7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T154" s="19" t="s">
        <v>193</v>
      </c>
      <c r="AU154" s="19" t="s">
        <v>92</v>
      </c>
    </row>
    <row r="155" s="2" customFormat="1" ht="37.8" customHeight="1">
      <c r="A155" s="38"/>
      <c r="B155" s="180"/>
      <c r="C155" s="181" t="s">
        <v>255</v>
      </c>
      <c r="D155" s="181" t="s">
        <v>187</v>
      </c>
      <c r="E155" s="182" t="s">
        <v>4784</v>
      </c>
      <c r="F155" s="183" t="s">
        <v>4785</v>
      </c>
      <c r="G155" s="184" t="s">
        <v>584</v>
      </c>
      <c r="H155" s="185">
        <v>235</v>
      </c>
      <c r="I155" s="186"/>
      <c r="J155" s="187">
        <f>ROUND(I155*H155,2)</f>
        <v>0</v>
      </c>
      <c r="K155" s="183" t="s">
        <v>1</v>
      </c>
      <c r="L155" s="39"/>
      <c r="M155" s="188" t="s">
        <v>1</v>
      </c>
      <c r="N155" s="189" t="s">
        <v>42</v>
      </c>
      <c r="O155" s="77"/>
      <c r="P155" s="190">
        <f>O155*H155</f>
        <v>0</v>
      </c>
      <c r="Q155" s="190">
        <v>0.00027</v>
      </c>
      <c r="R155" s="190">
        <f>Q155*H155</f>
        <v>0.063450000000000006</v>
      </c>
      <c r="S155" s="190">
        <v>0</v>
      </c>
      <c r="T155" s="191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192" t="s">
        <v>301</v>
      </c>
      <c r="AT155" s="192" t="s">
        <v>187</v>
      </c>
      <c r="AU155" s="192" t="s">
        <v>92</v>
      </c>
      <c r="AY155" s="19" t="s">
        <v>185</v>
      </c>
      <c r="BE155" s="193">
        <f>IF(N155="základní",J155,0)</f>
        <v>0</v>
      </c>
      <c r="BF155" s="193">
        <f>IF(N155="snížená",J155,0)</f>
        <v>0</v>
      </c>
      <c r="BG155" s="193">
        <f>IF(N155="zákl. přenesená",J155,0)</f>
        <v>0</v>
      </c>
      <c r="BH155" s="193">
        <f>IF(N155="sníž. přenesená",J155,0)</f>
        <v>0</v>
      </c>
      <c r="BI155" s="193">
        <f>IF(N155="nulová",J155,0)</f>
        <v>0</v>
      </c>
      <c r="BJ155" s="19" t="s">
        <v>92</v>
      </c>
      <c r="BK155" s="193">
        <f>ROUND(I155*H155,2)</f>
        <v>0</v>
      </c>
      <c r="BL155" s="19" t="s">
        <v>301</v>
      </c>
      <c r="BM155" s="192" t="s">
        <v>4786</v>
      </c>
    </row>
    <row r="156" s="2" customFormat="1">
      <c r="A156" s="38"/>
      <c r="B156" s="39"/>
      <c r="C156" s="38"/>
      <c r="D156" s="194" t="s">
        <v>193</v>
      </c>
      <c r="E156" s="38"/>
      <c r="F156" s="195" t="s">
        <v>4785</v>
      </c>
      <c r="G156" s="38"/>
      <c r="H156" s="38"/>
      <c r="I156" s="196"/>
      <c r="J156" s="38"/>
      <c r="K156" s="38"/>
      <c r="L156" s="39"/>
      <c r="M156" s="197"/>
      <c r="N156" s="198"/>
      <c r="O156" s="77"/>
      <c r="P156" s="77"/>
      <c r="Q156" s="77"/>
      <c r="R156" s="77"/>
      <c r="S156" s="77"/>
      <c r="T156" s="7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9" t="s">
        <v>193</v>
      </c>
      <c r="AU156" s="19" t="s">
        <v>92</v>
      </c>
    </row>
    <row r="157" s="13" customFormat="1">
      <c r="A157" s="13"/>
      <c r="B157" s="199"/>
      <c r="C157" s="13"/>
      <c r="D157" s="194" t="s">
        <v>194</v>
      </c>
      <c r="E157" s="200" t="s">
        <v>1</v>
      </c>
      <c r="F157" s="201" t="s">
        <v>4787</v>
      </c>
      <c r="G157" s="13"/>
      <c r="H157" s="202">
        <v>235</v>
      </c>
      <c r="I157" s="203"/>
      <c r="J157" s="13"/>
      <c r="K157" s="13"/>
      <c r="L157" s="199"/>
      <c r="M157" s="204"/>
      <c r="N157" s="205"/>
      <c r="O157" s="205"/>
      <c r="P157" s="205"/>
      <c r="Q157" s="205"/>
      <c r="R157" s="205"/>
      <c r="S157" s="205"/>
      <c r="T157" s="206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00" t="s">
        <v>194</v>
      </c>
      <c r="AU157" s="200" t="s">
        <v>92</v>
      </c>
      <c r="AV157" s="13" t="s">
        <v>92</v>
      </c>
      <c r="AW157" s="13" t="s">
        <v>32</v>
      </c>
      <c r="AX157" s="13" t="s">
        <v>76</v>
      </c>
      <c r="AY157" s="200" t="s">
        <v>185</v>
      </c>
    </row>
    <row r="158" s="15" customFormat="1">
      <c r="A158" s="15"/>
      <c r="B158" s="226"/>
      <c r="C158" s="15"/>
      <c r="D158" s="194" t="s">
        <v>194</v>
      </c>
      <c r="E158" s="227" t="s">
        <v>1</v>
      </c>
      <c r="F158" s="228" t="s">
        <v>276</v>
      </c>
      <c r="G158" s="15"/>
      <c r="H158" s="229">
        <v>235</v>
      </c>
      <c r="I158" s="230"/>
      <c r="J158" s="15"/>
      <c r="K158" s="15"/>
      <c r="L158" s="226"/>
      <c r="M158" s="231"/>
      <c r="N158" s="232"/>
      <c r="O158" s="232"/>
      <c r="P158" s="232"/>
      <c r="Q158" s="232"/>
      <c r="R158" s="232"/>
      <c r="S158" s="232"/>
      <c r="T158" s="233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T158" s="227" t="s">
        <v>194</v>
      </c>
      <c r="AU158" s="227" t="s">
        <v>92</v>
      </c>
      <c r="AV158" s="15" t="s">
        <v>191</v>
      </c>
      <c r="AW158" s="15" t="s">
        <v>32</v>
      </c>
      <c r="AX158" s="15" t="s">
        <v>84</v>
      </c>
      <c r="AY158" s="227" t="s">
        <v>185</v>
      </c>
    </row>
    <row r="159" s="12" customFormat="1" ht="22.8" customHeight="1">
      <c r="A159" s="12"/>
      <c r="B159" s="167"/>
      <c r="C159" s="12"/>
      <c r="D159" s="168" t="s">
        <v>75</v>
      </c>
      <c r="E159" s="178" t="s">
        <v>4788</v>
      </c>
      <c r="F159" s="178" t="s">
        <v>4789</v>
      </c>
      <c r="G159" s="12"/>
      <c r="H159" s="12"/>
      <c r="I159" s="170"/>
      <c r="J159" s="179">
        <f>BK159</f>
        <v>0</v>
      </c>
      <c r="K159" s="12"/>
      <c r="L159" s="167"/>
      <c r="M159" s="172"/>
      <c r="N159" s="173"/>
      <c r="O159" s="173"/>
      <c r="P159" s="174">
        <f>SUM(P160:P169)</f>
        <v>0</v>
      </c>
      <c r="Q159" s="173"/>
      <c r="R159" s="174">
        <f>SUM(R160:R169)</f>
        <v>0.055640000000000002</v>
      </c>
      <c r="S159" s="173"/>
      <c r="T159" s="175">
        <f>SUM(T160:T169)</f>
        <v>0</v>
      </c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R159" s="168" t="s">
        <v>92</v>
      </c>
      <c r="AT159" s="176" t="s">
        <v>75</v>
      </c>
      <c r="AU159" s="176" t="s">
        <v>84</v>
      </c>
      <c r="AY159" s="168" t="s">
        <v>185</v>
      </c>
      <c r="BK159" s="177">
        <f>SUM(BK160:BK169)</f>
        <v>0</v>
      </c>
    </row>
    <row r="160" s="2" customFormat="1" ht="37.8" customHeight="1">
      <c r="A160" s="38"/>
      <c r="B160" s="180"/>
      <c r="C160" s="181" t="s">
        <v>278</v>
      </c>
      <c r="D160" s="181" t="s">
        <v>187</v>
      </c>
      <c r="E160" s="182" t="s">
        <v>4790</v>
      </c>
      <c r="F160" s="183" t="s">
        <v>4791</v>
      </c>
      <c r="G160" s="184" t="s">
        <v>383</v>
      </c>
      <c r="H160" s="185">
        <v>16</v>
      </c>
      <c r="I160" s="186"/>
      <c r="J160" s="187">
        <f>ROUND(I160*H160,2)</f>
        <v>0</v>
      </c>
      <c r="K160" s="183" t="s">
        <v>1</v>
      </c>
      <c r="L160" s="39"/>
      <c r="M160" s="188" t="s">
        <v>1</v>
      </c>
      <c r="N160" s="189" t="s">
        <v>42</v>
      </c>
      <c r="O160" s="77"/>
      <c r="P160" s="190">
        <f>O160*H160</f>
        <v>0</v>
      </c>
      <c r="Q160" s="190">
        <v>0.00029</v>
      </c>
      <c r="R160" s="190">
        <f>Q160*H160</f>
        <v>0.00464</v>
      </c>
      <c r="S160" s="190">
        <v>0</v>
      </c>
      <c r="T160" s="191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192" t="s">
        <v>301</v>
      </c>
      <c r="AT160" s="192" t="s">
        <v>187</v>
      </c>
      <c r="AU160" s="192" t="s">
        <v>92</v>
      </c>
      <c r="AY160" s="19" t="s">
        <v>185</v>
      </c>
      <c r="BE160" s="193">
        <f>IF(N160="základní",J160,0)</f>
        <v>0</v>
      </c>
      <c r="BF160" s="193">
        <f>IF(N160="snížená",J160,0)</f>
        <v>0</v>
      </c>
      <c r="BG160" s="193">
        <f>IF(N160="zákl. přenesená",J160,0)</f>
        <v>0</v>
      </c>
      <c r="BH160" s="193">
        <f>IF(N160="sníž. přenesená",J160,0)</f>
        <v>0</v>
      </c>
      <c r="BI160" s="193">
        <f>IF(N160="nulová",J160,0)</f>
        <v>0</v>
      </c>
      <c r="BJ160" s="19" t="s">
        <v>92</v>
      </c>
      <c r="BK160" s="193">
        <f>ROUND(I160*H160,2)</f>
        <v>0</v>
      </c>
      <c r="BL160" s="19" t="s">
        <v>301</v>
      </c>
      <c r="BM160" s="192" t="s">
        <v>4792</v>
      </c>
    </row>
    <row r="161" s="2" customFormat="1">
      <c r="A161" s="38"/>
      <c r="B161" s="39"/>
      <c r="C161" s="38"/>
      <c r="D161" s="194" t="s">
        <v>193</v>
      </c>
      <c r="E161" s="38"/>
      <c r="F161" s="195" t="s">
        <v>4791</v>
      </c>
      <c r="G161" s="38"/>
      <c r="H161" s="38"/>
      <c r="I161" s="196"/>
      <c r="J161" s="38"/>
      <c r="K161" s="38"/>
      <c r="L161" s="39"/>
      <c r="M161" s="197"/>
      <c r="N161" s="198"/>
      <c r="O161" s="77"/>
      <c r="P161" s="77"/>
      <c r="Q161" s="77"/>
      <c r="R161" s="77"/>
      <c r="S161" s="77"/>
      <c r="T161" s="7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9" t="s">
        <v>193</v>
      </c>
      <c r="AU161" s="19" t="s">
        <v>92</v>
      </c>
    </row>
    <row r="162" s="2" customFormat="1" ht="24.15" customHeight="1">
      <c r="A162" s="38"/>
      <c r="B162" s="180"/>
      <c r="C162" s="181" t="s">
        <v>296</v>
      </c>
      <c r="D162" s="181" t="s">
        <v>187</v>
      </c>
      <c r="E162" s="182" t="s">
        <v>4793</v>
      </c>
      <c r="F162" s="183" t="s">
        <v>4794</v>
      </c>
      <c r="G162" s="184" t="s">
        <v>383</v>
      </c>
      <c r="H162" s="185">
        <v>51</v>
      </c>
      <c r="I162" s="186"/>
      <c r="J162" s="187">
        <f>ROUND(I162*H162,2)</f>
        <v>0</v>
      </c>
      <c r="K162" s="183" t="s">
        <v>1</v>
      </c>
      <c r="L162" s="39"/>
      <c r="M162" s="188" t="s">
        <v>1</v>
      </c>
      <c r="N162" s="189" t="s">
        <v>42</v>
      </c>
      <c r="O162" s="77"/>
      <c r="P162" s="190">
        <f>O162*H162</f>
        <v>0</v>
      </c>
      <c r="Q162" s="190">
        <v>0.00013999999999999999</v>
      </c>
      <c r="R162" s="190">
        <f>Q162*H162</f>
        <v>0.0071399999999999996</v>
      </c>
      <c r="S162" s="190">
        <v>0</v>
      </c>
      <c r="T162" s="191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192" t="s">
        <v>301</v>
      </c>
      <c r="AT162" s="192" t="s">
        <v>187</v>
      </c>
      <c r="AU162" s="192" t="s">
        <v>92</v>
      </c>
      <c r="AY162" s="19" t="s">
        <v>185</v>
      </c>
      <c r="BE162" s="193">
        <f>IF(N162="základní",J162,0)</f>
        <v>0</v>
      </c>
      <c r="BF162" s="193">
        <f>IF(N162="snížená",J162,0)</f>
        <v>0</v>
      </c>
      <c r="BG162" s="193">
        <f>IF(N162="zákl. přenesená",J162,0)</f>
        <v>0</v>
      </c>
      <c r="BH162" s="193">
        <f>IF(N162="sníž. přenesená",J162,0)</f>
        <v>0</v>
      </c>
      <c r="BI162" s="193">
        <f>IF(N162="nulová",J162,0)</f>
        <v>0</v>
      </c>
      <c r="BJ162" s="19" t="s">
        <v>92</v>
      </c>
      <c r="BK162" s="193">
        <f>ROUND(I162*H162,2)</f>
        <v>0</v>
      </c>
      <c r="BL162" s="19" t="s">
        <v>301</v>
      </c>
      <c r="BM162" s="192" t="s">
        <v>4795</v>
      </c>
    </row>
    <row r="163" s="2" customFormat="1">
      <c r="A163" s="38"/>
      <c r="B163" s="39"/>
      <c r="C163" s="38"/>
      <c r="D163" s="194" t="s">
        <v>193</v>
      </c>
      <c r="E163" s="38"/>
      <c r="F163" s="195" t="s">
        <v>4794</v>
      </c>
      <c r="G163" s="38"/>
      <c r="H163" s="38"/>
      <c r="I163" s="196"/>
      <c r="J163" s="38"/>
      <c r="K163" s="38"/>
      <c r="L163" s="39"/>
      <c r="M163" s="197"/>
      <c r="N163" s="198"/>
      <c r="O163" s="77"/>
      <c r="P163" s="77"/>
      <c r="Q163" s="77"/>
      <c r="R163" s="77"/>
      <c r="S163" s="77"/>
      <c r="T163" s="7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T163" s="19" t="s">
        <v>193</v>
      </c>
      <c r="AU163" s="19" t="s">
        <v>92</v>
      </c>
    </row>
    <row r="164" s="2" customFormat="1" ht="24.15" customHeight="1">
      <c r="A164" s="38"/>
      <c r="B164" s="180"/>
      <c r="C164" s="181" t="s">
        <v>301</v>
      </c>
      <c r="D164" s="181" t="s">
        <v>187</v>
      </c>
      <c r="E164" s="182" t="s">
        <v>4796</v>
      </c>
      <c r="F164" s="183" t="s">
        <v>4797</v>
      </c>
      <c r="G164" s="184" t="s">
        <v>383</v>
      </c>
      <c r="H164" s="185">
        <v>16</v>
      </c>
      <c r="I164" s="186"/>
      <c r="J164" s="187">
        <f>ROUND(I164*H164,2)</f>
        <v>0</v>
      </c>
      <c r="K164" s="183" t="s">
        <v>1</v>
      </c>
      <c r="L164" s="39"/>
      <c r="M164" s="188" t="s">
        <v>1</v>
      </c>
      <c r="N164" s="189" t="s">
        <v>42</v>
      </c>
      <c r="O164" s="77"/>
      <c r="P164" s="190">
        <f>O164*H164</f>
        <v>0</v>
      </c>
      <c r="Q164" s="190">
        <v>0.00024000000000000001</v>
      </c>
      <c r="R164" s="190">
        <f>Q164*H164</f>
        <v>0.0038400000000000001</v>
      </c>
      <c r="S164" s="190">
        <v>0</v>
      </c>
      <c r="T164" s="191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192" t="s">
        <v>301</v>
      </c>
      <c r="AT164" s="192" t="s">
        <v>187</v>
      </c>
      <c r="AU164" s="192" t="s">
        <v>92</v>
      </c>
      <c r="AY164" s="19" t="s">
        <v>185</v>
      </c>
      <c r="BE164" s="193">
        <f>IF(N164="základní",J164,0)</f>
        <v>0</v>
      </c>
      <c r="BF164" s="193">
        <f>IF(N164="snížená",J164,0)</f>
        <v>0</v>
      </c>
      <c r="BG164" s="193">
        <f>IF(N164="zákl. přenesená",J164,0)</f>
        <v>0</v>
      </c>
      <c r="BH164" s="193">
        <f>IF(N164="sníž. přenesená",J164,0)</f>
        <v>0</v>
      </c>
      <c r="BI164" s="193">
        <f>IF(N164="nulová",J164,0)</f>
        <v>0</v>
      </c>
      <c r="BJ164" s="19" t="s">
        <v>92</v>
      </c>
      <c r="BK164" s="193">
        <f>ROUND(I164*H164,2)</f>
        <v>0</v>
      </c>
      <c r="BL164" s="19" t="s">
        <v>301</v>
      </c>
      <c r="BM164" s="192" t="s">
        <v>4798</v>
      </c>
    </row>
    <row r="165" s="2" customFormat="1">
      <c r="A165" s="38"/>
      <c r="B165" s="39"/>
      <c r="C165" s="38"/>
      <c r="D165" s="194" t="s">
        <v>193</v>
      </c>
      <c r="E165" s="38"/>
      <c r="F165" s="195" t="s">
        <v>4797</v>
      </c>
      <c r="G165" s="38"/>
      <c r="H165" s="38"/>
      <c r="I165" s="196"/>
      <c r="J165" s="38"/>
      <c r="K165" s="38"/>
      <c r="L165" s="39"/>
      <c r="M165" s="197"/>
      <c r="N165" s="198"/>
      <c r="O165" s="77"/>
      <c r="P165" s="77"/>
      <c r="Q165" s="77"/>
      <c r="R165" s="77"/>
      <c r="S165" s="77"/>
      <c r="T165" s="7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T165" s="19" t="s">
        <v>193</v>
      </c>
      <c r="AU165" s="19" t="s">
        <v>92</v>
      </c>
    </row>
    <row r="166" s="2" customFormat="1" ht="21.75" customHeight="1">
      <c r="A166" s="38"/>
      <c r="B166" s="180"/>
      <c r="C166" s="181" t="s">
        <v>306</v>
      </c>
      <c r="D166" s="181" t="s">
        <v>187</v>
      </c>
      <c r="E166" s="182" t="s">
        <v>4799</v>
      </c>
      <c r="F166" s="183" t="s">
        <v>4800</v>
      </c>
      <c r="G166" s="184" t="s">
        <v>383</v>
      </c>
      <c r="H166" s="185">
        <v>16</v>
      </c>
      <c r="I166" s="186"/>
      <c r="J166" s="187">
        <f>ROUND(I166*H166,2)</f>
        <v>0</v>
      </c>
      <c r="K166" s="183" t="s">
        <v>1</v>
      </c>
      <c r="L166" s="39"/>
      <c r="M166" s="188" t="s">
        <v>1</v>
      </c>
      <c r="N166" s="189" t="s">
        <v>42</v>
      </c>
      <c r="O166" s="77"/>
      <c r="P166" s="190">
        <f>O166*H166</f>
        <v>0</v>
      </c>
      <c r="Q166" s="190">
        <v>0.00027</v>
      </c>
      <c r="R166" s="190">
        <f>Q166*H166</f>
        <v>0.0043200000000000001</v>
      </c>
      <c r="S166" s="190">
        <v>0</v>
      </c>
      <c r="T166" s="191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192" t="s">
        <v>301</v>
      </c>
      <c r="AT166" s="192" t="s">
        <v>187</v>
      </c>
      <c r="AU166" s="192" t="s">
        <v>92</v>
      </c>
      <c r="AY166" s="19" t="s">
        <v>185</v>
      </c>
      <c r="BE166" s="193">
        <f>IF(N166="základní",J166,0)</f>
        <v>0</v>
      </c>
      <c r="BF166" s="193">
        <f>IF(N166="snížená",J166,0)</f>
        <v>0</v>
      </c>
      <c r="BG166" s="193">
        <f>IF(N166="zákl. přenesená",J166,0)</f>
        <v>0</v>
      </c>
      <c r="BH166" s="193">
        <f>IF(N166="sníž. přenesená",J166,0)</f>
        <v>0</v>
      </c>
      <c r="BI166" s="193">
        <f>IF(N166="nulová",J166,0)</f>
        <v>0</v>
      </c>
      <c r="BJ166" s="19" t="s">
        <v>92</v>
      </c>
      <c r="BK166" s="193">
        <f>ROUND(I166*H166,2)</f>
        <v>0</v>
      </c>
      <c r="BL166" s="19" t="s">
        <v>301</v>
      </c>
      <c r="BM166" s="192" t="s">
        <v>4801</v>
      </c>
    </row>
    <row r="167" s="2" customFormat="1">
      <c r="A167" s="38"/>
      <c r="B167" s="39"/>
      <c r="C167" s="38"/>
      <c r="D167" s="194" t="s">
        <v>193</v>
      </c>
      <c r="E167" s="38"/>
      <c r="F167" s="195" t="s">
        <v>4800</v>
      </c>
      <c r="G167" s="38"/>
      <c r="H167" s="38"/>
      <c r="I167" s="196"/>
      <c r="J167" s="38"/>
      <c r="K167" s="38"/>
      <c r="L167" s="39"/>
      <c r="M167" s="197"/>
      <c r="N167" s="198"/>
      <c r="O167" s="77"/>
      <c r="P167" s="77"/>
      <c r="Q167" s="77"/>
      <c r="R167" s="77"/>
      <c r="S167" s="77"/>
      <c r="T167" s="7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T167" s="19" t="s">
        <v>193</v>
      </c>
      <c r="AU167" s="19" t="s">
        <v>92</v>
      </c>
    </row>
    <row r="168" s="2" customFormat="1" ht="24.15" customHeight="1">
      <c r="A168" s="38"/>
      <c r="B168" s="180"/>
      <c r="C168" s="181" t="s">
        <v>313</v>
      </c>
      <c r="D168" s="181" t="s">
        <v>187</v>
      </c>
      <c r="E168" s="182" t="s">
        <v>4802</v>
      </c>
      <c r="F168" s="183" t="s">
        <v>4803</v>
      </c>
      <c r="G168" s="184" t="s">
        <v>383</v>
      </c>
      <c r="H168" s="185">
        <v>51</v>
      </c>
      <c r="I168" s="186"/>
      <c r="J168" s="187">
        <f>ROUND(I168*H168,2)</f>
        <v>0</v>
      </c>
      <c r="K168" s="183" t="s">
        <v>1</v>
      </c>
      <c r="L168" s="39"/>
      <c r="M168" s="188" t="s">
        <v>1</v>
      </c>
      <c r="N168" s="189" t="s">
        <v>42</v>
      </c>
      <c r="O168" s="77"/>
      <c r="P168" s="190">
        <f>O168*H168</f>
        <v>0</v>
      </c>
      <c r="Q168" s="190">
        <v>0.00069999999999999999</v>
      </c>
      <c r="R168" s="190">
        <f>Q168*H168</f>
        <v>0.035700000000000003</v>
      </c>
      <c r="S168" s="190">
        <v>0</v>
      </c>
      <c r="T168" s="191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192" t="s">
        <v>301</v>
      </c>
      <c r="AT168" s="192" t="s">
        <v>187</v>
      </c>
      <c r="AU168" s="192" t="s">
        <v>92</v>
      </c>
      <c r="AY168" s="19" t="s">
        <v>185</v>
      </c>
      <c r="BE168" s="193">
        <f>IF(N168="základní",J168,0)</f>
        <v>0</v>
      </c>
      <c r="BF168" s="193">
        <f>IF(N168="snížená",J168,0)</f>
        <v>0</v>
      </c>
      <c r="BG168" s="193">
        <f>IF(N168="zákl. přenesená",J168,0)</f>
        <v>0</v>
      </c>
      <c r="BH168" s="193">
        <f>IF(N168="sníž. přenesená",J168,0)</f>
        <v>0</v>
      </c>
      <c r="BI168" s="193">
        <f>IF(N168="nulová",J168,0)</f>
        <v>0</v>
      </c>
      <c r="BJ168" s="19" t="s">
        <v>92</v>
      </c>
      <c r="BK168" s="193">
        <f>ROUND(I168*H168,2)</f>
        <v>0</v>
      </c>
      <c r="BL168" s="19" t="s">
        <v>301</v>
      </c>
      <c r="BM168" s="192" t="s">
        <v>4804</v>
      </c>
    </row>
    <row r="169" s="2" customFormat="1">
      <c r="A169" s="38"/>
      <c r="B169" s="39"/>
      <c r="C169" s="38"/>
      <c r="D169" s="194" t="s">
        <v>193</v>
      </c>
      <c r="E169" s="38"/>
      <c r="F169" s="195" t="s">
        <v>4803</v>
      </c>
      <c r="G169" s="38"/>
      <c r="H169" s="38"/>
      <c r="I169" s="196"/>
      <c r="J169" s="38"/>
      <c r="K169" s="38"/>
      <c r="L169" s="39"/>
      <c r="M169" s="197"/>
      <c r="N169" s="198"/>
      <c r="O169" s="77"/>
      <c r="P169" s="77"/>
      <c r="Q169" s="77"/>
      <c r="R169" s="77"/>
      <c r="S169" s="77"/>
      <c r="T169" s="7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T169" s="19" t="s">
        <v>193</v>
      </c>
      <c r="AU169" s="19" t="s">
        <v>92</v>
      </c>
    </row>
    <row r="170" s="12" customFormat="1" ht="22.8" customHeight="1">
      <c r="A170" s="12"/>
      <c r="B170" s="167"/>
      <c r="C170" s="12"/>
      <c r="D170" s="168" t="s">
        <v>75</v>
      </c>
      <c r="E170" s="178" t="s">
        <v>4805</v>
      </c>
      <c r="F170" s="178" t="s">
        <v>4806</v>
      </c>
      <c r="G170" s="12"/>
      <c r="H170" s="12"/>
      <c r="I170" s="170"/>
      <c r="J170" s="179">
        <f>BK170</f>
        <v>0</v>
      </c>
      <c r="K170" s="12"/>
      <c r="L170" s="167"/>
      <c r="M170" s="172"/>
      <c r="N170" s="173"/>
      <c r="O170" s="173"/>
      <c r="P170" s="174">
        <f>SUM(P171:P192)</f>
        <v>0</v>
      </c>
      <c r="Q170" s="173"/>
      <c r="R170" s="174">
        <f>SUM(R171:R192)</f>
        <v>2.3185600000000002</v>
      </c>
      <c r="S170" s="173"/>
      <c r="T170" s="175">
        <f>SUM(T171:T192)</f>
        <v>0</v>
      </c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R170" s="168" t="s">
        <v>92</v>
      </c>
      <c r="AT170" s="176" t="s">
        <v>75</v>
      </c>
      <c r="AU170" s="176" t="s">
        <v>84</v>
      </c>
      <c r="AY170" s="168" t="s">
        <v>185</v>
      </c>
      <c r="BK170" s="177">
        <f>SUM(BK171:BK192)</f>
        <v>0</v>
      </c>
    </row>
    <row r="171" s="2" customFormat="1" ht="37.8" customHeight="1">
      <c r="A171" s="38"/>
      <c r="B171" s="180"/>
      <c r="C171" s="181" t="s">
        <v>321</v>
      </c>
      <c r="D171" s="181" t="s">
        <v>187</v>
      </c>
      <c r="E171" s="182" t="s">
        <v>4807</v>
      </c>
      <c r="F171" s="183" t="s">
        <v>4808</v>
      </c>
      <c r="G171" s="184" t="s">
        <v>383</v>
      </c>
      <c r="H171" s="185">
        <v>2</v>
      </c>
      <c r="I171" s="186"/>
      <c r="J171" s="187">
        <f>ROUND(I171*H171,2)</f>
        <v>0</v>
      </c>
      <c r="K171" s="183" t="s">
        <v>1</v>
      </c>
      <c r="L171" s="39"/>
      <c r="M171" s="188" t="s">
        <v>1</v>
      </c>
      <c r="N171" s="189" t="s">
        <v>42</v>
      </c>
      <c r="O171" s="77"/>
      <c r="P171" s="190">
        <f>O171*H171</f>
        <v>0</v>
      </c>
      <c r="Q171" s="190">
        <v>0.028029999999999999</v>
      </c>
      <c r="R171" s="190">
        <f>Q171*H171</f>
        <v>0.056059999999999999</v>
      </c>
      <c r="S171" s="190">
        <v>0</v>
      </c>
      <c r="T171" s="191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192" t="s">
        <v>301</v>
      </c>
      <c r="AT171" s="192" t="s">
        <v>187</v>
      </c>
      <c r="AU171" s="192" t="s">
        <v>92</v>
      </c>
      <c r="AY171" s="19" t="s">
        <v>185</v>
      </c>
      <c r="BE171" s="193">
        <f>IF(N171="základní",J171,0)</f>
        <v>0</v>
      </c>
      <c r="BF171" s="193">
        <f>IF(N171="snížená",J171,0)</f>
        <v>0</v>
      </c>
      <c r="BG171" s="193">
        <f>IF(N171="zákl. přenesená",J171,0)</f>
        <v>0</v>
      </c>
      <c r="BH171" s="193">
        <f>IF(N171="sníž. přenesená",J171,0)</f>
        <v>0</v>
      </c>
      <c r="BI171" s="193">
        <f>IF(N171="nulová",J171,0)</f>
        <v>0</v>
      </c>
      <c r="BJ171" s="19" t="s">
        <v>92</v>
      </c>
      <c r="BK171" s="193">
        <f>ROUND(I171*H171,2)</f>
        <v>0</v>
      </c>
      <c r="BL171" s="19" t="s">
        <v>301</v>
      </c>
      <c r="BM171" s="192" t="s">
        <v>4809</v>
      </c>
    </row>
    <row r="172" s="2" customFormat="1">
      <c r="A172" s="38"/>
      <c r="B172" s="39"/>
      <c r="C172" s="38"/>
      <c r="D172" s="194" t="s">
        <v>193</v>
      </c>
      <c r="E172" s="38"/>
      <c r="F172" s="195" t="s">
        <v>4808</v>
      </c>
      <c r="G172" s="38"/>
      <c r="H172" s="38"/>
      <c r="I172" s="196"/>
      <c r="J172" s="38"/>
      <c r="K172" s="38"/>
      <c r="L172" s="39"/>
      <c r="M172" s="197"/>
      <c r="N172" s="198"/>
      <c r="O172" s="77"/>
      <c r="P172" s="77"/>
      <c r="Q172" s="77"/>
      <c r="R172" s="77"/>
      <c r="S172" s="77"/>
      <c r="T172" s="7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T172" s="19" t="s">
        <v>193</v>
      </c>
      <c r="AU172" s="19" t="s">
        <v>92</v>
      </c>
    </row>
    <row r="173" s="2" customFormat="1" ht="37.8" customHeight="1">
      <c r="A173" s="38"/>
      <c r="B173" s="180"/>
      <c r="C173" s="181" t="s">
        <v>336</v>
      </c>
      <c r="D173" s="181" t="s">
        <v>187</v>
      </c>
      <c r="E173" s="182" t="s">
        <v>4810</v>
      </c>
      <c r="F173" s="183" t="s">
        <v>4811</v>
      </c>
      <c r="G173" s="184" t="s">
        <v>383</v>
      </c>
      <c r="H173" s="185">
        <v>2</v>
      </c>
      <c r="I173" s="186"/>
      <c r="J173" s="187">
        <f>ROUND(I173*H173,2)</f>
        <v>0</v>
      </c>
      <c r="K173" s="183" t="s">
        <v>1</v>
      </c>
      <c r="L173" s="39"/>
      <c r="M173" s="188" t="s">
        <v>1</v>
      </c>
      <c r="N173" s="189" t="s">
        <v>42</v>
      </c>
      <c r="O173" s="77"/>
      <c r="P173" s="190">
        <f>O173*H173</f>
        <v>0</v>
      </c>
      <c r="Q173" s="190">
        <v>0.0309</v>
      </c>
      <c r="R173" s="190">
        <f>Q173*H173</f>
        <v>0.061800000000000001</v>
      </c>
      <c r="S173" s="190">
        <v>0</v>
      </c>
      <c r="T173" s="191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192" t="s">
        <v>301</v>
      </c>
      <c r="AT173" s="192" t="s">
        <v>187</v>
      </c>
      <c r="AU173" s="192" t="s">
        <v>92</v>
      </c>
      <c r="AY173" s="19" t="s">
        <v>185</v>
      </c>
      <c r="BE173" s="193">
        <f>IF(N173="základní",J173,0)</f>
        <v>0</v>
      </c>
      <c r="BF173" s="193">
        <f>IF(N173="snížená",J173,0)</f>
        <v>0</v>
      </c>
      <c r="BG173" s="193">
        <f>IF(N173="zákl. přenesená",J173,0)</f>
        <v>0</v>
      </c>
      <c r="BH173" s="193">
        <f>IF(N173="sníž. přenesená",J173,0)</f>
        <v>0</v>
      </c>
      <c r="BI173" s="193">
        <f>IF(N173="nulová",J173,0)</f>
        <v>0</v>
      </c>
      <c r="BJ173" s="19" t="s">
        <v>92</v>
      </c>
      <c r="BK173" s="193">
        <f>ROUND(I173*H173,2)</f>
        <v>0</v>
      </c>
      <c r="BL173" s="19" t="s">
        <v>301</v>
      </c>
      <c r="BM173" s="192" t="s">
        <v>4812</v>
      </c>
    </row>
    <row r="174" s="2" customFormat="1">
      <c r="A174" s="38"/>
      <c r="B174" s="39"/>
      <c r="C174" s="38"/>
      <c r="D174" s="194" t="s">
        <v>193</v>
      </c>
      <c r="E174" s="38"/>
      <c r="F174" s="195" t="s">
        <v>4811</v>
      </c>
      <c r="G174" s="38"/>
      <c r="H174" s="38"/>
      <c r="I174" s="196"/>
      <c r="J174" s="38"/>
      <c r="K174" s="38"/>
      <c r="L174" s="39"/>
      <c r="M174" s="197"/>
      <c r="N174" s="198"/>
      <c r="O174" s="77"/>
      <c r="P174" s="77"/>
      <c r="Q174" s="77"/>
      <c r="R174" s="77"/>
      <c r="S174" s="77"/>
      <c r="T174" s="7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9" t="s">
        <v>193</v>
      </c>
      <c r="AU174" s="19" t="s">
        <v>92</v>
      </c>
    </row>
    <row r="175" s="2" customFormat="1" ht="37.8" customHeight="1">
      <c r="A175" s="38"/>
      <c r="B175" s="180"/>
      <c r="C175" s="181" t="s">
        <v>7</v>
      </c>
      <c r="D175" s="181" t="s">
        <v>187</v>
      </c>
      <c r="E175" s="182" t="s">
        <v>4813</v>
      </c>
      <c r="F175" s="183" t="s">
        <v>4814</v>
      </c>
      <c r="G175" s="184" t="s">
        <v>383</v>
      </c>
      <c r="H175" s="185">
        <v>8</v>
      </c>
      <c r="I175" s="186"/>
      <c r="J175" s="187">
        <f>ROUND(I175*H175,2)</f>
        <v>0</v>
      </c>
      <c r="K175" s="183" t="s">
        <v>1</v>
      </c>
      <c r="L175" s="39"/>
      <c r="M175" s="188" t="s">
        <v>1</v>
      </c>
      <c r="N175" s="189" t="s">
        <v>42</v>
      </c>
      <c r="O175" s="77"/>
      <c r="P175" s="190">
        <f>O175*H175</f>
        <v>0</v>
      </c>
      <c r="Q175" s="190">
        <v>0.036639999999999999</v>
      </c>
      <c r="R175" s="190">
        <f>Q175*H175</f>
        <v>0.29311999999999999</v>
      </c>
      <c r="S175" s="190">
        <v>0</v>
      </c>
      <c r="T175" s="191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192" t="s">
        <v>301</v>
      </c>
      <c r="AT175" s="192" t="s">
        <v>187</v>
      </c>
      <c r="AU175" s="192" t="s">
        <v>92</v>
      </c>
      <c r="AY175" s="19" t="s">
        <v>185</v>
      </c>
      <c r="BE175" s="193">
        <f>IF(N175="základní",J175,0)</f>
        <v>0</v>
      </c>
      <c r="BF175" s="193">
        <f>IF(N175="snížená",J175,0)</f>
        <v>0</v>
      </c>
      <c r="BG175" s="193">
        <f>IF(N175="zákl. přenesená",J175,0)</f>
        <v>0</v>
      </c>
      <c r="BH175" s="193">
        <f>IF(N175="sníž. přenesená",J175,0)</f>
        <v>0</v>
      </c>
      <c r="BI175" s="193">
        <f>IF(N175="nulová",J175,0)</f>
        <v>0</v>
      </c>
      <c r="BJ175" s="19" t="s">
        <v>92</v>
      </c>
      <c r="BK175" s="193">
        <f>ROUND(I175*H175,2)</f>
        <v>0</v>
      </c>
      <c r="BL175" s="19" t="s">
        <v>301</v>
      </c>
      <c r="BM175" s="192" t="s">
        <v>4815</v>
      </c>
    </row>
    <row r="176" s="2" customFormat="1">
      <c r="A176" s="38"/>
      <c r="B176" s="39"/>
      <c r="C176" s="38"/>
      <c r="D176" s="194" t="s">
        <v>193</v>
      </c>
      <c r="E176" s="38"/>
      <c r="F176" s="195" t="s">
        <v>4814</v>
      </c>
      <c r="G176" s="38"/>
      <c r="H176" s="38"/>
      <c r="I176" s="196"/>
      <c r="J176" s="38"/>
      <c r="K176" s="38"/>
      <c r="L176" s="39"/>
      <c r="M176" s="197"/>
      <c r="N176" s="198"/>
      <c r="O176" s="77"/>
      <c r="P176" s="77"/>
      <c r="Q176" s="77"/>
      <c r="R176" s="77"/>
      <c r="S176" s="77"/>
      <c r="T176" s="7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T176" s="19" t="s">
        <v>193</v>
      </c>
      <c r="AU176" s="19" t="s">
        <v>92</v>
      </c>
    </row>
    <row r="177" s="2" customFormat="1" ht="37.8" customHeight="1">
      <c r="A177" s="38"/>
      <c r="B177" s="180"/>
      <c r="C177" s="181" t="s">
        <v>350</v>
      </c>
      <c r="D177" s="181" t="s">
        <v>187</v>
      </c>
      <c r="E177" s="182" t="s">
        <v>4816</v>
      </c>
      <c r="F177" s="183" t="s">
        <v>4817</v>
      </c>
      <c r="G177" s="184" t="s">
        <v>383</v>
      </c>
      <c r="H177" s="185">
        <v>4</v>
      </c>
      <c r="I177" s="186"/>
      <c r="J177" s="187">
        <f>ROUND(I177*H177,2)</f>
        <v>0</v>
      </c>
      <c r="K177" s="183" t="s">
        <v>1</v>
      </c>
      <c r="L177" s="39"/>
      <c r="M177" s="188" t="s">
        <v>1</v>
      </c>
      <c r="N177" s="189" t="s">
        <v>42</v>
      </c>
      <c r="O177" s="77"/>
      <c r="P177" s="190">
        <f>O177*H177</f>
        <v>0</v>
      </c>
      <c r="Q177" s="190">
        <v>0.031539999999999999</v>
      </c>
      <c r="R177" s="190">
        <f>Q177*H177</f>
        <v>0.12615999999999999</v>
      </c>
      <c r="S177" s="190">
        <v>0</v>
      </c>
      <c r="T177" s="191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192" t="s">
        <v>301</v>
      </c>
      <c r="AT177" s="192" t="s">
        <v>187</v>
      </c>
      <c r="AU177" s="192" t="s">
        <v>92</v>
      </c>
      <c r="AY177" s="19" t="s">
        <v>185</v>
      </c>
      <c r="BE177" s="193">
        <f>IF(N177="základní",J177,0)</f>
        <v>0</v>
      </c>
      <c r="BF177" s="193">
        <f>IF(N177="snížená",J177,0)</f>
        <v>0</v>
      </c>
      <c r="BG177" s="193">
        <f>IF(N177="zákl. přenesená",J177,0)</f>
        <v>0</v>
      </c>
      <c r="BH177" s="193">
        <f>IF(N177="sníž. přenesená",J177,0)</f>
        <v>0</v>
      </c>
      <c r="BI177" s="193">
        <f>IF(N177="nulová",J177,0)</f>
        <v>0</v>
      </c>
      <c r="BJ177" s="19" t="s">
        <v>92</v>
      </c>
      <c r="BK177" s="193">
        <f>ROUND(I177*H177,2)</f>
        <v>0</v>
      </c>
      <c r="BL177" s="19" t="s">
        <v>301</v>
      </c>
      <c r="BM177" s="192" t="s">
        <v>4818</v>
      </c>
    </row>
    <row r="178" s="2" customFormat="1">
      <c r="A178" s="38"/>
      <c r="B178" s="39"/>
      <c r="C178" s="38"/>
      <c r="D178" s="194" t="s">
        <v>193</v>
      </c>
      <c r="E178" s="38"/>
      <c r="F178" s="195" t="s">
        <v>4817</v>
      </c>
      <c r="G178" s="38"/>
      <c r="H178" s="38"/>
      <c r="I178" s="196"/>
      <c r="J178" s="38"/>
      <c r="K178" s="38"/>
      <c r="L178" s="39"/>
      <c r="M178" s="197"/>
      <c r="N178" s="198"/>
      <c r="O178" s="77"/>
      <c r="P178" s="77"/>
      <c r="Q178" s="77"/>
      <c r="R178" s="77"/>
      <c r="S178" s="77"/>
      <c r="T178" s="7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T178" s="19" t="s">
        <v>193</v>
      </c>
      <c r="AU178" s="19" t="s">
        <v>92</v>
      </c>
    </row>
    <row r="179" s="2" customFormat="1" ht="37.8" customHeight="1">
      <c r="A179" s="38"/>
      <c r="B179" s="180"/>
      <c r="C179" s="181" t="s">
        <v>356</v>
      </c>
      <c r="D179" s="181" t="s">
        <v>187</v>
      </c>
      <c r="E179" s="182" t="s">
        <v>4819</v>
      </c>
      <c r="F179" s="183" t="s">
        <v>4820</v>
      </c>
      <c r="G179" s="184" t="s">
        <v>383</v>
      </c>
      <c r="H179" s="185">
        <v>2</v>
      </c>
      <c r="I179" s="186"/>
      <c r="J179" s="187">
        <f>ROUND(I179*H179,2)</f>
        <v>0</v>
      </c>
      <c r="K179" s="183" t="s">
        <v>1</v>
      </c>
      <c r="L179" s="39"/>
      <c r="M179" s="188" t="s">
        <v>1</v>
      </c>
      <c r="N179" s="189" t="s">
        <v>42</v>
      </c>
      <c r="O179" s="77"/>
      <c r="P179" s="190">
        <f>O179*H179</f>
        <v>0</v>
      </c>
      <c r="Q179" s="190">
        <v>0.037199999999999997</v>
      </c>
      <c r="R179" s="190">
        <f>Q179*H179</f>
        <v>0.074399999999999994</v>
      </c>
      <c r="S179" s="190">
        <v>0</v>
      </c>
      <c r="T179" s="191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192" t="s">
        <v>301</v>
      </c>
      <c r="AT179" s="192" t="s">
        <v>187</v>
      </c>
      <c r="AU179" s="192" t="s">
        <v>92</v>
      </c>
      <c r="AY179" s="19" t="s">
        <v>185</v>
      </c>
      <c r="BE179" s="193">
        <f>IF(N179="základní",J179,0)</f>
        <v>0</v>
      </c>
      <c r="BF179" s="193">
        <f>IF(N179="snížená",J179,0)</f>
        <v>0</v>
      </c>
      <c r="BG179" s="193">
        <f>IF(N179="zákl. přenesená",J179,0)</f>
        <v>0</v>
      </c>
      <c r="BH179" s="193">
        <f>IF(N179="sníž. přenesená",J179,0)</f>
        <v>0</v>
      </c>
      <c r="BI179" s="193">
        <f>IF(N179="nulová",J179,0)</f>
        <v>0</v>
      </c>
      <c r="BJ179" s="19" t="s">
        <v>92</v>
      </c>
      <c r="BK179" s="193">
        <f>ROUND(I179*H179,2)</f>
        <v>0</v>
      </c>
      <c r="BL179" s="19" t="s">
        <v>301</v>
      </c>
      <c r="BM179" s="192" t="s">
        <v>4821</v>
      </c>
    </row>
    <row r="180" s="2" customFormat="1">
      <c r="A180" s="38"/>
      <c r="B180" s="39"/>
      <c r="C180" s="38"/>
      <c r="D180" s="194" t="s">
        <v>193</v>
      </c>
      <c r="E180" s="38"/>
      <c r="F180" s="195" t="s">
        <v>4820</v>
      </c>
      <c r="G180" s="38"/>
      <c r="H180" s="38"/>
      <c r="I180" s="196"/>
      <c r="J180" s="38"/>
      <c r="K180" s="38"/>
      <c r="L180" s="39"/>
      <c r="M180" s="197"/>
      <c r="N180" s="198"/>
      <c r="O180" s="77"/>
      <c r="P180" s="77"/>
      <c r="Q180" s="77"/>
      <c r="R180" s="77"/>
      <c r="S180" s="77"/>
      <c r="T180" s="7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T180" s="19" t="s">
        <v>193</v>
      </c>
      <c r="AU180" s="19" t="s">
        <v>92</v>
      </c>
    </row>
    <row r="181" s="2" customFormat="1" ht="37.8" customHeight="1">
      <c r="A181" s="38"/>
      <c r="B181" s="180"/>
      <c r="C181" s="181" t="s">
        <v>361</v>
      </c>
      <c r="D181" s="181" t="s">
        <v>187</v>
      </c>
      <c r="E181" s="182" t="s">
        <v>4822</v>
      </c>
      <c r="F181" s="183" t="s">
        <v>4823</v>
      </c>
      <c r="G181" s="184" t="s">
        <v>383</v>
      </c>
      <c r="H181" s="185">
        <v>25</v>
      </c>
      <c r="I181" s="186"/>
      <c r="J181" s="187">
        <f>ROUND(I181*H181,2)</f>
        <v>0</v>
      </c>
      <c r="K181" s="183" t="s">
        <v>1</v>
      </c>
      <c r="L181" s="39"/>
      <c r="M181" s="188" t="s">
        <v>1</v>
      </c>
      <c r="N181" s="189" t="s">
        <v>42</v>
      </c>
      <c r="O181" s="77"/>
      <c r="P181" s="190">
        <f>O181*H181</f>
        <v>0</v>
      </c>
      <c r="Q181" s="190">
        <v>0.041320000000000003</v>
      </c>
      <c r="R181" s="190">
        <f>Q181*H181</f>
        <v>1.0330000000000001</v>
      </c>
      <c r="S181" s="190">
        <v>0</v>
      </c>
      <c r="T181" s="191">
        <f>S181*H181</f>
        <v>0</v>
      </c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192" t="s">
        <v>301</v>
      </c>
      <c r="AT181" s="192" t="s">
        <v>187</v>
      </c>
      <c r="AU181" s="192" t="s">
        <v>92</v>
      </c>
      <c r="AY181" s="19" t="s">
        <v>185</v>
      </c>
      <c r="BE181" s="193">
        <f>IF(N181="základní",J181,0)</f>
        <v>0</v>
      </c>
      <c r="BF181" s="193">
        <f>IF(N181="snížená",J181,0)</f>
        <v>0</v>
      </c>
      <c r="BG181" s="193">
        <f>IF(N181="zákl. přenesená",J181,0)</f>
        <v>0</v>
      </c>
      <c r="BH181" s="193">
        <f>IF(N181="sníž. přenesená",J181,0)</f>
        <v>0</v>
      </c>
      <c r="BI181" s="193">
        <f>IF(N181="nulová",J181,0)</f>
        <v>0</v>
      </c>
      <c r="BJ181" s="19" t="s">
        <v>92</v>
      </c>
      <c r="BK181" s="193">
        <f>ROUND(I181*H181,2)</f>
        <v>0</v>
      </c>
      <c r="BL181" s="19" t="s">
        <v>301</v>
      </c>
      <c r="BM181" s="192" t="s">
        <v>4824</v>
      </c>
    </row>
    <row r="182" s="2" customFormat="1">
      <c r="A182" s="38"/>
      <c r="B182" s="39"/>
      <c r="C182" s="38"/>
      <c r="D182" s="194" t="s">
        <v>193</v>
      </c>
      <c r="E182" s="38"/>
      <c r="F182" s="195" t="s">
        <v>4823</v>
      </c>
      <c r="G182" s="38"/>
      <c r="H182" s="38"/>
      <c r="I182" s="196"/>
      <c r="J182" s="38"/>
      <c r="K182" s="38"/>
      <c r="L182" s="39"/>
      <c r="M182" s="197"/>
      <c r="N182" s="198"/>
      <c r="O182" s="77"/>
      <c r="P182" s="77"/>
      <c r="Q182" s="77"/>
      <c r="R182" s="77"/>
      <c r="S182" s="77"/>
      <c r="T182" s="7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T182" s="19" t="s">
        <v>193</v>
      </c>
      <c r="AU182" s="19" t="s">
        <v>92</v>
      </c>
    </row>
    <row r="183" s="2" customFormat="1" ht="37.8" customHeight="1">
      <c r="A183" s="38"/>
      <c r="B183" s="180"/>
      <c r="C183" s="181" t="s">
        <v>368</v>
      </c>
      <c r="D183" s="181" t="s">
        <v>187</v>
      </c>
      <c r="E183" s="182" t="s">
        <v>4825</v>
      </c>
      <c r="F183" s="183" t="s">
        <v>4826</v>
      </c>
      <c r="G183" s="184" t="s">
        <v>383</v>
      </c>
      <c r="H183" s="185">
        <v>2</v>
      </c>
      <c r="I183" s="186"/>
      <c r="J183" s="187">
        <f>ROUND(I183*H183,2)</f>
        <v>0</v>
      </c>
      <c r="K183" s="183" t="s">
        <v>1</v>
      </c>
      <c r="L183" s="39"/>
      <c r="M183" s="188" t="s">
        <v>1</v>
      </c>
      <c r="N183" s="189" t="s">
        <v>42</v>
      </c>
      <c r="O183" s="77"/>
      <c r="P183" s="190">
        <f>O183*H183</f>
        <v>0</v>
      </c>
      <c r="Q183" s="190">
        <v>0.047840000000000001</v>
      </c>
      <c r="R183" s="190">
        <f>Q183*H183</f>
        <v>0.095680000000000001</v>
      </c>
      <c r="S183" s="190">
        <v>0</v>
      </c>
      <c r="T183" s="191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192" t="s">
        <v>301</v>
      </c>
      <c r="AT183" s="192" t="s">
        <v>187</v>
      </c>
      <c r="AU183" s="192" t="s">
        <v>92</v>
      </c>
      <c r="AY183" s="19" t="s">
        <v>185</v>
      </c>
      <c r="BE183" s="193">
        <f>IF(N183="základní",J183,0)</f>
        <v>0</v>
      </c>
      <c r="BF183" s="193">
        <f>IF(N183="snížená",J183,0)</f>
        <v>0</v>
      </c>
      <c r="BG183" s="193">
        <f>IF(N183="zákl. přenesená",J183,0)</f>
        <v>0</v>
      </c>
      <c r="BH183" s="193">
        <f>IF(N183="sníž. přenesená",J183,0)</f>
        <v>0</v>
      </c>
      <c r="BI183" s="193">
        <f>IF(N183="nulová",J183,0)</f>
        <v>0</v>
      </c>
      <c r="BJ183" s="19" t="s">
        <v>92</v>
      </c>
      <c r="BK183" s="193">
        <f>ROUND(I183*H183,2)</f>
        <v>0</v>
      </c>
      <c r="BL183" s="19" t="s">
        <v>301</v>
      </c>
      <c r="BM183" s="192" t="s">
        <v>4827</v>
      </c>
    </row>
    <row r="184" s="2" customFormat="1">
      <c r="A184" s="38"/>
      <c r="B184" s="39"/>
      <c r="C184" s="38"/>
      <c r="D184" s="194" t="s">
        <v>193</v>
      </c>
      <c r="E184" s="38"/>
      <c r="F184" s="195" t="s">
        <v>4826</v>
      </c>
      <c r="G184" s="38"/>
      <c r="H184" s="38"/>
      <c r="I184" s="196"/>
      <c r="J184" s="38"/>
      <c r="K184" s="38"/>
      <c r="L184" s="39"/>
      <c r="M184" s="197"/>
      <c r="N184" s="198"/>
      <c r="O184" s="77"/>
      <c r="P184" s="77"/>
      <c r="Q184" s="77"/>
      <c r="R184" s="77"/>
      <c r="S184" s="77"/>
      <c r="T184" s="7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T184" s="19" t="s">
        <v>193</v>
      </c>
      <c r="AU184" s="19" t="s">
        <v>92</v>
      </c>
    </row>
    <row r="185" s="2" customFormat="1" ht="37.8" customHeight="1">
      <c r="A185" s="38"/>
      <c r="B185" s="180"/>
      <c r="C185" s="181" t="s">
        <v>375</v>
      </c>
      <c r="D185" s="181" t="s">
        <v>187</v>
      </c>
      <c r="E185" s="182" t="s">
        <v>4828</v>
      </c>
      <c r="F185" s="183" t="s">
        <v>4829</v>
      </c>
      <c r="G185" s="184" t="s">
        <v>383</v>
      </c>
      <c r="H185" s="185">
        <v>2</v>
      </c>
      <c r="I185" s="186"/>
      <c r="J185" s="187">
        <f>ROUND(I185*H185,2)</f>
        <v>0</v>
      </c>
      <c r="K185" s="183" t="s">
        <v>1</v>
      </c>
      <c r="L185" s="39"/>
      <c r="M185" s="188" t="s">
        <v>1</v>
      </c>
      <c r="N185" s="189" t="s">
        <v>42</v>
      </c>
      <c r="O185" s="77"/>
      <c r="P185" s="190">
        <f>O185*H185</f>
        <v>0</v>
      </c>
      <c r="Q185" s="190">
        <v>0.062199999999999998</v>
      </c>
      <c r="R185" s="190">
        <f>Q185*H185</f>
        <v>0.1244</v>
      </c>
      <c r="S185" s="190">
        <v>0</v>
      </c>
      <c r="T185" s="191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192" t="s">
        <v>301</v>
      </c>
      <c r="AT185" s="192" t="s">
        <v>187</v>
      </c>
      <c r="AU185" s="192" t="s">
        <v>92</v>
      </c>
      <c r="AY185" s="19" t="s">
        <v>185</v>
      </c>
      <c r="BE185" s="193">
        <f>IF(N185="základní",J185,0)</f>
        <v>0</v>
      </c>
      <c r="BF185" s="193">
        <f>IF(N185="snížená",J185,0)</f>
        <v>0</v>
      </c>
      <c r="BG185" s="193">
        <f>IF(N185="zákl. přenesená",J185,0)</f>
        <v>0</v>
      </c>
      <c r="BH185" s="193">
        <f>IF(N185="sníž. přenesená",J185,0)</f>
        <v>0</v>
      </c>
      <c r="BI185" s="193">
        <f>IF(N185="nulová",J185,0)</f>
        <v>0</v>
      </c>
      <c r="BJ185" s="19" t="s">
        <v>92</v>
      </c>
      <c r="BK185" s="193">
        <f>ROUND(I185*H185,2)</f>
        <v>0</v>
      </c>
      <c r="BL185" s="19" t="s">
        <v>301</v>
      </c>
      <c r="BM185" s="192" t="s">
        <v>4830</v>
      </c>
    </row>
    <row r="186" s="2" customFormat="1">
      <c r="A186" s="38"/>
      <c r="B186" s="39"/>
      <c r="C186" s="38"/>
      <c r="D186" s="194" t="s">
        <v>193</v>
      </c>
      <c r="E186" s="38"/>
      <c r="F186" s="195" t="s">
        <v>4829</v>
      </c>
      <c r="G186" s="38"/>
      <c r="H186" s="38"/>
      <c r="I186" s="196"/>
      <c r="J186" s="38"/>
      <c r="K186" s="38"/>
      <c r="L186" s="39"/>
      <c r="M186" s="197"/>
      <c r="N186" s="198"/>
      <c r="O186" s="77"/>
      <c r="P186" s="77"/>
      <c r="Q186" s="77"/>
      <c r="R186" s="77"/>
      <c r="S186" s="77"/>
      <c r="T186" s="7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T186" s="19" t="s">
        <v>193</v>
      </c>
      <c r="AU186" s="19" t="s">
        <v>92</v>
      </c>
    </row>
    <row r="187" s="2" customFormat="1" ht="37.8" customHeight="1">
      <c r="A187" s="38"/>
      <c r="B187" s="180"/>
      <c r="C187" s="181" t="s">
        <v>380</v>
      </c>
      <c r="D187" s="181" t="s">
        <v>187</v>
      </c>
      <c r="E187" s="182" t="s">
        <v>4831</v>
      </c>
      <c r="F187" s="183" t="s">
        <v>4832</v>
      </c>
      <c r="G187" s="184" t="s">
        <v>383</v>
      </c>
      <c r="H187" s="185">
        <v>4</v>
      </c>
      <c r="I187" s="186"/>
      <c r="J187" s="187">
        <f>ROUND(I187*H187,2)</f>
        <v>0</v>
      </c>
      <c r="K187" s="183" t="s">
        <v>1</v>
      </c>
      <c r="L187" s="39"/>
      <c r="M187" s="188" t="s">
        <v>1</v>
      </c>
      <c r="N187" s="189" t="s">
        <v>42</v>
      </c>
      <c r="O187" s="77"/>
      <c r="P187" s="190">
        <f>O187*H187</f>
        <v>0</v>
      </c>
      <c r="Q187" s="190">
        <v>0.069159999999999999</v>
      </c>
      <c r="R187" s="190">
        <f>Q187*H187</f>
        <v>0.27664</v>
      </c>
      <c r="S187" s="190">
        <v>0</v>
      </c>
      <c r="T187" s="191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192" t="s">
        <v>301</v>
      </c>
      <c r="AT187" s="192" t="s">
        <v>187</v>
      </c>
      <c r="AU187" s="192" t="s">
        <v>92</v>
      </c>
      <c r="AY187" s="19" t="s">
        <v>185</v>
      </c>
      <c r="BE187" s="193">
        <f>IF(N187="základní",J187,0)</f>
        <v>0</v>
      </c>
      <c r="BF187" s="193">
        <f>IF(N187="snížená",J187,0)</f>
        <v>0</v>
      </c>
      <c r="BG187" s="193">
        <f>IF(N187="zákl. přenesená",J187,0)</f>
        <v>0</v>
      </c>
      <c r="BH187" s="193">
        <f>IF(N187="sníž. přenesená",J187,0)</f>
        <v>0</v>
      </c>
      <c r="BI187" s="193">
        <f>IF(N187="nulová",J187,0)</f>
        <v>0</v>
      </c>
      <c r="BJ187" s="19" t="s">
        <v>92</v>
      </c>
      <c r="BK187" s="193">
        <f>ROUND(I187*H187,2)</f>
        <v>0</v>
      </c>
      <c r="BL187" s="19" t="s">
        <v>301</v>
      </c>
      <c r="BM187" s="192" t="s">
        <v>4833</v>
      </c>
    </row>
    <row r="188" s="2" customFormat="1">
      <c r="A188" s="38"/>
      <c r="B188" s="39"/>
      <c r="C188" s="38"/>
      <c r="D188" s="194" t="s">
        <v>193</v>
      </c>
      <c r="E188" s="38"/>
      <c r="F188" s="195" t="s">
        <v>4832</v>
      </c>
      <c r="G188" s="38"/>
      <c r="H188" s="38"/>
      <c r="I188" s="196"/>
      <c r="J188" s="38"/>
      <c r="K188" s="38"/>
      <c r="L188" s="39"/>
      <c r="M188" s="197"/>
      <c r="N188" s="198"/>
      <c r="O188" s="77"/>
      <c r="P188" s="77"/>
      <c r="Q188" s="77"/>
      <c r="R188" s="77"/>
      <c r="S188" s="77"/>
      <c r="T188" s="7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9" t="s">
        <v>193</v>
      </c>
      <c r="AU188" s="19" t="s">
        <v>92</v>
      </c>
    </row>
    <row r="189" s="2" customFormat="1" ht="24.15" customHeight="1">
      <c r="A189" s="38"/>
      <c r="B189" s="180"/>
      <c r="C189" s="181" t="s">
        <v>387</v>
      </c>
      <c r="D189" s="181" t="s">
        <v>187</v>
      </c>
      <c r="E189" s="182" t="s">
        <v>4834</v>
      </c>
      <c r="F189" s="183" t="s">
        <v>4835</v>
      </c>
      <c r="G189" s="184" t="s">
        <v>383</v>
      </c>
      <c r="H189" s="185">
        <v>15</v>
      </c>
      <c r="I189" s="186"/>
      <c r="J189" s="187">
        <f>ROUND(I189*H189,2)</f>
        <v>0</v>
      </c>
      <c r="K189" s="183" t="s">
        <v>1</v>
      </c>
      <c r="L189" s="39"/>
      <c r="M189" s="188" t="s">
        <v>1</v>
      </c>
      <c r="N189" s="189" t="s">
        <v>42</v>
      </c>
      <c r="O189" s="77"/>
      <c r="P189" s="190">
        <f>O189*H189</f>
        <v>0</v>
      </c>
      <c r="Q189" s="190">
        <v>0.010999999999999999</v>
      </c>
      <c r="R189" s="190">
        <f>Q189*H189</f>
        <v>0.16499999999999998</v>
      </c>
      <c r="S189" s="190">
        <v>0</v>
      </c>
      <c r="T189" s="191">
        <f>S189*H189</f>
        <v>0</v>
      </c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192" t="s">
        <v>301</v>
      </c>
      <c r="AT189" s="192" t="s">
        <v>187</v>
      </c>
      <c r="AU189" s="192" t="s">
        <v>92</v>
      </c>
      <c r="AY189" s="19" t="s">
        <v>185</v>
      </c>
      <c r="BE189" s="193">
        <f>IF(N189="základní",J189,0)</f>
        <v>0</v>
      </c>
      <c r="BF189" s="193">
        <f>IF(N189="snížená",J189,0)</f>
        <v>0</v>
      </c>
      <c r="BG189" s="193">
        <f>IF(N189="zákl. přenesená",J189,0)</f>
        <v>0</v>
      </c>
      <c r="BH189" s="193">
        <f>IF(N189="sníž. přenesená",J189,0)</f>
        <v>0</v>
      </c>
      <c r="BI189" s="193">
        <f>IF(N189="nulová",J189,0)</f>
        <v>0</v>
      </c>
      <c r="BJ189" s="19" t="s">
        <v>92</v>
      </c>
      <c r="BK189" s="193">
        <f>ROUND(I189*H189,2)</f>
        <v>0</v>
      </c>
      <c r="BL189" s="19" t="s">
        <v>301</v>
      </c>
      <c r="BM189" s="192" t="s">
        <v>4836</v>
      </c>
    </row>
    <row r="190" s="2" customFormat="1">
      <c r="A190" s="38"/>
      <c r="B190" s="39"/>
      <c r="C190" s="38"/>
      <c r="D190" s="194" t="s">
        <v>193</v>
      </c>
      <c r="E190" s="38"/>
      <c r="F190" s="195" t="s">
        <v>4835</v>
      </c>
      <c r="G190" s="38"/>
      <c r="H190" s="38"/>
      <c r="I190" s="196"/>
      <c r="J190" s="38"/>
      <c r="K190" s="38"/>
      <c r="L190" s="39"/>
      <c r="M190" s="197"/>
      <c r="N190" s="198"/>
      <c r="O190" s="77"/>
      <c r="P190" s="77"/>
      <c r="Q190" s="77"/>
      <c r="R190" s="77"/>
      <c r="S190" s="77"/>
      <c r="T190" s="7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T190" s="19" t="s">
        <v>193</v>
      </c>
      <c r="AU190" s="19" t="s">
        <v>92</v>
      </c>
    </row>
    <row r="191" s="2" customFormat="1" ht="24.15" customHeight="1">
      <c r="A191" s="38"/>
      <c r="B191" s="180"/>
      <c r="C191" s="181" t="s">
        <v>394</v>
      </c>
      <c r="D191" s="181" t="s">
        <v>187</v>
      </c>
      <c r="E191" s="182" t="s">
        <v>4837</v>
      </c>
      <c r="F191" s="183" t="s">
        <v>4838</v>
      </c>
      <c r="G191" s="184" t="s">
        <v>383</v>
      </c>
      <c r="H191" s="185">
        <v>1</v>
      </c>
      <c r="I191" s="186"/>
      <c r="J191" s="187">
        <f>ROUND(I191*H191,2)</f>
        <v>0</v>
      </c>
      <c r="K191" s="183" t="s">
        <v>1</v>
      </c>
      <c r="L191" s="39"/>
      <c r="M191" s="188" t="s">
        <v>1</v>
      </c>
      <c r="N191" s="189" t="s">
        <v>42</v>
      </c>
      <c r="O191" s="77"/>
      <c r="P191" s="190">
        <f>O191*H191</f>
        <v>0</v>
      </c>
      <c r="Q191" s="190">
        <v>0.0123</v>
      </c>
      <c r="R191" s="190">
        <f>Q191*H191</f>
        <v>0.0123</v>
      </c>
      <c r="S191" s="190">
        <v>0</v>
      </c>
      <c r="T191" s="191">
        <f>S191*H191</f>
        <v>0</v>
      </c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R191" s="192" t="s">
        <v>301</v>
      </c>
      <c r="AT191" s="192" t="s">
        <v>187</v>
      </c>
      <c r="AU191" s="192" t="s">
        <v>92</v>
      </c>
      <c r="AY191" s="19" t="s">
        <v>185</v>
      </c>
      <c r="BE191" s="193">
        <f>IF(N191="základní",J191,0)</f>
        <v>0</v>
      </c>
      <c r="BF191" s="193">
        <f>IF(N191="snížená",J191,0)</f>
        <v>0</v>
      </c>
      <c r="BG191" s="193">
        <f>IF(N191="zákl. přenesená",J191,0)</f>
        <v>0</v>
      </c>
      <c r="BH191" s="193">
        <f>IF(N191="sníž. přenesená",J191,0)</f>
        <v>0</v>
      </c>
      <c r="BI191" s="193">
        <f>IF(N191="nulová",J191,0)</f>
        <v>0</v>
      </c>
      <c r="BJ191" s="19" t="s">
        <v>92</v>
      </c>
      <c r="BK191" s="193">
        <f>ROUND(I191*H191,2)</f>
        <v>0</v>
      </c>
      <c r="BL191" s="19" t="s">
        <v>301</v>
      </c>
      <c r="BM191" s="192" t="s">
        <v>4839</v>
      </c>
    </row>
    <row r="192" s="2" customFormat="1">
      <c r="A192" s="38"/>
      <c r="B192" s="39"/>
      <c r="C192" s="38"/>
      <c r="D192" s="194" t="s">
        <v>193</v>
      </c>
      <c r="E192" s="38"/>
      <c r="F192" s="195" t="s">
        <v>4838</v>
      </c>
      <c r="G192" s="38"/>
      <c r="H192" s="38"/>
      <c r="I192" s="196"/>
      <c r="J192" s="38"/>
      <c r="K192" s="38"/>
      <c r="L192" s="39"/>
      <c r="M192" s="197"/>
      <c r="N192" s="198"/>
      <c r="O192" s="77"/>
      <c r="P192" s="77"/>
      <c r="Q192" s="77"/>
      <c r="R192" s="77"/>
      <c r="S192" s="77"/>
      <c r="T192" s="7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T192" s="19" t="s">
        <v>193</v>
      </c>
      <c r="AU192" s="19" t="s">
        <v>92</v>
      </c>
    </row>
    <row r="193" s="12" customFormat="1" ht="25.92" customHeight="1">
      <c r="A193" s="12"/>
      <c r="B193" s="167"/>
      <c r="C193" s="12"/>
      <c r="D193" s="168" t="s">
        <v>75</v>
      </c>
      <c r="E193" s="169" t="s">
        <v>3877</v>
      </c>
      <c r="F193" s="169" t="s">
        <v>3878</v>
      </c>
      <c r="G193" s="12"/>
      <c r="H193" s="12"/>
      <c r="I193" s="170"/>
      <c r="J193" s="171">
        <f>BK193</f>
        <v>0</v>
      </c>
      <c r="K193" s="12"/>
      <c r="L193" s="167"/>
      <c r="M193" s="172"/>
      <c r="N193" s="173"/>
      <c r="O193" s="173"/>
      <c r="P193" s="174">
        <f>SUM(P194:P205)</f>
        <v>0</v>
      </c>
      <c r="Q193" s="173"/>
      <c r="R193" s="174">
        <f>SUM(R194:R205)</f>
        <v>0</v>
      </c>
      <c r="S193" s="173"/>
      <c r="T193" s="175">
        <f>SUM(T194:T205)</f>
        <v>0</v>
      </c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R193" s="168" t="s">
        <v>191</v>
      </c>
      <c r="AT193" s="176" t="s">
        <v>75</v>
      </c>
      <c r="AU193" s="176" t="s">
        <v>76</v>
      </c>
      <c r="AY193" s="168" t="s">
        <v>185</v>
      </c>
      <c r="BK193" s="177">
        <f>SUM(BK194:BK205)</f>
        <v>0</v>
      </c>
    </row>
    <row r="194" s="2" customFormat="1" ht="16.5" customHeight="1">
      <c r="A194" s="38"/>
      <c r="B194" s="180"/>
      <c r="C194" s="181" t="s">
        <v>398</v>
      </c>
      <c r="D194" s="181" t="s">
        <v>187</v>
      </c>
      <c r="E194" s="182" t="s">
        <v>4722</v>
      </c>
      <c r="F194" s="183" t="s">
        <v>4723</v>
      </c>
      <c r="G194" s="184" t="s">
        <v>3882</v>
      </c>
      <c r="H194" s="185">
        <v>100</v>
      </c>
      <c r="I194" s="186"/>
      <c r="J194" s="187">
        <f>ROUND(I194*H194,2)</f>
        <v>0</v>
      </c>
      <c r="K194" s="183" t="s">
        <v>1</v>
      </c>
      <c r="L194" s="39"/>
      <c r="M194" s="188" t="s">
        <v>1</v>
      </c>
      <c r="N194" s="189" t="s">
        <v>42</v>
      </c>
      <c r="O194" s="77"/>
      <c r="P194" s="190">
        <f>O194*H194</f>
        <v>0</v>
      </c>
      <c r="Q194" s="190">
        <v>0</v>
      </c>
      <c r="R194" s="190">
        <f>Q194*H194</f>
        <v>0</v>
      </c>
      <c r="S194" s="190">
        <v>0</v>
      </c>
      <c r="T194" s="191">
        <f>S194*H194</f>
        <v>0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192" t="s">
        <v>3282</v>
      </c>
      <c r="AT194" s="192" t="s">
        <v>187</v>
      </c>
      <c r="AU194" s="192" t="s">
        <v>84</v>
      </c>
      <c r="AY194" s="19" t="s">
        <v>185</v>
      </c>
      <c r="BE194" s="193">
        <f>IF(N194="základní",J194,0)</f>
        <v>0</v>
      </c>
      <c r="BF194" s="193">
        <f>IF(N194="snížená",J194,0)</f>
        <v>0</v>
      </c>
      <c r="BG194" s="193">
        <f>IF(N194="zákl. přenesená",J194,0)</f>
        <v>0</v>
      </c>
      <c r="BH194" s="193">
        <f>IF(N194="sníž. přenesená",J194,0)</f>
        <v>0</v>
      </c>
      <c r="BI194" s="193">
        <f>IF(N194="nulová",J194,0)</f>
        <v>0</v>
      </c>
      <c r="BJ194" s="19" t="s">
        <v>92</v>
      </c>
      <c r="BK194" s="193">
        <f>ROUND(I194*H194,2)</f>
        <v>0</v>
      </c>
      <c r="BL194" s="19" t="s">
        <v>3282</v>
      </c>
      <c r="BM194" s="192" t="s">
        <v>4840</v>
      </c>
    </row>
    <row r="195" s="2" customFormat="1">
      <c r="A195" s="38"/>
      <c r="B195" s="39"/>
      <c r="C195" s="38"/>
      <c r="D195" s="194" t="s">
        <v>193</v>
      </c>
      <c r="E195" s="38"/>
      <c r="F195" s="195" t="s">
        <v>4723</v>
      </c>
      <c r="G195" s="38"/>
      <c r="H195" s="38"/>
      <c r="I195" s="196"/>
      <c r="J195" s="38"/>
      <c r="K195" s="38"/>
      <c r="L195" s="39"/>
      <c r="M195" s="197"/>
      <c r="N195" s="198"/>
      <c r="O195" s="77"/>
      <c r="P195" s="77"/>
      <c r="Q195" s="77"/>
      <c r="R195" s="77"/>
      <c r="S195" s="77"/>
      <c r="T195" s="7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T195" s="19" t="s">
        <v>193</v>
      </c>
      <c r="AU195" s="19" t="s">
        <v>84</v>
      </c>
    </row>
    <row r="196" s="14" customFormat="1">
      <c r="A196" s="14"/>
      <c r="B196" s="219"/>
      <c r="C196" s="14"/>
      <c r="D196" s="194" t="s">
        <v>194</v>
      </c>
      <c r="E196" s="220" t="s">
        <v>1</v>
      </c>
      <c r="F196" s="221" t="s">
        <v>4725</v>
      </c>
      <c r="G196" s="14"/>
      <c r="H196" s="220" t="s">
        <v>1</v>
      </c>
      <c r="I196" s="222"/>
      <c r="J196" s="14"/>
      <c r="K196" s="14"/>
      <c r="L196" s="219"/>
      <c r="M196" s="223"/>
      <c r="N196" s="224"/>
      <c r="O196" s="224"/>
      <c r="P196" s="224"/>
      <c r="Q196" s="224"/>
      <c r="R196" s="224"/>
      <c r="S196" s="224"/>
      <c r="T196" s="225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20" t="s">
        <v>194</v>
      </c>
      <c r="AU196" s="220" t="s">
        <v>84</v>
      </c>
      <c r="AV196" s="14" t="s">
        <v>84</v>
      </c>
      <c r="AW196" s="14" t="s">
        <v>32</v>
      </c>
      <c r="AX196" s="14" t="s">
        <v>76</v>
      </c>
      <c r="AY196" s="220" t="s">
        <v>185</v>
      </c>
    </row>
    <row r="197" s="13" customFormat="1">
      <c r="A197" s="13"/>
      <c r="B197" s="199"/>
      <c r="C197" s="13"/>
      <c r="D197" s="194" t="s">
        <v>194</v>
      </c>
      <c r="E197" s="200" t="s">
        <v>1</v>
      </c>
      <c r="F197" s="201" t="s">
        <v>902</v>
      </c>
      <c r="G197" s="13"/>
      <c r="H197" s="202">
        <v>100</v>
      </c>
      <c r="I197" s="203"/>
      <c r="J197" s="13"/>
      <c r="K197" s="13"/>
      <c r="L197" s="199"/>
      <c r="M197" s="204"/>
      <c r="N197" s="205"/>
      <c r="O197" s="205"/>
      <c r="P197" s="205"/>
      <c r="Q197" s="205"/>
      <c r="R197" s="205"/>
      <c r="S197" s="205"/>
      <c r="T197" s="206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00" t="s">
        <v>194</v>
      </c>
      <c r="AU197" s="200" t="s">
        <v>84</v>
      </c>
      <c r="AV197" s="13" t="s">
        <v>92</v>
      </c>
      <c r="AW197" s="13" t="s">
        <v>32</v>
      </c>
      <c r="AX197" s="13" t="s">
        <v>76</v>
      </c>
      <c r="AY197" s="200" t="s">
        <v>185</v>
      </c>
    </row>
    <row r="198" s="15" customFormat="1">
      <c r="A198" s="15"/>
      <c r="B198" s="226"/>
      <c r="C198" s="15"/>
      <c r="D198" s="194" t="s">
        <v>194</v>
      </c>
      <c r="E198" s="227" t="s">
        <v>1</v>
      </c>
      <c r="F198" s="228" t="s">
        <v>276</v>
      </c>
      <c r="G198" s="15"/>
      <c r="H198" s="229">
        <v>100</v>
      </c>
      <c r="I198" s="230"/>
      <c r="J198" s="15"/>
      <c r="K198" s="15"/>
      <c r="L198" s="226"/>
      <c r="M198" s="231"/>
      <c r="N198" s="232"/>
      <c r="O198" s="232"/>
      <c r="P198" s="232"/>
      <c r="Q198" s="232"/>
      <c r="R198" s="232"/>
      <c r="S198" s="232"/>
      <c r="T198" s="233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T198" s="227" t="s">
        <v>194</v>
      </c>
      <c r="AU198" s="227" t="s">
        <v>84</v>
      </c>
      <c r="AV198" s="15" t="s">
        <v>191</v>
      </c>
      <c r="AW198" s="15" t="s">
        <v>32</v>
      </c>
      <c r="AX198" s="15" t="s">
        <v>84</v>
      </c>
      <c r="AY198" s="227" t="s">
        <v>185</v>
      </c>
    </row>
    <row r="199" s="2" customFormat="1" ht="16.5" customHeight="1">
      <c r="A199" s="38"/>
      <c r="B199" s="180"/>
      <c r="C199" s="209" t="s">
        <v>407</v>
      </c>
      <c r="D199" s="209" t="s">
        <v>240</v>
      </c>
      <c r="E199" s="210" t="s">
        <v>81</v>
      </c>
      <c r="F199" s="211" t="s">
        <v>4726</v>
      </c>
      <c r="G199" s="212" t="s">
        <v>4727</v>
      </c>
      <c r="H199" s="213">
        <v>1</v>
      </c>
      <c r="I199" s="214"/>
      <c r="J199" s="215">
        <f>ROUND(I199*H199,2)</f>
        <v>0</v>
      </c>
      <c r="K199" s="211" t="s">
        <v>1</v>
      </c>
      <c r="L199" s="216"/>
      <c r="M199" s="217" t="s">
        <v>1</v>
      </c>
      <c r="N199" s="218" t="s">
        <v>42</v>
      </c>
      <c r="O199" s="77"/>
      <c r="P199" s="190">
        <f>O199*H199</f>
        <v>0</v>
      </c>
      <c r="Q199" s="190">
        <v>0</v>
      </c>
      <c r="R199" s="190">
        <f>Q199*H199</f>
        <v>0</v>
      </c>
      <c r="S199" s="190">
        <v>0</v>
      </c>
      <c r="T199" s="191">
        <f>S199*H199</f>
        <v>0</v>
      </c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192" t="s">
        <v>3282</v>
      </c>
      <c r="AT199" s="192" t="s">
        <v>240</v>
      </c>
      <c r="AU199" s="192" t="s">
        <v>84</v>
      </c>
      <c r="AY199" s="19" t="s">
        <v>185</v>
      </c>
      <c r="BE199" s="193">
        <f>IF(N199="základní",J199,0)</f>
        <v>0</v>
      </c>
      <c r="BF199" s="193">
        <f>IF(N199="snížená",J199,0)</f>
        <v>0</v>
      </c>
      <c r="BG199" s="193">
        <f>IF(N199="zákl. přenesená",J199,0)</f>
        <v>0</v>
      </c>
      <c r="BH199" s="193">
        <f>IF(N199="sníž. přenesená",J199,0)</f>
        <v>0</v>
      </c>
      <c r="BI199" s="193">
        <f>IF(N199="nulová",J199,0)</f>
        <v>0</v>
      </c>
      <c r="BJ199" s="19" t="s">
        <v>92</v>
      </c>
      <c r="BK199" s="193">
        <f>ROUND(I199*H199,2)</f>
        <v>0</v>
      </c>
      <c r="BL199" s="19" t="s">
        <v>3282</v>
      </c>
      <c r="BM199" s="192" t="s">
        <v>4841</v>
      </c>
    </row>
    <row r="200" s="2" customFormat="1">
      <c r="A200" s="38"/>
      <c r="B200" s="39"/>
      <c r="C200" s="38"/>
      <c r="D200" s="194" t="s">
        <v>193</v>
      </c>
      <c r="E200" s="38"/>
      <c r="F200" s="195" t="s">
        <v>4726</v>
      </c>
      <c r="G200" s="38"/>
      <c r="H200" s="38"/>
      <c r="I200" s="196"/>
      <c r="J200" s="38"/>
      <c r="K200" s="38"/>
      <c r="L200" s="39"/>
      <c r="M200" s="197"/>
      <c r="N200" s="198"/>
      <c r="O200" s="77"/>
      <c r="P200" s="77"/>
      <c r="Q200" s="77"/>
      <c r="R200" s="77"/>
      <c r="S200" s="77"/>
      <c r="T200" s="7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T200" s="19" t="s">
        <v>193</v>
      </c>
      <c r="AU200" s="19" t="s">
        <v>84</v>
      </c>
    </row>
    <row r="201" s="2" customFormat="1" ht="16.5" customHeight="1">
      <c r="A201" s="38"/>
      <c r="B201" s="180"/>
      <c r="C201" s="181" t="s">
        <v>414</v>
      </c>
      <c r="D201" s="181" t="s">
        <v>187</v>
      </c>
      <c r="E201" s="182" t="s">
        <v>4842</v>
      </c>
      <c r="F201" s="183" t="s">
        <v>4843</v>
      </c>
      <c r="G201" s="184" t="s">
        <v>3882</v>
      </c>
      <c r="H201" s="185">
        <v>80</v>
      </c>
      <c r="I201" s="186"/>
      <c r="J201" s="187">
        <f>ROUND(I201*H201,2)</f>
        <v>0</v>
      </c>
      <c r="K201" s="183" t="s">
        <v>1</v>
      </c>
      <c r="L201" s="39"/>
      <c r="M201" s="188" t="s">
        <v>1</v>
      </c>
      <c r="N201" s="189" t="s">
        <v>42</v>
      </c>
      <c r="O201" s="77"/>
      <c r="P201" s="190">
        <f>O201*H201</f>
        <v>0</v>
      </c>
      <c r="Q201" s="190">
        <v>0</v>
      </c>
      <c r="R201" s="190">
        <f>Q201*H201</f>
        <v>0</v>
      </c>
      <c r="S201" s="190">
        <v>0</v>
      </c>
      <c r="T201" s="191">
        <f>S201*H201</f>
        <v>0</v>
      </c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192" t="s">
        <v>3282</v>
      </c>
      <c r="AT201" s="192" t="s">
        <v>187</v>
      </c>
      <c r="AU201" s="192" t="s">
        <v>84</v>
      </c>
      <c r="AY201" s="19" t="s">
        <v>185</v>
      </c>
      <c r="BE201" s="193">
        <f>IF(N201="základní",J201,0)</f>
        <v>0</v>
      </c>
      <c r="BF201" s="193">
        <f>IF(N201="snížená",J201,0)</f>
        <v>0</v>
      </c>
      <c r="BG201" s="193">
        <f>IF(N201="zákl. přenesená",J201,0)</f>
        <v>0</v>
      </c>
      <c r="BH201" s="193">
        <f>IF(N201="sníž. přenesená",J201,0)</f>
        <v>0</v>
      </c>
      <c r="BI201" s="193">
        <f>IF(N201="nulová",J201,0)</f>
        <v>0</v>
      </c>
      <c r="BJ201" s="19" t="s">
        <v>92</v>
      </c>
      <c r="BK201" s="193">
        <f>ROUND(I201*H201,2)</f>
        <v>0</v>
      </c>
      <c r="BL201" s="19" t="s">
        <v>3282</v>
      </c>
      <c r="BM201" s="192" t="s">
        <v>4844</v>
      </c>
    </row>
    <row r="202" s="2" customFormat="1">
      <c r="A202" s="38"/>
      <c r="B202" s="39"/>
      <c r="C202" s="38"/>
      <c r="D202" s="194" t="s">
        <v>193</v>
      </c>
      <c r="E202" s="38"/>
      <c r="F202" s="195" t="s">
        <v>4843</v>
      </c>
      <c r="G202" s="38"/>
      <c r="H202" s="38"/>
      <c r="I202" s="196"/>
      <c r="J202" s="38"/>
      <c r="K202" s="38"/>
      <c r="L202" s="39"/>
      <c r="M202" s="197"/>
      <c r="N202" s="198"/>
      <c r="O202" s="77"/>
      <c r="P202" s="77"/>
      <c r="Q202" s="77"/>
      <c r="R202" s="77"/>
      <c r="S202" s="77"/>
      <c r="T202" s="7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T202" s="19" t="s">
        <v>193</v>
      </c>
      <c r="AU202" s="19" t="s">
        <v>84</v>
      </c>
    </row>
    <row r="203" s="14" customFormat="1">
      <c r="A203" s="14"/>
      <c r="B203" s="219"/>
      <c r="C203" s="14"/>
      <c r="D203" s="194" t="s">
        <v>194</v>
      </c>
      <c r="E203" s="220" t="s">
        <v>1</v>
      </c>
      <c r="F203" s="221" t="s">
        <v>4845</v>
      </c>
      <c r="G203" s="14"/>
      <c r="H203" s="220" t="s">
        <v>1</v>
      </c>
      <c r="I203" s="222"/>
      <c r="J203" s="14"/>
      <c r="K203" s="14"/>
      <c r="L203" s="219"/>
      <c r="M203" s="223"/>
      <c r="N203" s="224"/>
      <c r="O203" s="224"/>
      <c r="P203" s="224"/>
      <c r="Q203" s="224"/>
      <c r="R203" s="224"/>
      <c r="S203" s="224"/>
      <c r="T203" s="225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20" t="s">
        <v>194</v>
      </c>
      <c r="AU203" s="220" t="s">
        <v>84</v>
      </c>
      <c r="AV203" s="14" t="s">
        <v>84</v>
      </c>
      <c r="AW203" s="14" t="s">
        <v>32</v>
      </c>
      <c r="AX203" s="14" t="s">
        <v>76</v>
      </c>
      <c r="AY203" s="220" t="s">
        <v>185</v>
      </c>
    </row>
    <row r="204" s="13" customFormat="1">
      <c r="A204" s="13"/>
      <c r="B204" s="199"/>
      <c r="C204" s="13"/>
      <c r="D204" s="194" t="s">
        <v>194</v>
      </c>
      <c r="E204" s="200" t="s">
        <v>1</v>
      </c>
      <c r="F204" s="201" t="s">
        <v>739</v>
      </c>
      <c r="G204" s="13"/>
      <c r="H204" s="202">
        <v>80</v>
      </c>
      <c r="I204" s="203"/>
      <c r="J204" s="13"/>
      <c r="K204" s="13"/>
      <c r="L204" s="199"/>
      <c r="M204" s="204"/>
      <c r="N204" s="205"/>
      <c r="O204" s="205"/>
      <c r="P204" s="205"/>
      <c r="Q204" s="205"/>
      <c r="R204" s="205"/>
      <c r="S204" s="205"/>
      <c r="T204" s="206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00" t="s">
        <v>194</v>
      </c>
      <c r="AU204" s="200" t="s">
        <v>84</v>
      </c>
      <c r="AV204" s="13" t="s">
        <v>92</v>
      </c>
      <c r="AW204" s="13" t="s">
        <v>32</v>
      </c>
      <c r="AX204" s="13" t="s">
        <v>76</v>
      </c>
      <c r="AY204" s="200" t="s">
        <v>185</v>
      </c>
    </row>
    <row r="205" s="15" customFormat="1">
      <c r="A205" s="15"/>
      <c r="B205" s="226"/>
      <c r="C205" s="15"/>
      <c r="D205" s="194" t="s">
        <v>194</v>
      </c>
      <c r="E205" s="227" t="s">
        <v>1</v>
      </c>
      <c r="F205" s="228" t="s">
        <v>276</v>
      </c>
      <c r="G205" s="15"/>
      <c r="H205" s="229">
        <v>80</v>
      </c>
      <c r="I205" s="230"/>
      <c r="J205" s="15"/>
      <c r="K205" s="15"/>
      <c r="L205" s="226"/>
      <c r="M205" s="231"/>
      <c r="N205" s="232"/>
      <c r="O205" s="232"/>
      <c r="P205" s="232"/>
      <c r="Q205" s="232"/>
      <c r="R205" s="232"/>
      <c r="S205" s="232"/>
      <c r="T205" s="233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T205" s="227" t="s">
        <v>194</v>
      </c>
      <c r="AU205" s="227" t="s">
        <v>84</v>
      </c>
      <c r="AV205" s="15" t="s">
        <v>191</v>
      </c>
      <c r="AW205" s="15" t="s">
        <v>32</v>
      </c>
      <c r="AX205" s="15" t="s">
        <v>84</v>
      </c>
      <c r="AY205" s="227" t="s">
        <v>185</v>
      </c>
    </row>
    <row r="206" s="12" customFormat="1" ht="25.92" customHeight="1">
      <c r="A206" s="12"/>
      <c r="B206" s="167"/>
      <c r="C206" s="12"/>
      <c r="D206" s="168" t="s">
        <v>75</v>
      </c>
      <c r="E206" s="169" t="s">
        <v>4733</v>
      </c>
      <c r="F206" s="169" t="s">
        <v>4733</v>
      </c>
      <c r="G206" s="12"/>
      <c r="H206" s="12"/>
      <c r="I206" s="170"/>
      <c r="J206" s="171">
        <f>BK206</f>
        <v>0</v>
      </c>
      <c r="K206" s="12"/>
      <c r="L206" s="167"/>
      <c r="M206" s="172"/>
      <c r="N206" s="173"/>
      <c r="O206" s="173"/>
      <c r="P206" s="174">
        <f>SUM(P207:P237)</f>
        <v>0</v>
      </c>
      <c r="Q206" s="173"/>
      <c r="R206" s="174">
        <f>SUM(R207:R237)</f>
        <v>0</v>
      </c>
      <c r="S206" s="173"/>
      <c r="T206" s="175">
        <f>SUM(T207:T237)</f>
        <v>0</v>
      </c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R206" s="168" t="s">
        <v>191</v>
      </c>
      <c r="AT206" s="176" t="s">
        <v>75</v>
      </c>
      <c r="AU206" s="176" t="s">
        <v>76</v>
      </c>
      <c r="AY206" s="168" t="s">
        <v>185</v>
      </c>
      <c r="BK206" s="177">
        <f>SUM(BK207:BK237)</f>
        <v>0</v>
      </c>
    </row>
    <row r="207" s="2" customFormat="1" ht="37.8" customHeight="1">
      <c r="A207" s="38"/>
      <c r="B207" s="180"/>
      <c r="C207" s="181" t="s">
        <v>425</v>
      </c>
      <c r="D207" s="181" t="s">
        <v>187</v>
      </c>
      <c r="E207" s="182" t="s">
        <v>81</v>
      </c>
      <c r="F207" s="183" t="s">
        <v>4846</v>
      </c>
      <c r="G207" s="184" t="s">
        <v>4736</v>
      </c>
      <c r="H207" s="185">
        <v>10</v>
      </c>
      <c r="I207" s="186"/>
      <c r="J207" s="187">
        <f>ROUND(I207*H207,2)</f>
        <v>0</v>
      </c>
      <c r="K207" s="183" t="s">
        <v>1</v>
      </c>
      <c r="L207" s="39"/>
      <c r="M207" s="188" t="s">
        <v>1</v>
      </c>
      <c r="N207" s="189" t="s">
        <v>42</v>
      </c>
      <c r="O207" s="77"/>
      <c r="P207" s="190">
        <f>O207*H207</f>
        <v>0</v>
      </c>
      <c r="Q207" s="190">
        <v>0</v>
      </c>
      <c r="R207" s="190">
        <f>Q207*H207</f>
        <v>0</v>
      </c>
      <c r="S207" s="190">
        <v>0</v>
      </c>
      <c r="T207" s="191">
        <f>S207*H207</f>
        <v>0</v>
      </c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R207" s="192" t="s">
        <v>3282</v>
      </c>
      <c r="AT207" s="192" t="s">
        <v>187</v>
      </c>
      <c r="AU207" s="192" t="s">
        <v>84</v>
      </c>
      <c r="AY207" s="19" t="s">
        <v>185</v>
      </c>
      <c r="BE207" s="193">
        <f>IF(N207="základní",J207,0)</f>
        <v>0</v>
      </c>
      <c r="BF207" s="193">
        <f>IF(N207="snížená",J207,0)</f>
        <v>0</v>
      </c>
      <c r="BG207" s="193">
        <f>IF(N207="zákl. přenesená",J207,0)</f>
        <v>0</v>
      </c>
      <c r="BH207" s="193">
        <f>IF(N207="sníž. přenesená",J207,0)</f>
        <v>0</v>
      </c>
      <c r="BI207" s="193">
        <f>IF(N207="nulová",J207,0)</f>
        <v>0</v>
      </c>
      <c r="BJ207" s="19" t="s">
        <v>92</v>
      </c>
      <c r="BK207" s="193">
        <f>ROUND(I207*H207,2)</f>
        <v>0</v>
      </c>
      <c r="BL207" s="19" t="s">
        <v>3282</v>
      </c>
      <c r="BM207" s="192" t="s">
        <v>4847</v>
      </c>
    </row>
    <row r="208" s="2" customFormat="1">
      <c r="A208" s="38"/>
      <c r="B208" s="39"/>
      <c r="C208" s="38"/>
      <c r="D208" s="194" t="s">
        <v>193</v>
      </c>
      <c r="E208" s="38"/>
      <c r="F208" s="195" t="s">
        <v>4846</v>
      </c>
      <c r="G208" s="38"/>
      <c r="H208" s="38"/>
      <c r="I208" s="196"/>
      <c r="J208" s="38"/>
      <c r="K208" s="38"/>
      <c r="L208" s="39"/>
      <c r="M208" s="197"/>
      <c r="N208" s="198"/>
      <c r="O208" s="77"/>
      <c r="P208" s="77"/>
      <c r="Q208" s="77"/>
      <c r="R208" s="77"/>
      <c r="S208" s="77"/>
      <c r="T208" s="7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T208" s="19" t="s">
        <v>193</v>
      </c>
      <c r="AU208" s="19" t="s">
        <v>84</v>
      </c>
    </row>
    <row r="209" s="2" customFormat="1" ht="37.8" customHeight="1">
      <c r="A209" s="38"/>
      <c r="B209" s="180"/>
      <c r="C209" s="181" t="s">
        <v>432</v>
      </c>
      <c r="D209" s="181" t="s">
        <v>187</v>
      </c>
      <c r="E209" s="182" t="s">
        <v>86</v>
      </c>
      <c r="F209" s="183" t="s">
        <v>4848</v>
      </c>
      <c r="G209" s="184" t="s">
        <v>4736</v>
      </c>
      <c r="H209" s="185">
        <v>10</v>
      </c>
      <c r="I209" s="186"/>
      <c r="J209" s="187">
        <f>ROUND(I209*H209,2)</f>
        <v>0</v>
      </c>
      <c r="K209" s="183" t="s">
        <v>1</v>
      </c>
      <c r="L209" s="39"/>
      <c r="M209" s="188" t="s">
        <v>1</v>
      </c>
      <c r="N209" s="189" t="s">
        <v>42</v>
      </c>
      <c r="O209" s="77"/>
      <c r="P209" s="190">
        <f>O209*H209</f>
        <v>0</v>
      </c>
      <c r="Q209" s="190">
        <v>0</v>
      </c>
      <c r="R209" s="190">
        <f>Q209*H209</f>
        <v>0</v>
      </c>
      <c r="S209" s="190">
        <v>0</v>
      </c>
      <c r="T209" s="191">
        <f>S209*H209</f>
        <v>0</v>
      </c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192" t="s">
        <v>3282</v>
      </c>
      <c r="AT209" s="192" t="s">
        <v>187</v>
      </c>
      <c r="AU209" s="192" t="s">
        <v>84</v>
      </c>
      <c r="AY209" s="19" t="s">
        <v>185</v>
      </c>
      <c r="BE209" s="193">
        <f>IF(N209="základní",J209,0)</f>
        <v>0</v>
      </c>
      <c r="BF209" s="193">
        <f>IF(N209="snížená",J209,0)</f>
        <v>0</v>
      </c>
      <c r="BG209" s="193">
        <f>IF(N209="zákl. přenesená",J209,0)</f>
        <v>0</v>
      </c>
      <c r="BH209" s="193">
        <f>IF(N209="sníž. přenesená",J209,0)</f>
        <v>0</v>
      </c>
      <c r="BI209" s="193">
        <f>IF(N209="nulová",J209,0)</f>
        <v>0</v>
      </c>
      <c r="BJ209" s="19" t="s">
        <v>92</v>
      </c>
      <c r="BK209" s="193">
        <f>ROUND(I209*H209,2)</f>
        <v>0</v>
      </c>
      <c r="BL209" s="19" t="s">
        <v>3282</v>
      </c>
      <c r="BM209" s="192" t="s">
        <v>4849</v>
      </c>
    </row>
    <row r="210" s="2" customFormat="1">
      <c r="A210" s="38"/>
      <c r="B210" s="39"/>
      <c r="C210" s="38"/>
      <c r="D210" s="194" t="s">
        <v>193</v>
      </c>
      <c r="E210" s="38"/>
      <c r="F210" s="195" t="s">
        <v>4848</v>
      </c>
      <c r="G210" s="38"/>
      <c r="H210" s="38"/>
      <c r="I210" s="196"/>
      <c r="J210" s="38"/>
      <c r="K210" s="38"/>
      <c r="L210" s="39"/>
      <c r="M210" s="197"/>
      <c r="N210" s="198"/>
      <c r="O210" s="77"/>
      <c r="P210" s="77"/>
      <c r="Q210" s="77"/>
      <c r="R210" s="77"/>
      <c r="S210" s="77"/>
      <c r="T210" s="7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T210" s="19" t="s">
        <v>193</v>
      </c>
      <c r="AU210" s="19" t="s">
        <v>84</v>
      </c>
    </row>
    <row r="211" s="2" customFormat="1" ht="24.15" customHeight="1">
      <c r="A211" s="38"/>
      <c r="B211" s="180"/>
      <c r="C211" s="181" t="s">
        <v>438</v>
      </c>
      <c r="D211" s="181" t="s">
        <v>187</v>
      </c>
      <c r="E211" s="182" t="s">
        <v>97</v>
      </c>
      <c r="F211" s="183" t="s">
        <v>4850</v>
      </c>
      <c r="G211" s="184" t="s">
        <v>4736</v>
      </c>
      <c r="H211" s="185">
        <v>13</v>
      </c>
      <c r="I211" s="186"/>
      <c r="J211" s="187">
        <f>ROUND(I211*H211,2)</f>
        <v>0</v>
      </c>
      <c r="K211" s="183" t="s">
        <v>1</v>
      </c>
      <c r="L211" s="39"/>
      <c r="M211" s="188" t="s">
        <v>1</v>
      </c>
      <c r="N211" s="189" t="s">
        <v>42</v>
      </c>
      <c r="O211" s="77"/>
      <c r="P211" s="190">
        <f>O211*H211</f>
        <v>0</v>
      </c>
      <c r="Q211" s="190">
        <v>0</v>
      </c>
      <c r="R211" s="190">
        <f>Q211*H211</f>
        <v>0</v>
      </c>
      <c r="S211" s="190">
        <v>0</v>
      </c>
      <c r="T211" s="191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192" t="s">
        <v>3282</v>
      </c>
      <c r="AT211" s="192" t="s">
        <v>187</v>
      </c>
      <c r="AU211" s="192" t="s">
        <v>84</v>
      </c>
      <c r="AY211" s="19" t="s">
        <v>185</v>
      </c>
      <c r="BE211" s="193">
        <f>IF(N211="základní",J211,0)</f>
        <v>0</v>
      </c>
      <c r="BF211" s="193">
        <f>IF(N211="snížená",J211,0)</f>
        <v>0</v>
      </c>
      <c r="BG211" s="193">
        <f>IF(N211="zákl. přenesená",J211,0)</f>
        <v>0</v>
      </c>
      <c r="BH211" s="193">
        <f>IF(N211="sníž. přenesená",J211,0)</f>
        <v>0</v>
      </c>
      <c r="BI211" s="193">
        <f>IF(N211="nulová",J211,0)</f>
        <v>0</v>
      </c>
      <c r="BJ211" s="19" t="s">
        <v>92</v>
      </c>
      <c r="BK211" s="193">
        <f>ROUND(I211*H211,2)</f>
        <v>0</v>
      </c>
      <c r="BL211" s="19" t="s">
        <v>3282</v>
      </c>
      <c r="BM211" s="192" t="s">
        <v>4851</v>
      </c>
    </row>
    <row r="212" s="2" customFormat="1">
      <c r="A212" s="38"/>
      <c r="B212" s="39"/>
      <c r="C212" s="38"/>
      <c r="D212" s="194" t="s">
        <v>193</v>
      </c>
      <c r="E212" s="38"/>
      <c r="F212" s="195" t="s">
        <v>4850</v>
      </c>
      <c r="G212" s="38"/>
      <c r="H212" s="38"/>
      <c r="I212" s="196"/>
      <c r="J212" s="38"/>
      <c r="K212" s="38"/>
      <c r="L212" s="39"/>
      <c r="M212" s="197"/>
      <c r="N212" s="198"/>
      <c r="O212" s="77"/>
      <c r="P212" s="77"/>
      <c r="Q212" s="77"/>
      <c r="R212" s="77"/>
      <c r="S212" s="77"/>
      <c r="T212" s="7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T212" s="19" t="s">
        <v>193</v>
      </c>
      <c r="AU212" s="19" t="s">
        <v>84</v>
      </c>
    </row>
    <row r="213" s="2" customFormat="1" ht="37.8" customHeight="1">
      <c r="A213" s="38"/>
      <c r="B213" s="180"/>
      <c r="C213" s="181" t="s">
        <v>454</v>
      </c>
      <c r="D213" s="181" t="s">
        <v>187</v>
      </c>
      <c r="E213" s="182" t="s">
        <v>106</v>
      </c>
      <c r="F213" s="183" t="s">
        <v>4852</v>
      </c>
      <c r="G213" s="184" t="s">
        <v>4736</v>
      </c>
      <c r="H213" s="185">
        <v>10</v>
      </c>
      <c r="I213" s="186"/>
      <c r="J213" s="187">
        <f>ROUND(I213*H213,2)</f>
        <v>0</v>
      </c>
      <c r="K213" s="183" t="s">
        <v>1</v>
      </c>
      <c r="L213" s="39"/>
      <c r="M213" s="188" t="s">
        <v>1</v>
      </c>
      <c r="N213" s="189" t="s">
        <v>42</v>
      </c>
      <c r="O213" s="77"/>
      <c r="P213" s="190">
        <f>O213*H213</f>
        <v>0</v>
      </c>
      <c r="Q213" s="190">
        <v>0</v>
      </c>
      <c r="R213" s="190">
        <f>Q213*H213</f>
        <v>0</v>
      </c>
      <c r="S213" s="190">
        <v>0</v>
      </c>
      <c r="T213" s="191">
        <f>S213*H213</f>
        <v>0</v>
      </c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192" t="s">
        <v>3282</v>
      </c>
      <c r="AT213" s="192" t="s">
        <v>187</v>
      </c>
      <c r="AU213" s="192" t="s">
        <v>84</v>
      </c>
      <c r="AY213" s="19" t="s">
        <v>185</v>
      </c>
      <c r="BE213" s="193">
        <f>IF(N213="základní",J213,0)</f>
        <v>0</v>
      </c>
      <c r="BF213" s="193">
        <f>IF(N213="snížená",J213,0)</f>
        <v>0</v>
      </c>
      <c r="BG213" s="193">
        <f>IF(N213="zákl. přenesená",J213,0)</f>
        <v>0</v>
      </c>
      <c r="BH213" s="193">
        <f>IF(N213="sníž. přenesená",J213,0)</f>
        <v>0</v>
      </c>
      <c r="BI213" s="193">
        <f>IF(N213="nulová",J213,0)</f>
        <v>0</v>
      </c>
      <c r="BJ213" s="19" t="s">
        <v>92</v>
      </c>
      <c r="BK213" s="193">
        <f>ROUND(I213*H213,2)</f>
        <v>0</v>
      </c>
      <c r="BL213" s="19" t="s">
        <v>3282</v>
      </c>
      <c r="BM213" s="192" t="s">
        <v>4853</v>
      </c>
    </row>
    <row r="214" s="2" customFormat="1">
      <c r="A214" s="38"/>
      <c r="B214" s="39"/>
      <c r="C214" s="38"/>
      <c r="D214" s="194" t="s">
        <v>193</v>
      </c>
      <c r="E214" s="38"/>
      <c r="F214" s="195" t="s">
        <v>4852</v>
      </c>
      <c r="G214" s="38"/>
      <c r="H214" s="38"/>
      <c r="I214" s="196"/>
      <c r="J214" s="38"/>
      <c r="K214" s="38"/>
      <c r="L214" s="39"/>
      <c r="M214" s="197"/>
      <c r="N214" s="198"/>
      <c r="O214" s="77"/>
      <c r="P214" s="77"/>
      <c r="Q214" s="77"/>
      <c r="R214" s="77"/>
      <c r="S214" s="77"/>
      <c r="T214" s="7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T214" s="19" t="s">
        <v>193</v>
      </c>
      <c r="AU214" s="19" t="s">
        <v>84</v>
      </c>
    </row>
    <row r="215" s="2" customFormat="1" ht="49.05" customHeight="1">
      <c r="A215" s="38"/>
      <c r="B215" s="180"/>
      <c r="C215" s="181" t="s">
        <v>461</v>
      </c>
      <c r="D215" s="181" t="s">
        <v>187</v>
      </c>
      <c r="E215" s="182" t="s">
        <v>122</v>
      </c>
      <c r="F215" s="183" t="s">
        <v>4854</v>
      </c>
      <c r="G215" s="184" t="s">
        <v>4736</v>
      </c>
      <c r="H215" s="185">
        <v>1</v>
      </c>
      <c r="I215" s="186"/>
      <c r="J215" s="187">
        <f>ROUND(I215*H215,2)</f>
        <v>0</v>
      </c>
      <c r="K215" s="183" t="s">
        <v>1</v>
      </c>
      <c r="L215" s="39"/>
      <c r="M215" s="188" t="s">
        <v>1</v>
      </c>
      <c r="N215" s="189" t="s">
        <v>42</v>
      </c>
      <c r="O215" s="77"/>
      <c r="P215" s="190">
        <f>O215*H215</f>
        <v>0</v>
      </c>
      <c r="Q215" s="190">
        <v>0</v>
      </c>
      <c r="R215" s="190">
        <f>Q215*H215</f>
        <v>0</v>
      </c>
      <c r="S215" s="190">
        <v>0</v>
      </c>
      <c r="T215" s="191">
        <f>S215*H215</f>
        <v>0</v>
      </c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R215" s="192" t="s">
        <v>3282</v>
      </c>
      <c r="AT215" s="192" t="s">
        <v>187</v>
      </c>
      <c r="AU215" s="192" t="s">
        <v>84</v>
      </c>
      <c r="AY215" s="19" t="s">
        <v>185</v>
      </c>
      <c r="BE215" s="193">
        <f>IF(N215="základní",J215,0)</f>
        <v>0</v>
      </c>
      <c r="BF215" s="193">
        <f>IF(N215="snížená",J215,0)</f>
        <v>0</v>
      </c>
      <c r="BG215" s="193">
        <f>IF(N215="zákl. přenesená",J215,0)</f>
        <v>0</v>
      </c>
      <c r="BH215" s="193">
        <f>IF(N215="sníž. přenesená",J215,0)</f>
        <v>0</v>
      </c>
      <c r="BI215" s="193">
        <f>IF(N215="nulová",J215,0)</f>
        <v>0</v>
      </c>
      <c r="BJ215" s="19" t="s">
        <v>92</v>
      </c>
      <c r="BK215" s="193">
        <f>ROUND(I215*H215,2)</f>
        <v>0</v>
      </c>
      <c r="BL215" s="19" t="s">
        <v>3282</v>
      </c>
      <c r="BM215" s="192" t="s">
        <v>4855</v>
      </c>
    </row>
    <row r="216" s="2" customFormat="1">
      <c r="A216" s="38"/>
      <c r="B216" s="39"/>
      <c r="C216" s="38"/>
      <c r="D216" s="194" t="s">
        <v>193</v>
      </c>
      <c r="E216" s="38"/>
      <c r="F216" s="195" t="s">
        <v>4854</v>
      </c>
      <c r="G216" s="38"/>
      <c r="H216" s="38"/>
      <c r="I216" s="196"/>
      <c r="J216" s="38"/>
      <c r="K216" s="38"/>
      <c r="L216" s="39"/>
      <c r="M216" s="197"/>
      <c r="N216" s="198"/>
      <c r="O216" s="77"/>
      <c r="P216" s="77"/>
      <c r="Q216" s="77"/>
      <c r="R216" s="77"/>
      <c r="S216" s="77"/>
      <c r="T216" s="7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T216" s="19" t="s">
        <v>193</v>
      </c>
      <c r="AU216" s="19" t="s">
        <v>84</v>
      </c>
    </row>
    <row r="217" s="2" customFormat="1" ht="55.5" customHeight="1">
      <c r="A217" s="38"/>
      <c r="B217" s="180"/>
      <c r="C217" s="181" t="s">
        <v>469</v>
      </c>
      <c r="D217" s="181" t="s">
        <v>187</v>
      </c>
      <c r="E217" s="182" t="s">
        <v>4856</v>
      </c>
      <c r="F217" s="183" t="s">
        <v>4857</v>
      </c>
      <c r="G217" s="184" t="s">
        <v>4736</v>
      </c>
      <c r="H217" s="185">
        <v>1</v>
      </c>
      <c r="I217" s="186"/>
      <c r="J217" s="187">
        <f>ROUND(I217*H217,2)</f>
        <v>0</v>
      </c>
      <c r="K217" s="183" t="s">
        <v>1</v>
      </c>
      <c r="L217" s="39"/>
      <c r="M217" s="188" t="s">
        <v>1</v>
      </c>
      <c r="N217" s="189" t="s">
        <v>42</v>
      </c>
      <c r="O217" s="77"/>
      <c r="P217" s="190">
        <f>O217*H217</f>
        <v>0</v>
      </c>
      <c r="Q217" s="190">
        <v>0</v>
      </c>
      <c r="R217" s="190">
        <f>Q217*H217</f>
        <v>0</v>
      </c>
      <c r="S217" s="190">
        <v>0</v>
      </c>
      <c r="T217" s="191">
        <f>S217*H217</f>
        <v>0</v>
      </c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R217" s="192" t="s">
        <v>3282</v>
      </c>
      <c r="AT217" s="192" t="s">
        <v>187</v>
      </c>
      <c r="AU217" s="192" t="s">
        <v>84</v>
      </c>
      <c r="AY217" s="19" t="s">
        <v>185</v>
      </c>
      <c r="BE217" s="193">
        <f>IF(N217="základní",J217,0)</f>
        <v>0</v>
      </c>
      <c r="BF217" s="193">
        <f>IF(N217="snížená",J217,0)</f>
        <v>0</v>
      </c>
      <c r="BG217" s="193">
        <f>IF(N217="zákl. přenesená",J217,0)</f>
        <v>0</v>
      </c>
      <c r="BH217" s="193">
        <f>IF(N217="sníž. přenesená",J217,0)</f>
        <v>0</v>
      </c>
      <c r="BI217" s="193">
        <f>IF(N217="nulová",J217,0)</f>
        <v>0</v>
      </c>
      <c r="BJ217" s="19" t="s">
        <v>92</v>
      </c>
      <c r="BK217" s="193">
        <f>ROUND(I217*H217,2)</f>
        <v>0</v>
      </c>
      <c r="BL217" s="19" t="s">
        <v>3282</v>
      </c>
      <c r="BM217" s="192" t="s">
        <v>4858</v>
      </c>
    </row>
    <row r="218" s="2" customFormat="1">
      <c r="A218" s="38"/>
      <c r="B218" s="39"/>
      <c r="C218" s="38"/>
      <c r="D218" s="194" t="s">
        <v>193</v>
      </c>
      <c r="E218" s="38"/>
      <c r="F218" s="195" t="s">
        <v>4857</v>
      </c>
      <c r="G218" s="38"/>
      <c r="H218" s="38"/>
      <c r="I218" s="196"/>
      <c r="J218" s="38"/>
      <c r="K218" s="38"/>
      <c r="L218" s="39"/>
      <c r="M218" s="197"/>
      <c r="N218" s="198"/>
      <c r="O218" s="77"/>
      <c r="P218" s="77"/>
      <c r="Q218" s="77"/>
      <c r="R218" s="77"/>
      <c r="S218" s="77"/>
      <c r="T218" s="7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T218" s="19" t="s">
        <v>193</v>
      </c>
      <c r="AU218" s="19" t="s">
        <v>84</v>
      </c>
    </row>
    <row r="219" s="2" customFormat="1" ht="49.05" customHeight="1">
      <c r="A219" s="38"/>
      <c r="B219" s="180"/>
      <c r="C219" s="181" t="s">
        <v>476</v>
      </c>
      <c r="D219" s="181" t="s">
        <v>187</v>
      </c>
      <c r="E219" s="182" t="s">
        <v>4859</v>
      </c>
      <c r="F219" s="183" t="s">
        <v>4860</v>
      </c>
      <c r="G219" s="184" t="s">
        <v>4736</v>
      </c>
      <c r="H219" s="185">
        <v>3</v>
      </c>
      <c r="I219" s="186"/>
      <c r="J219" s="187">
        <f>ROUND(I219*H219,2)</f>
        <v>0</v>
      </c>
      <c r="K219" s="183" t="s">
        <v>1</v>
      </c>
      <c r="L219" s="39"/>
      <c r="M219" s="188" t="s">
        <v>1</v>
      </c>
      <c r="N219" s="189" t="s">
        <v>42</v>
      </c>
      <c r="O219" s="77"/>
      <c r="P219" s="190">
        <f>O219*H219</f>
        <v>0</v>
      </c>
      <c r="Q219" s="190">
        <v>0</v>
      </c>
      <c r="R219" s="190">
        <f>Q219*H219</f>
        <v>0</v>
      </c>
      <c r="S219" s="190">
        <v>0</v>
      </c>
      <c r="T219" s="191">
        <f>S219*H219</f>
        <v>0</v>
      </c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192" t="s">
        <v>3282</v>
      </c>
      <c r="AT219" s="192" t="s">
        <v>187</v>
      </c>
      <c r="AU219" s="192" t="s">
        <v>84</v>
      </c>
      <c r="AY219" s="19" t="s">
        <v>185</v>
      </c>
      <c r="BE219" s="193">
        <f>IF(N219="základní",J219,0)</f>
        <v>0</v>
      </c>
      <c r="BF219" s="193">
        <f>IF(N219="snížená",J219,0)</f>
        <v>0</v>
      </c>
      <c r="BG219" s="193">
        <f>IF(N219="zákl. přenesená",J219,0)</f>
        <v>0</v>
      </c>
      <c r="BH219" s="193">
        <f>IF(N219="sníž. přenesená",J219,0)</f>
        <v>0</v>
      </c>
      <c r="BI219" s="193">
        <f>IF(N219="nulová",J219,0)</f>
        <v>0</v>
      </c>
      <c r="BJ219" s="19" t="s">
        <v>92</v>
      </c>
      <c r="BK219" s="193">
        <f>ROUND(I219*H219,2)</f>
        <v>0</v>
      </c>
      <c r="BL219" s="19" t="s">
        <v>3282</v>
      </c>
      <c r="BM219" s="192" t="s">
        <v>4861</v>
      </c>
    </row>
    <row r="220" s="2" customFormat="1">
      <c r="A220" s="38"/>
      <c r="B220" s="39"/>
      <c r="C220" s="38"/>
      <c r="D220" s="194" t="s">
        <v>193</v>
      </c>
      <c r="E220" s="38"/>
      <c r="F220" s="195" t="s">
        <v>4860</v>
      </c>
      <c r="G220" s="38"/>
      <c r="H220" s="38"/>
      <c r="I220" s="196"/>
      <c r="J220" s="38"/>
      <c r="K220" s="38"/>
      <c r="L220" s="39"/>
      <c r="M220" s="197"/>
      <c r="N220" s="198"/>
      <c r="O220" s="77"/>
      <c r="P220" s="77"/>
      <c r="Q220" s="77"/>
      <c r="R220" s="77"/>
      <c r="S220" s="77"/>
      <c r="T220" s="7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T220" s="19" t="s">
        <v>193</v>
      </c>
      <c r="AU220" s="19" t="s">
        <v>84</v>
      </c>
    </row>
    <row r="221" s="2" customFormat="1" ht="55.5" customHeight="1">
      <c r="A221" s="38"/>
      <c r="B221" s="180"/>
      <c r="C221" s="181" t="s">
        <v>486</v>
      </c>
      <c r="D221" s="181" t="s">
        <v>187</v>
      </c>
      <c r="E221" s="182" t="s">
        <v>4862</v>
      </c>
      <c r="F221" s="183" t="s">
        <v>4863</v>
      </c>
      <c r="G221" s="184" t="s">
        <v>4736</v>
      </c>
      <c r="H221" s="185">
        <v>1</v>
      </c>
      <c r="I221" s="186"/>
      <c r="J221" s="187">
        <f>ROUND(I221*H221,2)</f>
        <v>0</v>
      </c>
      <c r="K221" s="183" t="s">
        <v>1</v>
      </c>
      <c r="L221" s="39"/>
      <c r="M221" s="188" t="s">
        <v>1</v>
      </c>
      <c r="N221" s="189" t="s">
        <v>42</v>
      </c>
      <c r="O221" s="77"/>
      <c r="P221" s="190">
        <f>O221*H221</f>
        <v>0</v>
      </c>
      <c r="Q221" s="190">
        <v>0</v>
      </c>
      <c r="R221" s="190">
        <f>Q221*H221</f>
        <v>0</v>
      </c>
      <c r="S221" s="190">
        <v>0</v>
      </c>
      <c r="T221" s="191">
        <f>S221*H221</f>
        <v>0</v>
      </c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R221" s="192" t="s">
        <v>3282</v>
      </c>
      <c r="AT221" s="192" t="s">
        <v>187</v>
      </c>
      <c r="AU221" s="192" t="s">
        <v>84</v>
      </c>
      <c r="AY221" s="19" t="s">
        <v>185</v>
      </c>
      <c r="BE221" s="193">
        <f>IF(N221="základní",J221,0)</f>
        <v>0</v>
      </c>
      <c r="BF221" s="193">
        <f>IF(N221="snížená",J221,0)</f>
        <v>0</v>
      </c>
      <c r="BG221" s="193">
        <f>IF(N221="zákl. přenesená",J221,0)</f>
        <v>0</v>
      </c>
      <c r="BH221" s="193">
        <f>IF(N221="sníž. přenesená",J221,0)</f>
        <v>0</v>
      </c>
      <c r="BI221" s="193">
        <f>IF(N221="nulová",J221,0)</f>
        <v>0</v>
      </c>
      <c r="BJ221" s="19" t="s">
        <v>92</v>
      </c>
      <c r="BK221" s="193">
        <f>ROUND(I221*H221,2)</f>
        <v>0</v>
      </c>
      <c r="BL221" s="19" t="s">
        <v>3282</v>
      </c>
      <c r="BM221" s="192" t="s">
        <v>4864</v>
      </c>
    </row>
    <row r="222" s="2" customFormat="1">
      <c r="A222" s="38"/>
      <c r="B222" s="39"/>
      <c r="C222" s="38"/>
      <c r="D222" s="194" t="s">
        <v>193</v>
      </c>
      <c r="E222" s="38"/>
      <c r="F222" s="195" t="s">
        <v>4863</v>
      </c>
      <c r="G222" s="38"/>
      <c r="H222" s="38"/>
      <c r="I222" s="196"/>
      <c r="J222" s="38"/>
      <c r="K222" s="38"/>
      <c r="L222" s="39"/>
      <c r="M222" s="197"/>
      <c r="N222" s="198"/>
      <c r="O222" s="77"/>
      <c r="P222" s="77"/>
      <c r="Q222" s="77"/>
      <c r="R222" s="77"/>
      <c r="S222" s="77"/>
      <c r="T222" s="7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T222" s="19" t="s">
        <v>193</v>
      </c>
      <c r="AU222" s="19" t="s">
        <v>84</v>
      </c>
    </row>
    <row r="223" s="2" customFormat="1" ht="37.8" customHeight="1">
      <c r="A223" s="38"/>
      <c r="B223" s="180"/>
      <c r="C223" s="181" t="s">
        <v>492</v>
      </c>
      <c r="D223" s="181" t="s">
        <v>187</v>
      </c>
      <c r="E223" s="182" t="s">
        <v>4865</v>
      </c>
      <c r="F223" s="183" t="s">
        <v>4866</v>
      </c>
      <c r="G223" s="184" t="s">
        <v>4736</v>
      </c>
      <c r="H223" s="185">
        <v>4</v>
      </c>
      <c r="I223" s="186"/>
      <c r="J223" s="187">
        <f>ROUND(I223*H223,2)</f>
        <v>0</v>
      </c>
      <c r="K223" s="183" t="s">
        <v>1</v>
      </c>
      <c r="L223" s="39"/>
      <c r="M223" s="188" t="s">
        <v>1</v>
      </c>
      <c r="N223" s="189" t="s">
        <v>42</v>
      </c>
      <c r="O223" s="77"/>
      <c r="P223" s="190">
        <f>O223*H223</f>
        <v>0</v>
      </c>
      <c r="Q223" s="190">
        <v>0</v>
      </c>
      <c r="R223" s="190">
        <f>Q223*H223</f>
        <v>0</v>
      </c>
      <c r="S223" s="190">
        <v>0</v>
      </c>
      <c r="T223" s="191">
        <f>S223*H223</f>
        <v>0</v>
      </c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R223" s="192" t="s">
        <v>3282</v>
      </c>
      <c r="AT223" s="192" t="s">
        <v>187</v>
      </c>
      <c r="AU223" s="192" t="s">
        <v>84</v>
      </c>
      <c r="AY223" s="19" t="s">
        <v>185</v>
      </c>
      <c r="BE223" s="193">
        <f>IF(N223="základní",J223,0)</f>
        <v>0</v>
      </c>
      <c r="BF223" s="193">
        <f>IF(N223="snížená",J223,0)</f>
        <v>0</v>
      </c>
      <c r="BG223" s="193">
        <f>IF(N223="zákl. přenesená",J223,0)</f>
        <v>0</v>
      </c>
      <c r="BH223" s="193">
        <f>IF(N223="sníž. přenesená",J223,0)</f>
        <v>0</v>
      </c>
      <c r="BI223" s="193">
        <f>IF(N223="nulová",J223,0)</f>
        <v>0</v>
      </c>
      <c r="BJ223" s="19" t="s">
        <v>92</v>
      </c>
      <c r="BK223" s="193">
        <f>ROUND(I223*H223,2)</f>
        <v>0</v>
      </c>
      <c r="BL223" s="19" t="s">
        <v>3282</v>
      </c>
      <c r="BM223" s="192" t="s">
        <v>4867</v>
      </c>
    </row>
    <row r="224" s="2" customFormat="1">
      <c r="A224" s="38"/>
      <c r="B224" s="39"/>
      <c r="C224" s="38"/>
      <c r="D224" s="194" t="s">
        <v>193</v>
      </c>
      <c r="E224" s="38"/>
      <c r="F224" s="195" t="s">
        <v>4866</v>
      </c>
      <c r="G224" s="38"/>
      <c r="H224" s="38"/>
      <c r="I224" s="196"/>
      <c r="J224" s="38"/>
      <c r="K224" s="38"/>
      <c r="L224" s="39"/>
      <c r="M224" s="197"/>
      <c r="N224" s="198"/>
      <c r="O224" s="77"/>
      <c r="P224" s="77"/>
      <c r="Q224" s="77"/>
      <c r="R224" s="77"/>
      <c r="S224" s="77"/>
      <c r="T224" s="7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T224" s="19" t="s">
        <v>193</v>
      </c>
      <c r="AU224" s="19" t="s">
        <v>84</v>
      </c>
    </row>
    <row r="225" s="2" customFormat="1" ht="16.5" customHeight="1">
      <c r="A225" s="38"/>
      <c r="B225" s="180"/>
      <c r="C225" s="181" t="s">
        <v>498</v>
      </c>
      <c r="D225" s="181" t="s">
        <v>187</v>
      </c>
      <c r="E225" s="182" t="s">
        <v>239</v>
      </c>
      <c r="F225" s="183" t="s">
        <v>4868</v>
      </c>
      <c r="G225" s="184" t="s">
        <v>4736</v>
      </c>
      <c r="H225" s="185">
        <v>1</v>
      </c>
      <c r="I225" s="186"/>
      <c r="J225" s="187">
        <f>ROUND(I225*H225,2)</f>
        <v>0</v>
      </c>
      <c r="K225" s="183" t="s">
        <v>1</v>
      </c>
      <c r="L225" s="39"/>
      <c r="M225" s="188" t="s">
        <v>1</v>
      </c>
      <c r="N225" s="189" t="s">
        <v>42</v>
      </c>
      <c r="O225" s="77"/>
      <c r="P225" s="190">
        <f>O225*H225</f>
        <v>0</v>
      </c>
      <c r="Q225" s="190">
        <v>0</v>
      </c>
      <c r="R225" s="190">
        <f>Q225*H225</f>
        <v>0</v>
      </c>
      <c r="S225" s="190">
        <v>0</v>
      </c>
      <c r="T225" s="191">
        <f>S225*H225</f>
        <v>0</v>
      </c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R225" s="192" t="s">
        <v>3282</v>
      </c>
      <c r="AT225" s="192" t="s">
        <v>187</v>
      </c>
      <c r="AU225" s="192" t="s">
        <v>84</v>
      </c>
      <c r="AY225" s="19" t="s">
        <v>185</v>
      </c>
      <c r="BE225" s="193">
        <f>IF(N225="základní",J225,0)</f>
        <v>0</v>
      </c>
      <c r="BF225" s="193">
        <f>IF(N225="snížená",J225,0)</f>
        <v>0</v>
      </c>
      <c r="BG225" s="193">
        <f>IF(N225="zákl. přenesená",J225,0)</f>
        <v>0</v>
      </c>
      <c r="BH225" s="193">
        <f>IF(N225="sníž. přenesená",J225,0)</f>
        <v>0</v>
      </c>
      <c r="BI225" s="193">
        <f>IF(N225="nulová",J225,0)</f>
        <v>0</v>
      </c>
      <c r="BJ225" s="19" t="s">
        <v>92</v>
      </c>
      <c r="BK225" s="193">
        <f>ROUND(I225*H225,2)</f>
        <v>0</v>
      </c>
      <c r="BL225" s="19" t="s">
        <v>3282</v>
      </c>
      <c r="BM225" s="192" t="s">
        <v>4869</v>
      </c>
    </row>
    <row r="226" s="2" customFormat="1">
      <c r="A226" s="38"/>
      <c r="B226" s="39"/>
      <c r="C226" s="38"/>
      <c r="D226" s="194" t="s">
        <v>193</v>
      </c>
      <c r="E226" s="38"/>
      <c r="F226" s="195" t="s">
        <v>4868</v>
      </c>
      <c r="G226" s="38"/>
      <c r="H226" s="38"/>
      <c r="I226" s="196"/>
      <c r="J226" s="38"/>
      <c r="K226" s="38"/>
      <c r="L226" s="39"/>
      <c r="M226" s="197"/>
      <c r="N226" s="198"/>
      <c r="O226" s="77"/>
      <c r="P226" s="77"/>
      <c r="Q226" s="77"/>
      <c r="R226" s="77"/>
      <c r="S226" s="77"/>
      <c r="T226" s="7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T226" s="19" t="s">
        <v>193</v>
      </c>
      <c r="AU226" s="19" t="s">
        <v>84</v>
      </c>
    </row>
    <row r="227" s="14" customFormat="1">
      <c r="A227" s="14"/>
      <c r="B227" s="219"/>
      <c r="C227" s="14"/>
      <c r="D227" s="194" t="s">
        <v>194</v>
      </c>
      <c r="E227" s="220" t="s">
        <v>1</v>
      </c>
      <c r="F227" s="221" t="s">
        <v>4870</v>
      </c>
      <c r="G227" s="14"/>
      <c r="H227" s="220" t="s">
        <v>1</v>
      </c>
      <c r="I227" s="222"/>
      <c r="J227" s="14"/>
      <c r="K227" s="14"/>
      <c r="L227" s="219"/>
      <c r="M227" s="223"/>
      <c r="N227" s="224"/>
      <c r="O227" s="224"/>
      <c r="P227" s="224"/>
      <c r="Q227" s="224"/>
      <c r="R227" s="224"/>
      <c r="S227" s="224"/>
      <c r="T227" s="225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20" t="s">
        <v>194</v>
      </c>
      <c r="AU227" s="220" t="s">
        <v>84</v>
      </c>
      <c r="AV227" s="14" t="s">
        <v>84</v>
      </c>
      <c r="AW227" s="14" t="s">
        <v>32</v>
      </c>
      <c r="AX227" s="14" t="s">
        <v>76</v>
      </c>
      <c r="AY227" s="220" t="s">
        <v>185</v>
      </c>
    </row>
    <row r="228" s="14" customFormat="1">
      <c r="A228" s="14"/>
      <c r="B228" s="219"/>
      <c r="C228" s="14"/>
      <c r="D228" s="194" t="s">
        <v>194</v>
      </c>
      <c r="E228" s="220" t="s">
        <v>1</v>
      </c>
      <c r="F228" s="221" t="s">
        <v>4871</v>
      </c>
      <c r="G228" s="14"/>
      <c r="H228" s="220" t="s">
        <v>1</v>
      </c>
      <c r="I228" s="222"/>
      <c r="J228" s="14"/>
      <c r="K228" s="14"/>
      <c r="L228" s="219"/>
      <c r="M228" s="223"/>
      <c r="N228" s="224"/>
      <c r="O228" s="224"/>
      <c r="P228" s="224"/>
      <c r="Q228" s="224"/>
      <c r="R228" s="224"/>
      <c r="S228" s="224"/>
      <c r="T228" s="225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20" t="s">
        <v>194</v>
      </c>
      <c r="AU228" s="220" t="s">
        <v>84</v>
      </c>
      <c r="AV228" s="14" t="s">
        <v>84</v>
      </c>
      <c r="AW228" s="14" t="s">
        <v>32</v>
      </c>
      <c r="AX228" s="14" t="s">
        <v>76</v>
      </c>
      <c r="AY228" s="220" t="s">
        <v>185</v>
      </c>
    </row>
    <row r="229" s="14" customFormat="1">
      <c r="A229" s="14"/>
      <c r="B229" s="219"/>
      <c r="C229" s="14"/>
      <c r="D229" s="194" t="s">
        <v>194</v>
      </c>
      <c r="E229" s="220" t="s">
        <v>1</v>
      </c>
      <c r="F229" s="221" t="s">
        <v>4872</v>
      </c>
      <c r="G229" s="14"/>
      <c r="H229" s="220" t="s">
        <v>1</v>
      </c>
      <c r="I229" s="222"/>
      <c r="J229" s="14"/>
      <c r="K229" s="14"/>
      <c r="L229" s="219"/>
      <c r="M229" s="223"/>
      <c r="N229" s="224"/>
      <c r="O229" s="224"/>
      <c r="P229" s="224"/>
      <c r="Q229" s="224"/>
      <c r="R229" s="224"/>
      <c r="S229" s="224"/>
      <c r="T229" s="225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20" t="s">
        <v>194</v>
      </c>
      <c r="AU229" s="220" t="s">
        <v>84</v>
      </c>
      <c r="AV229" s="14" t="s">
        <v>84</v>
      </c>
      <c r="AW229" s="14" t="s">
        <v>32</v>
      </c>
      <c r="AX229" s="14" t="s">
        <v>76</v>
      </c>
      <c r="AY229" s="220" t="s">
        <v>185</v>
      </c>
    </row>
    <row r="230" s="14" customFormat="1">
      <c r="A230" s="14"/>
      <c r="B230" s="219"/>
      <c r="C230" s="14"/>
      <c r="D230" s="194" t="s">
        <v>194</v>
      </c>
      <c r="E230" s="220" t="s">
        <v>1</v>
      </c>
      <c r="F230" s="221" t="s">
        <v>4873</v>
      </c>
      <c r="G230" s="14"/>
      <c r="H230" s="220" t="s">
        <v>1</v>
      </c>
      <c r="I230" s="222"/>
      <c r="J230" s="14"/>
      <c r="K230" s="14"/>
      <c r="L230" s="219"/>
      <c r="M230" s="223"/>
      <c r="N230" s="224"/>
      <c r="O230" s="224"/>
      <c r="P230" s="224"/>
      <c r="Q230" s="224"/>
      <c r="R230" s="224"/>
      <c r="S230" s="224"/>
      <c r="T230" s="225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20" t="s">
        <v>194</v>
      </c>
      <c r="AU230" s="220" t="s">
        <v>84</v>
      </c>
      <c r="AV230" s="14" t="s">
        <v>84</v>
      </c>
      <c r="AW230" s="14" t="s">
        <v>32</v>
      </c>
      <c r="AX230" s="14" t="s">
        <v>76</v>
      </c>
      <c r="AY230" s="220" t="s">
        <v>185</v>
      </c>
    </row>
    <row r="231" s="13" customFormat="1">
      <c r="A231" s="13"/>
      <c r="B231" s="199"/>
      <c r="C231" s="13"/>
      <c r="D231" s="194" t="s">
        <v>194</v>
      </c>
      <c r="E231" s="200" t="s">
        <v>1</v>
      </c>
      <c r="F231" s="201" t="s">
        <v>84</v>
      </c>
      <c r="G231" s="13"/>
      <c r="H231" s="202">
        <v>1</v>
      </c>
      <c r="I231" s="203"/>
      <c r="J231" s="13"/>
      <c r="K231" s="13"/>
      <c r="L231" s="199"/>
      <c r="M231" s="204"/>
      <c r="N231" s="205"/>
      <c r="O231" s="205"/>
      <c r="P231" s="205"/>
      <c r="Q231" s="205"/>
      <c r="R231" s="205"/>
      <c r="S231" s="205"/>
      <c r="T231" s="206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00" t="s">
        <v>194</v>
      </c>
      <c r="AU231" s="200" t="s">
        <v>84</v>
      </c>
      <c r="AV231" s="13" t="s">
        <v>92</v>
      </c>
      <c r="AW231" s="13" t="s">
        <v>32</v>
      </c>
      <c r="AX231" s="13" t="s">
        <v>84</v>
      </c>
      <c r="AY231" s="200" t="s">
        <v>185</v>
      </c>
    </row>
    <row r="232" s="2" customFormat="1" ht="37.8" customHeight="1">
      <c r="A232" s="38"/>
      <c r="B232" s="180"/>
      <c r="C232" s="181" t="s">
        <v>514</v>
      </c>
      <c r="D232" s="181" t="s">
        <v>187</v>
      </c>
      <c r="E232" s="182" t="s">
        <v>245</v>
      </c>
      <c r="F232" s="183" t="s">
        <v>4874</v>
      </c>
      <c r="G232" s="184" t="s">
        <v>383</v>
      </c>
      <c r="H232" s="185">
        <v>7</v>
      </c>
      <c r="I232" s="186"/>
      <c r="J232" s="187">
        <f>ROUND(I232*H232,2)</f>
        <v>0</v>
      </c>
      <c r="K232" s="183" t="s">
        <v>1</v>
      </c>
      <c r="L232" s="39"/>
      <c r="M232" s="188" t="s">
        <v>1</v>
      </c>
      <c r="N232" s="189" t="s">
        <v>42</v>
      </c>
      <c r="O232" s="77"/>
      <c r="P232" s="190">
        <f>O232*H232</f>
        <v>0</v>
      </c>
      <c r="Q232" s="190">
        <v>0</v>
      </c>
      <c r="R232" s="190">
        <f>Q232*H232</f>
        <v>0</v>
      </c>
      <c r="S232" s="190">
        <v>0</v>
      </c>
      <c r="T232" s="191">
        <f>S232*H232</f>
        <v>0</v>
      </c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R232" s="192" t="s">
        <v>3282</v>
      </c>
      <c r="AT232" s="192" t="s">
        <v>187</v>
      </c>
      <c r="AU232" s="192" t="s">
        <v>84</v>
      </c>
      <c r="AY232" s="19" t="s">
        <v>185</v>
      </c>
      <c r="BE232" s="193">
        <f>IF(N232="základní",J232,0)</f>
        <v>0</v>
      </c>
      <c r="BF232" s="193">
        <f>IF(N232="snížená",J232,0)</f>
        <v>0</v>
      </c>
      <c r="BG232" s="193">
        <f>IF(N232="zákl. přenesená",J232,0)</f>
        <v>0</v>
      </c>
      <c r="BH232" s="193">
        <f>IF(N232="sníž. přenesená",J232,0)</f>
        <v>0</v>
      </c>
      <c r="BI232" s="193">
        <f>IF(N232="nulová",J232,0)</f>
        <v>0</v>
      </c>
      <c r="BJ232" s="19" t="s">
        <v>92</v>
      </c>
      <c r="BK232" s="193">
        <f>ROUND(I232*H232,2)</f>
        <v>0</v>
      </c>
      <c r="BL232" s="19" t="s">
        <v>3282</v>
      </c>
      <c r="BM232" s="192" t="s">
        <v>4875</v>
      </c>
    </row>
    <row r="233" s="2" customFormat="1">
      <c r="A233" s="38"/>
      <c r="B233" s="39"/>
      <c r="C233" s="38"/>
      <c r="D233" s="194" t="s">
        <v>193</v>
      </c>
      <c r="E233" s="38"/>
      <c r="F233" s="195" t="s">
        <v>4874</v>
      </c>
      <c r="G233" s="38"/>
      <c r="H233" s="38"/>
      <c r="I233" s="196"/>
      <c r="J233" s="38"/>
      <c r="K233" s="38"/>
      <c r="L233" s="39"/>
      <c r="M233" s="197"/>
      <c r="N233" s="198"/>
      <c r="O233" s="77"/>
      <c r="P233" s="77"/>
      <c r="Q233" s="77"/>
      <c r="R233" s="77"/>
      <c r="S233" s="77"/>
      <c r="T233" s="7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T233" s="19" t="s">
        <v>193</v>
      </c>
      <c r="AU233" s="19" t="s">
        <v>84</v>
      </c>
    </row>
    <row r="234" s="2" customFormat="1" ht="37.8" customHeight="1">
      <c r="A234" s="38"/>
      <c r="B234" s="180"/>
      <c r="C234" s="181" t="s">
        <v>524</v>
      </c>
      <c r="D234" s="181" t="s">
        <v>187</v>
      </c>
      <c r="E234" s="182" t="s">
        <v>8</v>
      </c>
      <c r="F234" s="183" t="s">
        <v>4876</v>
      </c>
      <c r="G234" s="184" t="s">
        <v>383</v>
      </c>
      <c r="H234" s="185">
        <v>2</v>
      </c>
      <c r="I234" s="186"/>
      <c r="J234" s="187">
        <f>ROUND(I234*H234,2)</f>
        <v>0</v>
      </c>
      <c r="K234" s="183" t="s">
        <v>1</v>
      </c>
      <c r="L234" s="39"/>
      <c r="M234" s="188" t="s">
        <v>1</v>
      </c>
      <c r="N234" s="189" t="s">
        <v>42</v>
      </c>
      <c r="O234" s="77"/>
      <c r="P234" s="190">
        <f>O234*H234</f>
        <v>0</v>
      </c>
      <c r="Q234" s="190">
        <v>0</v>
      </c>
      <c r="R234" s="190">
        <f>Q234*H234</f>
        <v>0</v>
      </c>
      <c r="S234" s="190">
        <v>0</v>
      </c>
      <c r="T234" s="191">
        <f>S234*H234</f>
        <v>0</v>
      </c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R234" s="192" t="s">
        <v>3282</v>
      </c>
      <c r="AT234" s="192" t="s">
        <v>187</v>
      </c>
      <c r="AU234" s="192" t="s">
        <v>84</v>
      </c>
      <c r="AY234" s="19" t="s">
        <v>185</v>
      </c>
      <c r="BE234" s="193">
        <f>IF(N234="základní",J234,0)</f>
        <v>0</v>
      </c>
      <c r="BF234" s="193">
        <f>IF(N234="snížená",J234,0)</f>
        <v>0</v>
      </c>
      <c r="BG234" s="193">
        <f>IF(N234="zákl. přenesená",J234,0)</f>
        <v>0</v>
      </c>
      <c r="BH234" s="193">
        <f>IF(N234="sníž. přenesená",J234,0)</f>
        <v>0</v>
      </c>
      <c r="BI234" s="193">
        <f>IF(N234="nulová",J234,0)</f>
        <v>0</v>
      </c>
      <c r="BJ234" s="19" t="s">
        <v>92</v>
      </c>
      <c r="BK234" s="193">
        <f>ROUND(I234*H234,2)</f>
        <v>0</v>
      </c>
      <c r="BL234" s="19" t="s">
        <v>3282</v>
      </c>
      <c r="BM234" s="192" t="s">
        <v>4877</v>
      </c>
    </row>
    <row r="235" s="2" customFormat="1">
      <c r="A235" s="38"/>
      <c r="B235" s="39"/>
      <c r="C235" s="38"/>
      <c r="D235" s="194" t="s">
        <v>193</v>
      </c>
      <c r="E235" s="38"/>
      <c r="F235" s="195" t="s">
        <v>4876</v>
      </c>
      <c r="G235" s="38"/>
      <c r="H235" s="38"/>
      <c r="I235" s="196"/>
      <c r="J235" s="38"/>
      <c r="K235" s="38"/>
      <c r="L235" s="39"/>
      <c r="M235" s="197"/>
      <c r="N235" s="198"/>
      <c r="O235" s="77"/>
      <c r="P235" s="77"/>
      <c r="Q235" s="77"/>
      <c r="R235" s="77"/>
      <c r="S235" s="77"/>
      <c r="T235" s="7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T235" s="19" t="s">
        <v>193</v>
      </c>
      <c r="AU235" s="19" t="s">
        <v>84</v>
      </c>
    </row>
    <row r="236" s="2" customFormat="1" ht="16.5" customHeight="1">
      <c r="A236" s="38"/>
      <c r="B236" s="180"/>
      <c r="C236" s="181" t="s">
        <v>529</v>
      </c>
      <c r="D236" s="181" t="s">
        <v>187</v>
      </c>
      <c r="E236" s="182" t="s">
        <v>255</v>
      </c>
      <c r="F236" s="183" t="s">
        <v>4878</v>
      </c>
      <c r="G236" s="184" t="s">
        <v>4727</v>
      </c>
      <c r="H236" s="185">
        <v>1</v>
      </c>
      <c r="I236" s="186"/>
      <c r="J236" s="187">
        <f>ROUND(I236*H236,2)</f>
        <v>0</v>
      </c>
      <c r="K236" s="183" t="s">
        <v>1</v>
      </c>
      <c r="L236" s="39"/>
      <c r="M236" s="188" t="s">
        <v>1</v>
      </c>
      <c r="N236" s="189" t="s">
        <v>42</v>
      </c>
      <c r="O236" s="77"/>
      <c r="P236" s="190">
        <f>O236*H236</f>
        <v>0</v>
      </c>
      <c r="Q236" s="190">
        <v>0</v>
      </c>
      <c r="R236" s="190">
        <f>Q236*H236</f>
        <v>0</v>
      </c>
      <c r="S236" s="190">
        <v>0</v>
      </c>
      <c r="T236" s="191">
        <f>S236*H236</f>
        <v>0</v>
      </c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R236" s="192" t="s">
        <v>3282</v>
      </c>
      <c r="AT236" s="192" t="s">
        <v>187</v>
      </c>
      <c r="AU236" s="192" t="s">
        <v>84</v>
      </c>
      <c r="AY236" s="19" t="s">
        <v>185</v>
      </c>
      <c r="BE236" s="193">
        <f>IF(N236="základní",J236,0)</f>
        <v>0</v>
      </c>
      <c r="BF236" s="193">
        <f>IF(N236="snížená",J236,0)</f>
        <v>0</v>
      </c>
      <c r="BG236" s="193">
        <f>IF(N236="zákl. přenesená",J236,0)</f>
        <v>0</v>
      </c>
      <c r="BH236" s="193">
        <f>IF(N236="sníž. přenesená",J236,0)</f>
        <v>0</v>
      </c>
      <c r="BI236" s="193">
        <f>IF(N236="nulová",J236,0)</f>
        <v>0</v>
      </c>
      <c r="BJ236" s="19" t="s">
        <v>92</v>
      </c>
      <c r="BK236" s="193">
        <f>ROUND(I236*H236,2)</f>
        <v>0</v>
      </c>
      <c r="BL236" s="19" t="s">
        <v>3282</v>
      </c>
      <c r="BM236" s="192" t="s">
        <v>4879</v>
      </c>
    </row>
    <row r="237" s="2" customFormat="1">
      <c r="A237" s="38"/>
      <c r="B237" s="39"/>
      <c r="C237" s="38"/>
      <c r="D237" s="194" t="s">
        <v>193</v>
      </c>
      <c r="E237" s="38"/>
      <c r="F237" s="195" t="s">
        <v>4878</v>
      </c>
      <c r="G237" s="38"/>
      <c r="H237" s="38"/>
      <c r="I237" s="196"/>
      <c r="J237" s="38"/>
      <c r="K237" s="38"/>
      <c r="L237" s="39"/>
      <c r="M237" s="243"/>
      <c r="N237" s="244"/>
      <c r="O237" s="245"/>
      <c r="P237" s="245"/>
      <c r="Q237" s="245"/>
      <c r="R237" s="245"/>
      <c r="S237" s="245"/>
      <c r="T237" s="246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T237" s="19" t="s">
        <v>193</v>
      </c>
      <c r="AU237" s="19" t="s">
        <v>84</v>
      </c>
    </row>
    <row r="238" s="2" customFormat="1" ht="6.96" customHeight="1">
      <c r="A238" s="38"/>
      <c r="B238" s="60"/>
      <c r="C238" s="61"/>
      <c r="D238" s="61"/>
      <c r="E238" s="61"/>
      <c r="F238" s="61"/>
      <c r="G238" s="61"/>
      <c r="H238" s="61"/>
      <c r="I238" s="61"/>
      <c r="J238" s="61"/>
      <c r="K238" s="61"/>
      <c r="L238" s="39"/>
      <c r="M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</row>
  </sheetData>
  <autoFilter ref="C125:K237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4:H114"/>
    <mergeCell ref="E116:H116"/>
    <mergeCell ref="E118:H118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105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84</v>
      </c>
    </row>
    <row r="4" s="1" customFormat="1" ht="24.96" customHeight="1">
      <c r="B4" s="22"/>
      <c r="D4" s="23" t="s">
        <v>130</v>
      </c>
      <c r="L4" s="22"/>
      <c r="M4" s="129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30" t="str">
        <f>'Rekapitulace stavby'!K6</f>
        <v>Bytový dům Líbeznice, Martinova 142</v>
      </c>
      <c r="F7" s="32"/>
      <c r="G7" s="32"/>
      <c r="H7" s="32"/>
      <c r="L7" s="22"/>
    </row>
    <row r="8" s="1" customFormat="1" ht="12" customHeight="1">
      <c r="B8" s="22"/>
      <c r="D8" s="32" t="s">
        <v>131</v>
      </c>
      <c r="L8" s="22"/>
    </row>
    <row r="9" s="2" customFormat="1" ht="16.5" customHeight="1">
      <c r="A9" s="38"/>
      <c r="B9" s="39"/>
      <c r="C9" s="38"/>
      <c r="D9" s="38"/>
      <c r="E9" s="130" t="s">
        <v>4341</v>
      </c>
      <c r="F9" s="38"/>
      <c r="G9" s="38"/>
      <c r="H9" s="38"/>
      <c r="I9" s="38"/>
      <c r="J9" s="38"/>
      <c r="K9" s="38"/>
      <c r="L9" s="5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39"/>
      <c r="C10" s="38"/>
      <c r="D10" s="32" t="s">
        <v>3886</v>
      </c>
      <c r="E10" s="38"/>
      <c r="F10" s="38"/>
      <c r="G10" s="38"/>
      <c r="H10" s="38"/>
      <c r="I10" s="38"/>
      <c r="J10" s="38"/>
      <c r="K10" s="38"/>
      <c r="L10" s="55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39"/>
      <c r="C11" s="38"/>
      <c r="D11" s="38"/>
      <c r="E11" s="67" t="s">
        <v>4880</v>
      </c>
      <c r="F11" s="38"/>
      <c r="G11" s="38"/>
      <c r="H11" s="38"/>
      <c r="I11" s="38"/>
      <c r="J11" s="38"/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39"/>
      <c r="C12" s="38"/>
      <c r="D12" s="38"/>
      <c r="E12" s="38"/>
      <c r="F12" s="38"/>
      <c r="G12" s="38"/>
      <c r="H12" s="38"/>
      <c r="I12" s="38"/>
      <c r="J12" s="38"/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39"/>
      <c r="C13" s="38"/>
      <c r="D13" s="32" t="s">
        <v>18</v>
      </c>
      <c r="E13" s="38"/>
      <c r="F13" s="27" t="s">
        <v>1</v>
      </c>
      <c r="G13" s="38"/>
      <c r="H13" s="38"/>
      <c r="I13" s="32" t="s">
        <v>19</v>
      </c>
      <c r="J13" s="27" t="s">
        <v>1</v>
      </c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39"/>
      <c r="C14" s="38"/>
      <c r="D14" s="32" t="s">
        <v>20</v>
      </c>
      <c r="E14" s="38"/>
      <c r="F14" s="27" t="s">
        <v>4343</v>
      </c>
      <c r="G14" s="38"/>
      <c r="H14" s="38"/>
      <c r="I14" s="32" t="s">
        <v>22</v>
      </c>
      <c r="J14" s="69" t="str">
        <f>'Rekapitulace stavby'!AN8</f>
        <v>3. 11. 2025</v>
      </c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39"/>
      <c r="C15" s="38"/>
      <c r="D15" s="38"/>
      <c r="E15" s="38"/>
      <c r="F15" s="38"/>
      <c r="G15" s="38"/>
      <c r="H15" s="38"/>
      <c r="I15" s="38"/>
      <c r="J15" s="38"/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39"/>
      <c r="C16" s="38"/>
      <c r="D16" s="32" t="s">
        <v>24</v>
      </c>
      <c r="E16" s="38"/>
      <c r="F16" s="38"/>
      <c r="G16" s="38"/>
      <c r="H16" s="38"/>
      <c r="I16" s="32" t="s">
        <v>25</v>
      </c>
      <c r="J16" s="27" t="s">
        <v>1</v>
      </c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39"/>
      <c r="C17" s="38"/>
      <c r="D17" s="38"/>
      <c r="E17" s="27" t="s">
        <v>26</v>
      </c>
      <c r="F17" s="38"/>
      <c r="G17" s="38"/>
      <c r="H17" s="38"/>
      <c r="I17" s="32" t="s">
        <v>27</v>
      </c>
      <c r="J17" s="27" t="s">
        <v>1</v>
      </c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39"/>
      <c r="C18" s="38"/>
      <c r="D18" s="38"/>
      <c r="E18" s="38"/>
      <c r="F18" s="38"/>
      <c r="G18" s="38"/>
      <c r="H18" s="38"/>
      <c r="I18" s="38"/>
      <c r="J18" s="38"/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39"/>
      <c r="C19" s="38"/>
      <c r="D19" s="32" t="s">
        <v>28</v>
      </c>
      <c r="E19" s="38"/>
      <c r="F19" s="38"/>
      <c r="G19" s="38"/>
      <c r="H19" s="38"/>
      <c r="I19" s="32" t="s">
        <v>25</v>
      </c>
      <c r="J19" s="33" t="str">
        <f>'Rekapitulace stavby'!AN13</f>
        <v>Vyplň údaj</v>
      </c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39"/>
      <c r="C20" s="38"/>
      <c r="D20" s="38"/>
      <c r="E20" s="33" t="str">
        <f>'Rekapitulace stavby'!E14</f>
        <v>Vyplň údaj</v>
      </c>
      <c r="F20" s="27"/>
      <c r="G20" s="27"/>
      <c r="H20" s="27"/>
      <c r="I20" s="32" t="s">
        <v>27</v>
      </c>
      <c r="J20" s="33" t="str">
        <f>'Rekapitulace stavby'!AN14</f>
        <v>Vyplň údaj</v>
      </c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39"/>
      <c r="C21" s="38"/>
      <c r="D21" s="38"/>
      <c r="E21" s="38"/>
      <c r="F21" s="38"/>
      <c r="G21" s="38"/>
      <c r="H21" s="38"/>
      <c r="I21" s="38"/>
      <c r="J21" s="38"/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39"/>
      <c r="C22" s="38"/>
      <c r="D22" s="32" t="s">
        <v>30</v>
      </c>
      <c r="E22" s="38"/>
      <c r="F22" s="38"/>
      <c r="G22" s="38"/>
      <c r="H22" s="38"/>
      <c r="I22" s="32" t="s">
        <v>25</v>
      </c>
      <c r="J22" s="27" t="s">
        <v>1</v>
      </c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39"/>
      <c r="C23" s="38"/>
      <c r="D23" s="38"/>
      <c r="E23" s="27" t="s">
        <v>26</v>
      </c>
      <c r="F23" s="38"/>
      <c r="G23" s="38"/>
      <c r="H23" s="38"/>
      <c r="I23" s="32" t="s">
        <v>27</v>
      </c>
      <c r="J23" s="27" t="s">
        <v>1</v>
      </c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39"/>
      <c r="C24" s="38"/>
      <c r="D24" s="38"/>
      <c r="E24" s="38"/>
      <c r="F24" s="38"/>
      <c r="G24" s="38"/>
      <c r="H24" s="38"/>
      <c r="I24" s="38"/>
      <c r="J24" s="38"/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39"/>
      <c r="C25" s="38"/>
      <c r="D25" s="32" t="s">
        <v>33</v>
      </c>
      <c r="E25" s="38"/>
      <c r="F25" s="38"/>
      <c r="G25" s="38"/>
      <c r="H25" s="38"/>
      <c r="I25" s="32" t="s">
        <v>25</v>
      </c>
      <c r="J25" s="27" t="s">
        <v>1</v>
      </c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39"/>
      <c r="C26" s="38"/>
      <c r="D26" s="38"/>
      <c r="E26" s="27" t="s">
        <v>4344</v>
      </c>
      <c r="F26" s="38"/>
      <c r="G26" s="38"/>
      <c r="H26" s="38"/>
      <c r="I26" s="32" t="s">
        <v>27</v>
      </c>
      <c r="J26" s="27" t="s">
        <v>1</v>
      </c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39"/>
      <c r="C27" s="38"/>
      <c r="D27" s="38"/>
      <c r="E27" s="38"/>
      <c r="F27" s="38"/>
      <c r="G27" s="38"/>
      <c r="H27" s="38"/>
      <c r="I27" s="38"/>
      <c r="J27" s="38"/>
      <c r="K27" s="38"/>
      <c r="L27" s="55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39"/>
      <c r="C28" s="38"/>
      <c r="D28" s="32" t="s">
        <v>35</v>
      </c>
      <c r="E28" s="38"/>
      <c r="F28" s="38"/>
      <c r="G28" s="38"/>
      <c r="H28" s="38"/>
      <c r="I28" s="38"/>
      <c r="J28" s="38"/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31"/>
      <c r="B29" s="132"/>
      <c r="C29" s="131"/>
      <c r="D29" s="131"/>
      <c r="E29" s="36" t="s">
        <v>1</v>
      </c>
      <c r="F29" s="36"/>
      <c r="G29" s="36"/>
      <c r="H29" s="36"/>
      <c r="I29" s="131"/>
      <c r="J29" s="131"/>
      <c r="K29" s="131"/>
      <c r="L29" s="133"/>
      <c r="S29" s="131"/>
      <c r="T29" s="131"/>
      <c r="U29" s="131"/>
      <c r="V29" s="131"/>
      <c r="W29" s="131"/>
      <c r="X29" s="131"/>
      <c r="Y29" s="131"/>
      <c r="Z29" s="131"/>
      <c r="AA29" s="131"/>
      <c r="AB29" s="131"/>
      <c r="AC29" s="131"/>
      <c r="AD29" s="131"/>
      <c r="AE29" s="131"/>
    </row>
    <row r="30" s="2" customFormat="1" ht="6.96" customHeight="1">
      <c r="A30" s="38"/>
      <c r="B30" s="39"/>
      <c r="C30" s="38"/>
      <c r="D30" s="38"/>
      <c r="E30" s="38"/>
      <c r="F30" s="38"/>
      <c r="G30" s="38"/>
      <c r="H30" s="38"/>
      <c r="I30" s="38"/>
      <c r="J30" s="38"/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39"/>
      <c r="C31" s="38"/>
      <c r="D31" s="90"/>
      <c r="E31" s="90"/>
      <c r="F31" s="90"/>
      <c r="G31" s="90"/>
      <c r="H31" s="90"/>
      <c r="I31" s="90"/>
      <c r="J31" s="90"/>
      <c r="K31" s="90"/>
      <c r="L31" s="5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39"/>
      <c r="C32" s="38"/>
      <c r="D32" s="134" t="s">
        <v>36</v>
      </c>
      <c r="E32" s="38"/>
      <c r="F32" s="38"/>
      <c r="G32" s="38"/>
      <c r="H32" s="38"/>
      <c r="I32" s="38"/>
      <c r="J32" s="96">
        <f>ROUND(J123, 2)</f>
        <v>0</v>
      </c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39"/>
      <c r="C33" s="38"/>
      <c r="D33" s="90"/>
      <c r="E33" s="90"/>
      <c r="F33" s="90"/>
      <c r="G33" s="90"/>
      <c r="H33" s="90"/>
      <c r="I33" s="90"/>
      <c r="J33" s="90"/>
      <c r="K33" s="90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39"/>
      <c r="C34" s="38"/>
      <c r="D34" s="38"/>
      <c r="E34" s="38"/>
      <c r="F34" s="43" t="s">
        <v>38</v>
      </c>
      <c r="G34" s="38"/>
      <c r="H34" s="38"/>
      <c r="I34" s="43" t="s">
        <v>37</v>
      </c>
      <c r="J34" s="43" t="s">
        <v>39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39"/>
      <c r="C35" s="38"/>
      <c r="D35" s="135" t="s">
        <v>40</v>
      </c>
      <c r="E35" s="32" t="s">
        <v>41</v>
      </c>
      <c r="F35" s="136">
        <f>ROUND((SUM(BE123:BE202)),  2)</f>
        <v>0</v>
      </c>
      <c r="G35" s="38"/>
      <c r="H35" s="38"/>
      <c r="I35" s="137">
        <v>0.20999999999999999</v>
      </c>
      <c r="J35" s="136">
        <f>ROUND(((SUM(BE123:BE202))*I35),  2)</f>
        <v>0</v>
      </c>
      <c r="K35" s="38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39"/>
      <c r="C36" s="38"/>
      <c r="D36" s="38"/>
      <c r="E36" s="32" t="s">
        <v>42</v>
      </c>
      <c r="F36" s="136">
        <f>ROUND((SUM(BF123:BF202)),  2)</f>
        <v>0</v>
      </c>
      <c r="G36" s="38"/>
      <c r="H36" s="38"/>
      <c r="I36" s="137">
        <v>0.12</v>
      </c>
      <c r="J36" s="136">
        <f>ROUND(((SUM(BF123:BF202))*I36),  2)</f>
        <v>0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39"/>
      <c r="C37" s="38"/>
      <c r="D37" s="38"/>
      <c r="E37" s="32" t="s">
        <v>43</v>
      </c>
      <c r="F37" s="136">
        <f>ROUND((SUM(BG123:BG202)),  2)</f>
        <v>0</v>
      </c>
      <c r="G37" s="38"/>
      <c r="H37" s="38"/>
      <c r="I37" s="137">
        <v>0.20999999999999999</v>
      </c>
      <c r="J37" s="136">
        <f>0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39"/>
      <c r="C38" s="38"/>
      <c r="D38" s="38"/>
      <c r="E38" s="32" t="s">
        <v>44</v>
      </c>
      <c r="F38" s="136">
        <f>ROUND((SUM(BH123:BH202)),  2)</f>
        <v>0</v>
      </c>
      <c r="G38" s="38"/>
      <c r="H38" s="38"/>
      <c r="I38" s="137">
        <v>0.12</v>
      </c>
      <c r="J38" s="136">
        <f>0</f>
        <v>0</v>
      </c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39"/>
      <c r="C39" s="38"/>
      <c r="D39" s="38"/>
      <c r="E39" s="32" t="s">
        <v>45</v>
      </c>
      <c r="F39" s="136">
        <f>ROUND((SUM(BI123:BI202)),  2)</f>
        <v>0</v>
      </c>
      <c r="G39" s="38"/>
      <c r="H39" s="38"/>
      <c r="I39" s="137">
        <v>0</v>
      </c>
      <c r="J39" s="136">
        <f>0</f>
        <v>0</v>
      </c>
      <c r="K39" s="38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39"/>
      <c r="C40" s="38"/>
      <c r="D40" s="38"/>
      <c r="E40" s="38"/>
      <c r="F40" s="38"/>
      <c r="G40" s="38"/>
      <c r="H40" s="38"/>
      <c r="I40" s="38"/>
      <c r="J40" s="38"/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39"/>
      <c r="C41" s="138"/>
      <c r="D41" s="139" t="s">
        <v>46</v>
      </c>
      <c r="E41" s="81"/>
      <c r="F41" s="81"/>
      <c r="G41" s="140" t="s">
        <v>47</v>
      </c>
      <c r="H41" s="141" t="s">
        <v>48</v>
      </c>
      <c r="I41" s="81"/>
      <c r="J41" s="142">
        <f>SUM(J32:J39)</f>
        <v>0</v>
      </c>
      <c r="K41" s="143"/>
      <c r="L41" s="55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39"/>
      <c r="C42" s="38"/>
      <c r="D42" s="38"/>
      <c r="E42" s="38"/>
      <c r="F42" s="38"/>
      <c r="G42" s="38"/>
      <c r="H42" s="38"/>
      <c r="I42" s="38"/>
      <c r="J42" s="38"/>
      <c r="K42" s="38"/>
      <c r="L42" s="55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49</v>
      </c>
      <c r="E50" s="57"/>
      <c r="F50" s="57"/>
      <c r="G50" s="56" t="s">
        <v>50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51</v>
      </c>
      <c r="E61" s="41"/>
      <c r="F61" s="144" t="s">
        <v>52</v>
      </c>
      <c r="G61" s="58" t="s">
        <v>51</v>
      </c>
      <c r="H61" s="41"/>
      <c r="I61" s="41"/>
      <c r="J61" s="145" t="s">
        <v>52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53</v>
      </c>
      <c r="E65" s="59"/>
      <c r="F65" s="59"/>
      <c r="G65" s="56" t="s">
        <v>54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51</v>
      </c>
      <c r="E76" s="41"/>
      <c r="F76" s="144" t="s">
        <v>52</v>
      </c>
      <c r="G76" s="58" t="s">
        <v>51</v>
      </c>
      <c r="H76" s="41"/>
      <c r="I76" s="41"/>
      <c r="J76" s="145" t="s">
        <v>52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133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30" t="str">
        <f>E7</f>
        <v>Bytový dům Líbeznice, Martinova 142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2"/>
      <c r="C86" s="32" t="s">
        <v>131</v>
      </c>
      <c r="L86" s="22"/>
    </row>
    <row r="87" s="2" customFormat="1" ht="16.5" customHeight="1">
      <c r="A87" s="38"/>
      <c r="B87" s="39"/>
      <c r="C87" s="38"/>
      <c r="D87" s="38"/>
      <c r="E87" s="130" t="s">
        <v>4341</v>
      </c>
      <c r="F87" s="38"/>
      <c r="G87" s="38"/>
      <c r="H87" s="38"/>
      <c r="I87" s="38"/>
      <c r="J87" s="38"/>
      <c r="K87" s="38"/>
      <c r="L87" s="5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3886</v>
      </c>
      <c r="D88" s="38"/>
      <c r="E88" s="38"/>
      <c r="F88" s="38"/>
      <c r="G88" s="38"/>
      <c r="H88" s="38"/>
      <c r="I88" s="38"/>
      <c r="J88" s="38"/>
      <c r="K88" s="38"/>
      <c r="L88" s="55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38"/>
      <c r="D89" s="38"/>
      <c r="E89" s="67" t="str">
        <f>E11</f>
        <v>03 - VZT</v>
      </c>
      <c r="F89" s="38"/>
      <c r="G89" s="38"/>
      <c r="H89" s="38"/>
      <c r="I89" s="38"/>
      <c r="J89" s="38"/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38"/>
      <c r="E91" s="38"/>
      <c r="F91" s="27" t="str">
        <f>F14</f>
        <v>Líbeznice</v>
      </c>
      <c r="G91" s="38"/>
      <c r="H91" s="38"/>
      <c r="I91" s="32" t="s">
        <v>22</v>
      </c>
      <c r="J91" s="69" t="str">
        <f>IF(J14="","",J14)</f>
        <v>3. 11. 2025</v>
      </c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38"/>
      <c r="D92" s="38"/>
      <c r="E92" s="38"/>
      <c r="F92" s="38"/>
      <c r="G92" s="38"/>
      <c r="H92" s="38"/>
      <c r="I92" s="38"/>
      <c r="J92" s="38"/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5.15" customHeight="1">
      <c r="A93" s="38"/>
      <c r="B93" s="39"/>
      <c r="C93" s="32" t="s">
        <v>24</v>
      </c>
      <c r="D93" s="38"/>
      <c r="E93" s="38"/>
      <c r="F93" s="27" t="str">
        <f>E17</f>
        <v xml:space="preserve"> </v>
      </c>
      <c r="G93" s="38"/>
      <c r="H93" s="38"/>
      <c r="I93" s="32" t="s">
        <v>30</v>
      </c>
      <c r="J93" s="36" t="str">
        <f>E23</f>
        <v xml:space="preserve"> </v>
      </c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38"/>
      <c r="E94" s="38"/>
      <c r="F94" s="27" t="str">
        <f>IF(E20="","",E20)</f>
        <v>Vyplň údaj</v>
      </c>
      <c r="G94" s="38"/>
      <c r="H94" s="38"/>
      <c r="I94" s="32" t="s">
        <v>33</v>
      </c>
      <c r="J94" s="36" t="str">
        <f>E26</f>
        <v>Krajovský</v>
      </c>
      <c r="K94" s="38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38"/>
      <c r="D95" s="38"/>
      <c r="E95" s="38"/>
      <c r="F95" s="38"/>
      <c r="G95" s="38"/>
      <c r="H95" s="38"/>
      <c r="I95" s="38"/>
      <c r="J95" s="38"/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46" t="s">
        <v>134</v>
      </c>
      <c r="D96" s="138"/>
      <c r="E96" s="138"/>
      <c r="F96" s="138"/>
      <c r="G96" s="138"/>
      <c r="H96" s="138"/>
      <c r="I96" s="138"/>
      <c r="J96" s="147" t="s">
        <v>135</v>
      </c>
      <c r="K96" s="1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38"/>
      <c r="D97" s="38"/>
      <c r="E97" s="38"/>
      <c r="F97" s="38"/>
      <c r="G97" s="38"/>
      <c r="H97" s="38"/>
      <c r="I97" s="38"/>
      <c r="J97" s="38"/>
      <c r="K97" s="38"/>
      <c r="L97" s="55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48" t="s">
        <v>136</v>
      </c>
      <c r="D98" s="38"/>
      <c r="E98" s="38"/>
      <c r="F98" s="38"/>
      <c r="G98" s="38"/>
      <c r="H98" s="38"/>
      <c r="I98" s="38"/>
      <c r="J98" s="96">
        <f>J123</f>
        <v>0</v>
      </c>
      <c r="K98" s="38"/>
      <c r="L98" s="55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9" t="s">
        <v>137</v>
      </c>
    </row>
    <row r="99" s="9" customFormat="1" ht="24.96" customHeight="1">
      <c r="A99" s="9"/>
      <c r="B99" s="149"/>
      <c r="C99" s="9"/>
      <c r="D99" s="150" t="s">
        <v>149</v>
      </c>
      <c r="E99" s="151"/>
      <c r="F99" s="151"/>
      <c r="G99" s="151"/>
      <c r="H99" s="151"/>
      <c r="I99" s="151"/>
      <c r="J99" s="152">
        <f>J124</f>
        <v>0</v>
      </c>
      <c r="K99" s="9"/>
      <c r="L99" s="14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53"/>
      <c r="C100" s="10"/>
      <c r="D100" s="154" t="s">
        <v>4349</v>
      </c>
      <c r="E100" s="155"/>
      <c r="F100" s="155"/>
      <c r="G100" s="155"/>
      <c r="H100" s="155"/>
      <c r="I100" s="155"/>
      <c r="J100" s="156">
        <f>J125</f>
        <v>0</v>
      </c>
      <c r="K100" s="10"/>
      <c r="L100" s="153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49"/>
      <c r="C101" s="9"/>
      <c r="D101" s="150" t="s">
        <v>169</v>
      </c>
      <c r="E101" s="151"/>
      <c r="F101" s="151"/>
      <c r="G101" s="151"/>
      <c r="H101" s="151"/>
      <c r="I101" s="151"/>
      <c r="J101" s="152">
        <f>J187</f>
        <v>0</v>
      </c>
      <c r="K101" s="9"/>
      <c r="L101" s="14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2" customFormat="1" ht="21.84" customHeight="1">
      <c r="A102" s="38"/>
      <c r="B102" s="39"/>
      <c r="C102" s="38"/>
      <c r="D102" s="38"/>
      <c r="E102" s="38"/>
      <c r="F102" s="38"/>
      <c r="G102" s="38"/>
      <c r="H102" s="38"/>
      <c r="I102" s="38"/>
      <c r="J102" s="38"/>
      <c r="K102" s="38"/>
      <c r="L102" s="55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3" s="2" customFormat="1" ht="6.96" customHeight="1">
      <c r="A103" s="38"/>
      <c r="B103" s="60"/>
      <c r="C103" s="61"/>
      <c r="D103" s="61"/>
      <c r="E103" s="61"/>
      <c r="F103" s="61"/>
      <c r="G103" s="61"/>
      <c r="H103" s="61"/>
      <c r="I103" s="61"/>
      <c r="J103" s="61"/>
      <c r="K103" s="61"/>
      <c r="L103" s="55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7" s="2" customFormat="1" ht="6.96" customHeight="1">
      <c r="A107" s="38"/>
      <c r="B107" s="62"/>
      <c r="C107" s="63"/>
      <c r="D107" s="63"/>
      <c r="E107" s="63"/>
      <c r="F107" s="63"/>
      <c r="G107" s="63"/>
      <c r="H107" s="63"/>
      <c r="I107" s="63"/>
      <c r="J107" s="63"/>
      <c r="K107" s="63"/>
      <c r="L107" s="55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24.96" customHeight="1">
      <c r="A108" s="38"/>
      <c r="B108" s="39"/>
      <c r="C108" s="23" t="s">
        <v>170</v>
      </c>
      <c r="D108" s="38"/>
      <c r="E108" s="38"/>
      <c r="F108" s="38"/>
      <c r="G108" s="38"/>
      <c r="H108" s="38"/>
      <c r="I108" s="38"/>
      <c r="J108" s="38"/>
      <c r="K108" s="38"/>
      <c r="L108" s="55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6.96" customHeight="1">
      <c r="A109" s="38"/>
      <c r="B109" s="39"/>
      <c r="C109" s="38"/>
      <c r="D109" s="38"/>
      <c r="E109" s="38"/>
      <c r="F109" s="38"/>
      <c r="G109" s="38"/>
      <c r="H109" s="38"/>
      <c r="I109" s="38"/>
      <c r="J109" s="38"/>
      <c r="K109" s="38"/>
      <c r="L109" s="55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2" customHeight="1">
      <c r="A110" s="38"/>
      <c r="B110" s="39"/>
      <c r="C110" s="32" t="s">
        <v>16</v>
      </c>
      <c r="D110" s="38"/>
      <c r="E110" s="38"/>
      <c r="F110" s="38"/>
      <c r="G110" s="38"/>
      <c r="H110" s="38"/>
      <c r="I110" s="38"/>
      <c r="J110" s="38"/>
      <c r="K110" s="38"/>
      <c r="L110" s="55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6.5" customHeight="1">
      <c r="A111" s="38"/>
      <c r="B111" s="39"/>
      <c r="C111" s="38"/>
      <c r="D111" s="38"/>
      <c r="E111" s="130" t="str">
        <f>E7</f>
        <v>Bytový dům Líbeznice, Martinova 142</v>
      </c>
      <c r="F111" s="32"/>
      <c r="G111" s="32"/>
      <c r="H111" s="32"/>
      <c r="I111" s="38"/>
      <c r="J111" s="38"/>
      <c r="K111" s="38"/>
      <c r="L111" s="55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1" customFormat="1" ht="12" customHeight="1">
      <c r="B112" s="22"/>
      <c r="C112" s="32" t="s">
        <v>131</v>
      </c>
      <c r="L112" s="22"/>
    </row>
    <row r="113" s="2" customFormat="1" ht="16.5" customHeight="1">
      <c r="A113" s="38"/>
      <c r="B113" s="39"/>
      <c r="C113" s="38"/>
      <c r="D113" s="38"/>
      <c r="E113" s="130" t="s">
        <v>4341</v>
      </c>
      <c r="F113" s="38"/>
      <c r="G113" s="38"/>
      <c r="H113" s="38"/>
      <c r="I113" s="38"/>
      <c r="J113" s="38"/>
      <c r="K113" s="38"/>
      <c r="L113" s="5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3886</v>
      </c>
      <c r="D114" s="38"/>
      <c r="E114" s="38"/>
      <c r="F114" s="38"/>
      <c r="G114" s="38"/>
      <c r="H114" s="38"/>
      <c r="I114" s="38"/>
      <c r="J114" s="38"/>
      <c r="K114" s="38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38"/>
      <c r="D115" s="38"/>
      <c r="E115" s="67" t="str">
        <f>E11</f>
        <v>03 - VZT</v>
      </c>
      <c r="F115" s="38"/>
      <c r="G115" s="38"/>
      <c r="H115" s="38"/>
      <c r="I115" s="38"/>
      <c r="J115" s="38"/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38"/>
      <c r="D116" s="38"/>
      <c r="E116" s="38"/>
      <c r="F116" s="38"/>
      <c r="G116" s="38"/>
      <c r="H116" s="38"/>
      <c r="I116" s="38"/>
      <c r="J116" s="38"/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20</v>
      </c>
      <c r="D117" s="38"/>
      <c r="E117" s="38"/>
      <c r="F117" s="27" t="str">
        <f>F14</f>
        <v>Líbeznice</v>
      </c>
      <c r="G117" s="38"/>
      <c r="H117" s="38"/>
      <c r="I117" s="32" t="s">
        <v>22</v>
      </c>
      <c r="J117" s="69" t="str">
        <f>IF(J14="","",J14)</f>
        <v>3. 11. 2025</v>
      </c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38"/>
      <c r="D118" s="38"/>
      <c r="E118" s="38"/>
      <c r="F118" s="38"/>
      <c r="G118" s="38"/>
      <c r="H118" s="38"/>
      <c r="I118" s="38"/>
      <c r="J118" s="38"/>
      <c r="K118" s="38"/>
      <c r="L118" s="55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15" customHeight="1">
      <c r="A119" s="38"/>
      <c r="B119" s="39"/>
      <c r="C119" s="32" t="s">
        <v>24</v>
      </c>
      <c r="D119" s="38"/>
      <c r="E119" s="38"/>
      <c r="F119" s="27" t="str">
        <f>E17</f>
        <v xml:space="preserve"> </v>
      </c>
      <c r="G119" s="38"/>
      <c r="H119" s="38"/>
      <c r="I119" s="32" t="s">
        <v>30</v>
      </c>
      <c r="J119" s="36" t="str">
        <f>E23</f>
        <v xml:space="preserve"> </v>
      </c>
      <c r="K119" s="38"/>
      <c r="L119" s="55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15" customHeight="1">
      <c r="A120" s="38"/>
      <c r="B120" s="39"/>
      <c r="C120" s="32" t="s">
        <v>28</v>
      </c>
      <c r="D120" s="38"/>
      <c r="E120" s="38"/>
      <c r="F120" s="27" t="str">
        <f>IF(E20="","",E20)</f>
        <v>Vyplň údaj</v>
      </c>
      <c r="G120" s="38"/>
      <c r="H120" s="38"/>
      <c r="I120" s="32" t="s">
        <v>33</v>
      </c>
      <c r="J120" s="36" t="str">
        <f>E26</f>
        <v>Krajovský</v>
      </c>
      <c r="K120" s="38"/>
      <c r="L120" s="55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0.32" customHeight="1">
      <c r="A121" s="38"/>
      <c r="B121" s="39"/>
      <c r="C121" s="38"/>
      <c r="D121" s="38"/>
      <c r="E121" s="38"/>
      <c r="F121" s="38"/>
      <c r="G121" s="38"/>
      <c r="H121" s="38"/>
      <c r="I121" s="38"/>
      <c r="J121" s="38"/>
      <c r="K121" s="38"/>
      <c r="L121" s="55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11" customFormat="1" ht="29.28" customHeight="1">
      <c r="A122" s="157"/>
      <c r="B122" s="158"/>
      <c r="C122" s="159" t="s">
        <v>171</v>
      </c>
      <c r="D122" s="160" t="s">
        <v>61</v>
      </c>
      <c r="E122" s="160" t="s">
        <v>57</v>
      </c>
      <c r="F122" s="160" t="s">
        <v>58</v>
      </c>
      <c r="G122" s="160" t="s">
        <v>172</v>
      </c>
      <c r="H122" s="160" t="s">
        <v>173</v>
      </c>
      <c r="I122" s="160" t="s">
        <v>174</v>
      </c>
      <c r="J122" s="160" t="s">
        <v>135</v>
      </c>
      <c r="K122" s="161" t="s">
        <v>175</v>
      </c>
      <c r="L122" s="162"/>
      <c r="M122" s="86" t="s">
        <v>1</v>
      </c>
      <c r="N122" s="87" t="s">
        <v>40</v>
      </c>
      <c r="O122" s="87" t="s">
        <v>176</v>
      </c>
      <c r="P122" s="87" t="s">
        <v>177</v>
      </c>
      <c r="Q122" s="87" t="s">
        <v>178</v>
      </c>
      <c r="R122" s="87" t="s">
        <v>179</v>
      </c>
      <c r="S122" s="87" t="s">
        <v>180</v>
      </c>
      <c r="T122" s="88" t="s">
        <v>181</v>
      </c>
      <c r="U122" s="157"/>
      <c r="V122" s="157"/>
      <c r="W122" s="157"/>
      <c r="X122" s="157"/>
      <c r="Y122" s="157"/>
      <c r="Z122" s="157"/>
      <c r="AA122" s="157"/>
      <c r="AB122" s="157"/>
      <c r="AC122" s="157"/>
      <c r="AD122" s="157"/>
      <c r="AE122" s="157"/>
    </row>
    <row r="123" s="2" customFormat="1" ht="22.8" customHeight="1">
      <c r="A123" s="38"/>
      <c r="B123" s="39"/>
      <c r="C123" s="93" t="s">
        <v>182</v>
      </c>
      <c r="D123" s="38"/>
      <c r="E123" s="38"/>
      <c r="F123" s="38"/>
      <c r="G123" s="38"/>
      <c r="H123" s="38"/>
      <c r="I123" s="38"/>
      <c r="J123" s="163">
        <f>BK123</f>
        <v>0</v>
      </c>
      <c r="K123" s="38"/>
      <c r="L123" s="39"/>
      <c r="M123" s="89"/>
      <c r="N123" s="73"/>
      <c r="O123" s="90"/>
      <c r="P123" s="164">
        <f>P124+P187</f>
        <v>0</v>
      </c>
      <c r="Q123" s="90"/>
      <c r="R123" s="164">
        <f>R124+R187</f>
        <v>1.058905</v>
      </c>
      <c r="S123" s="90"/>
      <c r="T123" s="165">
        <f>T124+T187</f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9" t="s">
        <v>75</v>
      </c>
      <c r="AU123" s="19" t="s">
        <v>137</v>
      </c>
      <c r="BK123" s="166">
        <f>BK124+BK187</f>
        <v>0</v>
      </c>
    </row>
    <row r="124" s="12" customFormat="1" ht="25.92" customHeight="1">
      <c r="A124" s="12"/>
      <c r="B124" s="167"/>
      <c r="C124" s="12"/>
      <c r="D124" s="168" t="s">
        <v>75</v>
      </c>
      <c r="E124" s="169" t="s">
        <v>1787</v>
      </c>
      <c r="F124" s="169" t="s">
        <v>1788</v>
      </c>
      <c r="G124" s="12"/>
      <c r="H124" s="12"/>
      <c r="I124" s="170"/>
      <c r="J124" s="171">
        <f>BK124</f>
        <v>0</v>
      </c>
      <c r="K124" s="12"/>
      <c r="L124" s="167"/>
      <c r="M124" s="172"/>
      <c r="N124" s="173"/>
      <c r="O124" s="173"/>
      <c r="P124" s="174">
        <f>P125</f>
        <v>0</v>
      </c>
      <c r="Q124" s="173"/>
      <c r="R124" s="174">
        <f>R125</f>
        <v>1.058905</v>
      </c>
      <c r="S124" s="173"/>
      <c r="T124" s="175">
        <f>T125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168" t="s">
        <v>92</v>
      </c>
      <c r="AT124" s="176" t="s">
        <v>75</v>
      </c>
      <c r="AU124" s="176" t="s">
        <v>76</v>
      </c>
      <c r="AY124" s="168" t="s">
        <v>185</v>
      </c>
      <c r="BK124" s="177">
        <f>BK125</f>
        <v>0</v>
      </c>
    </row>
    <row r="125" s="12" customFormat="1" ht="22.8" customHeight="1">
      <c r="A125" s="12"/>
      <c r="B125" s="167"/>
      <c r="C125" s="12"/>
      <c r="D125" s="168" t="s">
        <v>75</v>
      </c>
      <c r="E125" s="178" t="s">
        <v>4714</v>
      </c>
      <c r="F125" s="178" t="s">
        <v>4715</v>
      </c>
      <c r="G125" s="12"/>
      <c r="H125" s="12"/>
      <c r="I125" s="170"/>
      <c r="J125" s="179">
        <f>BK125</f>
        <v>0</v>
      </c>
      <c r="K125" s="12"/>
      <c r="L125" s="167"/>
      <c r="M125" s="172"/>
      <c r="N125" s="173"/>
      <c r="O125" s="173"/>
      <c r="P125" s="174">
        <f>SUM(P126:P186)</f>
        <v>0</v>
      </c>
      <c r="Q125" s="173"/>
      <c r="R125" s="174">
        <f>SUM(R126:R186)</f>
        <v>1.058905</v>
      </c>
      <c r="S125" s="173"/>
      <c r="T125" s="175">
        <f>SUM(T126:T186)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168" t="s">
        <v>92</v>
      </c>
      <c r="AT125" s="176" t="s">
        <v>75</v>
      </c>
      <c r="AU125" s="176" t="s">
        <v>84</v>
      </c>
      <c r="AY125" s="168" t="s">
        <v>185</v>
      </c>
      <c r="BK125" s="177">
        <f>SUM(BK126:BK186)</f>
        <v>0</v>
      </c>
    </row>
    <row r="126" s="2" customFormat="1" ht="24.15" customHeight="1">
      <c r="A126" s="38"/>
      <c r="B126" s="180"/>
      <c r="C126" s="181" t="s">
        <v>84</v>
      </c>
      <c r="D126" s="181" t="s">
        <v>187</v>
      </c>
      <c r="E126" s="182" t="s">
        <v>4881</v>
      </c>
      <c r="F126" s="183" t="s">
        <v>4882</v>
      </c>
      <c r="G126" s="184" t="s">
        <v>383</v>
      </c>
      <c r="H126" s="185">
        <v>24</v>
      </c>
      <c r="I126" s="186"/>
      <c r="J126" s="187">
        <f>ROUND(I126*H126,2)</f>
        <v>0</v>
      </c>
      <c r="K126" s="183" t="s">
        <v>1</v>
      </c>
      <c r="L126" s="39"/>
      <c r="M126" s="188" t="s">
        <v>1</v>
      </c>
      <c r="N126" s="189" t="s">
        <v>42</v>
      </c>
      <c r="O126" s="77"/>
      <c r="P126" s="190">
        <f>O126*H126</f>
        <v>0</v>
      </c>
      <c r="Q126" s="190">
        <v>0</v>
      </c>
      <c r="R126" s="190">
        <f>Q126*H126</f>
        <v>0</v>
      </c>
      <c r="S126" s="190">
        <v>0</v>
      </c>
      <c r="T126" s="191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192" t="s">
        <v>301</v>
      </c>
      <c r="AT126" s="192" t="s">
        <v>187</v>
      </c>
      <c r="AU126" s="192" t="s">
        <v>92</v>
      </c>
      <c r="AY126" s="19" t="s">
        <v>185</v>
      </c>
      <c r="BE126" s="193">
        <f>IF(N126="základní",J126,0)</f>
        <v>0</v>
      </c>
      <c r="BF126" s="193">
        <f>IF(N126="snížená",J126,0)</f>
        <v>0</v>
      </c>
      <c r="BG126" s="193">
        <f>IF(N126="zákl. přenesená",J126,0)</f>
        <v>0</v>
      </c>
      <c r="BH126" s="193">
        <f>IF(N126="sníž. přenesená",J126,0)</f>
        <v>0</v>
      </c>
      <c r="BI126" s="193">
        <f>IF(N126="nulová",J126,0)</f>
        <v>0</v>
      </c>
      <c r="BJ126" s="19" t="s">
        <v>92</v>
      </c>
      <c r="BK126" s="193">
        <f>ROUND(I126*H126,2)</f>
        <v>0</v>
      </c>
      <c r="BL126" s="19" t="s">
        <v>301</v>
      </c>
      <c r="BM126" s="192" t="s">
        <v>4883</v>
      </c>
    </row>
    <row r="127" s="2" customFormat="1">
      <c r="A127" s="38"/>
      <c r="B127" s="39"/>
      <c r="C127" s="38"/>
      <c r="D127" s="194" t="s">
        <v>193</v>
      </c>
      <c r="E127" s="38"/>
      <c r="F127" s="195" t="s">
        <v>4882</v>
      </c>
      <c r="G127" s="38"/>
      <c r="H127" s="38"/>
      <c r="I127" s="196"/>
      <c r="J127" s="38"/>
      <c r="K127" s="38"/>
      <c r="L127" s="39"/>
      <c r="M127" s="197"/>
      <c r="N127" s="198"/>
      <c r="O127" s="77"/>
      <c r="P127" s="77"/>
      <c r="Q127" s="77"/>
      <c r="R127" s="77"/>
      <c r="S127" s="77"/>
      <c r="T127" s="7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9" t="s">
        <v>193</v>
      </c>
      <c r="AU127" s="19" t="s">
        <v>92</v>
      </c>
    </row>
    <row r="128" s="14" customFormat="1">
      <c r="A128" s="14"/>
      <c r="B128" s="219"/>
      <c r="C128" s="14"/>
      <c r="D128" s="194" t="s">
        <v>194</v>
      </c>
      <c r="E128" s="220" t="s">
        <v>1</v>
      </c>
      <c r="F128" s="221" t="s">
        <v>4884</v>
      </c>
      <c r="G128" s="14"/>
      <c r="H128" s="220" t="s">
        <v>1</v>
      </c>
      <c r="I128" s="222"/>
      <c r="J128" s="14"/>
      <c r="K128" s="14"/>
      <c r="L128" s="219"/>
      <c r="M128" s="223"/>
      <c r="N128" s="224"/>
      <c r="O128" s="224"/>
      <c r="P128" s="224"/>
      <c r="Q128" s="224"/>
      <c r="R128" s="224"/>
      <c r="S128" s="224"/>
      <c r="T128" s="225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20" t="s">
        <v>194</v>
      </c>
      <c r="AU128" s="220" t="s">
        <v>92</v>
      </c>
      <c r="AV128" s="14" t="s">
        <v>84</v>
      </c>
      <c r="AW128" s="14" t="s">
        <v>32</v>
      </c>
      <c r="AX128" s="14" t="s">
        <v>76</v>
      </c>
      <c r="AY128" s="220" t="s">
        <v>185</v>
      </c>
    </row>
    <row r="129" s="13" customFormat="1">
      <c r="A129" s="13"/>
      <c r="B129" s="199"/>
      <c r="C129" s="13"/>
      <c r="D129" s="194" t="s">
        <v>194</v>
      </c>
      <c r="E129" s="200" t="s">
        <v>1</v>
      </c>
      <c r="F129" s="201" t="s">
        <v>7</v>
      </c>
      <c r="G129" s="13"/>
      <c r="H129" s="202">
        <v>21</v>
      </c>
      <c r="I129" s="203"/>
      <c r="J129" s="13"/>
      <c r="K129" s="13"/>
      <c r="L129" s="199"/>
      <c r="M129" s="204"/>
      <c r="N129" s="205"/>
      <c r="O129" s="205"/>
      <c r="P129" s="205"/>
      <c r="Q129" s="205"/>
      <c r="R129" s="205"/>
      <c r="S129" s="205"/>
      <c r="T129" s="206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00" t="s">
        <v>194</v>
      </c>
      <c r="AU129" s="200" t="s">
        <v>92</v>
      </c>
      <c r="AV129" s="13" t="s">
        <v>92</v>
      </c>
      <c r="AW129" s="13" t="s">
        <v>32</v>
      </c>
      <c r="AX129" s="13" t="s">
        <v>76</v>
      </c>
      <c r="AY129" s="200" t="s">
        <v>185</v>
      </c>
    </row>
    <row r="130" s="14" customFormat="1">
      <c r="A130" s="14"/>
      <c r="B130" s="219"/>
      <c r="C130" s="14"/>
      <c r="D130" s="194" t="s">
        <v>194</v>
      </c>
      <c r="E130" s="220" t="s">
        <v>1</v>
      </c>
      <c r="F130" s="221" t="s">
        <v>4885</v>
      </c>
      <c r="G130" s="14"/>
      <c r="H130" s="220" t="s">
        <v>1</v>
      </c>
      <c r="I130" s="222"/>
      <c r="J130" s="14"/>
      <c r="K130" s="14"/>
      <c r="L130" s="219"/>
      <c r="M130" s="223"/>
      <c r="N130" s="224"/>
      <c r="O130" s="224"/>
      <c r="P130" s="224"/>
      <c r="Q130" s="224"/>
      <c r="R130" s="224"/>
      <c r="S130" s="224"/>
      <c r="T130" s="225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20" t="s">
        <v>194</v>
      </c>
      <c r="AU130" s="220" t="s">
        <v>92</v>
      </c>
      <c r="AV130" s="14" t="s">
        <v>84</v>
      </c>
      <c r="AW130" s="14" t="s">
        <v>32</v>
      </c>
      <c r="AX130" s="14" t="s">
        <v>76</v>
      </c>
      <c r="AY130" s="220" t="s">
        <v>185</v>
      </c>
    </row>
    <row r="131" s="13" customFormat="1">
      <c r="A131" s="13"/>
      <c r="B131" s="199"/>
      <c r="C131" s="13"/>
      <c r="D131" s="194" t="s">
        <v>194</v>
      </c>
      <c r="E131" s="200" t="s">
        <v>1</v>
      </c>
      <c r="F131" s="201" t="s">
        <v>111</v>
      </c>
      <c r="G131" s="13"/>
      <c r="H131" s="202">
        <v>3</v>
      </c>
      <c r="I131" s="203"/>
      <c r="J131" s="13"/>
      <c r="K131" s="13"/>
      <c r="L131" s="199"/>
      <c r="M131" s="204"/>
      <c r="N131" s="205"/>
      <c r="O131" s="205"/>
      <c r="P131" s="205"/>
      <c r="Q131" s="205"/>
      <c r="R131" s="205"/>
      <c r="S131" s="205"/>
      <c r="T131" s="206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00" t="s">
        <v>194</v>
      </c>
      <c r="AU131" s="200" t="s">
        <v>92</v>
      </c>
      <c r="AV131" s="13" t="s">
        <v>92</v>
      </c>
      <c r="AW131" s="13" t="s">
        <v>32</v>
      </c>
      <c r="AX131" s="13" t="s">
        <v>76</v>
      </c>
      <c r="AY131" s="200" t="s">
        <v>185</v>
      </c>
    </row>
    <row r="132" s="15" customFormat="1">
      <c r="A132" s="15"/>
      <c r="B132" s="226"/>
      <c r="C132" s="15"/>
      <c r="D132" s="194" t="s">
        <v>194</v>
      </c>
      <c r="E132" s="227" t="s">
        <v>1</v>
      </c>
      <c r="F132" s="228" t="s">
        <v>276</v>
      </c>
      <c r="G132" s="15"/>
      <c r="H132" s="229">
        <v>24</v>
      </c>
      <c r="I132" s="230"/>
      <c r="J132" s="15"/>
      <c r="K132" s="15"/>
      <c r="L132" s="226"/>
      <c r="M132" s="231"/>
      <c r="N132" s="232"/>
      <c r="O132" s="232"/>
      <c r="P132" s="232"/>
      <c r="Q132" s="232"/>
      <c r="R132" s="232"/>
      <c r="S132" s="232"/>
      <c r="T132" s="233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T132" s="227" t="s">
        <v>194</v>
      </c>
      <c r="AU132" s="227" t="s">
        <v>92</v>
      </c>
      <c r="AV132" s="15" t="s">
        <v>191</v>
      </c>
      <c r="AW132" s="15" t="s">
        <v>32</v>
      </c>
      <c r="AX132" s="15" t="s">
        <v>84</v>
      </c>
      <c r="AY132" s="227" t="s">
        <v>185</v>
      </c>
    </row>
    <row r="133" s="2" customFormat="1" ht="49.05" customHeight="1">
      <c r="A133" s="38"/>
      <c r="B133" s="180"/>
      <c r="C133" s="209" t="s">
        <v>92</v>
      </c>
      <c r="D133" s="209" t="s">
        <v>240</v>
      </c>
      <c r="E133" s="210" t="s">
        <v>4567</v>
      </c>
      <c r="F133" s="211" t="s">
        <v>4886</v>
      </c>
      <c r="G133" s="212" t="s">
        <v>383</v>
      </c>
      <c r="H133" s="213">
        <v>21</v>
      </c>
      <c r="I133" s="214"/>
      <c r="J133" s="215">
        <f>ROUND(I133*H133,2)</f>
        <v>0</v>
      </c>
      <c r="K133" s="211" t="s">
        <v>1</v>
      </c>
      <c r="L133" s="216"/>
      <c r="M133" s="217" t="s">
        <v>1</v>
      </c>
      <c r="N133" s="218" t="s">
        <v>42</v>
      </c>
      <c r="O133" s="77"/>
      <c r="P133" s="190">
        <f>O133*H133</f>
        <v>0</v>
      </c>
      <c r="Q133" s="190">
        <v>0</v>
      </c>
      <c r="R133" s="190">
        <f>Q133*H133</f>
        <v>0</v>
      </c>
      <c r="S133" s="190">
        <v>0</v>
      </c>
      <c r="T133" s="191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192" t="s">
        <v>414</v>
      </c>
      <c r="AT133" s="192" t="s">
        <v>240</v>
      </c>
      <c r="AU133" s="192" t="s">
        <v>92</v>
      </c>
      <c r="AY133" s="19" t="s">
        <v>185</v>
      </c>
      <c r="BE133" s="193">
        <f>IF(N133="základní",J133,0)</f>
        <v>0</v>
      </c>
      <c r="BF133" s="193">
        <f>IF(N133="snížená",J133,0)</f>
        <v>0</v>
      </c>
      <c r="BG133" s="193">
        <f>IF(N133="zákl. přenesená",J133,0)</f>
        <v>0</v>
      </c>
      <c r="BH133" s="193">
        <f>IF(N133="sníž. přenesená",J133,0)</f>
        <v>0</v>
      </c>
      <c r="BI133" s="193">
        <f>IF(N133="nulová",J133,0)</f>
        <v>0</v>
      </c>
      <c r="BJ133" s="19" t="s">
        <v>92</v>
      </c>
      <c r="BK133" s="193">
        <f>ROUND(I133*H133,2)</f>
        <v>0</v>
      </c>
      <c r="BL133" s="19" t="s">
        <v>301</v>
      </c>
      <c r="BM133" s="192" t="s">
        <v>4887</v>
      </c>
    </row>
    <row r="134" s="2" customFormat="1">
      <c r="A134" s="38"/>
      <c r="B134" s="39"/>
      <c r="C134" s="38"/>
      <c r="D134" s="194" t="s">
        <v>193</v>
      </c>
      <c r="E134" s="38"/>
      <c r="F134" s="195" t="s">
        <v>4886</v>
      </c>
      <c r="G134" s="38"/>
      <c r="H134" s="38"/>
      <c r="I134" s="196"/>
      <c r="J134" s="38"/>
      <c r="K134" s="38"/>
      <c r="L134" s="39"/>
      <c r="M134" s="197"/>
      <c r="N134" s="198"/>
      <c r="O134" s="77"/>
      <c r="P134" s="77"/>
      <c r="Q134" s="77"/>
      <c r="R134" s="77"/>
      <c r="S134" s="77"/>
      <c r="T134" s="7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9" t="s">
        <v>193</v>
      </c>
      <c r="AU134" s="19" t="s">
        <v>92</v>
      </c>
    </row>
    <row r="135" s="2" customFormat="1" ht="49.05" customHeight="1">
      <c r="A135" s="38"/>
      <c r="B135" s="180"/>
      <c r="C135" s="209" t="s">
        <v>111</v>
      </c>
      <c r="D135" s="209" t="s">
        <v>240</v>
      </c>
      <c r="E135" s="210" t="s">
        <v>4570</v>
      </c>
      <c r="F135" s="211" t="s">
        <v>4888</v>
      </c>
      <c r="G135" s="212" t="s">
        <v>383</v>
      </c>
      <c r="H135" s="213">
        <v>3</v>
      </c>
      <c r="I135" s="214"/>
      <c r="J135" s="215">
        <f>ROUND(I135*H135,2)</f>
        <v>0</v>
      </c>
      <c r="K135" s="211" t="s">
        <v>1</v>
      </c>
      <c r="L135" s="216"/>
      <c r="M135" s="217" t="s">
        <v>1</v>
      </c>
      <c r="N135" s="218" t="s">
        <v>42</v>
      </c>
      <c r="O135" s="77"/>
      <c r="P135" s="190">
        <f>O135*H135</f>
        <v>0</v>
      </c>
      <c r="Q135" s="190">
        <v>0</v>
      </c>
      <c r="R135" s="190">
        <f>Q135*H135</f>
        <v>0</v>
      </c>
      <c r="S135" s="190">
        <v>0</v>
      </c>
      <c r="T135" s="191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192" t="s">
        <v>414</v>
      </c>
      <c r="AT135" s="192" t="s">
        <v>240</v>
      </c>
      <c r="AU135" s="192" t="s">
        <v>92</v>
      </c>
      <c r="AY135" s="19" t="s">
        <v>185</v>
      </c>
      <c r="BE135" s="193">
        <f>IF(N135="základní",J135,0)</f>
        <v>0</v>
      </c>
      <c r="BF135" s="193">
        <f>IF(N135="snížená",J135,0)</f>
        <v>0</v>
      </c>
      <c r="BG135" s="193">
        <f>IF(N135="zákl. přenesená",J135,0)</f>
        <v>0</v>
      </c>
      <c r="BH135" s="193">
        <f>IF(N135="sníž. přenesená",J135,0)</f>
        <v>0</v>
      </c>
      <c r="BI135" s="193">
        <f>IF(N135="nulová",J135,0)</f>
        <v>0</v>
      </c>
      <c r="BJ135" s="19" t="s">
        <v>92</v>
      </c>
      <c r="BK135" s="193">
        <f>ROUND(I135*H135,2)</f>
        <v>0</v>
      </c>
      <c r="BL135" s="19" t="s">
        <v>301</v>
      </c>
      <c r="BM135" s="192" t="s">
        <v>4889</v>
      </c>
    </row>
    <row r="136" s="2" customFormat="1">
      <c r="A136" s="38"/>
      <c r="B136" s="39"/>
      <c r="C136" s="38"/>
      <c r="D136" s="194" t="s">
        <v>193</v>
      </c>
      <c r="E136" s="38"/>
      <c r="F136" s="195" t="s">
        <v>4888</v>
      </c>
      <c r="G136" s="38"/>
      <c r="H136" s="38"/>
      <c r="I136" s="196"/>
      <c r="J136" s="38"/>
      <c r="K136" s="38"/>
      <c r="L136" s="39"/>
      <c r="M136" s="197"/>
      <c r="N136" s="198"/>
      <c r="O136" s="77"/>
      <c r="P136" s="77"/>
      <c r="Q136" s="77"/>
      <c r="R136" s="77"/>
      <c r="S136" s="77"/>
      <c r="T136" s="7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9" t="s">
        <v>193</v>
      </c>
      <c r="AU136" s="19" t="s">
        <v>92</v>
      </c>
    </row>
    <row r="137" s="2" customFormat="1" ht="44.25" customHeight="1">
      <c r="A137" s="38"/>
      <c r="B137" s="180"/>
      <c r="C137" s="181" t="s">
        <v>191</v>
      </c>
      <c r="D137" s="181" t="s">
        <v>187</v>
      </c>
      <c r="E137" s="182" t="s">
        <v>4890</v>
      </c>
      <c r="F137" s="183" t="s">
        <v>4891</v>
      </c>
      <c r="G137" s="184" t="s">
        <v>383</v>
      </c>
      <c r="H137" s="185">
        <v>1</v>
      </c>
      <c r="I137" s="186"/>
      <c r="J137" s="187">
        <f>ROUND(I137*H137,2)</f>
        <v>0</v>
      </c>
      <c r="K137" s="183" t="s">
        <v>1</v>
      </c>
      <c r="L137" s="39"/>
      <c r="M137" s="188" t="s">
        <v>1</v>
      </c>
      <c r="N137" s="189" t="s">
        <v>42</v>
      </c>
      <c r="O137" s="77"/>
      <c r="P137" s="190">
        <f>O137*H137</f>
        <v>0</v>
      </c>
      <c r="Q137" s="190">
        <v>0</v>
      </c>
      <c r="R137" s="190">
        <f>Q137*H137</f>
        <v>0</v>
      </c>
      <c r="S137" s="190">
        <v>0</v>
      </c>
      <c r="T137" s="191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192" t="s">
        <v>301</v>
      </c>
      <c r="AT137" s="192" t="s">
        <v>187</v>
      </c>
      <c r="AU137" s="192" t="s">
        <v>92</v>
      </c>
      <c r="AY137" s="19" t="s">
        <v>185</v>
      </c>
      <c r="BE137" s="193">
        <f>IF(N137="základní",J137,0)</f>
        <v>0</v>
      </c>
      <c r="BF137" s="193">
        <f>IF(N137="snížená",J137,0)</f>
        <v>0</v>
      </c>
      <c r="BG137" s="193">
        <f>IF(N137="zákl. přenesená",J137,0)</f>
        <v>0</v>
      </c>
      <c r="BH137" s="193">
        <f>IF(N137="sníž. přenesená",J137,0)</f>
        <v>0</v>
      </c>
      <c r="BI137" s="193">
        <f>IF(N137="nulová",J137,0)</f>
        <v>0</v>
      </c>
      <c r="BJ137" s="19" t="s">
        <v>92</v>
      </c>
      <c r="BK137" s="193">
        <f>ROUND(I137*H137,2)</f>
        <v>0</v>
      </c>
      <c r="BL137" s="19" t="s">
        <v>301</v>
      </c>
      <c r="BM137" s="192" t="s">
        <v>4892</v>
      </c>
    </row>
    <row r="138" s="2" customFormat="1">
      <c r="A138" s="38"/>
      <c r="B138" s="39"/>
      <c r="C138" s="38"/>
      <c r="D138" s="194" t="s">
        <v>193</v>
      </c>
      <c r="E138" s="38"/>
      <c r="F138" s="195" t="s">
        <v>4891</v>
      </c>
      <c r="G138" s="38"/>
      <c r="H138" s="38"/>
      <c r="I138" s="196"/>
      <c r="J138" s="38"/>
      <c r="K138" s="38"/>
      <c r="L138" s="39"/>
      <c r="M138" s="197"/>
      <c r="N138" s="198"/>
      <c r="O138" s="77"/>
      <c r="P138" s="77"/>
      <c r="Q138" s="77"/>
      <c r="R138" s="77"/>
      <c r="S138" s="77"/>
      <c r="T138" s="7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T138" s="19" t="s">
        <v>193</v>
      </c>
      <c r="AU138" s="19" t="s">
        <v>92</v>
      </c>
    </row>
    <row r="139" s="2" customFormat="1" ht="37.8" customHeight="1">
      <c r="A139" s="38"/>
      <c r="B139" s="180"/>
      <c r="C139" s="209" t="s">
        <v>211</v>
      </c>
      <c r="D139" s="209" t="s">
        <v>240</v>
      </c>
      <c r="E139" s="210" t="s">
        <v>4670</v>
      </c>
      <c r="F139" s="211" t="s">
        <v>4893</v>
      </c>
      <c r="G139" s="212" t="s">
        <v>4736</v>
      </c>
      <c r="H139" s="213">
        <v>1</v>
      </c>
      <c r="I139" s="214"/>
      <c r="J139" s="215">
        <f>ROUND(I139*H139,2)</f>
        <v>0</v>
      </c>
      <c r="K139" s="211" t="s">
        <v>1</v>
      </c>
      <c r="L139" s="216"/>
      <c r="M139" s="217" t="s">
        <v>1</v>
      </c>
      <c r="N139" s="218" t="s">
        <v>42</v>
      </c>
      <c r="O139" s="77"/>
      <c r="P139" s="190">
        <f>O139*H139</f>
        <v>0</v>
      </c>
      <c r="Q139" s="190">
        <v>0</v>
      </c>
      <c r="R139" s="190">
        <f>Q139*H139</f>
        <v>0</v>
      </c>
      <c r="S139" s="190">
        <v>0</v>
      </c>
      <c r="T139" s="191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192" t="s">
        <v>414</v>
      </c>
      <c r="AT139" s="192" t="s">
        <v>240</v>
      </c>
      <c r="AU139" s="192" t="s">
        <v>92</v>
      </c>
      <c r="AY139" s="19" t="s">
        <v>185</v>
      </c>
      <c r="BE139" s="193">
        <f>IF(N139="základní",J139,0)</f>
        <v>0</v>
      </c>
      <c r="BF139" s="193">
        <f>IF(N139="snížená",J139,0)</f>
        <v>0</v>
      </c>
      <c r="BG139" s="193">
        <f>IF(N139="zákl. přenesená",J139,0)</f>
        <v>0</v>
      </c>
      <c r="BH139" s="193">
        <f>IF(N139="sníž. přenesená",J139,0)</f>
        <v>0</v>
      </c>
      <c r="BI139" s="193">
        <f>IF(N139="nulová",J139,0)</f>
        <v>0</v>
      </c>
      <c r="BJ139" s="19" t="s">
        <v>92</v>
      </c>
      <c r="BK139" s="193">
        <f>ROUND(I139*H139,2)</f>
        <v>0</v>
      </c>
      <c r="BL139" s="19" t="s">
        <v>301</v>
      </c>
      <c r="BM139" s="192" t="s">
        <v>4894</v>
      </c>
    </row>
    <row r="140" s="2" customFormat="1">
      <c r="A140" s="38"/>
      <c r="B140" s="39"/>
      <c r="C140" s="38"/>
      <c r="D140" s="194" t="s">
        <v>193</v>
      </c>
      <c r="E140" s="38"/>
      <c r="F140" s="195" t="s">
        <v>4893</v>
      </c>
      <c r="G140" s="38"/>
      <c r="H140" s="38"/>
      <c r="I140" s="196"/>
      <c r="J140" s="38"/>
      <c r="K140" s="38"/>
      <c r="L140" s="39"/>
      <c r="M140" s="197"/>
      <c r="N140" s="198"/>
      <c r="O140" s="77"/>
      <c r="P140" s="77"/>
      <c r="Q140" s="77"/>
      <c r="R140" s="77"/>
      <c r="S140" s="77"/>
      <c r="T140" s="7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9" t="s">
        <v>193</v>
      </c>
      <c r="AU140" s="19" t="s">
        <v>92</v>
      </c>
    </row>
    <row r="141" s="2" customFormat="1" ht="24.15" customHeight="1">
      <c r="A141" s="38"/>
      <c r="B141" s="180"/>
      <c r="C141" s="181" t="s">
        <v>217</v>
      </c>
      <c r="D141" s="181" t="s">
        <v>187</v>
      </c>
      <c r="E141" s="182" t="s">
        <v>4895</v>
      </c>
      <c r="F141" s="183" t="s">
        <v>4896</v>
      </c>
      <c r="G141" s="184" t="s">
        <v>383</v>
      </c>
      <c r="H141" s="185">
        <v>1</v>
      </c>
      <c r="I141" s="186"/>
      <c r="J141" s="187">
        <f>ROUND(I141*H141,2)</f>
        <v>0</v>
      </c>
      <c r="K141" s="183" t="s">
        <v>1</v>
      </c>
      <c r="L141" s="39"/>
      <c r="M141" s="188" t="s">
        <v>1</v>
      </c>
      <c r="N141" s="189" t="s">
        <v>42</v>
      </c>
      <c r="O141" s="77"/>
      <c r="P141" s="190">
        <f>O141*H141</f>
        <v>0</v>
      </c>
      <c r="Q141" s="190">
        <v>0</v>
      </c>
      <c r="R141" s="190">
        <f>Q141*H141</f>
        <v>0</v>
      </c>
      <c r="S141" s="190">
        <v>0</v>
      </c>
      <c r="T141" s="191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192" t="s">
        <v>301</v>
      </c>
      <c r="AT141" s="192" t="s">
        <v>187</v>
      </c>
      <c r="AU141" s="192" t="s">
        <v>92</v>
      </c>
      <c r="AY141" s="19" t="s">
        <v>185</v>
      </c>
      <c r="BE141" s="193">
        <f>IF(N141="základní",J141,0)</f>
        <v>0</v>
      </c>
      <c r="BF141" s="193">
        <f>IF(N141="snížená",J141,0)</f>
        <v>0</v>
      </c>
      <c r="BG141" s="193">
        <f>IF(N141="zákl. přenesená",J141,0)</f>
        <v>0</v>
      </c>
      <c r="BH141" s="193">
        <f>IF(N141="sníž. přenesená",J141,0)</f>
        <v>0</v>
      </c>
      <c r="BI141" s="193">
        <f>IF(N141="nulová",J141,0)</f>
        <v>0</v>
      </c>
      <c r="BJ141" s="19" t="s">
        <v>92</v>
      </c>
      <c r="BK141" s="193">
        <f>ROUND(I141*H141,2)</f>
        <v>0</v>
      </c>
      <c r="BL141" s="19" t="s">
        <v>301</v>
      </c>
      <c r="BM141" s="192" t="s">
        <v>4897</v>
      </c>
    </row>
    <row r="142" s="2" customFormat="1">
      <c r="A142" s="38"/>
      <c r="B142" s="39"/>
      <c r="C142" s="38"/>
      <c r="D142" s="194" t="s">
        <v>193</v>
      </c>
      <c r="E142" s="38"/>
      <c r="F142" s="195" t="s">
        <v>4896</v>
      </c>
      <c r="G142" s="38"/>
      <c r="H142" s="38"/>
      <c r="I142" s="196"/>
      <c r="J142" s="38"/>
      <c r="K142" s="38"/>
      <c r="L142" s="39"/>
      <c r="M142" s="197"/>
      <c r="N142" s="198"/>
      <c r="O142" s="77"/>
      <c r="P142" s="77"/>
      <c r="Q142" s="77"/>
      <c r="R142" s="77"/>
      <c r="S142" s="77"/>
      <c r="T142" s="7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9" t="s">
        <v>193</v>
      </c>
      <c r="AU142" s="19" t="s">
        <v>92</v>
      </c>
    </row>
    <row r="143" s="2" customFormat="1" ht="24.15" customHeight="1">
      <c r="A143" s="38"/>
      <c r="B143" s="180"/>
      <c r="C143" s="209" t="s">
        <v>222</v>
      </c>
      <c r="D143" s="209" t="s">
        <v>240</v>
      </c>
      <c r="E143" s="210" t="s">
        <v>4898</v>
      </c>
      <c r="F143" s="211" t="s">
        <v>4899</v>
      </c>
      <c r="G143" s="212" t="s">
        <v>383</v>
      </c>
      <c r="H143" s="213">
        <v>1</v>
      </c>
      <c r="I143" s="214"/>
      <c r="J143" s="215">
        <f>ROUND(I143*H143,2)</f>
        <v>0</v>
      </c>
      <c r="K143" s="211" t="s">
        <v>1</v>
      </c>
      <c r="L143" s="216"/>
      <c r="M143" s="217" t="s">
        <v>1</v>
      </c>
      <c r="N143" s="218" t="s">
        <v>42</v>
      </c>
      <c r="O143" s="77"/>
      <c r="P143" s="190">
        <f>O143*H143</f>
        <v>0</v>
      </c>
      <c r="Q143" s="190">
        <v>0.0019</v>
      </c>
      <c r="R143" s="190">
        <f>Q143*H143</f>
        <v>0.0019</v>
      </c>
      <c r="S143" s="190">
        <v>0</v>
      </c>
      <c r="T143" s="191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192" t="s">
        <v>414</v>
      </c>
      <c r="AT143" s="192" t="s">
        <v>240</v>
      </c>
      <c r="AU143" s="192" t="s">
        <v>92</v>
      </c>
      <c r="AY143" s="19" t="s">
        <v>185</v>
      </c>
      <c r="BE143" s="193">
        <f>IF(N143="základní",J143,0)</f>
        <v>0</v>
      </c>
      <c r="BF143" s="193">
        <f>IF(N143="snížená",J143,0)</f>
        <v>0</v>
      </c>
      <c r="BG143" s="193">
        <f>IF(N143="zákl. přenesená",J143,0)</f>
        <v>0</v>
      </c>
      <c r="BH143" s="193">
        <f>IF(N143="sníž. přenesená",J143,0)</f>
        <v>0</v>
      </c>
      <c r="BI143" s="193">
        <f>IF(N143="nulová",J143,0)</f>
        <v>0</v>
      </c>
      <c r="BJ143" s="19" t="s">
        <v>92</v>
      </c>
      <c r="BK143" s="193">
        <f>ROUND(I143*H143,2)</f>
        <v>0</v>
      </c>
      <c r="BL143" s="19" t="s">
        <v>301</v>
      </c>
      <c r="BM143" s="192" t="s">
        <v>4900</v>
      </c>
    </row>
    <row r="144" s="2" customFormat="1">
      <c r="A144" s="38"/>
      <c r="B144" s="39"/>
      <c r="C144" s="38"/>
      <c r="D144" s="194" t="s">
        <v>193</v>
      </c>
      <c r="E144" s="38"/>
      <c r="F144" s="195" t="s">
        <v>4899</v>
      </c>
      <c r="G144" s="38"/>
      <c r="H144" s="38"/>
      <c r="I144" s="196"/>
      <c r="J144" s="38"/>
      <c r="K144" s="38"/>
      <c r="L144" s="39"/>
      <c r="M144" s="197"/>
      <c r="N144" s="198"/>
      <c r="O144" s="77"/>
      <c r="P144" s="77"/>
      <c r="Q144" s="77"/>
      <c r="R144" s="77"/>
      <c r="S144" s="77"/>
      <c r="T144" s="7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9" t="s">
        <v>193</v>
      </c>
      <c r="AU144" s="19" t="s">
        <v>92</v>
      </c>
    </row>
    <row r="145" s="2" customFormat="1" ht="37.8" customHeight="1">
      <c r="A145" s="38"/>
      <c r="B145" s="180"/>
      <c r="C145" s="181" t="s">
        <v>229</v>
      </c>
      <c r="D145" s="181" t="s">
        <v>187</v>
      </c>
      <c r="E145" s="182" t="s">
        <v>4901</v>
      </c>
      <c r="F145" s="183" t="s">
        <v>4902</v>
      </c>
      <c r="G145" s="184" t="s">
        <v>584</v>
      </c>
      <c r="H145" s="185">
        <v>43</v>
      </c>
      <c r="I145" s="186"/>
      <c r="J145" s="187">
        <f>ROUND(I145*H145,2)</f>
        <v>0</v>
      </c>
      <c r="K145" s="183" t="s">
        <v>1</v>
      </c>
      <c r="L145" s="39"/>
      <c r="M145" s="188" t="s">
        <v>1</v>
      </c>
      <c r="N145" s="189" t="s">
        <v>42</v>
      </c>
      <c r="O145" s="77"/>
      <c r="P145" s="190">
        <f>O145*H145</f>
        <v>0</v>
      </c>
      <c r="Q145" s="190">
        <v>0.0016800000000000001</v>
      </c>
      <c r="R145" s="190">
        <f>Q145*H145</f>
        <v>0.072239999999999999</v>
      </c>
      <c r="S145" s="190">
        <v>0</v>
      </c>
      <c r="T145" s="191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192" t="s">
        <v>301</v>
      </c>
      <c r="AT145" s="192" t="s">
        <v>187</v>
      </c>
      <c r="AU145" s="192" t="s">
        <v>92</v>
      </c>
      <c r="AY145" s="19" t="s">
        <v>185</v>
      </c>
      <c r="BE145" s="193">
        <f>IF(N145="základní",J145,0)</f>
        <v>0</v>
      </c>
      <c r="BF145" s="193">
        <f>IF(N145="snížená",J145,0)</f>
        <v>0</v>
      </c>
      <c r="BG145" s="193">
        <f>IF(N145="zákl. přenesená",J145,0)</f>
        <v>0</v>
      </c>
      <c r="BH145" s="193">
        <f>IF(N145="sníž. přenesená",J145,0)</f>
        <v>0</v>
      </c>
      <c r="BI145" s="193">
        <f>IF(N145="nulová",J145,0)</f>
        <v>0</v>
      </c>
      <c r="BJ145" s="19" t="s">
        <v>92</v>
      </c>
      <c r="BK145" s="193">
        <f>ROUND(I145*H145,2)</f>
        <v>0</v>
      </c>
      <c r="BL145" s="19" t="s">
        <v>301</v>
      </c>
      <c r="BM145" s="192" t="s">
        <v>4903</v>
      </c>
    </row>
    <row r="146" s="2" customFormat="1">
      <c r="A146" s="38"/>
      <c r="B146" s="39"/>
      <c r="C146" s="38"/>
      <c r="D146" s="194" t="s">
        <v>193</v>
      </c>
      <c r="E146" s="38"/>
      <c r="F146" s="195" t="s">
        <v>4902</v>
      </c>
      <c r="G146" s="38"/>
      <c r="H146" s="38"/>
      <c r="I146" s="196"/>
      <c r="J146" s="38"/>
      <c r="K146" s="38"/>
      <c r="L146" s="39"/>
      <c r="M146" s="197"/>
      <c r="N146" s="198"/>
      <c r="O146" s="77"/>
      <c r="P146" s="77"/>
      <c r="Q146" s="77"/>
      <c r="R146" s="77"/>
      <c r="S146" s="77"/>
      <c r="T146" s="7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T146" s="19" t="s">
        <v>193</v>
      </c>
      <c r="AU146" s="19" t="s">
        <v>92</v>
      </c>
    </row>
    <row r="147" s="14" customFormat="1">
      <c r="A147" s="14"/>
      <c r="B147" s="219"/>
      <c r="C147" s="14"/>
      <c r="D147" s="194" t="s">
        <v>194</v>
      </c>
      <c r="E147" s="220" t="s">
        <v>1</v>
      </c>
      <c r="F147" s="221" t="s">
        <v>4904</v>
      </c>
      <c r="G147" s="14"/>
      <c r="H147" s="220" t="s">
        <v>1</v>
      </c>
      <c r="I147" s="222"/>
      <c r="J147" s="14"/>
      <c r="K147" s="14"/>
      <c r="L147" s="219"/>
      <c r="M147" s="223"/>
      <c r="N147" s="224"/>
      <c r="O147" s="224"/>
      <c r="P147" s="224"/>
      <c r="Q147" s="224"/>
      <c r="R147" s="224"/>
      <c r="S147" s="224"/>
      <c r="T147" s="225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20" t="s">
        <v>194</v>
      </c>
      <c r="AU147" s="220" t="s">
        <v>92</v>
      </c>
      <c r="AV147" s="14" t="s">
        <v>84</v>
      </c>
      <c r="AW147" s="14" t="s">
        <v>32</v>
      </c>
      <c r="AX147" s="14" t="s">
        <v>76</v>
      </c>
      <c r="AY147" s="220" t="s">
        <v>185</v>
      </c>
    </row>
    <row r="148" s="13" customFormat="1">
      <c r="A148" s="13"/>
      <c r="B148" s="199"/>
      <c r="C148" s="13"/>
      <c r="D148" s="194" t="s">
        <v>194</v>
      </c>
      <c r="E148" s="200" t="s">
        <v>1</v>
      </c>
      <c r="F148" s="201" t="s">
        <v>486</v>
      </c>
      <c r="G148" s="13"/>
      <c r="H148" s="202">
        <v>40</v>
      </c>
      <c r="I148" s="203"/>
      <c r="J148" s="13"/>
      <c r="K148" s="13"/>
      <c r="L148" s="199"/>
      <c r="M148" s="204"/>
      <c r="N148" s="205"/>
      <c r="O148" s="205"/>
      <c r="P148" s="205"/>
      <c r="Q148" s="205"/>
      <c r="R148" s="205"/>
      <c r="S148" s="205"/>
      <c r="T148" s="206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00" t="s">
        <v>194</v>
      </c>
      <c r="AU148" s="200" t="s">
        <v>92</v>
      </c>
      <c r="AV148" s="13" t="s">
        <v>92</v>
      </c>
      <c r="AW148" s="13" t="s">
        <v>32</v>
      </c>
      <c r="AX148" s="13" t="s">
        <v>76</v>
      </c>
      <c r="AY148" s="200" t="s">
        <v>185</v>
      </c>
    </row>
    <row r="149" s="14" customFormat="1">
      <c r="A149" s="14"/>
      <c r="B149" s="219"/>
      <c r="C149" s="14"/>
      <c r="D149" s="194" t="s">
        <v>194</v>
      </c>
      <c r="E149" s="220" t="s">
        <v>1</v>
      </c>
      <c r="F149" s="221" t="s">
        <v>4905</v>
      </c>
      <c r="G149" s="14"/>
      <c r="H149" s="220" t="s">
        <v>1</v>
      </c>
      <c r="I149" s="222"/>
      <c r="J149" s="14"/>
      <c r="K149" s="14"/>
      <c r="L149" s="219"/>
      <c r="M149" s="223"/>
      <c r="N149" s="224"/>
      <c r="O149" s="224"/>
      <c r="P149" s="224"/>
      <c r="Q149" s="224"/>
      <c r="R149" s="224"/>
      <c r="S149" s="224"/>
      <c r="T149" s="225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20" t="s">
        <v>194</v>
      </c>
      <c r="AU149" s="220" t="s">
        <v>92</v>
      </c>
      <c r="AV149" s="14" t="s">
        <v>84</v>
      </c>
      <c r="AW149" s="14" t="s">
        <v>32</v>
      </c>
      <c r="AX149" s="14" t="s">
        <v>76</v>
      </c>
      <c r="AY149" s="220" t="s">
        <v>185</v>
      </c>
    </row>
    <row r="150" s="13" customFormat="1">
      <c r="A150" s="13"/>
      <c r="B150" s="199"/>
      <c r="C150" s="13"/>
      <c r="D150" s="194" t="s">
        <v>194</v>
      </c>
      <c r="E150" s="200" t="s">
        <v>1</v>
      </c>
      <c r="F150" s="201" t="s">
        <v>111</v>
      </c>
      <c r="G150" s="13"/>
      <c r="H150" s="202">
        <v>3</v>
      </c>
      <c r="I150" s="203"/>
      <c r="J150" s="13"/>
      <c r="K150" s="13"/>
      <c r="L150" s="199"/>
      <c r="M150" s="204"/>
      <c r="N150" s="205"/>
      <c r="O150" s="205"/>
      <c r="P150" s="205"/>
      <c r="Q150" s="205"/>
      <c r="R150" s="205"/>
      <c r="S150" s="205"/>
      <c r="T150" s="206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00" t="s">
        <v>194</v>
      </c>
      <c r="AU150" s="200" t="s">
        <v>92</v>
      </c>
      <c r="AV150" s="13" t="s">
        <v>92</v>
      </c>
      <c r="AW150" s="13" t="s">
        <v>32</v>
      </c>
      <c r="AX150" s="13" t="s">
        <v>76</v>
      </c>
      <c r="AY150" s="200" t="s">
        <v>185</v>
      </c>
    </row>
    <row r="151" s="15" customFormat="1">
      <c r="A151" s="15"/>
      <c r="B151" s="226"/>
      <c r="C151" s="15"/>
      <c r="D151" s="194" t="s">
        <v>194</v>
      </c>
      <c r="E151" s="227" t="s">
        <v>1</v>
      </c>
      <c r="F151" s="228" t="s">
        <v>276</v>
      </c>
      <c r="G151" s="15"/>
      <c r="H151" s="229">
        <v>43</v>
      </c>
      <c r="I151" s="230"/>
      <c r="J151" s="15"/>
      <c r="K151" s="15"/>
      <c r="L151" s="226"/>
      <c r="M151" s="231"/>
      <c r="N151" s="232"/>
      <c r="O151" s="232"/>
      <c r="P151" s="232"/>
      <c r="Q151" s="232"/>
      <c r="R151" s="232"/>
      <c r="S151" s="232"/>
      <c r="T151" s="233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T151" s="227" t="s">
        <v>194</v>
      </c>
      <c r="AU151" s="227" t="s">
        <v>92</v>
      </c>
      <c r="AV151" s="15" t="s">
        <v>191</v>
      </c>
      <c r="AW151" s="15" t="s">
        <v>32</v>
      </c>
      <c r="AX151" s="15" t="s">
        <v>84</v>
      </c>
      <c r="AY151" s="227" t="s">
        <v>185</v>
      </c>
    </row>
    <row r="152" s="2" customFormat="1" ht="37.8" customHeight="1">
      <c r="A152" s="38"/>
      <c r="B152" s="180"/>
      <c r="C152" s="181" t="s">
        <v>234</v>
      </c>
      <c r="D152" s="181" t="s">
        <v>187</v>
      </c>
      <c r="E152" s="182" t="s">
        <v>4906</v>
      </c>
      <c r="F152" s="183" t="s">
        <v>4907</v>
      </c>
      <c r="G152" s="184" t="s">
        <v>584</v>
      </c>
      <c r="H152" s="185">
        <v>225.5</v>
      </c>
      <c r="I152" s="186"/>
      <c r="J152" s="187">
        <f>ROUND(I152*H152,2)</f>
        <v>0</v>
      </c>
      <c r="K152" s="183" t="s">
        <v>1</v>
      </c>
      <c r="L152" s="39"/>
      <c r="M152" s="188" t="s">
        <v>1</v>
      </c>
      <c r="N152" s="189" t="s">
        <v>42</v>
      </c>
      <c r="O152" s="77"/>
      <c r="P152" s="190">
        <f>O152*H152</f>
        <v>0</v>
      </c>
      <c r="Q152" s="190">
        <v>0.0034499999999999999</v>
      </c>
      <c r="R152" s="190">
        <f>Q152*H152</f>
        <v>0.77797499999999997</v>
      </c>
      <c r="S152" s="190">
        <v>0</v>
      </c>
      <c r="T152" s="191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192" t="s">
        <v>301</v>
      </c>
      <c r="AT152" s="192" t="s">
        <v>187</v>
      </c>
      <c r="AU152" s="192" t="s">
        <v>92</v>
      </c>
      <c r="AY152" s="19" t="s">
        <v>185</v>
      </c>
      <c r="BE152" s="193">
        <f>IF(N152="základní",J152,0)</f>
        <v>0</v>
      </c>
      <c r="BF152" s="193">
        <f>IF(N152="snížená",J152,0)</f>
        <v>0</v>
      </c>
      <c r="BG152" s="193">
        <f>IF(N152="zákl. přenesená",J152,0)</f>
        <v>0</v>
      </c>
      <c r="BH152" s="193">
        <f>IF(N152="sníž. přenesená",J152,0)</f>
        <v>0</v>
      </c>
      <c r="BI152" s="193">
        <f>IF(N152="nulová",J152,0)</f>
        <v>0</v>
      </c>
      <c r="BJ152" s="19" t="s">
        <v>92</v>
      </c>
      <c r="BK152" s="193">
        <f>ROUND(I152*H152,2)</f>
        <v>0</v>
      </c>
      <c r="BL152" s="19" t="s">
        <v>301</v>
      </c>
      <c r="BM152" s="192" t="s">
        <v>4908</v>
      </c>
    </row>
    <row r="153" s="2" customFormat="1">
      <c r="A153" s="38"/>
      <c r="B153" s="39"/>
      <c r="C153" s="38"/>
      <c r="D153" s="194" t="s">
        <v>193</v>
      </c>
      <c r="E153" s="38"/>
      <c r="F153" s="195" t="s">
        <v>4907</v>
      </c>
      <c r="G153" s="38"/>
      <c r="H153" s="38"/>
      <c r="I153" s="196"/>
      <c r="J153" s="38"/>
      <c r="K153" s="38"/>
      <c r="L153" s="39"/>
      <c r="M153" s="197"/>
      <c r="N153" s="198"/>
      <c r="O153" s="77"/>
      <c r="P153" s="77"/>
      <c r="Q153" s="77"/>
      <c r="R153" s="77"/>
      <c r="S153" s="77"/>
      <c r="T153" s="7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T153" s="19" t="s">
        <v>193</v>
      </c>
      <c r="AU153" s="19" t="s">
        <v>92</v>
      </c>
    </row>
    <row r="154" s="14" customFormat="1">
      <c r="A154" s="14"/>
      <c r="B154" s="219"/>
      <c r="C154" s="14"/>
      <c r="D154" s="194" t="s">
        <v>194</v>
      </c>
      <c r="E154" s="220" t="s">
        <v>1</v>
      </c>
      <c r="F154" s="221" t="s">
        <v>4909</v>
      </c>
      <c r="G154" s="14"/>
      <c r="H154" s="220" t="s">
        <v>1</v>
      </c>
      <c r="I154" s="222"/>
      <c r="J154" s="14"/>
      <c r="K154" s="14"/>
      <c r="L154" s="219"/>
      <c r="M154" s="223"/>
      <c r="N154" s="224"/>
      <c r="O154" s="224"/>
      <c r="P154" s="224"/>
      <c r="Q154" s="224"/>
      <c r="R154" s="224"/>
      <c r="S154" s="224"/>
      <c r="T154" s="225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20" t="s">
        <v>194</v>
      </c>
      <c r="AU154" s="220" t="s">
        <v>92</v>
      </c>
      <c r="AV154" s="14" t="s">
        <v>84</v>
      </c>
      <c r="AW154" s="14" t="s">
        <v>32</v>
      </c>
      <c r="AX154" s="14" t="s">
        <v>76</v>
      </c>
      <c r="AY154" s="220" t="s">
        <v>185</v>
      </c>
    </row>
    <row r="155" s="13" customFormat="1">
      <c r="A155" s="13"/>
      <c r="B155" s="199"/>
      <c r="C155" s="13"/>
      <c r="D155" s="194" t="s">
        <v>194</v>
      </c>
      <c r="E155" s="200" t="s">
        <v>1</v>
      </c>
      <c r="F155" s="201" t="s">
        <v>1603</v>
      </c>
      <c r="G155" s="13"/>
      <c r="H155" s="202">
        <v>190</v>
      </c>
      <c r="I155" s="203"/>
      <c r="J155" s="13"/>
      <c r="K155" s="13"/>
      <c r="L155" s="199"/>
      <c r="M155" s="204"/>
      <c r="N155" s="205"/>
      <c r="O155" s="205"/>
      <c r="P155" s="205"/>
      <c r="Q155" s="205"/>
      <c r="R155" s="205"/>
      <c r="S155" s="205"/>
      <c r="T155" s="206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00" t="s">
        <v>194</v>
      </c>
      <c r="AU155" s="200" t="s">
        <v>92</v>
      </c>
      <c r="AV155" s="13" t="s">
        <v>92</v>
      </c>
      <c r="AW155" s="13" t="s">
        <v>32</v>
      </c>
      <c r="AX155" s="13" t="s">
        <v>76</v>
      </c>
      <c r="AY155" s="200" t="s">
        <v>185</v>
      </c>
    </row>
    <row r="156" s="14" customFormat="1">
      <c r="A156" s="14"/>
      <c r="B156" s="219"/>
      <c r="C156" s="14"/>
      <c r="D156" s="194" t="s">
        <v>194</v>
      </c>
      <c r="E156" s="220" t="s">
        <v>1</v>
      </c>
      <c r="F156" s="221" t="s">
        <v>4910</v>
      </c>
      <c r="G156" s="14"/>
      <c r="H156" s="220" t="s">
        <v>1</v>
      </c>
      <c r="I156" s="222"/>
      <c r="J156" s="14"/>
      <c r="K156" s="14"/>
      <c r="L156" s="219"/>
      <c r="M156" s="223"/>
      <c r="N156" s="224"/>
      <c r="O156" s="224"/>
      <c r="P156" s="224"/>
      <c r="Q156" s="224"/>
      <c r="R156" s="224"/>
      <c r="S156" s="224"/>
      <c r="T156" s="225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20" t="s">
        <v>194</v>
      </c>
      <c r="AU156" s="220" t="s">
        <v>92</v>
      </c>
      <c r="AV156" s="14" t="s">
        <v>84</v>
      </c>
      <c r="AW156" s="14" t="s">
        <v>32</v>
      </c>
      <c r="AX156" s="14" t="s">
        <v>76</v>
      </c>
      <c r="AY156" s="220" t="s">
        <v>185</v>
      </c>
    </row>
    <row r="157" s="13" customFormat="1">
      <c r="A157" s="13"/>
      <c r="B157" s="199"/>
      <c r="C157" s="13"/>
      <c r="D157" s="194" t="s">
        <v>194</v>
      </c>
      <c r="E157" s="200" t="s">
        <v>1</v>
      </c>
      <c r="F157" s="201" t="s">
        <v>217</v>
      </c>
      <c r="G157" s="13"/>
      <c r="H157" s="202">
        <v>6</v>
      </c>
      <c r="I157" s="203"/>
      <c r="J157" s="13"/>
      <c r="K157" s="13"/>
      <c r="L157" s="199"/>
      <c r="M157" s="204"/>
      <c r="N157" s="205"/>
      <c r="O157" s="205"/>
      <c r="P157" s="205"/>
      <c r="Q157" s="205"/>
      <c r="R157" s="205"/>
      <c r="S157" s="205"/>
      <c r="T157" s="206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00" t="s">
        <v>194</v>
      </c>
      <c r="AU157" s="200" t="s">
        <v>92</v>
      </c>
      <c r="AV157" s="13" t="s">
        <v>92</v>
      </c>
      <c r="AW157" s="13" t="s">
        <v>32</v>
      </c>
      <c r="AX157" s="13" t="s">
        <v>76</v>
      </c>
      <c r="AY157" s="200" t="s">
        <v>185</v>
      </c>
    </row>
    <row r="158" s="14" customFormat="1">
      <c r="A158" s="14"/>
      <c r="B158" s="219"/>
      <c r="C158" s="14"/>
      <c r="D158" s="194" t="s">
        <v>194</v>
      </c>
      <c r="E158" s="220" t="s">
        <v>1</v>
      </c>
      <c r="F158" s="221" t="s">
        <v>4911</v>
      </c>
      <c r="G158" s="14"/>
      <c r="H158" s="220" t="s">
        <v>1</v>
      </c>
      <c r="I158" s="222"/>
      <c r="J158" s="14"/>
      <c r="K158" s="14"/>
      <c r="L158" s="219"/>
      <c r="M158" s="223"/>
      <c r="N158" s="224"/>
      <c r="O158" s="224"/>
      <c r="P158" s="224"/>
      <c r="Q158" s="224"/>
      <c r="R158" s="224"/>
      <c r="S158" s="224"/>
      <c r="T158" s="225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20" t="s">
        <v>194</v>
      </c>
      <c r="AU158" s="220" t="s">
        <v>92</v>
      </c>
      <c r="AV158" s="14" t="s">
        <v>84</v>
      </c>
      <c r="AW158" s="14" t="s">
        <v>32</v>
      </c>
      <c r="AX158" s="14" t="s">
        <v>76</v>
      </c>
      <c r="AY158" s="220" t="s">
        <v>185</v>
      </c>
    </row>
    <row r="159" s="13" customFormat="1">
      <c r="A159" s="13"/>
      <c r="B159" s="199"/>
      <c r="C159" s="13"/>
      <c r="D159" s="194" t="s">
        <v>194</v>
      </c>
      <c r="E159" s="200" t="s">
        <v>1</v>
      </c>
      <c r="F159" s="201" t="s">
        <v>111</v>
      </c>
      <c r="G159" s="13"/>
      <c r="H159" s="202">
        <v>3</v>
      </c>
      <c r="I159" s="203"/>
      <c r="J159" s="13"/>
      <c r="K159" s="13"/>
      <c r="L159" s="199"/>
      <c r="M159" s="204"/>
      <c r="N159" s="205"/>
      <c r="O159" s="205"/>
      <c r="P159" s="205"/>
      <c r="Q159" s="205"/>
      <c r="R159" s="205"/>
      <c r="S159" s="205"/>
      <c r="T159" s="206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00" t="s">
        <v>194</v>
      </c>
      <c r="AU159" s="200" t="s">
        <v>92</v>
      </c>
      <c r="AV159" s="13" t="s">
        <v>92</v>
      </c>
      <c r="AW159" s="13" t="s">
        <v>32</v>
      </c>
      <c r="AX159" s="13" t="s">
        <v>76</v>
      </c>
      <c r="AY159" s="200" t="s">
        <v>185</v>
      </c>
    </row>
    <row r="160" s="14" customFormat="1">
      <c r="A160" s="14"/>
      <c r="B160" s="219"/>
      <c r="C160" s="14"/>
      <c r="D160" s="194" t="s">
        <v>194</v>
      </c>
      <c r="E160" s="220" t="s">
        <v>1</v>
      </c>
      <c r="F160" s="221" t="s">
        <v>4912</v>
      </c>
      <c r="G160" s="14"/>
      <c r="H160" s="220" t="s">
        <v>1</v>
      </c>
      <c r="I160" s="222"/>
      <c r="J160" s="14"/>
      <c r="K160" s="14"/>
      <c r="L160" s="219"/>
      <c r="M160" s="223"/>
      <c r="N160" s="224"/>
      <c r="O160" s="224"/>
      <c r="P160" s="224"/>
      <c r="Q160" s="224"/>
      <c r="R160" s="224"/>
      <c r="S160" s="224"/>
      <c r="T160" s="225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20" t="s">
        <v>194</v>
      </c>
      <c r="AU160" s="220" t="s">
        <v>92</v>
      </c>
      <c r="AV160" s="14" t="s">
        <v>84</v>
      </c>
      <c r="AW160" s="14" t="s">
        <v>32</v>
      </c>
      <c r="AX160" s="14" t="s">
        <v>76</v>
      </c>
      <c r="AY160" s="220" t="s">
        <v>185</v>
      </c>
    </row>
    <row r="161" s="13" customFormat="1">
      <c r="A161" s="13"/>
      <c r="B161" s="199"/>
      <c r="C161" s="13"/>
      <c r="D161" s="194" t="s">
        <v>194</v>
      </c>
      <c r="E161" s="200" t="s">
        <v>1</v>
      </c>
      <c r="F161" s="201" t="s">
        <v>4913</v>
      </c>
      <c r="G161" s="13"/>
      <c r="H161" s="202">
        <v>0.5</v>
      </c>
      <c r="I161" s="203"/>
      <c r="J161" s="13"/>
      <c r="K161" s="13"/>
      <c r="L161" s="199"/>
      <c r="M161" s="204"/>
      <c r="N161" s="205"/>
      <c r="O161" s="205"/>
      <c r="P161" s="205"/>
      <c r="Q161" s="205"/>
      <c r="R161" s="205"/>
      <c r="S161" s="205"/>
      <c r="T161" s="206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00" t="s">
        <v>194</v>
      </c>
      <c r="AU161" s="200" t="s">
        <v>92</v>
      </c>
      <c r="AV161" s="13" t="s">
        <v>92</v>
      </c>
      <c r="AW161" s="13" t="s">
        <v>32</v>
      </c>
      <c r="AX161" s="13" t="s">
        <v>76</v>
      </c>
      <c r="AY161" s="200" t="s">
        <v>185</v>
      </c>
    </row>
    <row r="162" s="14" customFormat="1">
      <c r="A162" s="14"/>
      <c r="B162" s="219"/>
      <c r="C162" s="14"/>
      <c r="D162" s="194" t="s">
        <v>194</v>
      </c>
      <c r="E162" s="220" t="s">
        <v>1</v>
      </c>
      <c r="F162" s="221" t="s">
        <v>4914</v>
      </c>
      <c r="G162" s="14"/>
      <c r="H162" s="220" t="s">
        <v>1</v>
      </c>
      <c r="I162" s="222"/>
      <c r="J162" s="14"/>
      <c r="K162" s="14"/>
      <c r="L162" s="219"/>
      <c r="M162" s="223"/>
      <c r="N162" s="224"/>
      <c r="O162" s="224"/>
      <c r="P162" s="224"/>
      <c r="Q162" s="224"/>
      <c r="R162" s="224"/>
      <c r="S162" s="224"/>
      <c r="T162" s="225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20" t="s">
        <v>194</v>
      </c>
      <c r="AU162" s="220" t="s">
        <v>92</v>
      </c>
      <c r="AV162" s="14" t="s">
        <v>84</v>
      </c>
      <c r="AW162" s="14" t="s">
        <v>32</v>
      </c>
      <c r="AX162" s="14" t="s">
        <v>76</v>
      </c>
      <c r="AY162" s="220" t="s">
        <v>185</v>
      </c>
    </row>
    <row r="163" s="13" customFormat="1">
      <c r="A163" s="13"/>
      <c r="B163" s="199"/>
      <c r="C163" s="13"/>
      <c r="D163" s="194" t="s">
        <v>194</v>
      </c>
      <c r="E163" s="200" t="s">
        <v>1</v>
      </c>
      <c r="F163" s="201" t="s">
        <v>245</v>
      </c>
      <c r="G163" s="13"/>
      <c r="H163" s="202">
        <v>11</v>
      </c>
      <c r="I163" s="203"/>
      <c r="J163" s="13"/>
      <c r="K163" s="13"/>
      <c r="L163" s="199"/>
      <c r="M163" s="204"/>
      <c r="N163" s="205"/>
      <c r="O163" s="205"/>
      <c r="P163" s="205"/>
      <c r="Q163" s="205"/>
      <c r="R163" s="205"/>
      <c r="S163" s="205"/>
      <c r="T163" s="206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00" t="s">
        <v>194</v>
      </c>
      <c r="AU163" s="200" t="s">
        <v>92</v>
      </c>
      <c r="AV163" s="13" t="s">
        <v>92</v>
      </c>
      <c r="AW163" s="13" t="s">
        <v>32</v>
      </c>
      <c r="AX163" s="13" t="s">
        <v>76</v>
      </c>
      <c r="AY163" s="200" t="s">
        <v>185</v>
      </c>
    </row>
    <row r="164" s="14" customFormat="1">
      <c r="A164" s="14"/>
      <c r="B164" s="219"/>
      <c r="C164" s="14"/>
      <c r="D164" s="194" t="s">
        <v>194</v>
      </c>
      <c r="E164" s="220" t="s">
        <v>1</v>
      </c>
      <c r="F164" s="221" t="s">
        <v>4915</v>
      </c>
      <c r="G164" s="14"/>
      <c r="H164" s="220" t="s">
        <v>1</v>
      </c>
      <c r="I164" s="222"/>
      <c r="J164" s="14"/>
      <c r="K164" s="14"/>
      <c r="L164" s="219"/>
      <c r="M164" s="223"/>
      <c r="N164" s="224"/>
      <c r="O164" s="224"/>
      <c r="P164" s="224"/>
      <c r="Q164" s="224"/>
      <c r="R164" s="224"/>
      <c r="S164" s="224"/>
      <c r="T164" s="225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20" t="s">
        <v>194</v>
      </c>
      <c r="AU164" s="220" t="s">
        <v>92</v>
      </c>
      <c r="AV164" s="14" t="s">
        <v>84</v>
      </c>
      <c r="AW164" s="14" t="s">
        <v>32</v>
      </c>
      <c r="AX164" s="14" t="s">
        <v>76</v>
      </c>
      <c r="AY164" s="220" t="s">
        <v>185</v>
      </c>
    </row>
    <row r="165" s="13" customFormat="1">
      <c r="A165" s="13"/>
      <c r="B165" s="199"/>
      <c r="C165" s="13"/>
      <c r="D165" s="194" t="s">
        <v>194</v>
      </c>
      <c r="E165" s="200" t="s">
        <v>1</v>
      </c>
      <c r="F165" s="201" t="s">
        <v>296</v>
      </c>
      <c r="G165" s="13"/>
      <c r="H165" s="202">
        <v>15</v>
      </c>
      <c r="I165" s="203"/>
      <c r="J165" s="13"/>
      <c r="K165" s="13"/>
      <c r="L165" s="199"/>
      <c r="M165" s="204"/>
      <c r="N165" s="205"/>
      <c r="O165" s="205"/>
      <c r="P165" s="205"/>
      <c r="Q165" s="205"/>
      <c r="R165" s="205"/>
      <c r="S165" s="205"/>
      <c r="T165" s="206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00" t="s">
        <v>194</v>
      </c>
      <c r="AU165" s="200" t="s">
        <v>92</v>
      </c>
      <c r="AV165" s="13" t="s">
        <v>92</v>
      </c>
      <c r="AW165" s="13" t="s">
        <v>32</v>
      </c>
      <c r="AX165" s="13" t="s">
        <v>76</v>
      </c>
      <c r="AY165" s="200" t="s">
        <v>185</v>
      </c>
    </row>
    <row r="166" s="15" customFormat="1">
      <c r="A166" s="15"/>
      <c r="B166" s="226"/>
      <c r="C166" s="15"/>
      <c r="D166" s="194" t="s">
        <v>194</v>
      </c>
      <c r="E166" s="227" t="s">
        <v>1</v>
      </c>
      <c r="F166" s="228" t="s">
        <v>276</v>
      </c>
      <c r="G166" s="15"/>
      <c r="H166" s="229">
        <v>225.5</v>
      </c>
      <c r="I166" s="230"/>
      <c r="J166" s="15"/>
      <c r="K166" s="15"/>
      <c r="L166" s="226"/>
      <c r="M166" s="231"/>
      <c r="N166" s="232"/>
      <c r="O166" s="232"/>
      <c r="P166" s="232"/>
      <c r="Q166" s="232"/>
      <c r="R166" s="232"/>
      <c r="S166" s="232"/>
      <c r="T166" s="233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T166" s="227" t="s">
        <v>194</v>
      </c>
      <c r="AU166" s="227" t="s">
        <v>92</v>
      </c>
      <c r="AV166" s="15" t="s">
        <v>191</v>
      </c>
      <c r="AW166" s="15" t="s">
        <v>32</v>
      </c>
      <c r="AX166" s="15" t="s">
        <v>84</v>
      </c>
      <c r="AY166" s="227" t="s">
        <v>185</v>
      </c>
    </row>
    <row r="167" s="2" customFormat="1" ht="33" customHeight="1">
      <c r="A167" s="38"/>
      <c r="B167" s="180"/>
      <c r="C167" s="181" t="s">
        <v>239</v>
      </c>
      <c r="D167" s="181" t="s">
        <v>187</v>
      </c>
      <c r="E167" s="182" t="s">
        <v>4916</v>
      </c>
      <c r="F167" s="183" t="s">
        <v>4917</v>
      </c>
      <c r="G167" s="184" t="s">
        <v>383</v>
      </c>
      <c r="H167" s="185">
        <v>2</v>
      </c>
      <c r="I167" s="186"/>
      <c r="J167" s="187">
        <f>ROUND(I167*H167,2)</f>
        <v>0</v>
      </c>
      <c r="K167" s="183" t="s">
        <v>1</v>
      </c>
      <c r="L167" s="39"/>
      <c r="M167" s="188" t="s">
        <v>1</v>
      </c>
      <c r="N167" s="189" t="s">
        <v>42</v>
      </c>
      <c r="O167" s="77"/>
      <c r="P167" s="190">
        <f>O167*H167</f>
        <v>0</v>
      </c>
      <c r="Q167" s="190">
        <v>0</v>
      </c>
      <c r="R167" s="190">
        <f>Q167*H167</f>
        <v>0</v>
      </c>
      <c r="S167" s="190">
        <v>0</v>
      </c>
      <c r="T167" s="191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192" t="s">
        <v>301</v>
      </c>
      <c r="AT167" s="192" t="s">
        <v>187</v>
      </c>
      <c r="AU167" s="192" t="s">
        <v>92</v>
      </c>
      <c r="AY167" s="19" t="s">
        <v>185</v>
      </c>
      <c r="BE167" s="193">
        <f>IF(N167="základní",J167,0)</f>
        <v>0</v>
      </c>
      <c r="BF167" s="193">
        <f>IF(N167="snížená",J167,0)</f>
        <v>0</v>
      </c>
      <c r="BG167" s="193">
        <f>IF(N167="zákl. přenesená",J167,0)</f>
        <v>0</v>
      </c>
      <c r="BH167" s="193">
        <f>IF(N167="sníž. přenesená",J167,0)</f>
        <v>0</v>
      </c>
      <c r="BI167" s="193">
        <f>IF(N167="nulová",J167,0)</f>
        <v>0</v>
      </c>
      <c r="BJ167" s="19" t="s">
        <v>92</v>
      </c>
      <c r="BK167" s="193">
        <f>ROUND(I167*H167,2)</f>
        <v>0</v>
      </c>
      <c r="BL167" s="19" t="s">
        <v>301</v>
      </c>
      <c r="BM167" s="192" t="s">
        <v>4918</v>
      </c>
    </row>
    <row r="168" s="2" customFormat="1">
      <c r="A168" s="38"/>
      <c r="B168" s="39"/>
      <c r="C168" s="38"/>
      <c r="D168" s="194" t="s">
        <v>193</v>
      </c>
      <c r="E168" s="38"/>
      <c r="F168" s="195" t="s">
        <v>4917</v>
      </c>
      <c r="G168" s="38"/>
      <c r="H168" s="38"/>
      <c r="I168" s="196"/>
      <c r="J168" s="38"/>
      <c r="K168" s="38"/>
      <c r="L168" s="39"/>
      <c r="M168" s="197"/>
      <c r="N168" s="198"/>
      <c r="O168" s="77"/>
      <c r="P168" s="77"/>
      <c r="Q168" s="77"/>
      <c r="R168" s="77"/>
      <c r="S168" s="77"/>
      <c r="T168" s="7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9" t="s">
        <v>193</v>
      </c>
      <c r="AU168" s="19" t="s">
        <v>92</v>
      </c>
    </row>
    <row r="169" s="2" customFormat="1" ht="24.15" customHeight="1">
      <c r="A169" s="38"/>
      <c r="B169" s="180"/>
      <c r="C169" s="209" t="s">
        <v>245</v>
      </c>
      <c r="D169" s="209" t="s">
        <v>240</v>
      </c>
      <c r="E169" s="210" t="s">
        <v>4673</v>
      </c>
      <c r="F169" s="211" t="s">
        <v>4919</v>
      </c>
      <c r="G169" s="212" t="s">
        <v>383</v>
      </c>
      <c r="H169" s="213">
        <v>1</v>
      </c>
      <c r="I169" s="214"/>
      <c r="J169" s="215">
        <f>ROUND(I169*H169,2)</f>
        <v>0</v>
      </c>
      <c r="K169" s="211" t="s">
        <v>1</v>
      </c>
      <c r="L169" s="216"/>
      <c r="M169" s="217" t="s">
        <v>1</v>
      </c>
      <c r="N169" s="218" t="s">
        <v>42</v>
      </c>
      <c r="O169" s="77"/>
      <c r="P169" s="190">
        <f>O169*H169</f>
        <v>0</v>
      </c>
      <c r="Q169" s="190">
        <v>0</v>
      </c>
      <c r="R169" s="190">
        <f>Q169*H169</f>
        <v>0</v>
      </c>
      <c r="S169" s="190">
        <v>0</v>
      </c>
      <c r="T169" s="191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192" t="s">
        <v>414</v>
      </c>
      <c r="AT169" s="192" t="s">
        <v>240</v>
      </c>
      <c r="AU169" s="192" t="s">
        <v>92</v>
      </c>
      <c r="AY169" s="19" t="s">
        <v>185</v>
      </c>
      <c r="BE169" s="193">
        <f>IF(N169="základní",J169,0)</f>
        <v>0</v>
      </c>
      <c r="BF169" s="193">
        <f>IF(N169="snížená",J169,0)</f>
        <v>0</v>
      </c>
      <c r="BG169" s="193">
        <f>IF(N169="zákl. přenesená",J169,0)</f>
        <v>0</v>
      </c>
      <c r="BH169" s="193">
        <f>IF(N169="sníž. přenesená",J169,0)</f>
        <v>0</v>
      </c>
      <c r="BI169" s="193">
        <f>IF(N169="nulová",J169,0)</f>
        <v>0</v>
      </c>
      <c r="BJ169" s="19" t="s">
        <v>92</v>
      </c>
      <c r="BK169" s="193">
        <f>ROUND(I169*H169,2)</f>
        <v>0</v>
      </c>
      <c r="BL169" s="19" t="s">
        <v>301</v>
      </c>
      <c r="BM169" s="192" t="s">
        <v>4920</v>
      </c>
    </row>
    <row r="170" s="2" customFormat="1">
      <c r="A170" s="38"/>
      <c r="B170" s="39"/>
      <c r="C170" s="38"/>
      <c r="D170" s="194" t="s">
        <v>193</v>
      </c>
      <c r="E170" s="38"/>
      <c r="F170" s="195" t="s">
        <v>4919</v>
      </c>
      <c r="G170" s="38"/>
      <c r="H170" s="38"/>
      <c r="I170" s="196"/>
      <c r="J170" s="38"/>
      <c r="K170" s="38"/>
      <c r="L170" s="39"/>
      <c r="M170" s="197"/>
      <c r="N170" s="198"/>
      <c r="O170" s="77"/>
      <c r="P170" s="77"/>
      <c r="Q170" s="77"/>
      <c r="R170" s="77"/>
      <c r="S170" s="77"/>
      <c r="T170" s="7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9" t="s">
        <v>193</v>
      </c>
      <c r="AU170" s="19" t="s">
        <v>92</v>
      </c>
    </row>
    <row r="171" s="2" customFormat="1" ht="24.15" customHeight="1">
      <c r="A171" s="38"/>
      <c r="B171" s="180"/>
      <c r="C171" s="209" t="s">
        <v>8</v>
      </c>
      <c r="D171" s="209" t="s">
        <v>240</v>
      </c>
      <c r="E171" s="210" t="s">
        <v>4692</v>
      </c>
      <c r="F171" s="211" t="s">
        <v>4921</v>
      </c>
      <c r="G171" s="212" t="s">
        <v>383</v>
      </c>
      <c r="H171" s="213">
        <v>1</v>
      </c>
      <c r="I171" s="214"/>
      <c r="J171" s="215">
        <f>ROUND(I171*H171,2)</f>
        <v>0</v>
      </c>
      <c r="K171" s="211" t="s">
        <v>1</v>
      </c>
      <c r="L171" s="216"/>
      <c r="M171" s="217" t="s">
        <v>1</v>
      </c>
      <c r="N171" s="218" t="s">
        <v>42</v>
      </c>
      <c r="O171" s="77"/>
      <c r="P171" s="190">
        <f>O171*H171</f>
        <v>0</v>
      </c>
      <c r="Q171" s="190">
        <v>0</v>
      </c>
      <c r="R171" s="190">
        <f>Q171*H171</f>
        <v>0</v>
      </c>
      <c r="S171" s="190">
        <v>0</v>
      </c>
      <c r="T171" s="191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192" t="s">
        <v>414</v>
      </c>
      <c r="AT171" s="192" t="s">
        <v>240</v>
      </c>
      <c r="AU171" s="192" t="s">
        <v>92</v>
      </c>
      <c r="AY171" s="19" t="s">
        <v>185</v>
      </c>
      <c r="BE171" s="193">
        <f>IF(N171="základní",J171,0)</f>
        <v>0</v>
      </c>
      <c r="BF171" s="193">
        <f>IF(N171="snížená",J171,0)</f>
        <v>0</v>
      </c>
      <c r="BG171" s="193">
        <f>IF(N171="zákl. přenesená",J171,0)</f>
        <v>0</v>
      </c>
      <c r="BH171" s="193">
        <f>IF(N171="sníž. přenesená",J171,0)</f>
        <v>0</v>
      </c>
      <c r="BI171" s="193">
        <f>IF(N171="nulová",J171,0)</f>
        <v>0</v>
      </c>
      <c r="BJ171" s="19" t="s">
        <v>92</v>
      </c>
      <c r="BK171" s="193">
        <f>ROUND(I171*H171,2)</f>
        <v>0</v>
      </c>
      <c r="BL171" s="19" t="s">
        <v>301</v>
      </c>
      <c r="BM171" s="192" t="s">
        <v>4922</v>
      </c>
    </row>
    <row r="172" s="2" customFormat="1">
      <c r="A172" s="38"/>
      <c r="B172" s="39"/>
      <c r="C172" s="38"/>
      <c r="D172" s="194" t="s">
        <v>193</v>
      </c>
      <c r="E172" s="38"/>
      <c r="F172" s="195" t="s">
        <v>4921</v>
      </c>
      <c r="G172" s="38"/>
      <c r="H172" s="38"/>
      <c r="I172" s="196"/>
      <c r="J172" s="38"/>
      <c r="K172" s="38"/>
      <c r="L172" s="39"/>
      <c r="M172" s="197"/>
      <c r="N172" s="198"/>
      <c r="O172" s="77"/>
      <c r="P172" s="77"/>
      <c r="Q172" s="77"/>
      <c r="R172" s="77"/>
      <c r="S172" s="77"/>
      <c r="T172" s="7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T172" s="19" t="s">
        <v>193</v>
      </c>
      <c r="AU172" s="19" t="s">
        <v>92</v>
      </c>
    </row>
    <row r="173" s="2" customFormat="1" ht="24.15" customHeight="1">
      <c r="A173" s="38"/>
      <c r="B173" s="180"/>
      <c r="C173" s="181" t="s">
        <v>255</v>
      </c>
      <c r="D173" s="181" t="s">
        <v>187</v>
      </c>
      <c r="E173" s="182" t="s">
        <v>4923</v>
      </c>
      <c r="F173" s="183" t="s">
        <v>4924</v>
      </c>
      <c r="G173" s="184" t="s">
        <v>584</v>
      </c>
      <c r="H173" s="185">
        <v>24</v>
      </c>
      <c r="I173" s="186"/>
      <c r="J173" s="187">
        <f>ROUND(I173*H173,2)</f>
        <v>0</v>
      </c>
      <c r="K173" s="183" t="s">
        <v>1</v>
      </c>
      <c r="L173" s="39"/>
      <c r="M173" s="188" t="s">
        <v>1</v>
      </c>
      <c r="N173" s="189" t="s">
        <v>42</v>
      </c>
      <c r="O173" s="77"/>
      <c r="P173" s="190">
        <f>O173*H173</f>
        <v>0</v>
      </c>
      <c r="Q173" s="190">
        <v>0</v>
      </c>
      <c r="R173" s="190">
        <f>Q173*H173</f>
        <v>0</v>
      </c>
      <c r="S173" s="190">
        <v>0</v>
      </c>
      <c r="T173" s="191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192" t="s">
        <v>301</v>
      </c>
      <c r="AT173" s="192" t="s">
        <v>187</v>
      </c>
      <c r="AU173" s="192" t="s">
        <v>92</v>
      </c>
      <c r="AY173" s="19" t="s">
        <v>185</v>
      </c>
      <c r="BE173" s="193">
        <f>IF(N173="základní",J173,0)</f>
        <v>0</v>
      </c>
      <c r="BF173" s="193">
        <f>IF(N173="snížená",J173,0)</f>
        <v>0</v>
      </c>
      <c r="BG173" s="193">
        <f>IF(N173="zákl. přenesená",J173,0)</f>
        <v>0</v>
      </c>
      <c r="BH173" s="193">
        <f>IF(N173="sníž. přenesená",J173,0)</f>
        <v>0</v>
      </c>
      <c r="BI173" s="193">
        <f>IF(N173="nulová",J173,0)</f>
        <v>0</v>
      </c>
      <c r="BJ173" s="19" t="s">
        <v>92</v>
      </c>
      <c r="BK173" s="193">
        <f>ROUND(I173*H173,2)</f>
        <v>0</v>
      </c>
      <c r="BL173" s="19" t="s">
        <v>301</v>
      </c>
      <c r="BM173" s="192" t="s">
        <v>4925</v>
      </c>
    </row>
    <row r="174" s="2" customFormat="1">
      <c r="A174" s="38"/>
      <c r="B174" s="39"/>
      <c r="C174" s="38"/>
      <c r="D174" s="194" t="s">
        <v>193</v>
      </c>
      <c r="E174" s="38"/>
      <c r="F174" s="195" t="s">
        <v>4924</v>
      </c>
      <c r="G174" s="38"/>
      <c r="H174" s="38"/>
      <c r="I174" s="196"/>
      <c r="J174" s="38"/>
      <c r="K174" s="38"/>
      <c r="L174" s="39"/>
      <c r="M174" s="197"/>
      <c r="N174" s="198"/>
      <c r="O174" s="77"/>
      <c r="P174" s="77"/>
      <c r="Q174" s="77"/>
      <c r="R174" s="77"/>
      <c r="S174" s="77"/>
      <c r="T174" s="7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9" t="s">
        <v>193</v>
      </c>
      <c r="AU174" s="19" t="s">
        <v>92</v>
      </c>
    </row>
    <row r="175" s="14" customFormat="1">
      <c r="A175" s="14"/>
      <c r="B175" s="219"/>
      <c r="C175" s="14"/>
      <c r="D175" s="194" t="s">
        <v>194</v>
      </c>
      <c r="E175" s="220" t="s">
        <v>1</v>
      </c>
      <c r="F175" s="221" t="s">
        <v>4904</v>
      </c>
      <c r="G175" s="14"/>
      <c r="H175" s="220" t="s">
        <v>1</v>
      </c>
      <c r="I175" s="222"/>
      <c r="J175" s="14"/>
      <c r="K175" s="14"/>
      <c r="L175" s="219"/>
      <c r="M175" s="223"/>
      <c r="N175" s="224"/>
      <c r="O175" s="224"/>
      <c r="P175" s="224"/>
      <c r="Q175" s="224"/>
      <c r="R175" s="224"/>
      <c r="S175" s="224"/>
      <c r="T175" s="225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20" t="s">
        <v>194</v>
      </c>
      <c r="AU175" s="220" t="s">
        <v>92</v>
      </c>
      <c r="AV175" s="14" t="s">
        <v>84</v>
      </c>
      <c r="AW175" s="14" t="s">
        <v>32</v>
      </c>
      <c r="AX175" s="14" t="s">
        <v>76</v>
      </c>
      <c r="AY175" s="220" t="s">
        <v>185</v>
      </c>
    </row>
    <row r="176" s="13" customFormat="1">
      <c r="A176" s="13"/>
      <c r="B176" s="199"/>
      <c r="C176" s="13"/>
      <c r="D176" s="194" t="s">
        <v>194</v>
      </c>
      <c r="E176" s="200" t="s">
        <v>1</v>
      </c>
      <c r="F176" s="201" t="s">
        <v>7</v>
      </c>
      <c r="G176" s="13"/>
      <c r="H176" s="202">
        <v>21</v>
      </c>
      <c r="I176" s="203"/>
      <c r="J176" s="13"/>
      <c r="K176" s="13"/>
      <c r="L176" s="199"/>
      <c r="M176" s="204"/>
      <c r="N176" s="205"/>
      <c r="O176" s="205"/>
      <c r="P176" s="205"/>
      <c r="Q176" s="205"/>
      <c r="R176" s="205"/>
      <c r="S176" s="205"/>
      <c r="T176" s="206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00" t="s">
        <v>194</v>
      </c>
      <c r="AU176" s="200" t="s">
        <v>92</v>
      </c>
      <c r="AV176" s="13" t="s">
        <v>92</v>
      </c>
      <c r="AW176" s="13" t="s">
        <v>32</v>
      </c>
      <c r="AX176" s="13" t="s">
        <v>76</v>
      </c>
      <c r="AY176" s="200" t="s">
        <v>185</v>
      </c>
    </row>
    <row r="177" s="14" customFormat="1">
      <c r="A177" s="14"/>
      <c r="B177" s="219"/>
      <c r="C177" s="14"/>
      <c r="D177" s="194" t="s">
        <v>194</v>
      </c>
      <c r="E177" s="220" t="s">
        <v>1</v>
      </c>
      <c r="F177" s="221" t="s">
        <v>4905</v>
      </c>
      <c r="G177" s="14"/>
      <c r="H177" s="220" t="s">
        <v>1</v>
      </c>
      <c r="I177" s="222"/>
      <c r="J177" s="14"/>
      <c r="K177" s="14"/>
      <c r="L177" s="219"/>
      <c r="M177" s="223"/>
      <c r="N177" s="224"/>
      <c r="O177" s="224"/>
      <c r="P177" s="224"/>
      <c r="Q177" s="224"/>
      <c r="R177" s="224"/>
      <c r="S177" s="224"/>
      <c r="T177" s="225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20" t="s">
        <v>194</v>
      </c>
      <c r="AU177" s="220" t="s">
        <v>92</v>
      </c>
      <c r="AV177" s="14" t="s">
        <v>84</v>
      </c>
      <c r="AW177" s="14" t="s">
        <v>32</v>
      </c>
      <c r="AX177" s="14" t="s">
        <v>76</v>
      </c>
      <c r="AY177" s="220" t="s">
        <v>185</v>
      </c>
    </row>
    <row r="178" s="13" customFormat="1">
      <c r="A178" s="13"/>
      <c r="B178" s="199"/>
      <c r="C178" s="13"/>
      <c r="D178" s="194" t="s">
        <v>194</v>
      </c>
      <c r="E178" s="200" t="s">
        <v>1</v>
      </c>
      <c r="F178" s="201" t="s">
        <v>111</v>
      </c>
      <c r="G178" s="13"/>
      <c r="H178" s="202">
        <v>3</v>
      </c>
      <c r="I178" s="203"/>
      <c r="J178" s="13"/>
      <c r="K178" s="13"/>
      <c r="L178" s="199"/>
      <c r="M178" s="204"/>
      <c r="N178" s="205"/>
      <c r="O178" s="205"/>
      <c r="P178" s="205"/>
      <c r="Q178" s="205"/>
      <c r="R178" s="205"/>
      <c r="S178" s="205"/>
      <c r="T178" s="206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00" t="s">
        <v>194</v>
      </c>
      <c r="AU178" s="200" t="s">
        <v>92</v>
      </c>
      <c r="AV178" s="13" t="s">
        <v>92</v>
      </c>
      <c r="AW178" s="13" t="s">
        <v>32</v>
      </c>
      <c r="AX178" s="13" t="s">
        <v>76</v>
      </c>
      <c r="AY178" s="200" t="s">
        <v>185</v>
      </c>
    </row>
    <row r="179" s="15" customFormat="1">
      <c r="A179" s="15"/>
      <c r="B179" s="226"/>
      <c r="C179" s="15"/>
      <c r="D179" s="194" t="s">
        <v>194</v>
      </c>
      <c r="E179" s="227" t="s">
        <v>1</v>
      </c>
      <c r="F179" s="228" t="s">
        <v>276</v>
      </c>
      <c r="G179" s="15"/>
      <c r="H179" s="229">
        <v>24</v>
      </c>
      <c r="I179" s="230"/>
      <c r="J179" s="15"/>
      <c r="K179" s="15"/>
      <c r="L179" s="226"/>
      <c r="M179" s="231"/>
      <c r="N179" s="232"/>
      <c r="O179" s="232"/>
      <c r="P179" s="232"/>
      <c r="Q179" s="232"/>
      <c r="R179" s="232"/>
      <c r="S179" s="232"/>
      <c r="T179" s="233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T179" s="227" t="s">
        <v>194</v>
      </c>
      <c r="AU179" s="227" t="s">
        <v>92</v>
      </c>
      <c r="AV179" s="15" t="s">
        <v>191</v>
      </c>
      <c r="AW179" s="15" t="s">
        <v>32</v>
      </c>
      <c r="AX179" s="15" t="s">
        <v>84</v>
      </c>
      <c r="AY179" s="227" t="s">
        <v>185</v>
      </c>
    </row>
    <row r="180" s="2" customFormat="1" ht="24.15" customHeight="1">
      <c r="A180" s="38"/>
      <c r="B180" s="180"/>
      <c r="C180" s="209" t="s">
        <v>278</v>
      </c>
      <c r="D180" s="209" t="s">
        <v>240</v>
      </c>
      <c r="E180" s="210" t="s">
        <v>4926</v>
      </c>
      <c r="F180" s="211" t="s">
        <v>4927</v>
      </c>
      <c r="G180" s="212" t="s">
        <v>383</v>
      </c>
      <c r="H180" s="213">
        <v>2.3999999999999999</v>
      </c>
      <c r="I180" s="214"/>
      <c r="J180" s="215">
        <f>ROUND(I180*H180,2)</f>
        <v>0</v>
      </c>
      <c r="K180" s="211" t="s">
        <v>1</v>
      </c>
      <c r="L180" s="216"/>
      <c r="M180" s="217" t="s">
        <v>1</v>
      </c>
      <c r="N180" s="218" t="s">
        <v>42</v>
      </c>
      <c r="O180" s="77"/>
      <c r="P180" s="190">
        <f>O180*H180</f>
        <v>0</v>
      </c>
      <c r="Q180" s="190">
        <v>0.0041999999999999997</v>
      </c>
      <c r="R180" s="190">
        <f>Q180*H180</f>
        <v>0.010079999999999999</v>
      </c>
      <c r="S180" s="190">
        <v>0</v>
      </c>
      <c r="T180" s="191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192" t="s">
        <v>414</v>
      </c>
      <c r="AT180" s="192" t="s">
        <v>240</v>
      </c>
      <c r="AU180" s="192" t="s">
        <v>92</v>
      </c>
      <c r="AY180" s="19" t="s">
        <v>185</v>
      </c>
      <c r="BE180" s="193">
        <f>IF(N180="základní",J180,0)</f>
        <v>0</v>
      </c>
      <c r="BF180" s="193">
        <f>IF(N180="snížená",J180,0)</f>
        <v>0</v>
      </c>
      <c r="BG180" s="193">
        <f>IF(N180="zákl. přenesená",J180,0)</f>
        <v>0</v>
      </c>
      <c r="BH180" s="193">
        <f>IF(N180="sníž. přenesená",J180,0)</f>
        <v>0</v>
      </c>
      <c r="BI180" s="193">
        <f>IF(N180="nulová",J180,0)</f>
        <v>0</v>
      </c>
      <c r="BJ180" s="19" t="s">
        <v>92</v>
      </c>
      <c r="BK180" s="193">
        <f>ROUND(I180*H180,2)</f>
        <v>0</v>
      </c>
      <c r="BL180" s="19" t="s">
        <v>301</v>
      </c>
      <c r="BM180" s="192" t="s">
        <v>4928</v>
      </c>
    </row>
    <row r="181" s="2" customFormat="1">
      <c r="A181" s="38"/>
      <c r="B181" s="39"/>
      <c r="C181" s="38"/>
      <c r="D181" s="194" t="s">
        <v>193</v>
      </c>
      <c r="E181" s="38"/>
      <c r="F181" s="195" t="s">
        <v>4927</v>
      </c>
      <c r="G181" s="38"/>
      <c r="H181" s="38"/>
      <c r="I181" s="196"/>
      <c r="J181" s="38"/>
      <c r="K181" s="38"/>
      <c r="L181" s="39"/>
      <c r="M181" s="197"/>
      <c r="N181" s="198"/>
      <c r="O181" s="77"/>
      <c r="P181" s="77"/>
      <c r="Q181" s="77"/>
      <c r="R181" s="77"/>
      <c r="S181" s="77"/>
      <c r="T181" s="7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T181" s="19" t="s">
        <v>193</v>
      </c>
      <c r="AU181" s="19" t="s">
        <v>92</v>
      </c>
    </row>
    <row r="182" s="13" customFormat="1">
      <c r="A182" s="13"/>
      <c r="B182" s="199"/>
      <c r="C182" s="13"/>
      <c r="D182" s="194" t="s">
        <v>194</v>
      </c>
      <c r="E182" s="200" t="s">
        <v>1</v>
      </c>
      <c r="F182" s="201" t="s">
        <v>4929</v>
      </c>
      <c r="G182" s="13"/>
      <c r="H182" s="202">
        <v>2.3999999999999999</v>
      </c>
      <c r="I182" s="203"/>
      <c r="J182" s="13"/>
      <c r="K182" s="13"/>
      <c r="L182" s="199"/>
      <c r="M182" s="204"/>
      <c r="N182" s="205"/>
      <c r="O182" s="205"/>
      <c r="P182" s="205"/>
      <c r="Q182" s="205"/>
      <c r="R182" s="205"/>
      <c r="S182" s="205"/>
      <c r="T182" s="206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00" t="s">
        <v>194</v>
      </c>
      <c r="AU182" s="200" t="s">
        <v>92</v>
      </c>
      <c r="AV182" s="13" t="s">
        <v>92</v>
      </c>
      <c r="AW182" s="13" t="s">
        <v>32</v>
      </c>
      <c r="AX182" s="13" t="s">
        <v>84</v>
      </c>
      <c r="AY182" s="200" t="s">
        <v>185</v>
      </c>
    </row>
    <row r="183" s="2" customFormat="1" ht="33" customHeight="1">
      <c r="A183" s="38"/>
      <c r="B183" s="180"/>
      <c r="C183" s="181" t="s">
        <v>296</v>
      </c>
      <c r="D183" s="181" t="s">
        <v>187</v>
      </c>
      <c r="E183" s="182" t="s">
        <v>4930</v>
      </c>
      <c r="F183" s="183" t="s">
        <v>4931</v>
      </c>
      <c r="G183" s="184" t="s">
        <v>584</v>
      </c>
      <c r="H183" s="185">
        <v>67</v>
      </c>
      <c r="I183" s="186"/>
      <c r="J183" s="187">
        <f>ROUND(I183*H183,2)</f>
        <v>0</v>
      </c>
      <c r="K183" s="183" t="s">
        <v>1</v>
      </c>
      <c r="L183" s="39"/>
      <c r="M183" s="188" t="s">
        <v>1</v>
      </c>
      <c r="N183" s="189" t="s">
        <v>42</v>
      </c>
      <c r="O183" s="77"/>
      <c r="P183" s="190">
        <f>O183*H183</f>
        <v>0</v>
      </c>
      <c r="Q183" s="190">
        <v>0.00058</v>
      </c>
      <c r="R183" s="190">
        <f>Q183*H183</f>
        <v>0.038859999999999999</v>
      </c>
      <c r="S183" s="190">
        <v>0</v>
      </c>
      <c r="T183" s="191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192" t="s">
        <v>301</v>
      </c>
      <c r="AT183" s="192" t="s">
        <v>187</v>
      </c>
      <c r="AU183" s="192" t="s">
        <v>92</v>
      </c>
      <c r="AY183" s="19" t="s">
        <v>185</v>
      </c>
      <c r="BE183" s="193">
        <f>IF(N183="základní",J183,0)</f>
        <v>0</v>
      </c>
      <c r="BF183" s="193">
        <f>IF(N183="snížená",J183,0)</f>
        <v>0</v>
      </c>
      <c r="BG183" s="193">
        <f>IF(N183="zákl. přenesená",J183,0)</f>
        <v>0</v>
      </c>
      <c r="BH183" s="193">
        <f>IF(N183="sníž. přenesená",J183,0)</f>
        <v>0</v>
      </c>
      <c r="BI183" s="193">
        <f>IF(N183="nulová",J183,0)</f>
        <v>0</v>
      </c>
      <c r="BJ183" s="19" t="s">
        <v>92</v>
      </c>
      <c r="BK183" s="193">
        <f>ROUND(I183*H183,2)</f>
        <v>0</v>
      </c>
      <c r="BL183" s="19" t="s">
        <v>301</v>
      </c>
      <c r="BM183" s="192" t="s">
        <v>4932</v>
      </c>
    </row>
    <row r="184" s="2" customFormat="1">
      <c r="A184" s="38"/>
      <c r="B184" s="39"/>
      <c r="C184" s="38"/>
      <c r="D184" s="194" t="s">
        <v>193</v>
      </c>
      <c r="E184" s="38"/>
      <c r="F184" s="195" t="s">
        <v>4931</v>
      </c>
      <c r="G184" s="38"/>
      <c r="H184" s="38"/>
      <c r="I184" s="196"/>
      <c r="J184" s="38"/>
      <c r="K184" s="38"/>
      <c r="L184" s="39"/>
      <c r="M184" s="197"/>
      <c r="N184" s="198"/>
      <c r="O184" s="77"/>
      <c r="P184" s="77"/>
      <c r="Q184" s="77"/>
      <c r="R184" s="77"/>
      <c r="S184" s="77"/>
      <c r="T184" s="7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T184" s="19" t="s">
        <v>193</v>
      </c>
      <c r="AU184" s="19" t="s">
        <v>92</v>
      </c>
    </row>
    <row r="185" s="2" customFormat="1" ht="33" customHeight="1">
      <c r="A185" s="38"/>
      <c r="B185" s="180"/>
      <c r="C185" s="181" t="s">
        <v>301</v>
      </c>
      <c r="D185" s="181" t="s">
        <v>187</v>
      </c>
      <c r="E185" s="182" t="s">
        <v>4933</v>
      </c>
      <c r="F185" s="183" t="s">
        <v>4934</v>
      </c>
      <c r="G185" s="184" t="s">
        <v>584</v>
      </c>
      <c r="H185" s="185">
        <v>225.5</v>
      </c>
      <c r="I185" s="186"/>
      <c r="J185" s="187">
        <f>ROUND(I185*H185,2)</f>
        <v>0</v>
      </c>
      <c r="K185" s="183" t="s">
        <v>1</v>
      </c>
      <c r="L185" s="39"/>
      <c r="M185" s="188" t="s">
        <v>1</v>
      </c>
      <c r="N185" s="189" t="s">
        <v>42</v>
      </c>
      <c r="O185" s="77"/>
      <c r="P185" s="190">
        <f>O185*H185</f>
        <v>0</v>
      </c>
      <c r="Q185" s="190">
        <v>0.00069999999999999999</v>
      </c>
      <c r="R185" s="190">
        <f>Q185*H185</f>
        <v>0.15784999999999999</v>
      </c>
      <c r="S185" s="190">
        <v>0</v>
      </c>
      <c r="T185" s="191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192" t="s">
        <v>301</v>
      </c>
      <c r="AT185" s="192" t="s">
        <v>187</v>
      </c>
      <c r="AU185" s="192" t="s">
        <v>92</v>
      </c>
      <c r="AY185" s="19" t="s">
        <v>185</v>
      </c>
      <c r="BE185" s="193">
        <f>IF(N185="základní",J185,0)</f>
        <v>0</v>
      </c>
      <c r="BF185" s="193">
        <f>IF(N185="snížená",J185,0)</f>
        <v>0</v>
      </c>
      <c r="BG185" s="193">
        <f>IF(N185="zákl. přenesená",J185,0)</f>
        <v>0</v>
      </c>
      <c r="BH185" s="193">
        <f>IF(N185="sníž. přenesená",J185,0)</f>
        <v>0</v>
      </c>
      <c r="BI185" s="193">
        <f>IF(N185="nulová",J185,0)</f>
        <v>0</v>
      </c>
      <c r="BJ185" s="19" t="s">
        <v>92</v>
      </c>
      <c r="BK185" s="193">
        <f>ROUND(I185*H185,2)</f>
        <v>0</v>
      </c>
      <c r="BL185" s="19" t="s">
        <v>301</v>
      </c>
      <c r="BM185" s="192" t="s">
        <v>4935</v>
      </c>
    </row>
    <row r="186" s="2" customFormat="1">
      <c r="A186" s="38"/>
      <c r="B186" s="39"/>
      <c r="C186" s="38"/>
      <c r="D186" s="194" t="s">
        <v>193</v>
      </c>
      <c r="E186" s="38"/>
      <c r="F186" s="195" t="s">
        <v>4934</v>
      </c>
      <c r="G186" s="38"/>
      <c r="H186" s="38"/>
      <c r="I186" s="196"/>
      <c r="J186" s="38"/>
      <c r="K186" s="38"/>
      <c r="L186" s="39"/>
      <c r="M186" s="197"/>
      <c r="N186" s="198"/>
      <c r="O186" s="77"/>
      <c r="P186" s="77"/>
      <c r="Q186" s="77"/>
      <c r="R186" s="77"/>
      <c r="S186" s="77"/>
      <c r="T186" s="7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T186" s="19" t="s">
        <v>193</v>
      </c>
      <c r="AU186" s="19" t="s">
        <v>92</v>
      </c>
    </row>
    <row r="187" s="12" customFormat="1" ht="25.92" customHeight="1">
      <c r="A187" s="12"/>
      <c r="B187" s="167"/>
      <c r="C187" s="12"/>
      <c r="D187" s="168" t="s">
        <v>75</v>
      </c>
      <c r="E187" s="169" t="s">
        <v>3877</v>
      </c>
      <c r="F187" s="169" t="s">
        <v>3878</v>
      </c>
      <c r="G187" s="12"/>
      <c r="H187" s="12"/>
      <c r="I187" s="170"/>
      <c r="J187" s="171">
        <f>BK187</f>
        <v>0</v>
      </c>
      <c r="K187" s="12"/>
      <c r="L187" s="167"/>
      <c r="M187" s="172"/>
      <c r="N187" s="173"/>
      <c r="O187" s="173"/>
      <c r="P187" s="174">
        <f>SUM(P188:P202)</f>
        <v>0</v>
      </c>
      <c r="Q187" s="173"/>
      <c r="R187" s="174">
        <f>SUM(R188:R202)</f>
        <v>0</v>
      </c>
      <c r="S187" s="173"/>
      <c r="T187" s="175">
        <f>SUM(T188:T202)</f>
        <v>0</v>
      </c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R187" s="168" t="s">
        <v>191</v>
      </c>
      <c r="AT187" s="176" t="s">
        <v>75</v>
      </c>
      <c r="AU187" s="176" t="s">
        <v>76</v>
      </c>
      <c r="AY187" s="168" t="s">
        <v>185</v>
      </c>
      <c r="BK187" s="177">
        <f>SUM(BK188:BK202)</f>
        <v>0</v>
      </c>
    </row>
    <row r="188" s="2" customFormat="1" ht="21.75" customHeight="1">
      <c r="A188" s="38"/>
      <c r="B188" s="180"/>
      <c r="C188" s="181" t="s">
        <v>306</v>
      </c>
      <c r="D188" s="181" t="s">
        <v>187</v>
      </c>
      <c r="E188" s="182" t="s">
        <v>4936</v>
      </c>
      <c r="F188" s="183" t="s">
        <v>4937</v>
      </c>
      <c r="G188" s="184" t="s">
        <v>3882</v>
      </c>
      <c r="H188" s="185">
        <v>64</v>
      </c>
      <c r="I188" s="186"/>
      <c r="J188" s="187">
        <f>ROUND(I188*H188,2)</f>
        <v>0</v>
      </c>
      <c r="K188" s="183" t="s">
        <v>1</v>
      </c>
      <c r="L188" s="39"/>
      <c r="M188" s="188" t="s">
        <v>1</v>
      </c>
      <c r="N188" s="189" t="s">
        <v>42</v>
      </c>
      <c r="O188" s="77"/>
      <c r="P188" s="190">
        <f>O188*H188</f>
        <v>0</v>
      </c>
      <c r="Q188" s="190">
        <v>0</v>
      </c>
      <c r="R188" s="190">
        <f>Q188*H188</f>
        <v>0</v>
      </c>
      <c r="S188" s="190">
        <v>0</v>
      </c>
      <c r="T188" s="191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192" t="s">
        <v>3282</v>
      </c>
      <c r="AT188" s="192" t="s">
        <v>187</v>
      </c>
      <c r="AU188" s="192" t="s">
        <v>84</v>
      </c>
      <c r="AY188" s="19" t="s">
        <v>185</v>
      </c>
      <c r="BE188" s="193">
        <f>IF(N188="základní",J188,0)</f>
        <v>0</v>
      </c>
      <c r="BF188" s="193">
        <f>IF(N188="snížená",J188,0)</f>
        <v>0</v>
      </c>
      <c r="BG188" s="193">
        <f>IF(N188="zákl. přenesená",J188,0)</f>
        <v>0</v>
      </c>
      <c r="BH188" s="193">
        <f>IF(N188="sníž. přenesená",J188,0)</f>
        <v>0</v>
      </c>
      <c r="BI188" s="193">
        <f>IF(N188="nulová",J188,0)</f>
        <v>0</v>
      </c>
      <c r="BJ188" s="19" t="s">
        <v>92</v>
      </c>
      <c r="BK188" s="193">
        <f>ROUND(I188*H188,2)</f>
        <v>0</v>
      </c>
      <c r="BL188" s="19" t="s">
        <v>3282</v>
      </c>
      <c r="BM188" s="192" t="s">
        <v>4938</v>
      </c>
    </row>
    <row r="189" s="2" customFormat="1">
      <c r="A189" s="38"/>
      <c r="B189" s="39"/>
      <c r="C189" s="38"/>
      <c r="D189" s="194" t="s">
        <v>193</v>
      </c>
      <c r="E189" s="38"/>
      <c r="F189" s="195" t="s">
        <v>4937</v>
      </c>
      <c r="G189" s="38"/>
      <c r="H189" s="38"/>
      <c r="I189" s="196"/>
      <c r="J189" s="38"/>
      <c r="K189" s="38"/>
      <c r="L189" s="39"/>
      <c r="M189" s="197"/>
      <c r="N189" s="198"/>
      <c r="O189" s="77"/>
      <c r="P189" s="77"/>
      <c r="Q189" s="77"/>
      <c r="R189" s="77"/>
      <c r="S189" s="77"/>
      <c r="T189" s="7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T189" s="19" t="s">
        <v>193</v>
      </c>
      <c r="AU189" s="19" t="s">
        <v>84</v>
      </c>
    </row>
    <row r="190" s="2" customFormat="1" ht="24.15" customHeight="1">
      <c r="A190" s="38"/>
      <c r="B190" s="180"/>
      <c r="C190" s="181" t="s">
        <v>313</v>
      </c>
      <c r="D190" s="181" t="s">
        <v>187</v>
      </c>
      <c r="E190" s="182" t="s">
        <v>4939</v>
      </c>
      <c r="F190" s="183" t="s">
        <v>4940</v>
      </c>
      <c r="G190" s="184" t="s">
        <v>3882</v>
      </c>
      <c r="H190" s="185">
        <v>77</v>
      </c>
      <c r="I190" s="186"/>
      <c r="J190" s="187">
        <f>ROUND(I190*H190,2)</f>
        <v>0</v>
      </c>
      <c r="K190" s="183" t="s">
        <v>1</v>
      </c>
      <c r="L190" s="39"/>
      <c r="M190" s="188" t="s">
        <v>1</v>
      </c>
      <c r="N190" s="189" t="s">
        <v>42</v>
      </c>
      <c r="O190" s="77"/>
      <c r="P190" s="190">
        <f>O190*H190</f>
        <v>0</v>
      </c>
      <c r="Q190" s="190">
        <v>0</v>
      </c>
      <c r="R190" s="190">
        <f>Q190*H190</f>
        <v>0</v>
      </c>
      <c r="S190" s="190">
        <v>0</v>
      </c>
      <c r="T190" s="191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192" t="s">
        <v>3282</v>
      </c>
      <c r="AT190" s="192" t="s">
        <v>187</v>
      </c>
      <c r="AU190" s="192" t="s">
        <v>84</v>
      </c>
      <c r="AY190" s="19" t="s">
        <v>185</v>
      </c>
      <c r="BE190" s="193">
        <f>IF(N190="základní",J190,0)</f>
        <v>0</v>
      </c>
      <c r="BF190" s="193">
        <f>IF(N190="snížená",J190,0)</f>
        <v>0</v>
      </c>
      <c r="BG190" s="193">
        <f>IF(N190="zákl. přenesená",J190,0)</f>
        <v>0</v>
      </c>
      <c r="BH190" s="193">
        <f>IF(N190="sníž. přenesená",J190,0)</f>
        <v>0</v>
      </c>
      <c r="BI190" s="193">
        <f>IF(N190="nulová",J190,0)</f>
        <v>0</v>
      </c>
      <c r="BJ190" s="19" t="s">
        <v>92</v>
      </c>
      <c r="BK190" s="193">
        <f>ROUND(I190*H190,2)</f>
        <v>0</v>
      </c>
      <c r="BL190" s="19" t="s">
        <v>3282</v>
      </c>
      <c r="BM190" s="192" t="s">
        <v>4941</v>
      </c>
    </row>
    <row r="191" s="2" customFormat="1">
      <c r="A191" s="38"/>
      <c r="B191" s="39"/>
      <c r="C191" s="38"/>
      <c r="D191" s="194" t="s">
        <v>193</v>
      </c>
      <c r="E191" s="38"/>
      <c r="F191" s="195" t="s">
        <v>4940</v>
      </c>
      <c r="G191" s="38"/>
      <c r="H191" s="38"/>
      <c r="I191" s="196"/>
      <c r="J191" s="38"/>
      <c r="K191" s="38"/>
      <c r="L191" s="39"/>
      <c r="M191" s="197"/>
      <c r="N191" s="198"/>
      <c r="O191" s="77"/>
      <c r="P191" s="77"/>
      <c r="Q191" s="77"/>
      <c r="R191" s="77"/>
      <c r="S191" s="77"/>
      <c r="T191" s="7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9" t="s">
        <v>193</v>
      </c>
      <c r="AU191" s="19" t="s">
        <v>84</v>
      </c>
    </row>
    <row r="192" s="14" customFormat="1">
      <c r="A192" s="14"/>
      <c r="B192" s="219"/>
      <c r="C192" s="14"/>
      <c r="D192" s="194" t="s">
        <v>194</v>
      </c>
      <c r="E192" s="220" t="s">
        <v>1</v>
      </c>
      <c r="F192" s="221" t="s">
        <v>4942</v>
      </c>
      <c r="G192" s="14"/>
      <c r="H192" s="220" t="s">
        <v>1</v>
      </c>
      <c r="I192" s="222"/>
      <c r="J192" s="14"/>
      <c r="K192" s="14"/>
      <c r="L192" s="219"/>
      <c r="M192" s="223"/>
      <c r="N192" s="224"/>
      <c r="O192" s="224"/>
      <c r="P192" s="224"/>
      <c r="Q192" s="224"/>
      <c r="R192" s="224"/>
      <c r="S192" s="224"/>
      <c r="T192" s="225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20" t="s">
        <v>194</v>
      </c>
      <c r="AU192" s="220" t="s">
        <v>84</v>
      </c>
      <c r="AV192" s="14" t="s">
        <v>84</v>
      </c>
      <c r="AW192" s="14" t="s">
        <v>32</v>
      </c>
      <c r="AX192" s="14" t="s">
        <v>76</v>
      </c>
      <c r="AY192" s="220" t="s">
        <v>185</v>
      </c>
    </row>
    <row r="193" s="13" customFormat="1">
      <c r="A193" s="13"/>
      <c r="B193" s="199"/>
      <c r="C193" s="13"/>
      <c r="D193" s="194" t="s">
        <v>194</v>
      </c>
      <c r="E193" s="200" t="s">
        <v>1</v>
      </c>
      <c r="F193" s="201" t="s">
        <v>8</v>
      </c>
      <c r="G193" s="13"/>
      <c r="H193" s="202">
        <v>12</v>
      </c>
      <c r="I193" s="203"/>
      <c r="J193" s="13"/>
      <c r="K193" s="13"/>
      <c r="L193" s="199"/>
      <c r="M193" s="204"/>
      <c r="N193" s="205"/>
      <c r="O193" s="205"/>
      <c r="P193" s="205"/>
      <c r="Q193" s="205"/>
      <c r="R193" s="205"/>
      <c r="S193" s="205"/>
      <c r="T193" s="206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00" t="s">
        <v>194</v>
      </c>
      <c r="AU193" s="200" t="s">
        <v>84</v>
      </c>
      <c r="AV193" s="13" t="s">
        <v>92</v>
      </c>
      <c r="AW193" s="13" t="s">
        <v>32</v>
      </c>
      <c r="AX193" s="13" t="s">
        <v>76</v>
      </c>
      <c r="AY193" s="200" t="s">
        <v>185</v>
      </c>
    </row>
    <row r="194" s="14" customFormat="1">
      <c r="A194" s="14"/>
      <c r="B194" s="219"/>
      <c r="C194" s="14"/>
      <c r="D194" s="194" t="s">
        <v>194</v>
      </c>
      <c r="E194" s="220" t="s">
        <v>1</v>
      </c>
      <c r="F194" s="221" t="s">
        <v>4943</v>
      </c>
      <c r="G194" s="14"/>
      <c r="H194" s="220" t="s">
        <v>1</v>
      </c>
      <c r="I194" s="222"/>
      <c r="J194" s="14"/>
      <c r="K194" s="14"/>
      <c r="L194" s="219"/>
      <c r="M194" s="223"/>
      <c r="N194" s="224"/>
      <c r="O194" s="224"/>
      <c r="P194" s="224"/>
      <c r="Q194" s="224"/>
      <c r="R194" s="224"/>
      <c r="S194" s="224"/>
      <c r="T194" s="225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20" t="s">
        <v>194</v>
      </c>
      <c r="AU194" s="220" t="s">
        <v>84</v>
      </c>
      <c r="AV194" s="14" t="s">
        <v>84</v>
      </c>
      <c r="AW194" s="14" t="s">
        <v>32</v>
      </c>
      <c r="AX194" s="14" t="s">
        <v>76</v>
      </c>
      <c r="AY194" s="220" t="s">
        <v>185</v>
      </c>
    </row>
    <row r="195" s="13" customFormat="1">
      <c r="A195" s="13"/>
      <c r="B195" s="199"/>
      <c r="C195" s="13"/>
      <c r="D195" s="194" t="s">
        <v>194</v>
      </c>
      <c r="E195" s="200" t="s">
        <v>1</v>
      </c>
      <c r="F195" s="201" t="s">
        <v>229</v>
      </c>
      <c r="G195" s="13"/>
      <c r="H195" s="202">
        <v>8</v>
      </c>
      <c r="I195" s="203"/>
      <c r="J195" s="13"/>
      <c r="K195" s="13"/>
      <c r="L195" s="199"/>
      <c r="M195" s="204"/>
      <c r="N195" s="205"/>
      <c r="O195" s="205"/>
      <c r="P195" s="205"/>
      <c r="Q195" s="205"/>
      <c r="R195" s="205"/>
      <c r="S195" s="205"/>
      <c r="T195" s="206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00" t="s">
        <v>194</v>
      </c>
      <c r="AU195" s="200" t="s">
        <v>84</v>
      </c>
      <c r="AV195" s="13" t="s">
        <v>92</v>
      </c>
      <c r="AW195" s="13" t="s">
        <v>32</v>
      </c>
      <c r="AX195" s="13" t="s">
        <v>76</v>
      </c>
      <c r="AY195" s="200" t="s">
        <v>185</v>
      </c>
    </row>
    <row r="196" s="14" customFormat="1">
      <c r="A196" s="14"/>
      <c r="B196" s="219"/>
      <c r="C196" s="14"/>
      <c r="D196" s="194" t="s">
        <v>194</v>
      </c>
      <c r="E196" s="220" t="s">
        <v>1</v>
      </c>
      <c r="F196" s="221" t="s">
        <v>4944</v>
      </c>
      <c r="G196" s="14"/>
      <c r="H196" s="220" t="s">
        <v>1</v>
      </c>
      <c r="I196" s="222"/>
      <c r="J196" s="14"/>
      <c r="K196" s="14"/>
      <c r="L196" s="219"/>
      <c r="M196" s="223"/>
      <c r="N196" s="224"/>
      <c r="O196" s="224"/>
      <c r="P196" s="224"/>
      <c r="Q196" s="224"/>
      <c r="R196" s="224"/>
      <c r="S196" s="224"/>
      <c r="T196" s="225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20" t="s">
        <v>194</v>
      </c>
      <c r="AU196" s="220" t="s">
        <v>84</v>
      </c>
      <c r="AV196" s="14" t="s">
        <v>84</v>
      </c>
      <c r="AW196" s="14" t="s">
        <v>32</v>
      </c>
      <c r="AX196" s="14" t="s">
        <v>76</v>
      </c>
      <c r="AY196" s="220" t="s">
        <v>185</v>
      </c>
    </row>
    <row r="197" s="13" customFormat="1">
      <c r="A197" s="13"/>
      <c r="B197" s="199"/>
      <c r="C197" s="13"/>
      <c r="D197" s="194" t="s">
        <v>194</v>
      </c>
      <c r="E197" s="200" t="s">
        <v>1</v>
      </c>
      <c r="F197" s="201" t="s">
        <v>229</v>
      </c>
      <c r="G197" s="13"/>
      <c r="H197" s="202">
        <v>8</v>
      </c>
      <c r="I197" s="203"/>
      <c r="J197" s="13"/>
      <c r="K197" s="13"/>
      <c r="L197" s="199"/>
      <c r="M197" s="204"/>
      <c r="N197" s="205"/>
      <c r="O197" s="205"/>
      <c r="P197" s="205"/>
      <c r="Q197" s="205"/>
      <c r="R197" s="205"/>
      <c r="S197" s="205"/>
      <c r="T197" s="206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00" t="s">
        <v>194</v>
      </c>
      <c r="AU197" s="200" t="s">
        <v>84</v>
      </c>
      <c r="AV197" s="13" t="s">
        <v>92</v>
      </c>
      <c r="AW197" s="13" t="s">
        <v>32</v>
      </c>
      <c r="AX197" s="13" t="s">
        <v>76</v>
      </c>
      <c r="AY197" s="200" t="s">
        <v>185</v>
      </c>
    </row>
    <row r="198" s="14" customFormat="1">
      <c r="A198" s="14"/>
      <c r="B198" s="219"/>
      <c r="C198" s="14"/>
      <c r="D198" s="194" t="s">
        <v>194</v>
      </c>
      <c r="E198" s="220" t="s">
        <v>1</v>
      </c>
      <c r="F198" s="221" t="s">
        <v>4945</v>
      </c>
      <c r="G198" s="14"/>
      <c r="H198" s="220" t="s">
        <v>1</v>
      </c>
      <c r="I198" s="222"/>
      <c r="J198" s="14"/>
      <c r="K198" s="14"/>
      <c r="L198" s="219"/>
      <c r="M198" s="223"/>
      <c r="N198" s="224"/>
      <c r="O198" s="224"/>
      <c r="P198" s="224"/>
      <c r="Q198" s="224"/>
      <c r="R198" s="224"/>
      <c r="S198" s="224"/>
      <c r="T198" s="225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20" t="s">
        <v>194</v>
      </c>
      <c r="AU198" s="220" t="s">
        <v>84</v>
      </c>
      <c r="AV198" s="14" t="s">
        <v>84</v>
      </c>
      <c r="AW198" s="14" t="s">
        <v>32</v>
      </c>
      <c r="AX198" s="14" t="s">
        <v>76</v>
      </c>
      <c r="AY198" s="220" t="s">
        <v>185</v>
      </c>
    </row>
    <row r="199" s="13" customFormat="1">
      <c r="A199" s="13"/>
      <c r="B199" s="199"/>
      <c r="C199" s="13"/>
      <c r="D199" s="194" t="s">
        <v>194</v>
      </c>
      <c r="E199" s="200" t="s">
        <v>1</v>
      </c>
      <c r="F199" s="201" t="s">
        <v>84</v>
      </c>
      <c r="G199" s="13"/>
      <c r="H199" s="202">
        <v>1</v>
      </c>
      <c r="I199" s="203"/>
      <c r="J199" s="13"/>
      <c r="K199" s="13"/>
      <c r="L199" s="199"/>
      <c r="M199" s="204"/>
      <c r="N199" s="205"/>
      <c r="O199" s="205"/>
      <c r="P199" s="205"/>
      <c r="Q199" s="205"/>
      <c r="R199" s="205"/>
      <c r="S199" s="205"/>
      <c r="T199" s="206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00" t="s">
        <v>194</v>
      </c>
      <c r="AU199" s="200" t="s">
        <v>84</v>
      </c>
      <c r="AV199" s="13" t="s">
        <v>92</v>
      </c>
      <c r="AW199" s="13" t="s">
        <v>32</v>
      </c>
      <c r="AX199" s="13" t="s">
        <v>76</v>
      </c>
      <c r="AY199" s="200" t="s">
        <v>185</v>
      </c>
    </row>
    <row r="200" s="14" customFormat="1">
      <c r="A200" s="14"/>
      <c r="B200" s="219"/>
      <c r="C200" s="14"/>
      <c r="D200" s="194" t="s">
        <v>194</v>
      </c>
      <c r="E200" s="220" t="s">
        <v>1</v>
      </c>
      <c r="F200" s="221" t="s">
        <v>4946</v>
      </c>
      <c r="G200" s="14"/>
      <c r="H200" s="220" t="s">
        <v>1</v>
      </c>
      <c r="I200" s="222"/>
      <c r="J200" s="14"/>
      <c r="K200" s="14"/>
      <c r="L200" s="219"/>
      <c r="M200" s="223"/>
      <c r="N200" s="224"/>
      <c r="O200" s="224"/>
      <c r="P200" s="224"/>
      <c r="Q200" s="224"/>
      <c r="R200" s="224"/>
      <c r="S200" s="224"/>
      <c r="T200" s="225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20" t="s">
        <v>194</v>
      </c>
      <c r="AU200" s="220" t="s">
        <v>84</v>
      </c>
      <c r="AV200" s="14" t="s">
        <v>84</v>
      </c>
      <c r="AW200" s="14" t="s">
        <v>32</v>
      </c>
      <c r="AX200" s="14" t="s">
        <v>76</v>
      </c>
      <c r="AY200" s="220" t="s">
        <v>185</v>
      </c>
    </row>
    <row r="201" s="13" customFormat="1">
      <c r="A201" s="13"/>
      <c r="B201" s="199"/>
      <c r="C201" s="13"/>
      <c r="D201" s="194" t="s">
        <v>194</v>
      </c>
      <c r="E201" s="200" t="s">
        <v>1</v>
      </c>
      <c r="F201" s="201" t="s">
        <v>546</v>
      </c>
      <c r="G201" s="13"/>
      <c r="H201" s="202">
        <v>48</v>
      </c>
      <c r="I201" s="203"/>
      <c r="J201" s="13"/>
      <c r="K201" s="13"/>
      <c r="L201" s="199"/>
      <c r="M201" s="204"/>
      <c r="N201" s="205"/>
      <c r="O201" s="205"/>
      <c r="P201" s="205"/>
      <c r="Q201" s="205"/>
      <c r="R201" s="205"/>
      <c r="S201" s="205"/>
      <c r="T201" s="206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00" t="s">
        <v>194</v>
      </c>
      <c r="AU201" s="200" t="s">
        <v>84</v>
      </c>
      <c r="AV201" s="13" t="s">
        <v>92</v>
      </c>
      <c r="AW201" s="13" t="s">
        <v>32</v>
      </c>
      <c r="AX201" s="13" t="s">
        <v>76</v>
      </c>
      <c r="AY201" s="200" t="s">
        <v>185</v>
      </c>
    </row>
    <row r="202" s="15" customFormat="1">
      <c r="A202" s="15"/>
      <c r="B202" s="226"/>
      <c r="C202" s="15"/>
      <c r="D202" s="194" t="s">
        <v>194</v>
      </c>
      <c r="E202" s="227" t="s">
        <v>1</v>
      </c>
      <c r="F202" s="228" t="s">
        <v>276</v>
      </c>
      <c r="G202" s="15"/>
      <c r="H202" s="229">
        <v>77</v>
      </c>
      <c r="I202" s="230"/>
      <c r="J202" s="15"/>
      <c r="K202" s="15"/>
      <c r="L202" s="226"/>
      <c r="M202" s="247"/>
      <c r="N202" s="248"/>
      <c r="O202" s="248"/>
      <c r="P202" s="248"/>
      <c r="Q202" s="248"/>
      <c r="R202" s="248"/>
      <c r="S202" s="248"/>
      <c r="T202" s="249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T202" s="227" t="s">
        <v>194</v>
      </c>
      <c r="AU202" s="227" t="s">
        <v>84</v>
      </c>
      <c r="AV202" s="15" t="s">
        <v>191</v>
      </c>
      <c r="AW202" s="15" t="s">
        <v>32</v>
      </c>
      <c r="AX202" s="15" t="s">
        <v>84</v>
      </c>
      <c r="AY202" s="227" t="s">
        <v>185</v>
      </c>
    </row>
    <row r="203" s="2" customFormat="1" ht="6.96" customHeight="1">
      <c r="A203" s="38"/>
      <c r="B203" s="60"/>
      <c r="C203" s="61"/>
      <c r="D203" s="61"/>
      <c r="E203" s="61"/>
      <c r="F203" s="61"/>
      <c r="G203" s="61"/>
      <c r="H203" s="61"/>
      <c r="I203" s="61"/>
      <c r="J203" s="61"/>
      <c r="K203" s="61"/>
      <c r="L203" s="39"/>
      <c r="M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</row>
  </sheetData>
  <autoFilter ref="C122:K202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1:H111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112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84</v>
      </c>
    </row>
    <row r="4" s="1" customFormat="1" ht="24.96" customHeight="1">
      <c r="B4" s="22"/>
      <c r="D4" s="23" t="s">
        <v>130</v>
      </c>
      <c r="L4" s="22"/>
      <c r="M4" s="129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30" t="str">
        <f>'Rekapitulace stavby'!K6</f>
        <v>Bytový dům Líbeznice, Martinova 142</v>
      </c>
      <c r="F7" s="32"/>
      <c r="G7" s="32"/>
      <c r="H7" s="32"/>
      <c r="L7" s="22"/>
    </row>
    <row r="8">
      <c r="B8" s="22"/>
      <c r="D8" s="32" t="s">
        <v>131</v>
      </c>
      <c r="L8" s="22"/>
    </row>
    <row r="9" s="1" customFormat="1" ht="16.5" customHeight="1">
      <c r="B9" s="22"/>
      <c r="E9" s="130" t="s">
        <v>4341</v>
      </c>
      <c r="F9" s="1"/>
      <c r="G9" s="1"/>
      <c r="H9" s="1"/>
      <c r="L9" s="22"/>
    </row>
    <row r="10" s="1" customFormat="1" ht="12" customHeight="1">
      <c r="B10" s="22"/>
      <c r="D10" s="32" t="s">
        <v>3886</v>
      </c>
      <c r="L10" s="22"/>
    </row>
    <row r="11" s="2" customFormat="1" ht="16.5" customHeight="1">
      <c r="A11" s="38"/>
      <c r="B11" s="39"/>
      <c r="C11" s="38"/>
      <c r="D11" s="38"/>
      <c r="E11" s="135" t="s">
        <v>4947</v>
      </c>
      <c r="F11" s="38"/>
      <c r="G11" s="38"/>
      <c r="H11" s="38"/>
      <c r="I11" s="38"/>
      <c r="J11" s="38"/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39"/>
      <c r="C12" s="38"/>
      <c r="D12" s="32" t="s">
        <v>4948</v>
      </c>
      <c r="E12" s="38"/>
      <c r="F12" s="38"/>
      <c r="G12" s="38"/>
      <c r="H12" s="38"/>
      <c r="I12" s="38"/>
      <c r="J12" s="38"/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6.5" customHeight="1">
      <c r="A13" s="38"/>
      <c r="B13" s="39"/>
      <c r="C13" s="38"/>
      <c r="D13" s="38"/>
      <c r="E13" s="67" t="s">
        <v>4949</v>
      </c>
      <c r="F13" s="38"/>
      <c r="G13" s="38"/>
      <c r="H13" s="38"/>
      <c r="I13" s="38"/>
      <c r="J13" s="38"/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>
      <c r="A14" s="38"/>
      <c r="B14" s="39"/>
      <c r="C14" s="38"/>
      <c r="D14" s="38"/>
      <c r="E14" s="38"/>
      <c r="F14" s="38"/>
      <c r="G14" s="38"/>
      <c r="H14" s="38"/>
      <c r="I14" s="38"/>
      <c r="J14" s="38"/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2" customHeight="1">
      <c r="A15" s="38"/>
      <c r="B15" s="39"/>
      <c r="C15" s="38"/>
      <c r="D15" s="32" t="s">
        <v>18</v>
      </c>
      <c r="E15" s="38"/>
      <c r="F15" s="27" t="s">
        <v>1</v>
      </c>
      <c r="G15" s="38"/>
      <c r="H15" s="38"/>
      <c r="I15" s="32" t="s">
        <v>19</v>
      </c>
      <c r="J15" s="27" t="s">
        <v>1</v>
      </c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39"/>
      <c r="C16" s="38"/>
      <c r="D16" s="32" t="s">
        <v>20</v>
      </c>
      <c r="E16" s="38"/>
      <c r="F16" s="27" t="s">
        <v>4343</v>
      </c>
      <c r="G16" s="38"/>
      <c r="H16" s="38"/>
      <c r="I16" s="32" t="s">
        <v>22</v>
      </c>
      <c r="J16" s="69" t="str">
        <f>'Rekapitulace stavby'!AN8</f>
        <v>3. 11. 2025</v>
      </c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0.8" customHeight="1">
      <c r="A17" s="38"/>
      <c r="B17" s="39"/>
      <c r="C17" s="38"/>
      <c r="D17" s="38"/>
      <c r="E17" s="38"/>
      <c r="F17" s="38"/>
      <c r="G17" s="38"/>
      <c r="H17" s="38"/>
      <c r="I17" s="38"/>
      <c r="J17" s="38"/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2" customHeight="1">
      <c r="A18" s="38"/>
      <c r="B18" s="39"/>
      <c r="C18" s="38"/>
      <c r="D18" s="32" t="s">
        <v>24</v>
      </c>
      <c r="E18" s="38"/>
      <c r="F18" s="38"/>
      <c r="G18" s="38"/>
      <c r="H18" s="38"/>
      <c r="I18" s="32" t="s">
        <v>25</v>
      </c>
      <c r="J18" s="27" t="s">
        <v>1</v>
      </c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8" customHeight="1">
      <c r="A19" s="38"/>
      <c r="B19" s="39"/>
      <c r="C19" s="38"/>
      <c r="D19" s="38"/>
      <c r="E19" s="27" t="s">
        <v>26</v>
      </c>
      <c r="F19" s="38"/>
      <c r="G19" s="38"/>
      <c r="H19" s="38"/>
      <c r="I19" s="32" t="s">
        <v>27</v>
      </c>
      <c r="J19" s="27" t="s">
        <v>1</v>
      </c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6.96" customHeight="1">
      <c r="A20" s="38"/>
      <c r="B20" s="39"/>
      <c r="C20" s="38"/>
      <c r="D20" s="38"/>
      <c r="E20" s="38"/>
      <c r="F20" s="38"/>
      <c r="G20" s="38"/>
      <c r="H20" s="38"/>
      <c r="I20" s="38"/>
      <c r="J20" s="38"/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2" customHeight="1">
      <c r="A21" s="38"/>
      <c r="B21" s="39"/>
      <c r="C21" s="38"/>
      <c r="D21" s="32" t="s">
        <v>28</v>
      </c>
      <c r="E21" s="38"/>
      <c r="F21" s="38"/>
      <c r="G21" s="38"/>
      <c r="H21" s="38"/>
      <c r="I21" s="32" t="s">
        <v>25</v>
      </c>
      <c r="J21" s="33" t="str">
        <f>'Rekapitulace stavby'!AN13</f>
        <v>Vyplň údaj</v>
      </c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8" customHeight="1">
      <c r="A22" s="38"/>
      <c r="B22" s="39"/>
      <c r="C22" s="38"/>
      <c r="D22" s="38"/>
      <c r="E22" s="33" t="str">
        <f>'Rekapitulace stavby'!E14</f>
        <v>Vyplň údaj</v>
      </c>
      <c r="F22" s="27"/>
      <c r="G22" s="27"/>
      <c r="H22" s="27"/>
      <c r="I22" s="32" t="s">
        <v>27</v>
      </c>
      <c r="J22" s="33" t="str">
        <f>'Rekapitulace stavby'!AN14</f>
        <v>Vyplň údaj</v>
      </c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6.96" customHeight="1">
      <c r="A23" s="38"/>
      <c r="B23" s="39"/>
      <c r="C23" s="38"/>
      <c r="D23" s="38"/>
      <c r="E23" s="38"/>
      <c r="F23" s="38"/>
      <c r="G23" s="38"/>
      <c r="H23" s="38"/>
      <c r="I23" s="38"/>
      <c r="J23" s="38"/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2" customHeight="1">
      <c r="A24" s="38"/>
      <c r="B24" s="39"/>
      <c r="C24" s="38"/>
      <c r="D24" s="32" t="s">
        <v>30</v>
      </c>
      <c r="E24" s="38"/>
      <c r="F24" s="38"/>
      <c r="G24" s="38"/>
      <c r="H24" s="38"/>
      <c r="I24" s="32" t="s">
        <v>25</v>
      </c>
      <c r="J24" s="27" t="s">
        <v>1</v>
      </c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8" customHeight="1">
      <c r="A25" s="38"/>
      <c r="B25" s="39"/>
      <c r="C25" s="38"/>
      <c r="D25" s="38"/>
      <c r="E25" s="27" t="s">
        <v>26</v>
      </c>
      <c r="F25" s="38"/>
      <c r="G25" s="38"/>
      <c r="H25" s="38"/>
      <c r="I25" s="32" t="s">
        <v>27</v>
      </c>
      <c r="J25" s="27" t="s">
        <v>1</v>
      </c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6.96" customHeight="1">
      <c r="A26" s="38"/>
      <c r="B26" s="39"/>
      <c r="C26" s="38"/>
      <c r="D26" s="38"/>
      <c r="E26" s="38"/>
      <c r="F26" s="38"/>
      <c r="G26" s="38"/>
      <c r="H26" s="38"/>
      <c r="I26" s="38"/>
      <c r="J26" s="38"/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12" customHeight="1">
      <c r="A27" s="38"/>
      <c r="B27" s="39"/>
      <c r="C27" s="38"/>
      <c r="D27" s="32" t="s">
        <v>33</v>
      </c>
      <c r="E27" s="38"/>
      <c r="F27" s="38"/>
      <c r="G27" s="38"/>
      <c r="H27" s="38"/>
      <c r="I27" s="32" t="s">
        <v>25</v>
      </c>
      <c r="J27" s="27" t="s">
        <v>1</v>
      </c>
      <c r="K27" s="38"/>
      <c r="L27" s="55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8" customHeight="1">
      <c r="A28" s="38"/>
      <c r="B28" s="39"/>
      <c r="C28" s="38"/>
      <c r="D28" s="38"/>
      <c r="E28" s="27" t="s">
        <v>4344</v>
      </c>
      <c r="F28" s="38"/>
      <c r="G28" s="38"/>
      <c r="H28" s="38"/>
      <c r="I28" s="32" t="s">
        <v>27</v>
      </c>
      <c r="J28" s="27" t="s">
        <v>1</v>
      </c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39"/>
      <c r="C29" s="38"/>
      <c r="D29" s="38"/>
      <c r="E29" s="38"/>
      <c r="F29" s="38"/>
      <c r="G29" s="38"/>
      <c r="H29" s="38"/>
      <c r="I29" s="38"/>
      <c r="J29" s="38"/>
      <c r="K29" s="38"/>
      <c r="L29" s="55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12" customHeight="1">
      <c r="A30" s="38"/>
      <c r="B30" s="39"/>
      <c r="C30" s="38"/>
      <c r="D30" s="32" t="s">
        <v>35</v>
      </c>
      <c r="E30" s="38"/>
      <c r="F30" s="38"/>
      <c r="G30" s="38"/>
      <c r="H30" s="38"/>
      <c r="I30" s="38"/>
      <c r="J30" s="38"/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8" customFormat="1" ht="16.5" customHeight="1">
      <c r="A31" s="131"/>
      <c r="B31" s="132"/>
      <c r="C31" s="131"/>
      <c r="D31" s="131"/>
      <c r="E31" s="36" t="s">
        <v>1</v>
      </c>
      <c r="F31" s="36"/>
      <c r="G31" s="36"/>
      <c r="H31" s="36"/>
      <c r="I31" s="131"/>
      <c r="J31" s="131"/>
      <c r="K31" s="131"/>
      <c r="L31" s="133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</row>
    <row r="32" s="2" customFormat="1" ht="6.96" customHeight="1">
      <c r="A32" s="38"/>
      <c r="B32" s="39"/>
      <c r="C32" s="38"/>
      <c r="D32" s="38"/>
      <c r="E32" s="38"/>
      <c r="F32" s="38"/>
      <c r="G32" s="38"/>
      <c r="H32" s="38"/>
      <c r="I32" s="38"/>
      <c r="J32" s="38"/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39"/>
      <c r="C33" s="38"/>
      <c r="D33" s="90"/>
      <c r="E33" s="90"/>
      <c r="F33" s="90"/>
      <c r="G33" s="90"/>
      <c r="H33" s="90"/>
      <c r="I33" s="90"/>
      <c r="J33" s="90"/>
      <c r="K33" s="90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25.44" customHeight="1">
      <c r="A34" s="38"/>
      <c r="B34" s="39"/>
      <c r="C34" s="38"/>
      <c r="D34" s="134" t="s">
        <v>36</v>
      </c>
      <c r="E34" s="38"/>
      <c r="F34" s="38"/>
      <c r="G34" s="38"/>
      <c r="H34" s="38"/>
      <c r="I34" s="38"/>
      <c r="J34" s="96">
        <f>ROUND(J132, 2)</f>
        <v>0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6.96" customHeight="1">
      <c r="A35" s="38"/>
      <c r="B35" s="39"/>
      <c r="C35" s="38"/>
      <c r="D35" s="90"/>
      <c r="E35" s="90"/>
      <c r="F35" s="90"/>
      <c r="G35" s="90"/>
      <c r="H35" s="90"/>
      <c r="I35" s="90"/>
      <c r="J35" s="90"/>
      <c r="K35" s="90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39"/>
      <c r="C36" s="38"/>
      <c r="D36" s="38"/>
      <c r="E36" s="38"/>
      <c r="F36" s="43" t="s">
        <v>38</v>
      </c>
      <c r="G36" s="38"/>
      <c r="H36" s="38"/>
      <c r="I36" s="43" t="s">
        <v>37</v>
      </c>
      <c r="J36" s="43" t="s">
        <v>39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s="2" customFormat="1" ht="14.4" customHeight="1">
      <c r="A37" s="38"/>
      <c r="B37" s="39"/>
      <c r="C37" s="38"/>
      <c r="D37" s="135" t="s">
        <v>40</v>
      </c>
      <c r="E37" s="32" t="s">
        <v>41</v>
      </c>
      <c r="F37" s="136">
        <f>ROUND((SUM(BE132:BE387)),  2)</f>
        <v>0</v>
      </c>
      <c r="G37" s="38"/>
      <c r="H37" s="38"/>
      <c r="I37" s="137">
        <v>0.20999999999999999</v>
      </c>
      <c r="J37" s="136">
        <f>ROUND(((SUM(BE132:BE387))*I37),  2)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14.4" customHeight="1">
      <c r="A38" s="38"/>
      <c r="B38" s="39"/>
      <c r="C38" s="38"/>
      <c r="D38" s="38"/>
      <c r="E38" s="32" t="s">
        <v>42</v>
      </c>
      <c r="F38" s="136">
        <f>ROUND((SUM(BF132:BF387)),  2)</f>
        <v>0</v>
      </c>
      <c r="G38" s="38"/>
      <c r="H38" s="38"/>
      <c r="I38" s="137">
        <v>0.12</v>
      </c>
      <c r="J38" s="136">
        <f>ROUND(((SUM(BF132:BF387))*I38),  2)</f>
        <v>0</v>
      </c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39"/>
      <c r="C39" s="38"/>
      <c r="D39" s="38"/>
      <c r="E39" s="32" t="s">
        <v>43</v>
      </c>
      <c r="F39" s="136">
        <f>ROUND((SUM(BG132:BG387)),  2)</f>
        <v>0</v>
      </c>
      <c r="G39" s="38"/>
      <c r="H39" s="38"/>
      <c r="I39" s="137">
        <v>0.20999999999999999</v>
      </c>
      <c r="J39" s="136">
        <f>0</f>
        <v>0</v>
      </c>
      <c r="K39" s="38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14.4" customHeight="1">
      <c r="A40" s="38"/>
      <c r="B40" s="39"/>
      <c r="C40" s="38"/>
      <c r="D40" s="38"/>
      <c r="E40" s="32" t="s">
        <v>44</v>
      </c>
      <c r="F40" s="136">
        <f>ROUND((SUM(BH132:BH387)),  2)</f>
        <v>0</v>
      </c>
      <c r="G40" s="38"/>
      <c r="H40" s="38"/>
      <c r="I40" s="137">
        <v>0.12</v>
      </c>
      <c r="J40" s="136">
        <f>0</f>
        <v>0</v>
      </c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2" customFormat="1" ht="14.4" customHeight="1">
      <c r="A41" s="38"/>
      <c r="B41" s="39"/>
      <c r="C41" s="38"/>
      <c r="D41" s="38"/>
      <c r="E41" s="32" t="s">
        <v>45</v>
      </c>
      <c r="F41" s="136">
        <f>ROUND((SUM(BI132:BI387)),  2)</f>
        <v>0</v>
      </c>
      <c r="G41" s="38"/>
      <c r="H41" s="38"/>
      <c r="I41" s="137">
        <v>0</v>
      </c>
      <c r="J41" s="136">
        <f>0</f>
        <v>0</v>
      </c>
      <c r="K41" s="38"/>
      <c r="L41" s="55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6.96" customHeight="1">
      <c r="A42" s="38"/>
      <c r="B42" s="39"/>
      <c r="C42" s="38"/>
      <c r="D42" s="38"/>
      <c r="E42" s="38"/>
      <c r="F42" s="38"/>
      <c r="G42" s="38"/>
      <c r="H42" s="38"/>
      <c r="I42" s="38"/>
      <c r="J42" s="38"/>
      <c r="K42" s="38"/>
      <c r="L42" s="55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2" customFormat="1" ht="25.44" customHeight="1">
      <c r="A43" s="38"/>
      <c r="B43" s="39"/>
      <c r="C43" s="138"/>
      <c r="D43" s="139" t="s">
        <v>46</v>
      </c>
      <c r="E43" s="81"/>
      <c r="F43" s="81"/>
      <c r="G43" s="140" t="s">
        <v>47</v>
      </c>
      <c r="H43" s="141" t="s">
        <v>48</v>
      </c>
      <c r="I43" s="81"/>
      <c r="J43" s="142">
        <f>SUM(J34:J41)</f>
        <v>0</v>
      </c>
      <c r="K43" s="143"/>
      <c r="L43" s="55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</row>
    <row r="44" s="2" customFormat="1" ht="14.4" customHeight="1">
      <c r="A44" s="38"/>
      <c r="B44" s="39"/>
      <c r="C44" s="38"/>
      <c r="D44" s="38"/>
      <c r="E44" s="38"/>
      <c r="F44" s="38"/>
      <c r="G44" s="38"/>
      <c r="H44" s="38"/>
      <c r="I44" s="38"/>
      <c r="J44" s="38"/>
      <c r="K44" s="38"/>
      <c r="L44" s="55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49</v>
      </c>
      <c r="E50" s="57"/>
      <c r="F50" s="57"/>
      <c r="G50" s="56" t="s">
        <v>50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51</v>
      </c>
      <c r="E61" s="41"/>
      <c r="F61" s="144" t="s">
        <v>52</v>
      </c>
      <c r="G61" s="58" t="s">
        <v>51</v>
      </c>
      <c r="H61" s="41"/>
      <c r="I61" s="41"/>
      <c r="J61" s="145" t="s">
        <v>52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53</v>
      </c>
      <c r="E65" s="59"/>
      <c r="F65" s="59"/>
      <c r="G65" s="56" t="s">
        <v>54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51</v>
      </c>
      <c r="E76" s="41"/>
      <c r="F76" s="144" t="s">
        <v>52</v>
      </c>
      <c r="G76" s="58" t="s">
        <v>51</v>
      </c>
      <c r="H76" s="41"/>
      <c r="I76" s="41"/>
      <c r="J76" s="145" t="s">
        <v>52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133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30" t="str">
        <f>E7</f>
        <v>Bytový dům Líbeznice, Martinova 142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2"/>
      <c r="C86" s="32" t="s">
        <v>131</v>
      </c>
      <c r="L86" s="22"/>
    </row>
    <row r="87" s="1" customFormat="1" ht="16.5" customHeight="1">
      <c r="B87" s="22"/>
      <c r="E87" s="130" t="s">
        <v>4341</v>
      </c>
      <c r="F87" s="1"/>
      <c r="G87" s="1"/>
      <c r="H87" s="1"/>
      <c r="L87" s="22"/>
    </row>
    <row r="88" s="1" customFormat="1" ht="12" customHeight="1">
      <c r="B88" s="22"/>
      <c r="C88" s="32" t="s">
        <v>3886</v>
      </c>
      <c r="L88" s="22"/>
    </row>
    <row r="89" s="2" customFormat="1" ht="16.5" customHeight="1">
      <c r="A89" s="38"/>
      <c r="B89" s="39"/>
      <c r="C89" s="38"/>
      <c r="D89" s="38"/>
      <c r="E89" s="135" t="s">
        <v>4947</v>
      </c>
      <c r="F89" s="38"/>
      <c r="G89" s="38"/>
      <c r="H89" s="38"/>
      <c r="I89" s="38"/>
      <c r="J89" s="38"/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12" customHeight="1">
      <c r="A90" s="38"/>
      <c r="B90" s="39"/>
      <c r="C90" s="32" t="s">
        <v>4948</v>
      </c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6.5" customHeight="1">
      <c r="A91" s="38"/>
      <c r="B91" s="39"/>
      <c r="C91" s="38"/>
      <c r="D91" s="38"/>
      <c r="E91" s="67" t="str">
        <f>E13</f>
        <v>a - Společné prostory</v>
      </c>
      <c r="F91" s="38"/>
      <c r="G91" s="38"/>
      <c r="H91" s="38"/>
      <c r="I91" s="38"/>
      <c r="J91" s="38"/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38"/>
      <c r="D92" s="38"/>
      <c r="E92" s="38"/>
      <c r="F92" s="38"/>
      <c r="G92" s="38"/>
      <c r="H92" s="38"/>
      <c r="I92" s="38"/>
      <c r="J92" s="38"/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2" customHeight="1">
      <c r="A93" s="38"/>
      <c r="B93" s="39"/>
      <c r="C93" s="32" t="s">
        <v>20</v>
      </c>
      <c r="D93" s="38"/>
      <c r="E93" s="38"/>
      <c r="F93" s="27" t="str">
        <f>F16</f>
        <v>Líbeznice</v>
      </c>
      <c r="G93" s="38"/>
      <c r="H93" s="38"/>
      <c r="I93" s="32" t="s">
        <v>22</v>
      </c>
      <c r="J93" s="69" t="str">
        <f>IF(J16="","",J16)</f>
        <v>3. 11. 2025</v>
      </c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6.96" customHeight="1">
      <c r="A94" s="38"/>
      <c r="B94" s="39"/>
      <c r="C94" s="38"/>
      <c r="D94" s="38"/>
      <c r="E94" s="38"/>
      <c r="F94" s="38"/>
      <c r="G94" s="38"/>
      <c r="H94" s="38"/>
      <c r="I94" s="38"/>
      <c r="J94" s="38"/>
      <c r="K94" s="38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5.15" customHeight="1">
      <c r="A95" s="38"/>
      <c r="B95" s="39"/>
      <c r="C95" s="32" t="s">
        <v>24</v>
      </c>
      <c r="D95" s="38"/>
      <c r="E95" s="38"/>
      <c r="F95" s="27" t="str">
        <f>E19</f>
        <v xml:space="preserve"> </v>
      </c>
      <c r="G95" s="38"/>
      <c r="H95" s="38"/>
      <c r="I95" s="32" t="s">
        <v>30</v>
      </c>
      <c r="J95" s="36" t="str">
        <f>E25</f>
        <v xml:space="preserve"> </v>
      </c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15.15" customHeight="1">
      <c r="A96" s="38"/>
      <c r="B96" s="39"/>
      <c r="C96" s="32" t="s">
        <v>28</v>
      </c>
      <c r="D96" s="38"/>
      <c r="E96" s="38"/>
      <c r="F96" s="27" t="str">
        <f>IF(E22="","",E22)</f>
        <v>Vyplň údaj</v>
      </c>
      <c r="G96" s="38"/>
      <c r="H96" s="38"/>
      <c r="I96" s="32" t="s">
        <v>33</v>
      </c>
      <c r="J96" s="36" t="str">
        <f>E28</f>
        <v>Krajovský</v>
      </c>
      <c r="K96" s="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38"/>
      <c r="D97" s="38"/>
      <c r="E97" s="38"/>
      <c r="F97" s="38"/>
      <c r="G97" s="38"/>
      <c r="H97" s="38"/>
      <c r="I97" s="38"/>
      <c r="J97" s="38"/>
      <c r="K97" s="38"/>
      <c r="L97" s="55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9.28" customHeight="1">
      <c r="A98" s="38"/>
      <c r="B98" s="39"/>
      <c r="C98" s="146" t="s">
        <v>134</v>
      </c>
      <c r="D98" s="138"/>
      <c r="E98" s="138"/>
      <c r="F98" s="138"/>
      <c r="G98" s="138"/>
      <c r="H98" s="138"/>
      <c r="I98" s="138"/>
      <c r="J98" s="147" t="s">
        <v>135</v>
      </c>
      <c r="K98" s="138"/>
      <c r="L98" s="55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</row>
    <row r="99" s="2" customFormat="1" ht="10.32" customHeight="1">
      <c r="A99" s="38"/>
      <c r="B99" s="39"/>
      <c r="C99" s="38"/>
      <c r="D99" s="38"/>
      <c r="E99" s="38"/>
      <c r="F99" s="38"/>
      <c r="G99" s="38"/>
      <c r="H99" s="38"/>
      <c r="I99" s="38"/>
      <c r="J99" s="38"/>
      <c r="K99" s="38"/>
      <c r="L99" s="55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</row>
    <row r="100" s="2" customFormat="1" ht="22.8" customHeight="1">
      <c r="A100" s="38"/>
      <c r="B100" s="39"/>
      <c r="C100" s="148" t="s">
        <v>136</v>
      </c>
      <c r="D100" s="38"/>
      <c r="E100" s="38"/>
      <c r="F100" s="38"/>
      <c r="G100" s="38"/>
      <c r="H100" s="38"/>
      <c r="I100" s="38"/>
      <c r="J100" s="96">
        <f>J132</f>
        <v>0</v>
      </c>
      <c r="K100" s="38"/>
      <c r="L100" s="55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U100" s="19" t="s">
        <v>137</v>
      </c>
    </row>
    <row r="101" s="9" customFormat="1" ht="24.96" customHeight="1">
      <c r="A101" s="9"/>
      <c r="B101" s="149"/>
      <c r="C101" s="9"/>
      <c r="D101" s="150" t="s">
        <v>149</v>
      </c>
      <c r="E101" s="151"/>
      <c r="F101" s="151"/>
      <c r="G101" s="151"/>
      <c r="H101" s="151"/>
      <c r="I101" s="151"/>
      <c r="J101" s="152">
        <f>J133</f>
        <v>0</v>
      </c>
      <c r="K101" s="9"/>
      <c r="L101" s="14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53"/>
      <c r="C102" s="10"/>
      <c r="D102" s="154" t="s">
        <v>4950</v>
      </c>
      <c r="E102" s="155"/>
      <c r="F102" s="155"/>
      <c r="G102" s="155"/>
      <c r="H102" s="155"/>
      <c r="I102" s="155"/>
      <c r="J102" s="156">
        <f>J134</f>
        <v>0</v>
      </c>
      <c r="K102" s="10"/>
      <c r="L102" s="153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53"/>
      <c r="C103" s="10"/>
      <c r="D103" s="154" t="s">
        <v>4951</v>
      </c>
      <c r="E103" s="155"/>
      <c r="F103" s="155"/>
      <c r="G103" s="155"/>
      <c r="H103" s="155"/>
      <c r="I103" s="155"/>
      <c r="J103" s="156">
        <f>J279</f>
        <v>0</v>
      </c>
      <c r="K103" s="10"/>
      <c r="L103" s="153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49"/>
      <c r="C104" s="9"/>
      <c r="D104" s="150" t="s">
        <v>4952</v>
      </c>
      <c r="E104" s="151"/>
      <c r="F104" s="151"/>
      <c r="G104" s="151"/>
      <c r="H104" s="151"/>
      <c r="I104" s="151"/>
      <c r="J104" s="152">
        <f>J293</f>
        <v>0</v>
      </c>
      <c r="K104" s="9"/>
      <c r="L104" s="14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53"/>
      <c r="C105" s="10"/>
      <c r="D105" s="154" t="s">
        <v>4953</v>
      </c>
      <c r="E105" s="155"/>
      <c r="F105" s="155"/>
      <c r="G105" s="155"/>
      <c r="H105" s="155"/>
      <c r="I105" s="155"/>
      <c r="J105" s="156">
        <f>J294</f>
        <v>0</v>
      </c>
      <c r="K105" s="10"/>
      <c r="L105" s="153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53"/>
      <c r="C106" s="10"/>
      <c r="D106" s="154" t="s">
        <v>4954</v>
      </c>
      <c r="E106" s="155"/>
      <c r="F106" s="155"/>
      <c r="G106" s="155"/>
      <c r="H106" s="155"/>
      <c r="I106" s="155"/>
      <c r="J106" s="156">
        <f>J323</f>
        <v>0</v>
      </c>
      <c r="K106" s="10"/>
      <c r="L106" s="153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9" customFormat="1" ht="24.96" customHeight="1">
      <c r="A107" s="9"/>
      <c r="B107" s="149"/>
      <c r="C107" s="9"/>
      <c r="D107" s="150" t="s">
        <v>169</v>
      </c>
      <c r="E107" s="151"/>
      <c r="F107" s="151"/>
      <c r="G107" s="151"/>
      <c r="H107" s="151"/>
      <c r="I107" s="151"/>
      <c r="J107" s="152">
        <f>J352</f>
        <v>0</v>
      </c>
      <c r="K107" s="9"/>
      <c r="L107" s="14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s="9" customFormat="1" ht="24.96" customHeight="1">
      <c r="A108" s="9"/>
      <c r="B108" s="149"/>
      <c r="C108" s="9"/>
      <c r="D108" s="150" t="s">
        <v>4350</v>
      </c>
      <c r="E108" s="151"/>
      <c r="F108" s="151"/>
      <c r="G108" s="151"/>
      <c r="H108" s="151"/>
      <c r="I108" s="151"/>
      <c r="J108" s="152">
        <f>J363</f>
        <v>0</v>
      </c>
      <c r="K108" s="9"/>
      <c r="L108" s="14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</row>
    <row r="109" s="2" customFormat="1" ht="21.84" customHeight="1">
      <c r="A109" s="38"/>
      <c r="B109" s="39"/>
      <c r="C109" s="38"/>
      <c r="D109" s="38"/>
      <c r="E109" s="38"/>
      <c r="F109" s="38"/>
      <c r="G109" s="38"/>
      <c r="H109" s="38"/>
      <c r="I109" s="38"/>
      <c r="J109" s="38"/>
      <c r="K109" s="38"/>
      <c r="L109" s="55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6.96" customHeight="1">
      <c r="A110" s="38"/>
      <c r="B110" s="60"/>
      <c r="C110" s="61"/>
      <c r="D110" s="61"/>
      <c r="E110" s="61"/>
      <c r="F110" s="61"/>
      <c r="G110" s="61"/>
      <c r="H110" s="61"/>
      <c r="I110" s="61"/>
      <c r="J110" s="61"/>
      <c r="K110" s="61"/>
      <c r="L110" s="55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4" s="2" customFormat="1" ht="6.96" customHeight="1">
      <c r="A114" s="38"/>
      <c r="B114" s="62"/>
      <c r="C114" s="63"/>
      <c r="D114" s="63"/>
      <c r="E114" s="63"/>
      <c r="F114" s="63"/>
      <c r="G114" s="63"/>
      <c r="H114" s="63"/>
      <c r="I114" s="63"/>
      <c r="J114" s="63"/>
      <c r="K114" s="63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24.96" customHeight="1">
      <c r="A115" s="38"/>
      <c r="B115" s="39"/>
      <c r="C115" s="23" t="s">
        <v>170</v>
      </c>
      <c r="D115" s="38"/>
      <c r="E115" s="38"/>
      <c r="F115" s="38"/>
      <c r="G115" s="38"/>
      <c r="H115" s="38"/>
      <c r="I115" s="38"/>
      <c r="J115" s="38"/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38"/>
      <c r="D116" s="38"/>
      <c r="E116" s="38"/>
      <c r="F116" s="38"/>
      <c r="G116" s="38"/>
      <c r="H116" s="38"/>
      <c r="I116" s="38"/>
      <c r="J116" s="38"/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16</v>
      </c>
      <c r="D117" s="38"/>
      <c r="E117" s="38"/>
      <c r="F117" s="38"/>
      <c r="G117" s="38"/>
      <c r="H117" s="38"/>
      <c r="I117" s="38"/>
      <c r="J117" s="38"/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6.5" customHeight="1">
      <c r="A118" s="38"/>
      <c r="B118" s="39"/>
      <c r="C118" s="38"/>
      <c r="D118" s="38"/>
      <c r="E118" s="130" t="str">
        <f>E7</f>
        <v>Bytový dům Líbeznice, Martinova 142</v>
      </c>
      <c r="F118" s="32"/>
      <c r="G118" s="32"/>
      <c r="H118" s="32"/>
      <c r="I118" s="38"/>
      <c r="J118" s="38"/>
      <c r="K118" s="38"/>
      <c r="L118" s="55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1" customFormat="1" ht="12" customHeight="1">
      <c r="B119" s="22"/>
      <c r="C119" s="32" t="s">
        <v>131</v>
      </c>
      <c r="L119" s="22"/>
    </row>
    <row r="120" s="1" customFormat="1" ht="16.5" customHeight="1">
      <c r="B120" s="22"/>
      <c r="E120" s="130" t="s">
        <v>4341</v>
      </c>
      <c r="F120" s="1"/>
      <c r="G120" s="1"/>
      <c r="H120" s="1"/>
      <c r="L120" s="22"/>
    </row>
    <row r="121" s="1" customFormat="1" ht="12" customHeight="1">
      <c r="B121" s="22"/>
      <c r="C121" s="32" t="s">
        <v>3886</v>
      </c>
      <c r="L121" s="22"/>
    </row>
    <row r="122" s="2" customFormat="1" ht="16.5" customHeight="1">
      <c r="A122" s="38"/>
      <c r="B122" s="39"/>
      <c r="C122" s="38"/>
      <c r="D122" s="38"/>
      <c r="E122" s="135" t="s">
        <v>4947</v>
      </c>
      <c r="F122" s="38"/>
      <c r="G122" s="38"/>
      <c r="H122" s="38"/>
      <c r="I122" s="38"/>
      <c r="J122" s="38"/>
      <c r="K122" s="38"/>
      <c r="L122" s="55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2" customHeight="1">
      <c r="A123" s="38"/>
      <c r="B123" s="39"/>
      <c r="C123" s="32" t="s">
        <v>4948</v>
      </c>
      <c r="D123" s="38"/>
      <c r="E123" s="38"/>
      <c r="F123" s="38"/>
      <c r="G123" s="38"/>
      <c r="H123" s="38"/>
      <c r="I123" s="38"/>
      <c r="J123" s="38"/>
      <c r="K123" s="38"/>
      <c r="L123" s="55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6.5" customHeight="1">
      <c r="A124" s="38"/>
      <c r="B124" s="39"/>
      <c r="C124" s="38"/>
      <c r="D124" s="38"/>
      <c r="E124" s="67" t="str">
        <f>E13</f>
        <v>a - Společné prostory</v>
      </c>
      <c r="F124" s="38"/>
      <c r="G124" s="38"/>
      <c r="H124" s="38"/>
      <c r="I124" s="38"/>
      <c r="J124" s="38"/>
      <c r="K124" s="38"/>
      <c r="L124" s="55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6.96" customHeight="1">
      <c r="A125" s="38"/>
      <c r="B125" s="39"/>
      <c r="C125" s="38"/>
      <c r="D125" s="38"/>
      <c r="E125" s="38"/>
      <c r="F125" s="38"/>
      <c r="G125" s="38"/>
      <c r="H125" s="38"/>
      <c r="I125" s="38"/>
      <c r="J125" s="38"/>
      <c r="K125" s="38"/>
      <c r="L125" s="55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12" customHeight="1">
      <c r="A126" s="38"/>
      <c r="B126" s="39"/>
      <c r="C126" s="32" t="s">
        <v>20</v>
      </c>
      <c r="D126" s="38"/>
      <c r="E126" s="38"/>
      <c r="F126" s="27" t="str">
        <f>F16</f>
        <v>Líbeznice</v>
      </c>
      <c r="G126" s="38"/>
      <c r="H126" s="38"/>
      <c r="I126" s="32" t="s">
        <v>22</v>
      </c>
      <c r="J126" s="69" t="str">
        <f>IF(J16="","",J16)</f>
        <v>3. 11. 2025</v>
      </c>
      <c r="K126" s="38"/>
      <c r="L126" s="55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6.96" customHeight="1">
      <c r="A127" s="38"/>
      <c r="B127" s="39"/>
      <c r="C127" s="38"/>
      <c r="D127" s="38"/>
      <c r="E127" s="38"/>
      <c r="F127" s="38"/>
      <c r="G127" s="38"/>
      <c r="H127" s="38"/>
      <c r="I127" s="38"/>
      <c r="J127" s="38"/>
      <c r="K127" s="38"/>
      <c r="L127" s="55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2" customFormat="1" ht="15.15" customHeight="1">
      <c r="A128" s="38"/>
      <c r="B128" s="39"/>
      <c r="C128" s="32" t="s">
        <v>24</v>
      </c>
      <c r="D128" s="38"/>
      <c r="E128" s="38"/>
      <c r="F128" s="27" t="str">
        <f>E19</f>
        <v xml:space="preserve"> </v>
      </c>
      <c r="G128" s="38"/>
      <c r="H128" s="38"/>
      <c r="I128" s="32" t="s">
        <v>30</v>
      </c>
      <c r="J128" s="36" t="str">
        <f>E25</f>
        <v xml:space="preserve"> </v>
      </c>
      <c r="K128" s="38"/>
      <c r="L128" s="55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2" customFormat="1" ht="15.15" customHeight="1">
      <c r="A129" s="38"/>
      <c r="B129" s="39"/>
      <c r="C129" s="32" t="s">
        <v>28</v>
      </c>
      <c r="D129" s="38"/>
      <c r="E129" s="38"/>
      <c r="F129" s="27" t="str">
        <f>IF(E22="","",E22)</f>
        <v>Vyplň údaj</v>
      </c>
      <c r="G129" s="38"/>
      <c r="H129" s="38"/>
      <c r="I129" s="32" t="s">
        <v>33</v>
      </c>
      <c r="J129" s="36" t="str">
        <f>E28</f>
        <v>Krajovský</v>
      </c>
      <c r="K129" s="38"/>
      <c r="L129" s="55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="2" customFormat="1" ht="10.32" customHeight="1">
      <c r="A130" s="38"/>
      <c r="B130" s="39"/>
      <c r="C130" s="38"/>
      <c r="D130" s="38"/>
      <c r="E130" s="38"/>
      <c r="F130" s="38"/>
      <c r="G130" s="38"/>
      <c r="H130" s="38"/>
      <c r="I130" s="38"/>
      <c r="J130" s="38"/>
      <c r="K130" s="38"/>
      <c r="L130" s="55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</row>
    <row r="131" s="11" customFormat="1" ht="29.28" customHeight="1">
      <c r="A131" s="157"/>
      <c r="B131" s="158"/>
      <c r="C131" s="159" t="s">
        <v>171</v>
      </c>
      <c r="D131" s="160" t="s">
        <v>61</v>
      </c>
      <c r="E131" s="160" t="s">
        <v>57</v>
      </c>
      <c r="F131" s="160" t="s">
        <v>58</v>
      </c>
      <c r="G131" s="160" t="s">
        <v>172</v>
      </c>
      <c r="H131" s="160" t="s">
        <v>173</v>
      </c>
      <c r="I131" s="160" t="s">
        <v>174</v>
      </c>
      <c r="J131" s="160" t="s">
        <v>135</v>
      </c>
      <c r="K131" s="161" t="s">
        <v>175</v>
      </c>
      <c r="L131" s="162"/>
      <c r="M131" s="86" t="s">
        <v>1</v>
      </c>
      <c r="N131" s="87" t="s">
        <v>40</v>
      </c>
      <c r="O131" s="87" t="s">
        <v>176</v>
      </c>
      <c r="P131" s="87" t="s">
        <v>177</v>
      </c>
      <c r="Q131" s="87" t="s">
        <v>178</v>
      </c>
      <c r="R131" s="87" t="s">
        <v>179</v>
      </c>
      <c r="S131" s="87" t="s">
        <v>180</v>
      </c>
      <c r="T131" s="88" t="s">
        <v>181</v>
      </c>
      <c r="U131" s="157"/>
      <c r="V131" s="157"/>
      <c r="W131" s="157"/>
      <c r="X131" s="157"/>
      <c r="Y131" s="157"/>
      <c r="Z131" s="157"/>
      <c r="AA131" s="157"/>
      <c r="AB131" s="157"/>
      <c r="AC131" s="157"/>
      <c r="AD131" s="157"/>
      <c r="AE131" s="157"/>
    </row>
    <row r="132" s="2" customFormat="1" ht="22.8" customHeight="1">
      <c r="A132" s="38"/>
      <c r="B132" s="39"/>
      <c r="C132" s="93" t="s">
        <v>182</v>
      </c>
      <c r="D132" s="38"/>
      <c r="E132" s="38"/>
      <c r="F132" s="38"/>
      <c r="G132" s="38"/>
      <c r="H132" s="38"/>
      <c r="I132" s="38"/>
      <c r="J132" s="163">
        <f>BK132</f>
        <v>0</v>
      </c>
      <c r="K132" s="38"/>
      <c r="L132" s="39"/>
      <c r="M132" s="89"/>
      <c r="N132" s="73"/>
      <c r="O132" s="90"/>
      <c r="P132" s="164">
        <f>P133+P293+P352+P363</f>
        <v>0</v>
      </c>
      <c r="Q132" s="90"/>
      <c r="R132" s="164">
        <f>R133+R293+R352+R363</f>
        <v>6.0624525</v>
      </c>
      <c r="S132" s="90"/>
      <c r="T132" s="165">
        <f>T133+T293+T352+T363</f>
        <v>1.4283999999999999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9" t="s">
        <v>75</v>
      </c>
      <c r="AU132" s="19" t="s">
        <v>137</v>
      </c>
      <c r="BK132" s="166">
        <f>BK133+BK293+BK352+BK363</f>
        <v>0</v>
      </c>
    </row>
    <row r="133" s="12" customFormat="1" ht="25.92" customHeight="1">
      <c r="A133" s="12"/>
      <c r="B133" s="167"/>
      <c r="C133" s="12"/>
      <c r="D133" s="168" t="s">
        <v>75</v>
      </c>
      <c r="E133" s="169" t="s">
        <v>1787</v>
      </c>
      <c r="F133" s="169" t="s">
        <v>1788</v>
      </c>
      <c r="G133" s="12"/>
      <c r="H133" s="12"/>
      <c r="I133" s="170"/>
      <c r="J133" s="171">
        <f>BK133</f>
        <v>0</v>
      </c>
      <c r="K133" s="12"/>
      <c r="L133" s="167"/>
      <c r="M133" s="172"/>
      <c r="N133" s="173"/>
      <c r="O133" s="173"/>
      <c r="P133" s="174">
        <f>P134+P279</f>
        <v>0</v>
      </c>
      <c r="Q133" s="173"/>
      <c r="R133" s="174">
        <f>R134+R279</f>
        <v>1.3525324999999997</v>
      </c>
      <c r="S133" s="173"/>
      <c r="T133" s="175">
        <f>T134+T279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168" t="s">
        <v>92</v>
      </c>
      <c r="AT133" s="176" t="s">
        <v>75</v>
      </c>
      <c r="AU133" s="176" t="s">
        <v>76</v>
      </c>
      <c r="AY133" s="168" t="s">
        <v>185</v>
      </c>
      <c r="BK133" s="177">
        <f>BK134+BK279</f>
        <v>0</v>
      </c>
    </row>
    <row r="134" s="12" customFormat="1" ht="22.8" customHeight="1">
      <c r="A134" s="12"/>
      <c r="B134" s="167"/>
      <c r="C134" s="12"/>
      <c r="D134" s="168" t="s">
        <v>75</v>
      </c>
      <c r="E134" s="178" t="s">
        <v>4955</v>
      </c>
      <c r="F134" s="178" t="s">
        <v>4956</v>
      </c>
      <c r="G134" s="12"/>
      <c r="H134" s="12"/>
      <c r="I134" s="170"/>
      <c r="J134" s="179">
        <f>BK134</f>
        <v>0</v>
      </c>
      <c r="K134" s="12"/>
      <c r="L134" s="167"/>
      <c r="M134" s="172"/>
      <c r="N134" s="173"/>
      <c r="O134" s="173"/>
      <c r="P134" s="174">
        <f>SUM(P135:P278)</f>
        <v>0</v>
      </c>
      <c r="Q134" s="173"/>
      <c r="R134" s="174">
        <f>SUM(R135:R278)</f>
        <v>1.3021324999999997</v>
      </c>
      <c r="S134" s="173"/>
      <c r="T134" s="175">
        <f>SUM(T135:T278)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168" t="s">
        <v>92</v>
      </c>
      <c r="AT134" s="176" t="s">
        <v>75</v>
      </c>
      <c r="AU134" s="176" t="s">
        <v>84</v>
      </c>
      <c r="AY134" s="168" t="s">
        <v>185</v>
      </c>
      <c r="BK134" s="177">
        <f>SUM(BK135:BK278)</f>
        <v>0</v>
      </c>
    </row>
    <row r="135" s="2" customFormat="1" ht="24.15" customHeight="1">
      <c r="A135" s="38"/>
      <c r="B135" s="180"/>
      <c r="C135" s="181" t="s">
        <v>84</v>
      </c>
      <c r="D135" s="181" t="s">
        <v>187</v>
      </c>
      <c r="E135" s="182" t="s">
        <v>4957</v>
      </c>
      <c r="F135" s="183" t="s">
        <v>4958</v>
      </c>
      <c r="G135" s="184" t="s">
        <v>584</v>
      </c>
      <c r="H135" s="185">
        <v>900</v>
      </c>
      <c r="I135" s="186"/>
      <c r="J135" s="187">
        <f>ROUND(I135*H135,2)</f>
        <v>0</v>
      </c>
      <c r="K135" s="183" t="s">
        <v>1</v>
      </c>
      <c r="L135" s="39"/>
      <c r="M135" s="188" t="s">
        <v>1</v>
      </c>
      <c r="N135" s="189" t="s">
        <v>42</v>
      </c>
      <c r="O135" s="77"/>
      <c r="P135" s="190">
        <f>O135*H135</f>
        <v>0</v>
      </c>
      <c r="Q135" s="190">
        <v>0</v>
      </c>
      <c r="R135" s="190">
        <f>Q135*H135</f>
        <v>0</v>
      </c>
      <c r="S135" s="190">
        <v>0</v>
      </c>
      <c r="T135" s="191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192" t="s">
        <v>301</v>
      </c>
      <c r="AT135" s="192" t="s">
        <v>187</v>
      </c>
      <c r="AU135" s="192" t="s">
        <v>92</v>
      </c>
      <c r="AY135" s="19" t="s">
        <v>185</v>
      </c>
      <c r="BE135" s="193">
        <f>IF(N135="základní",J135,0)</f>
        <v>0</v>
      </c>
      <c r="BF135" s="193">
        <f>IF(N135="snížená",J135,0)</f>
        <v>0</v>
      </c>
      <c r="BG135" s="193">
        <f>IF(N135="zákl. přenesená",J135,0)</f>
        <v>0</v>
      </c>
      <c r="BH135" s="193">
        <f>IF(N135="sníž. přenesená",J135,0)</f>
        <v>0</v>
      </c>
      <c r="BI135" s="193">
        <f>IF(N135="nulová",J135,0)</f>
        <v>0</v>
      </c>
      <c r="BJ135" s="19" t="s">
        <v>92</v>
      </c>
      <c r="BK135" s="193">
        <f>ROUND(I135*H135,2)</f>
        <v>0</v>
      </c>
      <c r="BL135" s="19" t="s">
        <v>301</v>
      </c>
      <c r="BM135" s="192" t="s">
        <v>4959</v>
      </c>
    </row>
    <row r="136" s="2" customFormat="1">
      <c r="A136" s="38"/>
      <c r="B136" s="39"/>
      <c r="C136" s="38"/>
      <c r="D136" s="194" t="s">
        <v>193</v>
      </c>
      <c r="E136" s="38"/>
      <c r="F136" s="195" t="s">
        <v>4958</v>
      </c>
      <c r="G136" s="38"/>
      <c r="H136" s="38"/>
      <c r="I136" s="196"/>
      <c r="J136" s="38"/>
      <c r="K136" s="38"/>
      <c r="L136" s="39"/>
      <c r="M136" s="197"/>
      <c r="N136" s="198"/>
      <c r="O136" s="77"/>
      <c r="P136" s="77"/>
      <c r="Q136" s="77"/>
      <c r="R136" s="77"/>
      <c r="S136" s="77"/>
      <c r="T136" s="7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9" t="s">
        <v>193</v>
      </c>
      <c r="AU136" s="19" t="s">
        <v>92</v>
      </c>
    </row>
    <row r="137" s="13" customFormat="1">
      <c r="A137" s="13"/>
      <c r="B137" s="199"/>
      <c r="C137" s="13"/>
      <c r="D137" s="194" t="s">
        <v>194</v>
      </c>
      <c r="E137" s="200" t="s">
        <v>1</v>
      </c>
      <c r="F137" s="201" t="s">
        <v>4960</v>
      </c>
      <c r="G137" s="13"/>
      <c r="H137" s="202">
        <v>900</v>
      </c>
      <c r="I137" s="203"/>
      <c r="J137" s="13"/>
      <c r="K137" s="13"/>
      <c r="L137" s="199"/>
      <c r="M137" s="204"/>
      <c r="N137" s="205"/>
      <c r="O137" s="205"/>
      <c r="P137" s="205"/>
      <c r="Q137" s="205"/>
      <c r="R137" s="205"/>
      <c r="S137" s="205"/>
      <c r="T137" s="206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00" t="s">
        <v>194</v>
      </c>
      <c r="AU137" s="200" t="s">
        <v>92</v>
      </c>
      <c r="AV137" s="13" t="s">
        <v>92</v>
      </c>
      <c r="AW137" s="13" t="s">
        <v>32</v>
      </c>
      <c r="AX137" s="13" t="s">
        <v>76</v>
      </c>
      <c r="AY137" s="200" t="s">
        <v>185</v>
      </c>
    </row>
    <row r="138" s="15" customFormat="1">
      <c r="A138" s="15"/>
      <c r="B138" s="226"/>
      <c r="C138" s="15"/>
      <c r="D138" s="194" t="s">
        <v>194</v>
      </c>
      <c r="E138" s="227" t="s">
        <v>1</v>
      </c>
      <c r="F138" s="228" t="s">
        <v>276</v>
      </c>
      <c r="G138" s="15"/>
      <c r="H138" s="229">
        <v>900</v>
      </c>
      <c r="I138" s="230"/>
      <c r="J138" s="15"/>
      <c r="K138" s="15"/>
      <c r="L138" s="226"/>
      <c r="M138" s="231"/>
      <c r="N138" s="232"/>
      <c r="O138" s="232"/>
      <c r="P138" s="232"/>
      <c r="Q138" s="232"/>
      <c r="R138" s="232"/>
      <c r="S138" s="232"/>
      <c r="T138" s="233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T138" s="227" t="s">
        <v>194</v>
      </c>
      <c r="AU138" s="227" t="s">
        <v>92</v>
      </c>
      <c r="AV138" s="15" t="s">
        <v>191</v>
      </c>
      <c r="AW138" s="15" t="s">
        <v>32</v>
      </c>
      <c r="AX138" s="15" t="s">
        <v>84</v>
      </c>
      <c r="AY138" s="227" t="s">
        <v>185</v>
      </c>
    </row>
    <row r="139" s="2" customFormat="1" ht="16.5" customHeight="1">
      <c r="A139" s="38"/>
      <c r="B139" s="180"/>
      <c r="C139" s="209" t="s">
        <v>92</v>
      </c>
      <c r="D139" s="209" t="s">
        <v>240</v>
      </c>
      <c r="E139" s="210" t="s">
        <v>4591</v>
      </c>
      <c r="F139" s="211" t="s">
        <v>4961</v>
      </c>
      <c r="G139" s="212" t="s">
        <v>584</v>
      </c>
      <c r="H139" s="213">
        <v>105</v>
      </c>
      <c r="I139" s="214"/>
      <c r="J139" s="215">
        <f>ROUND(I139*H139,2)</f>
        <v>0</v>
      </c>
      <c r="K139" s="211" t="s">
        <v>1</v>
      </c>
      <c r="L139" s="216"/>
      <c r="M139" s="217" t="s">
        <v>1</v>
      </c>
      <c r="N139" s="218" t="s">
        <v>42</v>
      </c>
      <c r="O139" s="77"/>
      <c r="P139" s="190">
        <f>O139*H139</f>
        <v>0</v>
      </c>
      <c r="Q139" s="190">
        <v>0</v>
      </c>
      <c r="R139" s="190">
        <f>Q139*H139</f>
        <v>0</v>
      </c>
      <c r="S139" s="190">
        <v>0</v>
      </c>
      <c r="T139" s="191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192" t="s">
        <v>414</v>
      </c>
      <c r="AT139" s="192" t="s">
        <v>240</v>
      </c>
      <c r="AU139" s="192" t="s">
        <v>92</v>
      </c>
      <c r="AY139" s="19" t="s">
        <v>185</v>
      </c>
      <c r="BE139" s="193">
        <f>IF(N139="základní",J139,0)</f>
        <v>0</v>
      </c>
      <c r="BF139" s="193">
        <f>IF(N139="snížená",J139,0)</f>
        <v>0</v>
      </c>
      <c r="BG139" s="193">
        <f>IF(N139="zákl. přenesená",J139,0)</f>
        <v>0</v>
      </c>
      <c r="BH139" s="193">
        <f>IF(N139="sníž. přenesená",J139,0)</f>
        <v>0</v>
      </c>
      <c r="BI139" s="193">
        <f>IF(N139="nulová",J139,0)</f>
        <v>0</v>
      </c>
      <c r="BJ139" s="19" t="s">
        <v>92</v>
      </c>
      <c r="BK139" s="193">
        <f>ROUND(I139*H139,2)</f>
        <v>0</v>
      </c>
      <c r="BL139" s="19" t="s">
        <v>301</v>
      </c>
      <c r="BM139" s="192" t="s">
        <v>4962</v>
      </c>
    </row>
    <row r="140" s="2" customFormat="1">
      <c r="A140" s="38"/>
      <c r="B140" s="39"/>
      <c r="C140" s="38"/>
      <c r="D140" s="194" t="s">
        <v>193</v>
      </c>
      <c r="E140" s="38"/>
      <c r="F140" s="195" t="s">
        <v>4961</v>
      </c>
      <c r="G140" s="38"/>
      <c r="H140" s="38"/>
      <c r="I140" s="196"/>
      <c r="J140" s="38"/>
      <c r="K140" s="38"/>
      <c r="L140" s="39"/>
      <c r="M140" s="197"/>
      <c r="N140" s="198"/>
      <c r="O140" s="77"/>
      <c r="P140" s="77"/>
      <c r="Q140" s="77"/>
      <c r="R140" s="77"/>
      <c r="S140" s="77"/>
      <c r="T140" s="7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9" t="s">
        <v>193</v>
      </c>
      <c r="AU140" s="19" t="s">
        <v>92</v>
      </c>
    </row>
    <row r="141" s="13" customFormat="1">
      <c r="A141" s="13"/>
      <c r="B141" s="199"/>
      <c r="C141" s="13"/>
      <c r="D141" s="194" t="s">
        <v>194</v>
      </c>
      <c r="E141" s="200" t="s">
        <v>1</v>
      </c>
      <c r="F141" s="201" t="s">
        <v>4963</v>
      </c>
      <c r="G141" s="13"/>
      <c r="H141" s="202">
        <v>105</v>
      </c>
      <c r="I141" s="203"/>
      <c r="J141" s="13"/>
      <c r="K141" s="13"/>
      <c r="L141" s="199"/>
      <c r="M141" s="204"/>
      <c r="N141" s="205"/>
      <c r="O141" s="205"/>
      <c r="P141" s="205"/>
      <c r="Q141" s="205"/>
      <c r="R141" s="205"/>
      <c r="S141" s="205"/>
      <c r="T141" s="206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00" t="s">
        <v>194</v>
      </c>
      <c r="AU141" s="200" t="s">
        <v>92</v>
      </c>
      <c r="AV141" s="13" t="s">
        <v>92</v>
      </c>
      <c r="AW141" s="13" t="s">
        <v>32</v>
      </c>
      <c r="AX141" s="13" t="s">
        <v>84</v>
      </c>
      <c r="AY141" s="200" t="s">
        <v>185</v>
      </c>
    </row>
    <row r="142" s="2" customFormat="1" ht="16.5" customHeight="1">
      <c r="A142" s="38"/>
      <c r="B142" s="180"/>
      <c r="C142" s="209" t="s">
        <v>111</v>
      </c>
      <c r="D142" s="209" t="s">
        <v>240</v>
      </c>
      <c r="E142" s="210" t="s">
        <v>4597</v>
      </c>
      <c r="F142" s="211" t="s">
        <v>4964</v>
      </c>
      <c r="G142" s="212" t="s">
        <v>584</v>
      </c>
      <c r="H142" s="213">
        <v>52.5</v>
      </c>
      <c r="I142" s="214"/>
      <c r="J142" s="215">
        <f>ROUND(I142*H142,2)</f>
        <v>0</v>
      </c>
      <c r="K142" s="211" t="s">
        <v>1</v>
      </c>
      <c r="L142" s="216"/>
      <c r="M142" s="217" t="s">
        <v>1</v>
      </c>
      <c r="N142" s="218" t="s">
        <v>42</v>
      </c>
      <c r="O142" s="77"/>
      <c r="P142" s="190">
        <f>O142*H142</f>
        <v>0</v>
      </c>
      <c r="Q142" s="190">
        <v>0</v>
      </c>
      <c r="R142" s="190">
        <f>Q142*H142</f>
        <v>0</v>
      </c>
      <c r="S142" s="190">
        <v>0</v>
      </c>
      <c r="T142" s="191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192" t="s">
        <v>414</v>
      </c>
      <c r="AT142" s="192" t="s">
        <v>240</v>
      </c>
      <c r="AU142" s="192" t="s">
        <v>92</v>
      </c>
      <c r="AY142" s="19" t="s">
        <v>185</v>
      </c>
      <c r="BE142" s="193">
        <f>IF(N142="základní",J142,0)</f>
        <v>0</v>
      </c>
      <c r="BF142" s="193">
        <f>IF(N142="snížená",J142,0)</f>
        <v>0</v>
      </c>
      <c r="BG142" s="193">
        <f>IF(N142="zákl. přenesená",J142,0)</f>
        <v>0</v>
      </c>
      <c r="BH142" s="193">
        <f>IF(N142="sníž. přenesená",J142,0)</f>
        <v>0</v>
      </c>
      <c r="BI142" s="193">
        <f>IF(N142="nulová",J142,0)</f>
        <v>0</v>
      </c>
      <c r="BJ142" s="19" t="s">
        <v>92</v>
      </c>
      <c r="BK142" s="193">
        <f>ROUND(I142*H142,2)</f>
        <v>0</v>
      </c>
      <c r="BL142" s="19" t="s">
        <v>301</v>
      </c>
      <c r="BM142" s="192" t="s">
        <v>4965</v>
      </c>
    </row>
    <row r="143" s="2" customFormat="1">
      <c r="A143" s="38"/>
      <c r="B143" s="39"/>
      <c r="C143" s="38"/>
      <c r="D143" s="194" t="s">
        <v>193</v>
      </c>
      <c r="E143" s="38"/>
      <c r="F143" s="195" t="s">
        <v>4964</v>
      </c>
      <c r="G143" s="38"/>
      <c r="H143" s="38"/>
      <c r="I143" s="196"/>
      <c r="J143" s="38"/>
      <c r="K143" s="38"/>
      <c r="L143" s="39"/>
      <c r="M143" s="197"/>
      <c r="N143" s="198"/>
      <c r="O143" s="77"/>
      <c r="P143" s="77"/>
      <c r="Q143" s="77"/>
      <c r="R143" s="77"/>
      <c r="S143" s="77"/>
      <c r="T143" s="7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9" t="s">
        <v>193</v>
      </c>
      <c r="AU143" s="19" t="s">
        <v>92</v>
      </c>
    </row>
    <row r="144" s="13" customFormat="1">
      <c r="A144" s="13"/>
      <c r="B144" s="199"/>
      <c r="C144" s="13"/>
      <c r="D144" s="194" t="s">
        <v>194</v>
      </c>
      <c r="E144" s="200" t="s">
        <v>1</v>
      </c>
      <c r="F144" s="201" t="s">
        <v>4966</v>
      </c>
      <c r="G144" s="13"/>
      <c r="H144" s="202">
        <v>52.5</v>
      </c>
      <c r="I144" s="203"/>
      <c r="J144" s="13"/>
      <c r="K144" s="13"/>
      <c r="L144" s="199"/>
      <c r="M144" s="204"/>
      <c r="N144" s="205"/>
      <c r="O144" s="205"/>
      <c r="P144" s="205"/>
      <c r="Q144" s="205"/>
      <c r="R144" s="205"/>
      <c r="S144" s="205"/>
      <c r="T144" s="206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00" t="s">
        <v>194</v>
      </c>
      <c r="AU144" s="200" t="s">
        <v>92</v>
      </c>
      <c r="AV144" s="13" t="s">
        <v>92</v>
      </c>
      <c r="AW144" s="13" t="s">
        <v>32</v>
      </c>
      <c r="AX144" s="13" t="s">
        <v>84</v>
      </c>
      <c r="AY144" s="200" t="s">
        <v>185</v>
      </c>
    </row>
    <row r="145" s="2" customFormat="1" ht="16.5" customHeight="1">
      <c r="A145" s="38"/>
      <c r="B145" s="180"/>
      <c r="C145" s="209" t="s">
        <v>191</v>
      </c>
      <c r="D145" s="209" t="s">
        <v>240</v>
      </c>
      <c r="E145" s="210" t="s">
        <v>4600</v>
      </c>
      <c r="F145" s="211" t="s">
        <v>4967</v>
      </c>
      <c r="G145" s="212" t="s">
        <v>584</v>
      </c>
      <c r="H145" s="213">
        <v>315</v>
      </c>
      <c r="I145" s="214"/>
      <c r="J145" s="215">
        <f>ROUND(I145*H145,2)</f>
        <v>0</v>
      </c>
      <c r="K145" s="211" t="s">
        <v>1</v>
      </c>
      <c r="L145" s="216"/>
      <c r="M145" s="217" t="s">
        <v>1</v>
      </c>
      <c r="N145" s="218" t="s">
        <v>42</v>
      </c>
      <c r="O145" s="77"/>
      <c r="P145" s="190">
        <f>O145*H145</f>
        <v>0</v>
      </c>
      <c r="Q145" s="190">
        <v>0</v>
      </c>
      <c r="R145" s="190">
        <f>Q145*H145</f>
        <v>0</v>
      </c>
      <c r="S145" s="190">
        <v>0</v>
      </c>
      <c r="T145" s="191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192" t="s">
        <v>414</v>
      </c>
      <c r="AT145" s="192" t="s">
        <v>240</v>
      </c>
      <c r="AU145" s="192" t="s">
        <v>92</v>
      </c>
      <c r="AY145" s="19" t="s">
        <v>185</v>
      </c>
      <c r="BE145" s="193">
        <f>IF(N145="základní",J145,0)</f>
        <v>0</v>
      </c>
      <c r="BF145" s="193">
        <f>IF(N145="snížená",J145,0)</f>
        <v>0</v>
      </c>
      <c r="BG145" s="193">
        <f>IF(N145="zákl. přenesená",J145,0)</f>
        <v>0</v>
      </c>
      <c r="BH145" s="193">
        <f>IF(N145="sníž. přenesená",J145,0)</f>
        <v>0</v>
      </c>
      <c r="BI145" s="193">
        <f>IF(N145="nulová",J145,0)</f>
        <v>0</v>
      </c>
      <c r="BJ145" s="19" t="s">
        <v>92</v>
      </c>
      <c r="BK145" s="193">
        <f>ROUND(I145*H145,2)</f>
        <v>0</v>
      </c>
      <c r="BL145" s="19" t="s">
        <v>301</v>
      </c>
      <c r="BM145" s="192" t="s">
        <v>4968</v>
      </c>
    </row>
    <row r="146" s="2" customFormat="1">
      <c r="A146" s="38"/>
      <c r="B146" s="39"/>
      <c r="C146" s="38"/>
      <c r="D146" s="194" t="s">
        <v>193</v>
      </c>
      <c r="E146" s="38"/>
      <c r="F146" s="195" t="s">
        <v>4967</v>
      </c>
      <c r="G146" s="38"/>
      <c r="H146" s="38"/>
      <c r="I146" s="196"/>
      <c r="J146" s="38"/>
      <c r="K146" s="38"/>
      <c r="L146" s="39"/>
      <c r="M146" s="197"/>
      <c r="N146" s="198"/>
      <c r="O146" s="77"/>
      <c r="P146" s="77"/>
      <c r="Q146" s="77"/>
      <c r="R146" s="77"/>
      <c r="S146" s="77"/>
      <c r="T146" s="7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T146" s="19" t="s">
        <v>193</v>
      </c>
      <c r="AU146" s="19" t="s">
        <v>92</v>
      </c>
    </row>
    <row r="147" s="13" customFormat="1">
      <c r="A147" s="13"/>
      <c r="B147" s="199"/>
      <c r="C147" s="13"/>
      <c r="D147" s="194" t="s">
        <v>194</v>
      </c>
      <c r="E147" s="200" t="s">
        <v>1</v>
      </c>
      <c r="F147" s="201" t="s">
        <v>4969</v>
      </c>
      <c r="G147" s="13"/>
      <c r="H147" s="202">
        <v>315</v>
      </c>
      <c r="I147" s="203"/>
      <c r="J147" s="13"/>
      <c r="K147" s="13"/>
      <c r="L147" s="199"/>
      <c r="M147" s="204"/>
      <c r="N147" s="205"/>
      <c r="O147" s="205"/>
      <c r="P147" s="205"/>
      <c r="Q147" s="205"/>
      <c r="R147" s="205"/>
      <c r="S147" s="205"/>
      <c r="T147" s="206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00" t="s">
        <v>194</v>
      </c>
      <c r="AU147" s="200" t="s">
        <v>92</v>
      </c>
      <c r="AV147" s="13" t="s">
        <v>92</v>
      </c>
      <c r="AW147" s="13" t="s">
        <v>32</v>
      </c>
      <c r="AX147" s="13" t="s">
        <v>84</v>
      </c>
      <c r="AY147" s="200" t="s">
        <v>185</v>
      </c>
    </row>
    <row r="148" s="2" customFormat="1" ht="16.5" customHeight="1">
      <c r="A148" s="38"/>
      <c r="B148" s="180"/>
      <c r="C148" s="209" t="s">
        <v>211</v>
      </c>
      <c r="D148" s="209" t="s">
        <v>240</v>
      </c>
      <c r="E148" s="210" t="s">
        <v>4603</v>
      </c>
      <c r="F148" s="211" t="s">
        <v>4970</v>
      </c>
      <c r="G148" s="212" t="s">
        <v>584</v>
      </c>
      <c r="H148" s="213">
        <v>84</v>
      </c>
      <c r="I148" s="214"/>
      <c r="J148" s="215">
        <f>ROUND(I148*H148,2)</f>
        <v>0</v>
      </c>
      <c r="K148" s="211" t="s">
        <v>1</v>
      </c>
      <c r="L148" s="216"/>
      <c r="M148" s="217" t="s">
        <v>1</v>
      </c>
      <c r="N148" s="218" t="s">
        <v>42</v>
      </c>
      <c r="O148" s="77"/>
      <c r="P148" s="190">
        <f>O148*H148</f>
        <v>0</v>
      </c>
      <c r="Q148" s="190">
        <v>0</v>
      </c>
      <c r="R148" s="190">
        <f>Q148*H148</f>
        <v>0</v>
      </c>
      <c r="S148" s="190">
        <v>0</v>
      </c>
      <c r="T148" s="191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192" t="s">
        <v>414</v>
      </c>
      <c r="AT148" s="192" t="s">
        <v>240</v>
      </c>
      <c r="AU148" s="192" t="s">
        <v>92</v>
      </c>
      <c r="AY148" s="19" t="s">
        <v>185</v>
      </c>
      <c r="BE148" s="193">
        <f>IF(N148="základní",J148,0)</f>
        <v>0</v>
      </c>
      <c r="BF148" s="193">
        <f>IF(N148="snížená",J148,0)</f>
        <v>0</v>
      </c>
      <c r="BG148" s="193">
        <f>IF(N148="zákl. přenesená",J148,0)</f>
        <v>0</v>
      </c>
      <c r="BH148" s="193">
        <f>IF(N148="sníž. přenesená",J148,0)</f>
        <v>0</v>
      </c>
      <c r="BI148" s="193">
        <f>IF(N148="nulová",J148,0)</f>
        <v>0</v>
      </c>
      <c r="BJ148" s="19" t="s">
        <v>92</v>
      </c>
      <c r="BK148" s="193">
        <f>ROUND(I148*H148,2)</f>
        <v>0</v>
      </c>
      <c r="BL148" s="19" t="s">
        <v>301</v>
      </c>
      <c r="BM148" s="192" t="s">
        <v>4971</v>
      </c>
    </row>
    <row r="149" s="2" customFormat="1">
      <c r="A149" s="38"/>
      <c r="B149" s="39"/>
      <c r="C149" s="38"/>
      <c r="D149" s="194" t="s">
        <v>193</v>
      </c>
      <c r="E149" s="38"/>
      <c r="F149" s="195" t="s">
        <v>4970</v>
      </c>
      <c r="G149" s="38"/>
      <c r="H149" s="38"/>
      <c r="I149" s="196"/>
      <c r="J149" s="38"/>
      <c r="K149" s="38"/>
      <c r="L149" s="39"/>
      <c r="M149" s="197"/>
      <c r="N149" s="198"/>
      <c r="O149" s="77"/>
      <c r="P149" s="77"/>
      <c r="Q149" s="77"/>
      <c r="R149" s="77"/>
      <c r="S149" s="77"/>
      <c r="T149" s="7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9" t="s">
        <v>193</v>
      </c>
      <c r="AU149" s="19" t="s">
        <v>92</v>
      </c>
    </row>
    <row r="150" s="13" customFormat="1">
      <c r="A150" s="13"/>
      <c r="B150" s="199"/>
      <c r="C150" s="13"/>
      <c r="D150" s="194" t="s">
        <v>194</v>
      </c>
      <c r="E150" s="200" t="s">
        <v>1</v>
      </c>
      <c r="F150" s="201" t="s">
        <v>4972</v>
      </c>
      <c r="G150" s="13"/>
      <c r="H150" s="202">
        <v>84</v>
      </c>
      <c r="I150" s="203"/>
      <c r="J150" s="13"/>
      <c r="K150" s="13"/>
      <c r="L150" s="199"/>
      <c r="M150" s="204"/>
      <c r="N150" s="205"/>
      <c r="O150" s="205"/>
      <c r="P150" s="205"/>
      <c r="Q150" s="205"/>
      <c r="R150" s="205"/>
      <c r="S150" s="205"/>
      <c r="T150" s="206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00" t="s">
        <v>194</v>
      </c>
      <c r="AU150" s="200" t="s">
        <v>92</v>
      </c>
      <c r="AV150" s="13" t="s">
        <v>92</v>
      </c>
      <c r="AW150" s="13" t="s">
        <v>32</v>
      </c>
      <c r="AX150" s="13" t="s">
        <v>84</v>
      </c>
      <c r="AY150" s="200" t="s">
        <v>185</v>
      </c>
    </row>
    <row r="151" s="2" customFormat="1" ht="16.5" customHeight="1">
      <c r="A151" s="38"/>
      <c r="B151" s="180"/>
      <c r="C151" s="209" t="s">
        <v>217</v>
      </c>
      <c r="D151" s="209" t="s">
        <v>240</v>
      </c>
      <c r="E151" s="210" t="s">
        <v>4685</v>
      </c>
      <c r="F151" s="211" t="s">
        <v>4973</v>
      </c>
      <c r="G151" s="212" t="s">
        <v>584</v>
      </c>
      <c r="H151" s="213">
        <v>52.5</v>
      </c>
      <c r="I151" s="214"/>
      <c r="J151" s="215">
        <f>ROUND(I151*H151,2)</f>
        <v>0</v>
      </c>
      <c r="K151" s="211" t="s">
        <v>1</v>
      </c>
      <c r="L151" s="216"/>
      <c r="M151" s="217" t="s">
        <v>1</v>
      </c>
      <c r="N151" s="218" t="s">
        <v>42</v>
      </c>
      <c r="O151" s="77"/>
      <c r="P151" s="190">
        <f>O151*H151</f>
        <v>0</v>
      </c>
      <c r="Q151" s="190">
        <v>0</v>
      </c>
      <c r="R151" s="190">
        <f>Q151*H151</f>
        <v>0</v>
      </c>
      <c r="S151" s="190">
        <v>0</v>
      </c>
      <c r="T151" s="191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192" t="s">
        <v>414</v>
      </c>
      <c r="AT151" s="192" t="s">
        <v>240</v>
      </c>
      <c r="AU151" s="192" t="s">
        <v>92</v>
      </c>
      <c r="AY151" s="19" t="s">
        <v>185</v>
      </c>
      <c r="BE151" s="193">
        <f>IF(N151="základní",J151,0)</f>
        <v>0</v>
      </c>
      <c r="BF151" s="193">
        <f>IF(N151="snížená",J151,0)</f>
        <v>0</v>
      </c>
      <c r="BG151" s="193">
        <f>IF(N151="zákl. přenesená",J151,0)</f>
        <v>0</v>
      </c>
      <c r="BH151" s="193">
        <f>IF(N151="sníž. přenesená",J151,0)</f>
        <v>0</v>
      </c>
      <c r="BI151" s="193">
        <f>IF(N151="nulová",J151,0)</f>
        <v>0</v>
      </c>
      <c r="BJ151" s="19" t="s">
        <v>92</v>
      </c>
      <c r="BK151" s="193">
        <f>ROUND(I151*H151,2)</f>
        <v>0</v>
      </c>
      <c r="BL151" s="19" t="s">
        <v>301</v>
      </c>
      <c r="BM151" s="192" t="s">
        <v>4974</v>
      </c>
    </row>
    <row r="152" s="2" customFormat="1">
      <c r="A152" s="38"/>
      <c r="B152" s="39"/>
      <c r="C152" s="38"/>
      <c r="D152" s="194" t="s">
        <v>193</v>
      </c>
      <c r="E152" s="38"/>
      <c r="F152" s="195" t="s">
        <v>4973</v>
      </c>
      <c r="G152" s="38"/>
      <c r="H152" s="38"/>
      <c r="I152" s="196"/>
      <c r="J152" s="38"/>
      <c r="K152" s="38"/>
      <c r="L152" s="39"/>
      <c r="M152" s="197"/>
      <c r="N152" s="198"/>
      <c r="O152" s="77"/>
      <c r="P152" s="77"/>
      <c r="Q152" s="77"/>
      <c r="R152" s="77"/>
      <c r="S152" s="77"/>
      <c r="T152" s="7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9" t="s">
        <v>193</v>
      </c>
      <c r="AU152" s="19" t="s">
        <v>92</v>
      </c>
    </row>
    <row r="153" s="13" customFormat="1">
      <c r="A153" s="13"/>
      <c r="B153" s="199"/>
      <c r="C153" s="13"/>
      <c r="D153" s="194" t="s">
        <v>194</v>
      </c>
      <c r="E153" s="200" t="s">
        <v>1</v>
      </c>
      <c r="F153" s="201" t="s">
        <v>4966</v>
      </c>
      <c r="G153" s="13"/>
      <c r="H153" s="202">
        <v>52.5</v>
      </c>
      <c r="I153" s="203"/>
      <c r="J153" s="13"/>
      <c r="K153" s="13"/>
      <c r="L153" s="199"/>
      <c r="M153" s="204"/>
      <c r="N153" s="205"/>
      <c r="O153" s="205"/>
      <c r="P153" s="205"/>
      <c r="Q153" s="205"/>
      <c r="R153" s="205"/>
      <c r="S153" s="205"/>
      <c r="T153" s="206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00" t="s">
        <v>194</v>
      </c>
      <c r="AU153" s="200" t="s">
        <v>92</v>
      </c>
      <c r="AV153" s="13" t="s">
        <v>92</v>
      </c>
      <c r="AW153" s="13" t="s">
        <v>32</v>
      </c>
      <c r="AX153" s="13" t="s">
        <v>84</v>
      </c>
      <c r="AY153" s="200" t="s">
        <v>185</v>
      </c>
    </row>
    <row r="154" s="2" customFormat="1" ht="16.5" customHeight="1">
      <c r="A154" s="38"/>
      <c r="B154" s="180"/>
      <c r="C154" s="209" t="s">
        <v>222</v>
      </c>
      <c r="D154" s="209" t="s">
        <v>240</v>
      </c>
      <c r="E154" s="210" t="s">
        <v>4609</v>
      </c>
      <c r="F154" s="211" t="s">
        <v>4975</v>
      </c>
      <c r="G154" s="212" t="s">
        <v>584</v>
      </c>
      <c r="H154" s="213">
        <v>126</v>
      </c>
      <c r="I154" s="214"/>
      <c r="J154" s="215">
        <f>ROUND(I154*H154,2)</f>
        <v>0</v>
      </c>
      <c r="K154" s="211" t="s">
        <v>1</v>
      </c>
      <c r="L154" s="216"/>
      <c r="M154" s="217" t="s">
        <v>1</v>
      </c>
      <c r="N154" s="218" t="s">
        <v>42</v>
      </c>
      <c r="O154" s="77"/>
      <c r="P154" s="190">
        <f>O154*H154</f>
        <v>0</v>
      </c>
      <c r="Q154" s="190">
        <v>0</v>
      </c>
      <c r="R154" s="190">
        <f>Q154*H154</f>
        <v>0</v>
      </c>
      <c r="S154" s="190">
        <v>0</v>
      </c>
      <c r="T154" s="191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192" t="s">
        <v>414</v>
      </c>
      <c r="AT154" s="192" t="s">
        <v>240</v>
      </c>
      <c r="AU154" s="192" t="s">
        <v>92</v>
      </c>
      <c r="AY154" s="19" t="s">
        <v>185</v>
      </c>
      <c r="BE154" s="193">
        <f>IF(N154="základní",J154,0)</f>
        <v>0</v>
      </c>
      <c r="BF154" s="193">
        <f>IF(N154="snížená",J154,0)</f>
        <v>0</v>
      </c>
      <c r="BG154" s="193">
        <f>IF(N154="zákl. přenesená",J154,0)</f>
        <v>0</v>
      </c>
      <c r="BH154" s="193">
        <f>IF(N154="sníž. přenesená",J154,0)</f>
        <v>0</v>
      </c>
      <c r="BI154" s="193">
        <f>IF(N154="nulová",J154,0)</f>
        <v>0</v>
      </c>
      <c r="BJ154" s="19" t="s">
        <v>92</v>
      </c>
      <c r="BK154" s="193">
        <f>ROUND(I154*H154,2)</f>
        <v>0</v>
      </c>
      <c r="BL154" s="19" t="s">
        <v>301</v>
      </c>
      <c r="BM154" s="192" t="s">
        <v>4976</v>
      </c>
    </row>
    <row r="155" s="2" customFormat="1">
      <c r="A155" s="38"/>
      <c r="B155" s="39"/>
      <c r="C155" s="38"/>
      <c r="D155" s="194" t="s">
        <v>193</v>
      </c>
      <c r="E155" s="38"/>
      <c r="F155" s="195" t="s">
        <v>4975</v>
      </c>
      <c r="G155" s="38"/>
      <c r="H155" s="38"/>
      <c r="I155" s="196"/>
      <c r="J155" s="38"/>
      <c r="K155" s="38"/>
      <c r="L155" s="39"/>
      <c r="M155" s="197"/>
      <c r="N155" s="198"/>
      <c r="O155" s="77"/>
      <c r="P155" s="77"/>
      <c r="Q155" s="77"/>
      <c r="R155" s="77"/>
      <c r="S155" s="77"/>
      <c r="T155" s="7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9" t="s">
        <v>193</v>
      </c>
      <c r="AU155" s="19" t="s">
        <v>92</v>
      </c>
    </row>
    <row r="156" s="13" customFormat="1">
      <c r="A156" s="13"/>
      <c r="B156" s="199"/>
      <c r="C156" s="13"/>
      <c r="D156" s="194" t="s">
        <v>194</v>
      </c>
      <c r="E156" s="200" t="s">
        <v>1</v>
      </c>
      <c r="F156" s="201" t="s">
        <v>4977</v>
      </c>
      <c r="G156" s="13"/>
      <c r="H156" s="202">
        <v>126</v>
      </c>
      <c r="I156" s="203"/>
      <c r="J156" s="13"/>
      <c r="K156" s="13"/>
      <c r="L156" s="199"/>
      <c r="M156" s="204"/>
      <c r="N156" s="205"/>
      <c r="O156" s="205"/>
      <c r="P156" s="205"/>
      <c r="Q156" s="205"/>
      <c r="R156" s="205"/>
      <c r="S156" s="205"/>
      <c r="T156" s="206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00" t="s">
        <v>194</v>
      </c>
      <c r="AU156" s="200" t="s">
        <v>92</v>
      </c>
      <c r="AV156" s="13" t="s">
        <v>92</v>
      </c>
      <c r="AW156" s="13" t="s">
        <v>32</v>
      </c>
      <c r="AX156" s="13" t="s">
        <v>84</v>
      </c>
      <c r="AY156" s="200" t="s">
        <v>185</v>
      </c>
    </row>
    <row r="157" s="2" customFormat="1" ht="16.5" customHeight="1">
      <c r="A157" s="38"/>
      <c r="B157" s="180"/>
      <c r="C157" s="209" t="s">
        <v>229</v>
      </c>
      <c r="D157" s="209" t="s">
        <v>240</v>
      </c>
      <c r="E157" s="210" t="s">
        <v>4576</v>
      </c>
      <c r="F157" s="211" t="s">
        <v>4978</v>
      </c>
      <c r="G157" s="212" t="s">
        <v>584</v>
      </c>
      <c r="H157" s="213">
        <v>210</v>
      </c>
      <c r="I157" s="214"/>
      <c r="J157" s="215">
        <f>ROUND(I157*H157,2)</f>
        <v>0</v>
      </c>
      <c r="K157" s="211" t="s">
        <v>1</v>
      </c>
      <c r="L157" s="216"/>
      <c r="M157" s="217" t="s">
        <v>1</v>
      </c>
      <c r="N157" s="218" t="s">
        <v>42</v>
      </c>
      <c r="O157" s="77"/>
      <c r="P157" s="190">
        <f>O157*H157</f>
        <v>0</v>
      </c>
      <c r="Q157" s="190">
        <v>0</v>
      </c>
      <c r="R157" s="190">
        <f>Q157*H157</f>
        <v>0</v>
      </c>
      <c r="S157" s="190">
        <v>0</v>
      </c>
      <c r="T157" s="191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192" t="s">
        <v>414</v>
      </c>
      <c r="AT157" s="192" t="s">
        <v>240</v>
      </c>
      <c r="AU157" s="192" t="s">
        <v>92</v>
      </c>
      <c r="AY157" s="19" t="s">
        <v>185</v>
      </c>
      <c r="BE157" s="193">
        <f>IF(N157="základní",J157,0)</f>
        <v>0</v>
      </c>
      <c r="BF157" s="193">
        <f>IF(N157="snížená",J157,0)</f>
        <v>0</v>
      </c>
      <c r="BG157" s="193">
        <f>IF(N157="zákl. přenesená",J157,0)</f>
        <v>0</v>
      </c>
      <c r="BH157" s="193">
        <f>IF(N157="sníž. přenesená",J157,0)</f>
        <v>0</v>
      </c>
      <c r="BI157" s="193">
        <f>IF(N157="nulová",J157,0)</f>
        <v>0</v>
      </c>
      <c r="BJ157" s="19" t="s">
        <v>92</v>
      </c>
      <c r="BK157" s="193">
        <f>ROUND(I157*H157,2)</f>
        <v>0</v>
      </c>
      <c r="BL157" s="19" t="s">
        <v>301</v>
      </c>
      <c r="BM157" s="192" t="s">
        <v>4979</v>
      </c>
    </row>
    <row r="158" s="2" customFormat="1">
      <c r="A158" s="38"/>
      <c r="B158" s="39"/>
      <c r="C158" s="38"/>
      <c r="D158" s="194" t="s">
        <v>193</v>
      </c>
      <c r="E158" s="38"/>
      <c r="F158" s="195" t="s">
        <v>4978</v>
      </c>
      <c r="G158" s="38"/>
      <c r="H158" s="38"/>
      <c r="I158" s="196"/>
      <c r="J158" s="38"/>
      <c r="K158" s="38"/>
      <c r="L158" s="39"/>
      <c r="M158" s="197"/>
      <c r="N158" s="198"/>
      <c r="O158" s="77"/>
      <c r="P158" s="77"/>
      <c r="Q158" s="77"/>
      <c r="R158" s="77"/>
      <c r="S158" s="77"/>
      <c r="T158" s="7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T158" s="19" t="s">
        <v>193</v>
      </c>
      <c r="AU158" s="19" t="s">
        <v>92</v>
      </c>
    </row>
    <row r="159" s="13" customFormat="1">
      <c r="A159" s="13"/>
      <c r="B159" s="199"/>
      <c r="C159" s="13"/>
      <c r="D159" s="194" t="s">
        <v>194</v>
      </c>
      <c r="E159" s="200" t="s">
        <v>1</v>
      </c>
      <c r="F159" s="201" t="s">
        <v>4980</v>
      </c>
      <c r="G159" s="13"/>
      <c r="H159" s="202">
        <v>210</v>
      </c>
      <c r="I159" s="203"/>
      <c r="J159" s="13"/>
      <c r="K159" s="13"/>
      <c r="L159" s="199"/>
      <c r="M159" s="204"/>
      <c r="N159" s="205"/>
      <c r="O159" s="205"/>
      <c r="P159" s="205"/>
      <c r="Q159" s="205"/>
      <c r="R159" s="205"/>
      <c r="S159" s="205"/>
      <c r="T159" s="206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00" t="s">
        <v>194</v>
      </c>
      <c r="AU159" s="200" t="s">
        <v>92</v>
      </c>
      <c r="AV159" s="13" t="s">
        <v>92</v>
      </c>
      <c r="AW159" s="13" t="s">
        <v>32</v>
      </c>
      <c r="AX159" s="13" t="s">
        <v>84</v>
      </c>
      <c r="AY159" s="200" t="s">
        <v>185</v>
      </c>
    </row>
    <row r="160" s="2" customFormat="1" ht="24.15" customHeight="1">
      <c r="A160" s="38"/>
      <c r="B160" s="180"/>
      <c r="C160" s="209" t="s">
        <v>234</v>
      </c>
      <c r="D160" s="209" t="s">
        <v>240</v>
      </c>
      <c r="E160" s="210" t="s">
        <v>4981</v>
      </c>
      <c r="F160" s="211" t="s">
        <v>4982</v>
      </c>
      <c r="G160" s="212" t="s">
        <v>4983</v>
      </c>
      <c r="H160" s="213">
        <v>10</v>
      </c>
      <c r="I160" s="214"/>
      <c r="J160" s="215">
        <f>ROUND(I160*H160,2)</f>
        <v>0</v>
      </c>
      <c r="K160" s="211" t="s">
        <v>1</v>
      </c>
      <c r="L160" s="216"/>
      <c r="M160" s="217" t="s">
        <v>1</v>
      </c>
      <c r="N160" s="218" t="s">
        <v>42</v>
      </c>
      <c r="O160" s="77"/>
      <c r="P160" s="190">
        <f>O160*H160</f>
        <v>0</v>
      </c>
      <c r="Q160" s="190">
        <v>0.00316</v>
      </c>
      <c r="R160" s="190">
        <f>Q160*H160</f>
        <v>0.031600000000000003</v>
      </c>
      <c r="S160" s="190">
        <v>0</v>
      </c>
      <c r="T160" s="191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192" t="s">
        <v>414</v>
      </c>
      <c r="AT160" s="192" t="s">
        <v>240</v>
      </c>
      <c r="AU160" s="192" t="s">
        <v>92</v>
      </c>
      <c r="AY160" s="19" t="s">
        <v>185</v>
      </c>
      <c r="BE160" s="193">
        <f>IF(N160="základní",J160,0)</f>
        <v>0</v>
      </c>
      <c r="BF160" s="193">
        <f>IF(N160="snížená",J160,0)</f>
        <v>0</v>
      </c>
      <c r="BG160" s="193">
        <f>IF(N160="zákl. přenesená",J160,0)</f>
        <v>0</v>
      </c>
      <c r="BH160" s="193">
        <f>IF(N160="sníž. přenesená",J160,0)</f>
        <v>0</v>
      </c>
      <c r="BI160" s="193">
        <f>IF(N160="nulová",J160,0)</f>
        <v>0</v>
      </c>
      <c r="BJ160" s="19" t="s">
        <v>92</v>
      </c>
      <c r="BK160" s="193">
        <f>ROUND(I160*H160,2)</f>
        <v>0</v>
      </c>
      <c r="BL160" s="19" t="s">
        <v>301</v>
      </c>
      <c r="BM160" s="192" t="s">
        <v>4984</v>
      </c>
    </row>
    <row r="161" s="2" customFormat="1">
      <c r="A161" s="38"/>
      <c r="B161" s="39"/>
      <c r="C161" s="38"/>
      <c r="D161" s="194" t="s">
        <v>193</v>
      </c>
      <c r="E161" s="38"/>
      <c r="F161" s="195" t="s">
        <v>4982</v>
      </c>
      <c r="G161" s="38"/>
      <c r="H161" s="38"/>
      <c r="I161" s="196"/>
      <c r="J161" s="38"/>
      <c r="K161" s="38"/>
      <c r="L161" s="39"/>
      <c r="M161" s="197"/>
      <c r="N161" s="198"/>
      <c r="O161" s="77"/>
      <c r="P161" s="77"/>
      <c r="Q161" s="77"/>
      <c r="R161" s="77"/>
      <c r="S161" s="77"/>
      <c r="T161" s="7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9" t="s">
        <v>193</v>
      </c>
      <c r="AU161" s="19" t="s">
        <v>92</v>
      </c>
    </row>
    <row r="162" s="2" customFormat="1" ht="16.5" customHeight="1">
      <c r="A162" s="38"/>
      <c r="B162" s="180"/>
      <c r="C162" s="181" t="s">
        <v>239</v>
      </c>
      <c r="D162" s="181" t="s">
        <v>187</v>
      </c>
      <c r="E162" s="182" t="s">
        <v>4985</v>
      </c>
      <c r="F162" s="183" t="s">
        <v>4986</v>
      </c>
      <c r="G162" s="184" t="s">
        <v>383</v>
      </c>
      <c r="H162" s="185">
        <v>19</v>
      </c>
      <c r="I162" s="186"/>
      <c r="J162" s="187">
        <f>ROUND(I162*H162,2)</f>
        <v>0</v>
      </c>
      <c r="K162" s="183" t="s">
        <v>1</v>
      </c>
      <c r="L162" s="39"/>
      <c r="M162" s="188" t="s">
        <v>1</v>
      </c>
      <c r="N162" s="189" t="s">
        <v>42</v>
      </c>
      <c r="O162" s="77"/>
      <c r="P162" s="190">
        <f>O162*H162</f>
        <v>0</v>
      </c>
      <c r="Q162" s="190">
        <v>0</v>
      </c>
      <c r="R162" s="190">
        <f>Q162*H162</f>
        <v>0</v>
      </c>
      <c r="S162" s="190">
        <v>0</v>
      </c>
      <c r="T162" s="191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192" t="s">
        <v>301</v>
      </c>
      <c r="AT162" s="192" t="s">
        <v>187</v>
      </c>
      <c r="AU162" s="192" t="s">
        <v>92</v>
      </c>
      <c r="AY162" s="19" t="s">
        <v>185</v>
      </c>
      <c r="BE162" s="193">
        <f>IF(N162="základní",J162,0)</f>
        <v>0</v>
      </c>
      <c r="BF162" s="193">
        <f>IF(N162="snížená",J162,0)</f>
        <v>0</v>
      </c>
      <c r="BG162" s="193">
        <f>IF(N162="zákl. přenesená",J162,0)</f>
        <v>0</v>
      </c>
      <c r="BH162" s="193">
        <f>IF(N162="sníž. přenesená",J162,0)</f>
        <v>0</v>
      </c>
      <c r="BI162" s="193">
        <f>IF(N162="nulová",J162,0)</f>
        <v>0</v>
      </c>
      <c r="BJ162" s="19" t="s">
        <v>92</v>
      </c>
      <c r="BK162" s="193">
        <f>ROUND(I162*H162,2)</f>
        <v>0</v>
      </c>
      <c r="BL162" s="19" t="s">
        <v>301</v>
      </c>
      <c r="BM162" s="192" t="s">
        <v>4987</v>
      </c>
    </row>
    <row r="163" s="2" customFormat="1">
      <c r="A163" s="38"/>
      <c r="B163" s="39"/>
      <c r="C163" s="38"/>
      <c r="D163" s="194" t="s">
        <v>193</v>
      </c>
      <c r="E163" s="38"/>
      <c r="F163" s="195" t="s">
        <v>4986</v>
      </c>
      <c r="G163" s="38"/>
      <c r="H163" s="38"/>
      <c r="I163" s="196"/>
      <c r="J163" s="38"/>
      <c r="K163" s="38"/>
      <c r="L163" s="39"/>
      <c r="M163" s="197"/>
      <c r="N163" s="198"/>
      <c r="O163" s="77"/>
      <c r="P163" s="77"/>
      <c r="Q163" s="77"/>
      <c r="R163" s="77"/>
      <c r="S163" s="77"/>
      <c r="T163" s="7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T163" s="19" t="s">
        <v>193</v>
      </c>
      <c r="AU163" s="19" t="s">
        <v>92</v>
      </c>
    </row>
    <row r="164" s="13" customFormat="1">
      <c r="A164" s="13"/>
      <c r="B164" s="199"/>
      <c r="C164" s="13"/>
      <c r="D164" s="194" t="s">
        <v>194</v>
      </c>
      <c r="E164" s="200" t="s">
        <v>1</v>
      </c>
      <c r="F164" s="201" t="s">
        <v>4988</v>
      </c>
      <c r="G164" s="13"/>
      <c r="H164" s="202">
        <v>19</v>
      </c>
      <c r="I164" s="203"/>
      <c r="J164" s="13"/>
      <c r="K164" s="13"/>
      <c r="L164" s="199"/>
      <c r="M164" s="204"/>
      <c r="N164" s="205"/>
      <c r="O164" s="205"/>
      <c r="P164" s="205"/>
      <c r="Q164" s="205"/>
      <c r="R164" s="205"/>
      <c r="S164" s="205"/>
      <c r="T164" s="206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00" t="s">
        <v>194</v>
      </c>
      <c r="AU164" s="200" t="s">
        <v>92</v>
      </c>
      <c r="AV164" s="13" t="s">
        <v>92</v>
      </c>
      <c r="AW164" s="13" t="s">
        <v>32</v>
      </c>
      <c r="AX164" s="13" t="s">
        <v>76</v>
      </c>
      <c r="AY164" s="200" t="s">
        <v>185</v>
      </c>
    </row>
    <row r="165" s="15" customFormat="1">
      <c r="A165" s="15"/>
      <c r="B165" s="226"/>
      <c r="C165" s="15"/>
      <c r="D165" s="194" t="s">
        <v>194</v>
      </c>
      <c r="E165" s="227" t="s">
        <v>1</v>
      </c>
      <c r="F165" s="228" t="s">
        <v>276</v>
      </c>
      <c r="G165" s="15"/>
      <c r="H165" s="229">
        <v>19</v>
      </c>
      <c r="I165" s="230"/>
      <c r="J165" s="15"/>
      <c r="K165" s="15"/>
      <c r="L165" s="226"/>
      <c r="M165" s="231"/>
      <c r="N165" s="232"/>
      <c r="O165" s="232"/>
      <c r="P165" s="232"/>
      <c r="Q165" s="232"/>
      <c r="R165" s="232"/>
      <c r="S165" s="232"/>
      <c r="T165" s="233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T165" s="227" t="s">
        <v>194</v>
      </c>
      <c r="AU165" s="227" t="s">
        <v>92</v>
      </c>
      <c r="AV165" s="15" t="s">
        <v>191</v>
      </c>
      <c r="AW165" s="15" t="s">
        <v>32</v>
      </c>
      <c r="AX165" s="15" t="s">
        <v>84</v>
      </c>
      <c r="AY165" s="227" t="s">
        <v>185</v>
      </c>
    </row>
    <row r="166" s="2" customFormat="1" ht="16.5" customHeight="1">
      <c r="A166" s="38"/>
      <c r="B166" s="180"/>
      <c r="C166" s="209" t="s">
        <v>245</v>
      </c>
      <c r="D166" s="209" t="s">
        <v>240</v>
      </c>
      <c r="E166" s="210" t="s">
        <v>4673</v>
      </c>
      <c r="F166" s="211" t="s">
        <v>4989</v>
      </c>
      <c r="G166" s="212" t="s">
        <v>383</v>
      </c>
      <c r="H166" s="213">
        <v>2</v>
      </c>
      <c r="I166" s="214"/>
      <c r="J166" s="215">
        <f>ROUND(I166*H166,2)</f>
        <v>0</v>
      </c>
      <c r="K166" s="211" t="s">
        <v>1</v>
      </c>
      <c r="L166" s="216"/>
      <c r="M166" s="217" t="s">
        <v>1</v>
      </c>
      <c r="N166" s="218" t="s">
        <v>42</v>
      </c>
      <c r="O166" s="77"/>
      <c r="P166" s="190">
        <f>O166*H166</f>
        <v>0</v>
      </c>
      <c r="Q166" s="190">
        <v>0</v>
      </c>
      <c r="R166" s="190">
        <f>Q166*H166</f>
        <v>0</v>
      </c>
      <c r="S166" s="190">
        <v>0</v>
      </c>
      <c r="T166" s="191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192" t="s">
        <v>414</v>
      </c>
      <c r="AT166" s="192" t="s">
        <v>240</v>
      </c>
      <c r="AU166" s="192" t="s">
        <v>92</v>
      </c>
      <c r="AY166" s="19" t="s">
        <v>185</v>
      </c>
      <c r="BE166" s="193">
        <f>IF(N166="základní",J166,0)</f>
        <v>0</v>
      </c>
      <c r="BF166" s="193">
        <f>IF(N166="snížená",J166,0)</f>
        <v>0</v>
      </c>
      <c r="BG166" s="193">
        <f>IF(N166="zákl. přenesená",J166,0)</f>
        <v>0</v>
      </c>
      <c r="BH166" s="193">
        <f>IF(N166="sníž. přenesená",J166,0)</f>
        <v>0</v>
      </c>
      <c r="BI166" s="193">
        <f>IF(N166="nulová",J166,0)</f>
        <v>0</v>
      </c>
      <c r="BJ166" s="19" t="s">
        <v>92</v>
      </c>
      <c r="BK166" s="193">
        <f>ROUND(I166*H166,2)</f>
        <v>0</v>
      </c>
      <c r="BL166" s="19" t="s">
        <v>301</v>
      </c>
      <c r="BM166" s="192" t="s">
        <v>4990</v>
      </c>
    </row>
    <row r="167" s="2" customFormat="1">
      <c r="A167" s="38"/>
      <c r="B167" s="39"/>
      <c r="C167" s="38"/>
      <c r="D167" s="194" t="s">
        <v>193</v>
      </c>
      <c r="E167" s="38"/>
      <c r="F167" s="195" t="s">
        <v>4989</v>
      </c>
      <c r="G167" s="38"/>
      <c r="H167" s="38"/>
      <c r="I167" s="196"/>
      <c r="J167" s="38"/>
      <c r="K167" s="38"/>
      <c r="L167" s="39"/>
      <c r="M167" s="197"/>
      <c r="N167" s="198"/>
      <c r="O167" s="77"/>
      <c r="P167" s="77"/>
      <c r="Q167" s="77"/>
      <c r="R167" s="77"/>
      <c r="S167" s="77"/>
      <c r="T167" s="7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T167" s="19" t="s">
        <v>193</v>
      </c>
      <c r="AU167" s="19" t="s">
        <v>92</v>
      </c>
    </row>
    <row r="168" s="2" customFormat="1" ht="21.75" customHeight="1">
      <c r="A168" s="38"/>
      <c r="B168" s="180"/>
      <c r="C168" s="209" t="s">
        <v>8</v>
      </c>
      <c r="D168" s="209" t="s">
        <v>240</v>
      </c>
      <c r="E168" s="210" t="s">
        <v>4692</v>
      </c>
      <c r="F168" s="211" t="s">
        <v>4991</v>
      </c>
      <c r="G168" s="212" t="s">
        <v>383</v>
      </c>
      <c r="H168" s="213">
        <v>10</v>
      </c>
      <c r="I168" s="214"/>
      <c r="J168" s="215">
        <f>ROUND(I168*H168,2)</f>
        <v>0</v>
      </c>
      <c r="K168" s="211" t="s">
        <v>1</v>
      </c>
      <c r="L168" s="216"/>
      <c r="M168" s="217" t="s">
        <v>1</v>
      </c>
      <c r="N168" s="218" t="s">
        <v>42</v>
      </c>
      <c r="O168" s="77"/>
      <c r="P168" s="190">
        <f>O168*H168</f>
        <v>0</v>
      </c>
      <c r="Q168" s="190">
        <v>0</v>
      </c>
      <c r="R168" s="190">
        <f>Q168*H168</f>
        <v>0</v>
      </c>
      <c r="S168" s="190">
        <v>0</v>
      </c>
      <c r="T168" s="191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192" t="s">
        <v>414</v>
      </c>
      <c r="AT168" s="192" t="s">
        <v>240</v>
      </c>
      <c r="AU168" s="192" t="s">
        <v>92</v>
      </c>
      <c r="AY168" s="19" t="s">
        <v>185</v>
      </c>
      <c r="BE168" s="193">
        <f>IF(N168="základní",J168,0)</f>
        <v>0</v>
      </c>
      <c r="BF168" s="193">
        <f>IF(N168="snížená",J168,0)</f>
        <v>0</v>
      </c>
      <c r="BG168" s="193">
        <f>IF(N168="zákl. přenesená",J168,0)</f>
        <v>0</v>
      </c>
      <c r="BH168" s="193">
        <f>IF(N168="sníž. přenesená",J168,0)</f>
        <v>0</v>
      </c>
      <c r="BI168" s="193">
        <f>IF(N168="nulová",J168,0)</f>
        <v>0</v>
      </c>
      <c r="BJ168" s="19" t="s">
        <v>92</v>
      </c>
      <c r="BK168" s="193">
        <f>ROUND(I168*H168,2)</f>
        <v>0</v>
      </c>
      <c r="BL168" s="19" t="s">
        <v>301</v>
      </c>
      <c r="BM168" s="192" t="s">
        <v>4992</v>
      </c>
    </row>
    <row r="169" s="2" customFormat="1">
      <c r="A169" s="38"/>
      <c r="B169" s="39"/>
      <c r="C169" s="38"/>
      <c r="D169" s="194" t="s">
        <v>193</v>
      </c>
      <c r="E169" s="38"/>
      <c r="F169" s="195" t="s">
        <v>4991</v>
      </c>
      <c r="G169" s="38"/>
      <c r="H169" s="38"/>
      <c r="I169" s="196"/>
      <c r="J169" s="38"/>
      <c r="K169" s="38"/>
      <c r="L169" s="39"/>
      <c r="M169" s="197"/>
      <c r="N169" s="198"/>
      <c r="O169" s="77"/>
      <c r="P169" s="77"/>
      <c r="Q169" s="77"/>
      <c r="R169" s="77"/>
      <c r="S169" s="77"/>
      <c r="T169" s="7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T169" s="19" t="s">
        <v>193</v>
      </c>
      <c r="AU169" s="19" t="s">
        <v>92</v>
      </c>
    </row>
    <row r="170" s="2" customFormat="1" ht="21.75" customHeight="1">
      <c r="A170" s="38"/>
      <c r="B170" s="180"/>
      <c r="C170" s="209" t="s">
        <v>255</v>
      </c>
      <c r="D170" s="209" t="s">
        <v>240</v>
      </c>
      <c r="E170" s="210" t="s">
        <v>4695</v>
      </c>
      <c r="F170" s="211" t="s">
        <v>4993</v>
      </c>
      <c r="G170" s="212" t="s">
        <v>383</v>
      </c>
      <c r="H170" s="213">
        <v>7</v>
      </c>
      <c r="I170" s="214"/>
      <c r="J170" s="215">
        <f>ROUND(I170*H170,2)</f>
        <v>0</v>
      </c>
      <c r="K170" s="211" t="s">
        <v>1</v>
      </c>
      <c r="L170" s="216"/>
      <c r="M170" s="217" t="s">
        <v>1</v>
      </c>
      <c r="N170" s="218" t="s">
        <v>42</v>
      </c>
      <c r="O170" s="77"/>
      <c r="P170" s="190">
        <f>O170*H170</f>
        <v>0</v>
      </c>
      <c r="Q170" s="190">
        <v>0</v>
      </c>
      <c r="R170" s="190">
        <f>Q170*H170</f>
        <v>0</v>
      </c>
      <c r="S170" s="190">
        <v>0</v>
      </c>
      <c r="T170" s="191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192" t="s">
        <v>414</v>
      </c>
      <c r="AT170" s="192" t="s">
        <v>240</v>
      </c>
      <c r="AU170" s="192" t="s">
        <v>92</v>
      </c>
      <c r="AY170" s="19" t="s">
        <v>185</v>
      </c>
      <c r="BE170" s="193">
        <f>IF(N170="základní",J170,0)</f>
        <v>0</v>
      </c>
      <c r="BF170" s="193">
        <f>IF(N170="snížená",J170,0)</f>
        <v>0</v>
      </c>
      <c r="BG170" s="193">
        <f>IF(N170="zákl. přenesená",J170,0)</f>
        <v>0</v>
      </c>
      <c r="BH170" s="193">
        <f>IF(N170="sníž. přenesená",J170,0)</f>
        <v>0</v>
      </c>
      <c r="BI170" s="193">
        <f>IF(N170="nulová",J170,0)</f>
        <v>0</v>
      </c>
      <c r="BJ170" s="19" t="s">
        <v>92</v>
      </c>
      <c r="BK170" s="193">
        <f>ROUND(I170*H170,2)</f>
        <v>0</v>
      </c>
      <c r="BL170" s="19" t="s">
        <v>301</v>
      </c>
      <c r="BM170" s="192" t="s">
        <v>4994</v>
      </c>
    </row>
    <row r="171" s="2" customFormat="1">
      <c r="A171" s="38"/>
      <c r="B171" s="39"/>
      <c r="C171" s="38"/>
      <c r="D171" s="194" t="s">
        <v>193</v>
      </c>
      <c r="E171" s="38"/>
      <c r="F171" s="195" t="s">
        <v>4993</v>
      </c>
      <c r="G171" s="38"/>
      <c r="H171" s="38"/>
      <c r="I171" s="196"/>
      <c r="J171" s="38"/>
      <c r="K171" s="38"/>
      <c r="L171" s="39"/>
      <c r="M171" s="197"/>
      <c r="N171" s="198"/>
      <c r="O171" s="77"/>
      <c r="P171" s="77"/>
      <c r="Q171" s="77"/>
      <c r="R171" s="77"/>
      <c r="S171" s="77"/>
      <c r="T171" s="7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T171" s="19" t="s">
        <v>193</v>
      </c>
      <c r="AU171" s="19" t="s">
        <v>92</v>
      </c>
    </row>
    <row r="172" s="2" customFormat="1" ht="24.15" customHeight="1">
      <c r="A172" s="38"/>
      <c r="B172" s="180"/>
      <c r="C172" s="181" t="s">
        <v>278</v>
      </c>
      <c r="D172" s="181" t="s">
        <v>187</v>
      </c>
      <c r="E172" s="182" t="s">
        <v>4995</v>
      </c>
      <c r="F172" s="183" t="s">
        <v>4996</v>
      </c>
      <c r="G172" s="184" t="s">
        <v>584</v>
      </c>
      <c r="H172" s="185">
        <v>140</v>
      </c>
      <c r="I172" s="186"/>
      <c r="J172" s="187">
        <f>ROUND(I172*H172,2)</f>
        <v>0</v>
      </c>
      <c r="K172" s="183" t="s">
        <v>1</v>
      </c>
      <c r="L172" s="39"/>
      <c r="M172" s="188" t="s">
        <v>1</v>
      </c>
      <c r="N172" s="189" t="s">
        <v>42</v>
      </c>
      <c r="O172" s="77"/>
      <c r="P172" s="190">
        <f>O172*H172</f>
        <v>0</v>
      </c>
      <c r="Q172" s="190">
        <v>0</v>
      </c>
      <c r="R172" s="190">
        <f>Q172*H172</f>
        <v>0</v>
      </c>
      <c r="S172" s="190">
        <v>0</v>
      </c>
      <c r="T172" s="191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192" t="s">
        <v>301</v>
      </c>
      <c r="AT172" s="192" t="s">
        <v>187</v>
      </c>
      <c r="AU172" s="192" t="s">
        <v>92</v>
      </c>
      <c r="AY172" s="19" t="s">
        <v>185</v>
      </c>
      <c r="BE172" s="193">
        <f>IF(N172="základní",J172,0)</f>
        <v>0</v>
      </c>
      <c r="BF172" s="193">
        <f>IF(N172="snížená",J172,0)</f>
        <v>0</v>
      </c>
      <c r="BG172" s="193">
        <f>IF(N172="zákl. přenesená",J172,0)</f>
        <v>0</v>
      </c>
      <c r="BH172" s="193">
        <f>IF(N172="sníž. přenesená",J172,0)</f>
        <v>0</v>
      </c>
      <c r="BI172" s="193">
        <f>IF(N172="nulová",J172,0)</f>
        <v>0</v>
      </c>
      <c r="BJ172" s="19" t="s">
        <v>92</v>
      </c>
      <c r="BK172" s="193">
        <f>ROUND(I172*H172,2)</f>
        <v>0</v>
      </c>
      <c r="BL172" s="19" t="s">
        <v>301</v>
      </c>
      <c r="BM172" s="192" t="s">
        <v>4997</v>
      </c>
    </row>
    <row r="173" s="2" customFormat="1">
      <c r="A173" s="38"/>
      <c r="B173" s="39"/>
      <c r="C173" s="38"/>
      <c r="D173" s="194" t="s">
        <v>193</v>
      </c>
      <c r="E173" s="38"/>
      <c r="F173" s="195" t="s">
        <v>4996</v>
      </c>
      <c r="G173" s="38"/>
      <c r="H173" s="38"/>
      <c r="I173" s="196"/>
      <c r="J173" s="38"/>
      <c r="K173" s="38"/>
      <c r="L173" s="39"/>
      <c r="M173" s="197"/>
      <c r="N173" s="198"/>
      <c r="O173" s="77"/>
      <c r="P173" s="77"/>
      <c r="Q173" s="77"/>
      <c r="R173" s="77"/>
      <c r="S173" s="77"/>
      <c r="T173" s="7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T173" s="19" t="s">
        <v>193</v>
      </c>
      <c r="AU173" s="19" t="s">
        <v>92</v>
      </c>
    </row>
    <row r="174" s="2" customFormat="1" ht="33" customHeight="1">
      <c r="A174" s="38"/>
      <c r="B174" s="180"/>
      <c r="C174" s="209" t="s">
        <v>296</v>
      </c>
      <c r="D174" s="209" t="s">
        <v>240</v>
      </c>
      <c r="E174" s="210" t="s">
        <v>4998</v>
      </c>
      <c r="F174" s="211" t="s">
        <v>4999</v>
      </c>
      <c r="G174" s="212" t="s">
        <v>584</v>
      </c>
      <c r="H174" s="213">
        <v>161</v>
      </c>
      <c r="I174" s="214"/>
      <c r="J174" s="215">
        <f>ROUND(I174*H174,2)</f>
        <v>0</v>
      </c>
      <c r="K174" s="211" t="s">
        <v>1</v>
      </c>
      <c r="L174" s="216"/>
      <c r="M174" s="217" t="s">
        <v>1</v>
      </c>
      <c r="N174" s="218" t="s">
        <v>42</v>
      </c>
      <c r="O174" s="77"/>
      <c r="P174" s="190">
        <f>O174*H174</f>
        <v>0</v>
      </c>
      <c r="Q174" s="190">
        <v>4.0000000000000003E-05</v>
      </c>
      <c r="R174" s="190">
        <f>Q174*H174</f>
        <v>0.0064400000000000004</v>
      </c>
      <c r="S174" s="190">
        <v>0</v>
      </c>
      <c r="T174" s="191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192" t="s">
        <v>414</v>
      </c>
      <c r="AT174" s="192" t="s">
        <v>240</v>
      </c>
      <c r="AU174" s="192" t="s">
        <v>92</v>
      </c>
      <c r="AY174" s="19" t="s">
        <v>185</v>
      </c>
      <c r="BE174" s="193">
        <f>IF(N174="základní",J174,0)</f>
        <v>0</v>
      </c>
      <c r="BF174" s="193">
        <f>IF(N174="snížená",J174,0)</f>
        <v>0</v>
      </c>
      <c r="BG174" s="193">
        <f>IF(N174="zákl. přenesená",J174,0)</f>
        <v>0</v>
      </c>
      <c r="BH174" s="193">
        <f>IF(N174="sníž. přenesená",J174,0)</f>
        <v>0</v>
      </c>
      <c r="BI174" s="193">
        <f>IF(N174="nulová",J174,0)</f>
        <v>0</v>
      </c>
      <c r="BJ174" s="19" t="s">
        <v>92</v>
      </c>
      <c r="BK174" s="193">
        <f>ROUND(I174*H174,2)</f>
        <v>0</v>
      </c>
      <c r="BL174" s="19" t="s">
        <v>301</v>
      </c>
      <c r="BM174" s="192" t="s">
        <v>5000</v>
      </c>
    </row>
    <row r="175" s="2" customFormat="1">
      <c r="A175" s="38"/>
      <c r="B175" s="39"/>
      <c r="C175" s="38"/>
      <c r="D175" s="194" t="s">
        <v>193</v>
      </c>
      <c r="E175" s="38"/>
      <c r="F175" s="195" t="s">
        <v>4999</v>
      </c>
      <c r="G175" s="38"/>
      <c r="H175" s="38"/>
      <c r="I175" s="196"/>
      <c r="J175" s="38"/>
      <c r="K175" s="38"/>
      <c r="L175" s="39"/>
      <c r="M175" s="197"/>
      <c r="N175" s="198"/>
      <c r="O175" s="77"/>
      <c r="P175" s="77"/>
      <c r="Q175" s="77"/>
      <c r="R175" s="77"/>
      <c r="S175" s="77"/>
      <c r="T175" s="7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T175" s="19" t="s">
        <v>193</v>
      </c>
      <c r="AU175" s="19" t="s">
        <v>92</v>
      </c>
    </row>
    <row r="176" s="13" customFormat="1">
      <c r="A176" s="13"/>
      <c r="B176" s="199"/>
      <c r="C176" s="13"/>
      <c r="D176" s="194" t="s">
        <v>194</v>
      </c>
      <c r="E176" s="200" t="s">
        <v>1</v>
      </c>
      <c r="F176" s="201" t="s">
        <v>5001</v>
      </c>
      <c r="G176" s="13"/>
      <c r="H176" s="202">
        <v>161</v>
      </c>
      <c r="I176" s="203"/>
      <c r="J176" s="13"/>
      <c r="K176" s="13"/>
      <c r="L176" s="199"/>
      <c r="M176" s="204"/>
      <c r="N176" s="205"/>
      <c r="O176" s="205"/>
      <c r="P176" s="205"/>
      <c r="Q176" s="205"/>
      <c r="R176" s="205"/>
      <c r="S176" s="205"/>
      <c r="T176" s="206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00" t="s">
        <v>194</v>
      </c>
      <c r="AU176" s="200" t="s">
        <v>92</v>
      </c>
      <c r="AV176" s="13" t="s">
        <v>92</v>
      </c>
      <c r="AW176" s="13" t="s">
        <v>32</v>
      </c>
      <c r="AX176" s="13" t="s">
        <v>84</v>
      </c>
      <c r="AY176" s="200" t="s">
        <v>185</v>
      </c>
    </row>
    <row r="177" s="2" customFormat="1" ht="33" customHeight="1">
      <c r="A177" s="38"/>
      <c r="B177" s="180"/>
      <c r="C177" s="181" t="s">
        <v>301</v>
      </c>
      <c r="D177" s="181" t="s">
        <v>187</v>
      </c>
      <c r="E177" s="182" t="s">
        <v>5002</v>
      </c>
      <c r="F177" s="183" t="s">
        <v>5003</v>
      </c>
      <c r="G177" s="184" t="s">
        <v>584</v>
      </c>
      <c r="H177" s="185">
        <v>610</v>
      </c>
      <c r="I177" s="186"/>
      <c r="J177" s="187">
        <f>ROUND(I177*H177,2)</f>
        <v>0</v>
      </c>
      <c r="K177" s="183" t="s">
        <v>1</v>
      </c>
      <c r="L177" s="39"/>
      <c r="M177" s="188" t="s">
        <v>1</v>
      </c>
      <c r="N177" s="189" t="s">
        <v>42</v>
      </c>
      <c r="O177" s="77"/>
      <c r="P177" s="190">
        <f>O177*H177</f>
        <v>0</v>
      </c>
      <c r="Q177" s="190">
        <v>0</v>
      </c>
      <c r="R177" s="190">
        <f>Q177*H177</f>
        <v>0</v>
      </c>
      <c r="S177" s="190">
        <v>0</v>
      </c>
      <c r="T177" s="191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192" t="s">
        <v>301</v>
      </c>
      <c r="AT177" s="192" t="s">
        <v>187</v>
      </c>
      <c r="AU177" s="192" t="s">
        <v>92</v>
      </c>
      <c r="AY177" s="19" t="s">
        <v>185</v>
      </c>
      <c r="BE177" s="193">
        <f>IF(N177="základní",J177,0)</f>
        <v>0</v>
      </c>
      <c r="BF177" s="193">
        <f>IF(N177="snížená",J177,0)</f>
        <v>0</v>
      </c>
      <c r="BG177" s="193">
        <f>IF(N177="zákl. přenesená",J177,0)</f>
        <v>0</v>
      </c>
      <c r="BH177" s="193">
        <f>IF(N177="sníž. přenesená",J177,0)</f>
        <v>0</v>
      </c>
      <c r="BI177" s="193">
        <f>IF(N177="nulová",J177,0)</f>
        <v>0</v>
      </c>
      <c r="BJ177" s="19" t="s">
        <v>92</v>
      </c>
      <c r="BK177" s="193">
        <f>ROUND(I177*H177,2)</f>
        <v>0</v>
      </c>
      <c r="BL177" s="19" t="s">
        <v>301</v>
      </c>
      <c r="BM177" s="192" t="s">
        <v>5004</v>
      </c>
    </row>
    <row r="178" s="2" customFormat="1">
      <c r="A178" s="38"/>
      <c r="B178" s="39"/>
      <c r="C178" s="38"/>
      <c r="D178" s="194" t="s">
        <v>193</v>
      </c>
      <c r="E178" s="38"/>
      <c r="F178" s="195" t="s">
        <v>5003</v>
      </c>
      <c r="G178" s="38"/>
      <c r="H178" s="38"/>
      <c r="I178" s="196"/>
      <c r="J178" s="38"/>
      <c r="K178" s="38"/>
      <c r="L178" s="39"/>
      <c r="M178" s="197"/>
      <c r="N178" s="198"/>
      <c r="O178" s="77"/>
      <c r="P178" s="77"/>
      <c r="Q178" s="77"/>
      <c r="R178" s="77"/>
      <c r="S178" s="77"/>
      <c r="T178" s="7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T178" s="19" t="s">
        <v>193</v>
      </c>
      <c r="AU178" s="19" t="s">
        <v>92</v>
      </c>
    </row>
    <row r="179" s="2" customFormat="1" ht="24.15" customHeight="1">
      <c r="A179" s="38"/>
      <c r="B179" s="180"/>
      <c r="C179" s="209" t="s">
        <v>306</v>
      </c>
      <c r="D179" s="209" t="s">
        <v>240</v>
      </c>
      <c r="E179" s="210" t="s">
        <v>5005</v>
      </c>
      <c r="F179" s="211" t="s">
        <v>5006</v>
      </c>
      <c r="G179" s="212" t="s">
        <v>584</v>
      </c>
      <c r="H179" s="213">
        <v>701.5</v>
      </c>
      <c r="I179" s="214"/>
      <c r="J179" s="215">
        <f>ROUND(I179*H179,2)</f>
        <v>0</v>
      </c>
      <c r="K179" s="211" t="s">
        <v>1</v>
      </c>
      <c r="L179" s="216"/>
      <c r="M179" s="217" t="s">
        <v>1</v>
      </c>
      <c r="N179" s="218" t="s">
        <v>42</v>
      </c>
      <c r="O179" s="77"/>
      <c r="P179" s="190">
        <f>O179*H179</f>
        <v>0</v>
      </c>
      <c r="Q179" s="190">
        <v>0.00012</v>
      </c>
      <c r="R179" s="190">
        <f>Q179*H179</f>
        <v>0.084180000000000005</v>
      </c>
      <c r="S179" s="190">
        <v>0</v>
      </c>
      <c r="T179" s="191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192" t="s">
        <v>414</v>
      </c>
      <c r="AT179" s="192" t="s">
        <v>240</v>
      </c>
      <c r="AU179" s="192" t="s">
        <v>92</v>
      </c>
      <c r="AY179" s="19" t="s">
        <v>185</v>
      </c>
      <c r="BE179" s="193">
        <f>IF(N179="základní",J179,0)</f>
        <v>0</v>
      </c>
      <c r="BF179" s="193">
        <f>IF(N179="snížená",J179,0)</f>
        <v>0</v>
      </c>
      <c r="BG179" s="193">
        <f>IF(N179="zákl. přenesená",J179,0)</f>
        <v>0</v>
      </c>
      <c r="BH179" s="193">
        <f>IF(N179="sníž. přenesená",J179,0)</f>
        <v>0</v>
      </c>
      <c r="BI179" s="193">
        <f>IF(N179="nulová",J179,0)</f>
        <v>0</v>
      </c>
      <c r="BJ179" s="19" t="s">
        <v>92</v>
      </c>
      <c r="BK179" s="193">
        <f>ROUND(I179*H179,2)</f>
        <v>0</v>
      </c>
      <c r="BL179" s="19" t="s">
        <v>301</v>
      </c>
      <c r="BM179" s="192" t="s">
        <v>5007</v>
      </c>
    </row>
    <row r="180" s="2" customFormat="1">
      <c r="A180" s="38"/>
      <c r="B180" s="39"/>
      <c r="C180" s="38"/>
      <c r="D180" s="194" t="s">
        <v>193</v>
      </c>
      <c r="E180" s="38"/>
      <c r="F180" s="195" t="s">
        <v>5006</v>
      </c>
      <c r="G180" s="38"/>
      <c r="H180" s="38"/>
      <c r="I180" s="196"/>
      <c r="J180" s="38"/>
      <c r="K180" s="38"/>
      <c r="L180" s="39"/>
      <c r="M180" s="197"/>
      <c r="N180" s="198"/>
      <c r="O180" s="77"/>
      <c r="P180" s="77"/>
      <c r="Q180" s="77"/>
      <c r="R180" s="77"/>
      <c r="S180" s="77"/>
      <c r="T180" s="7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T180" s="19" t="s">
        <v>193</v>
      </c>
      <c r="AU180" s="19" t="s">
        <v>92</v>
      </c>
    </row>
    <row r="181" s="13" customFormat="1">
      <c r="A181" s="13"/>
      <c r="B181" s="199"/>
      <c r="C181" s="13"/>
      <c r="D181" s="194" t="s">
        <v>194</v>
      </c>
      <c r="E181" s="200" t="s">
        <v>1</v>
      </c>
      <c r="F181" s="201" t="s">
        <v>5008</v>
      </c>
      <c r="G181" s="13"/>
      <c r="H181" s="202">
        <v>701.5</v>
      </c>
      <c r="I181" s="203"/>
      <c r="J181" s="13"/>
      <c r="K181" s="13"/>
      <c r="L181" s="199"/>
      <c r="M181" s="204"/>
      <c r="N181" s="205"/>
      <c r="O181" s="205"/>
      <c r="P181" s="205"/>
      <c r="Q181" s="205"/>
      <c r="R181" s="205"/>
      <c r="S181" s="205"/>
      <c r="T181" s="206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00" t="s">
        <v>194</v>
      </c>
      <c r="AU181" s="200" t="s">
        <v>92</v>
      </c>
      <c r="AV181" s="13" t="s">
        <v>92</v>
      </c>
      <c r="AW181" s="13" t="s">
        <v>32</v>
      </c>
      <c r="AX181" s="13" t="s">
        <v>84</v>
      </c>
      <c r="AY181" s="200" t="s">
        <v>185</v>
      </c>
    </row>
    <row r="182" s="2" customFormat="1" ht="33" customHeight="1">
      <c r="A182" s="38"/>
      <c r="B182" s="180"/>
      <c r="C182" s="181" t="s">
        <v>313</v>
      </c>
      <c r="D182" s="181" t="s">
        <v>187</v>
      </c>
      <c r="E182" s="182" t="s">
        <v>5009</v>
      </c>
      <c r="F182" s="183" t="s">
        <v>5010</v>
      </c>
      <c r="G182" s="184" t="s">
        <v>584</v>
      </c>
      <c r="H182" s="185">
        <v>185</v>
      </c>
      <c r="I182" s="186"/>
      <c r="J182" s="187">
        <f>ROUND(I182*H182,2)</f>
        <v>0</v>
      </c>
      <c r="K182" s="183" t="s">
        <v>1</v>
      </c>
      <c r="L182" s="39"/>
      <c r="M182" s="188" t="s">
        <v>1</v>
      </c>
      <c r="N182" s="189" t="s">
        <v>42</v>
      </c>
      <c r="O182" s="77"/>
      <c r="P182" s="190">
        <f>O182*H182</f>
        <v>0</v>
      </c>
      <c r="Q182" s="190">
        <v>0</v>
      </c>
      <c r="R182" s="190">
        <f>Q182*H182</f>
        <v>0</v>
      </c>
      <c r="S182" s="190">
        <v>0</v>
      </c>
      <c r="T182" s="191">
        <f>S182*H182</f>
        <v>0</v>
      </c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192" t="s">
        <v>301</v>
      </c>
      <c r="AT182" s="192" t="s">
        <v>187</v>
      </c>
      <c r="AU182" s="192" t="s">
        <v>92</v>
      </c>
      <c r="AY182" s="19" t="s">
        <v>185</v>
      </c>
      <c r="BE182" s="193">
        <f>IF(N182="základní",J182,0)</f>
        <v>0</v>
      </c>
      <c r="BF182" s="193">
        <f>IF(N182="snížená",J182,0)</f>
        <v>0</v>
      </c>
      <c r="BG182" s="193">
        <f>IF(N182="zákl. přenesená",J182,0)</f>
        <v>0</v>
      </c>
      <c r="BH182" s="193">
        <f>IF(N182="sníž. přenesená",J182,0)</f>
        <v>0</v>
      </c>
      <c r="BI182" s="193">
        <f>IF(N182="nulová",J182,0)</f>
        <v>0</v>
      </c>
      <c r="BJ182" s="19" t="s">
        <v>92</v>
      </c>
      <c r="BK182" s="193">
        <f>ROUND(I182*H182,2)</f>
        <v>0</v>
      </c>
      <c r="BL182" s="19" t="s">
        <v>301</v>
      </c>
      <c r="BM182" s="192" t="s">
        <v>5011</v>
      </c>
    </row>
    <row r="183" s="2" customFormat="1">
      <c r="A183" s="38"/>
      <c r="B183" s="39"/>
      <c r="C183" s="38"/>
      <c r="D183" s="194" t="s">
        <v>193</v>
      </c>
      <c r="E183" s="38"/>
      <c r="F183" s="195" t="s">
        <v>5010</v>
      </c>
      <c r="G183" s="38"/>
      <c r="H183" s="38"/>
      <c r="I183" s="196"/>
      <c r="J183" s="38"/>
      <c r="K183" s="38"/>
      <c r="L183" s="39"/>
      <c r="M183" s="197"/>
      <c r="N183" s="198"/>
      <c r="O183" s="77"/>
      <c r="P183" s="77"/>
      <c r="Q183" s="77"/>
      <c r="R183" s="77"/>
      <c r="S183" s="77"/>
      <c r="T183" s="7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T183" s="19" t="s">
        <v>193</v>
      </c>
      <c r="AU183" s="19" t="s">
        <v>92</v>
      </c>
    </row>
    <row r="184" s="14" customFormat="1">
      <c r="A184" s="14"/>
      <c r="B184" s="219"/>
      <c r="C184" s="14"/>
      <c r="D184" s="194" t="s">
        <v>194</v>
      </c>
      <c r="E184" s="220" t="s">
        <v>1</v>
      </c>
      <c r="F184" s="221" t="s">
        <v>5012</v>
      </c>
      <c r="G184" s="14"/>
      <c r="H184" s="220" t="s">
        <v>1</v>
      </c>
      <c r="I184" s="222"/>
      <c r="J184" s="14"/>
      <c r="K184" s="14"/>
      <c r="L184" s="219"/>
      <c r="M184" s="223"/>
      <c r="N184" s="224"/>
      <c r="O184" s="224"/>
      <c r="P184" s="224"/>
      <c r="Q184" s="224"/>
      <c r="R184" s="224"/>
      <c r="S184" s="224"/>
      <c r="T184" s="225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20" t="s">
        <v>194</v>
      </c>
      <c r="AU184" s="220" t="s">
        <v>92</v>
      </c>
      <c r="AV184" s="14" t="s">
        <v>84</v>
      </c>
      <c r="AW184" s="14" t="s">
        <v>32</v>
      </c>
      <c r="AX184" s="14" t="s">
        <v>76</v>
      </c>
      <c r="AY184" s="220" t="s">
        <v>185</v>
      </c>
    </row>
    <row r="185" s="13" customFormat="1">
      <c r="A185" s="13"/>
      <c r="B185" s="199"/>
      <c r="C185" s="13"/>
      <c r="D185" s="194" t="s">
        <v>194</v>
      </c>
      <c r="E185" s="200" t="s">
        <v>1</v>
      </c>
      <c r="F185" s="201" t="s">
        <v>987</v>
      </c>
      <c r="G185" s="13"/>
      <c r="H185" s="202">
        <v>110</v>
      </c>
      <c r="I185" s="203"/>
      <c r="J185" s="13"/>
      <c r="K185" s="13"/>
      <c r="L185" s="199"/>
      <c r="M185" s="204"/>
      <c r="N185" s="205"/>
      <c r="O185" s="205"/>
      <c r="P185" s="205"/>
      <c r="Q185" s="205"/>
      <c r="R185" s="205"/>
      <c r="S185" s="205"/>
      <c r="T185" s="206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00" t="s">
        <v>194</v>
      </c>
      <c r="AU185" s="200" t="s">
        <v>92</v>
      </c>
      <c r="AV185" s="13" t="s">
        <v>92</v>
      </c>
      <c r="AW185" s="13" t="s">
        <v>32</v>
      </c>
      <c r="AX185" s="13" t="s">
        <v>76</v>
      </c>
      <c r="AY185" s="200" t="s">
        <v>185</v>
      </c>
    </row>
    <row r="186" s="14" customFormat="1">
      <c r="A186" s="14"/>
      <c r="B186" s="219"/>
      <c r="C186" s="14"/>
      <c r="D186" s="194" t="s">
        <v>194</v>
      </c>
      <c r="E186" s="220" t="s">
        <v>1</v>
      </c>
      <c r="F186" s="221" t="s">
        <v>5013</v>
      </c>
      <c r="G186" s="14"/>
      <c r="H186" s="220" t="s">
        <v>1</v>
      </c>
      <c r="I186" s="222"/>
      <c r="J186" s="14"/>
      <c r="K186" s="14"/>
      <c r="L186" s="219"/>
      <c r="M186" s="223"/>
      <c r="N186" s="224"/>
      <c r="O186" s="224"/>
      <c r="P186" s="224"/>
      <c r="Q186" s="224"/>
      <c r="R186" s="224"/>
      <c r="S186" s="224"/>
      <c r="T186" s="225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20" t="s">
        <v>194</v>
      </c>
      <c r="AU186" s="220" t="s">
        <v>92</v>
      </c>
      <c r="AV186" s="14" t="s">
        <v>84</v>
      </c>
      <c r="AW186" s="14" t="s">
        <v>32</v>
      </c>
      <c r="AX186" s="14" t="s">
        <v>76</v>
      </c>
      <c r="AY186" s="220" t="s">
        <v>185</v>
      </c>
    </row>
    <row r="187" s="13" customFormat="1">
      <c r="A187" s="13"/>
      <c r="B187" s="199"/>
      <c r="C187" s="13"/>
      <c r="D187" s="194" t="s">
        <v>194</v>
      </c>
      <c r="E187" s="200" t="s">
        <v>1</v>
      </c>
      <c r="F187" s="201" t="s">
        <v>703</v>
      </c>
      <c r="G187" s="13"/>
      <c r="H187" s="202">
        <v>75</v>
      </c>
      <c r="I187" s="203"/>
      <c r="J187" s="13"/>
      <c r="K187" s="13"/>
      <c r="L187" s="199"/>
      <c r="M187" s="204"/>
      <c r="N187" s="205"/>
      <c r="O187" s="205"/>
      <c r="P187" s="205"/>
      <c r="Q187" s="205"/>
      <c r="R187" s="205"/>
      <c r="S187" s="205"/>
      <c r="T187" s="206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00" t="s">
        <v>194</v>
      </c>
      <c r="AU187" s="200" t="s">
        <v>92</v>
      </c>
      <c r="AV187" s="13" t="s">
        <v>92</v>
      </c>
      <c r="AW187" s="13" t="s">
        <v>32</v>
      </c>
      <c r="AX187" s="13" t="s">
        <v>76</v>
      </c>
      <c r="AY187" s="200" t="s">
        <v>185</v>
      </c>
    </row>
    <row r="188" s="15" customFormat="1">
      <c r="A188" s="15"/>
      <c r="B188" s="226"/>
      <c r="C188" s="15"/>
      <c r="D188" s="194" t="s">
        <v>194</v>
      </c>
      <c r="E188" s="227" t="s">
        <v>1</v>
      </c>
      <c r="F188" s="228" t="s">
        <v>276</v>
      </c>
      <c r="G188" s="15"/>
      <c r="H188" s="229">
        <v>185</v>
      </c>
      <c r="I188" s="230"/>
      <c r="J188" s="15"/>
      <c r="K188" s="15"/>
      <c r="L188" s="226"/>
      <c r="M188" s="231"/>
      <c r="N188" s="232"/>
      <c r="O188" s="232"/>
      <c r="P188" s="232"/>
      <c r="Q188" s="232"/>
      <c r="R188" s="232"/>
      <c r="S188" s="232"/>
      <c r="T188" s="233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T188" s="227" t="s">
        <v>194</v>
      </c>
      <c r="AU188" s="227" t="s">
        <v>92</v>
      </c>
      <c r="AV188" s="15" t="s">
        <v>191</v>
      </c>
      <c r="AW188" s="15" t="s">
        <v>32</v>
      </c>
      <c r="AX188" s="15" t="s">
        <v>84</v>
      </c>
      <c r="AY188" s="227" t="s">
        <v>185</v>
      </c>
    </row>
    <row r="189" s="2" customFormat="1" ht="24.15" customHeight="1">
      <c r="A189" s="38"/>
      <c r="B189" s="180"/>
      <c r="C189" s="209" t="s">
        <v>321</v>
      </c>
      <c r="D189" s="209" t="s">
        <v>240</v>
      </c>
      <c r="E189" s="210" t="s">
        <v>5014</v>
      </c>
      <c r="F189" s="211" t="s">
        <v>5015</v>
      </c>
      <c r="G189" s="212" t="s">
        <v>584</v>
      </c>
      <c r="H189" s="213">
        <v>126.5</v>
      </c>
      <c r="I189" s="214"/>
      <c r="J189" s="215">
        <f>ROUND(I189*H189,2)</f>
        <v>0</v>
      </c>
      <c r="K189" s="211" t="s">
        <v>1</v>
      </c>
      <c r="L189" s="216"/>
      <c r="M189" s="217" t="s">
        <v>1</v>
      </c>
      <c r="N189" s="218" t="s">
        <v>42</v>
      </c>
      <c r="O189" s="77"/>
      <c r="P189" s="190">
        <f>O189*H189</f>
        <v>0</v>
      </c>
      <c r="Q189" s="190">
        <v>0.00017000000000000001</v>
      </c>
      <c r="R189" s="190">
        <f>Q189*H189</f>
        <v>0.021505000000000003</v>
      </c>
      <c r="S189" s="190">
        <v>0</v>
      </c>
      <c r="T189" s="191">
        <f>S189*H189</f>
        <v>0</v>
      </c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192" t="s">
        <v>414</v>
      </c>
      <c r="AT189" s="192" t="s">
        <v>240</v>
      </c>
      <c r="AU189" s="192" t="s">
        <v>92</v>
      </c>
      <c r="AY189" s="19" t="s">
        <v>185</v>
      </c>
      <c r="BE189" s="193">
        <f>IF(N189="základní",J189,0)</f>
        <v>0</v>
      </c>
      <c r="BF189" s="193">
        <f>IF(N189="snížená",J189,0)</f>
        <v>0</v>
      </c>
      <c r="BG189" s="193">
        <f>IF(N189="zákl. přenesená",J189,0)</f>
        <v>0</v>
      </c>
      <c r="BH189" s="193">
        <f>IF(N189="sníž. přenesená",J189,0)</f>
        <v>0</v>
      </c>
      <c r="BI189" s="193">
        <f>IF(N189="nulová",J189,0)</f>
        <v>0</v>
      </c>
      <c r="BJ189" s="19" t="s">
        <v>92</v>
      </c>
      <c r="BK189" s="193">
        <f>ROUND(I189*H189,2)</f>
        <v>0</v>
      </c>
      <c r="BL189" s="19" t="s">
        <v>301</v>
      </c>
      <c r="BM189" s="192" t="s">
        <v>5016</v>
      </c>
    </row>
    <row r="190" s="2" customFormat="1">
      <c r="A190" s="38"/>
      <c r="B190" s="39"/>
      <c r="C190" s="38"/>
      <c r="D190" s="194" t="s">
        <v>193</v>
      </c>
      <c r="E190" s="38"/>
      <c r="F190" s="195" t="s">
        <v>5015</v>
      </c>
      <c r="G190" s="38"/>
      <c r="H190" s="38"/>
      <c r="I190" s="196"/>
      <c r="J190" s="38"/>
      <c r="K190" s="38"/>
      <c r="L190" s="39"/>
      <c r="M190" s="197"/>
      <c r="N190" s="198"/>
      <c r="O190" s="77"/>
      <c r="P190" s="77"/>
      <c r="Q190" s="77"/>
      <c r="R190" s="77"/>
      <c r="S190" s="77"/>
      <c r="T190" s="7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T190" s="19" t="s">
        <v>193</v>
      </c>
      <c r="AU190" s="19" t="s">
        <v>92</v>
      </c>
    </row>
    <row r="191" s="13" customFormat="1">
      <c r="A191" s="13"/>
      <c r="B191" s="199"/>
      <c r="C191" s="13"/>
      <c r="D191" s="194" t="s">
        <v>194</v>
      </c>
      <c r="E191" s="200" t="s">
        <v>1</v>
      </c>
      <c r="F191" s="201" t="s">
        <v>5017</v>
      </c>
      <c r="G191" s="13"/>
      <c r="H191" s="202">
        <v>126.5</v>
      </c>
      <c r="I191" s="203"/>
      <c r="J191" s="13"/>
      <c r="K191" s="13"/>
      <c r="L191" s="199"/>
      <c r="M191" s="204"/>
      <c r="N191" s="205"/>
      <c r="O191" s="205"/>
      <c r="P191" s="205"/>
      <c r="Q191" s="205"/>
      <c r="R191" s="205"/>
      <c r="S191" s="205"/>
      <c r="T191" s="206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00" t="s">
        <v>194</v>
      </c>
      <c r="AU191" s="200" t="s">
        <v>92</v>
      </c>
      <c r="AV191" s="13" t="s">
        <v>92</v>
      </c>
      <c r="AW191" s="13" t="s">
        <v>32</v>
      </c>
      <c r="AX191" s="13" t="s">
        <v>84</v>
      </c>
      <c r="AY191" s="200" t="s">
        <v>185</v>
      </c>
    </row>
    <row r="192" s="2" customFormat="1" ht="24.15" customHeight="1">
      <c r="A192" s="38"/>
      <c r="B192" s="180"/>
      <c r="C192" s="209" t="s">
        <v>336</v>
      </c>
      <c r="D192" s="209" t="s">
        <v>240</v>
      </c>
      <c r="E192" s="210" t="s">
        <v>5018</v>
      </c>
      <c r="F192" s="211" t="s">
        <v>5019</v>
      </c>
      <c r="G192" s="212" t="s">
        <v>584</v>
      </c>
      <c r="H192" s="213">
        <v>86.25</v>
      </c>
      <c r="I192" s="214"/>
      <c r="J192" s="215">
        <f>ROUND(I192*H192,2)</f>
        <v>0</v>
      </c>
      <c r="K192" s="211" t="s">
        <v>1</v>
      </c>
      <c r="L192" s="216"/>
      <c r="M192" s="217" t="s">
        <v>1</v>
      </c>
      <c r="N192" s="218" t="s">
        <v>42</v>
      </c>
      <c r="O192" s="77"/>
      <c r="P192" s="190">
        <f>O192*H192</f>
        <v>0</v>
      </c>
      <c r="Q192" s="190">
        <v>0.00023000000000000001</v>
      </c>
      <c r="R192" s="190">
        <f>Q192*H192</f>
        <v>0.019837500000000001</v>
      </c>
      <c r="S192" s="190">
        <v>0</v>
      </c>
      <c r="T192" s="191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192" t="s">
        <v>414</v>
      </c>
      <c r="AT192" s="192" t="s">
        <v>240</v>
      </c>
      <c r="AU192" s="192" t="s">
        <v>92</v>
      </c>
      <c r="AY192" s="19" t="s">
        <v>185</v>
      </c>
      <c r="BE192" s="193">
        <f>IF(N192="základní",J192,0)</f>
        <v>0</v>
      </c>
      <c r="BF192" s="193">
        <f>IF(N192="snížená",J192,0)</f>
        <v>0</v>
      </c>
      <c r="BG192" s="193">
        <f>IF(N192="zákl. přenesená",J192,0)</f>
        <v>0</v>
      </c>
      <c r="BH192" s="193">
        <f>IF(N192="sníž. přenesená",J192,0)</f>
        <v>0</v>
      </c>
      <c r="BI192" s="193">
        <f>IF(N192="nulová",J192,0)</f>
        <v>0</v>
      </c>
      <c r="BJ192" s="19" t="s">
        <v>92</v>
      </c>
      <c r="BK192" s="193">
        <f>ROUND(I192*H192,2)</f>
        <v>0</v>
      </c>
      <c r="BL192" s="19" t="s">
        <v>301</v>
      </c>
      <c r="BM192" s="192" t="s">
        <v>5020</v>
      </c>
    </row>
    <row r="193" s="2" customFormat="1">
      <c r="A193" s="38"/>
      <c r="B193" s="39"/>
      <c r="C193" s="38"/>
      <c r="D193" s="194" t="s">
        <v>193</v>
      </c>
      <c r="E193" s="38"/>
      <c r="F193" s="195" t="s">
        <v>5019</v>
      </c>
      <c r="G193" s="38"/>
      <c r="H193" s="38"/>
      <c r="I193" s="196"/>
      <c r="J193" s="38"/>
      <c r="K193" s="38"/>
      <c r="L193" s="39"/>
      <c r="M193" s="197"/>
      <c r="N193" s="198"/>
      <c r="O193" s="77"/>
      <c r="P193" s="77"/>
      <c r="Q193" s="77"/>
      <c r="R193" s="77"/>
      <c r="S193" s="77"/>
      <c r="T193" s="7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T193" s="19" t="s">
        <v>193</v>
      </c>
      <c r="AU193" s="19" t="s">
        <v>92</v>
      </c>
    </row>
    <row r="194" s="13" customFormat="1">
      <c r="A194" s="13"/>
      <c r="B194" s="199"/>
      <c r="C194" s="13"/>
      <c r="D194" s="194" t="s">
        <v>194</v>
      </c>
      <c r="E194" s="200" t="s">
        <v>1</v>
      </c>
      <c r="F194" s="201" t="s">
        <v>5021</v>
      </c>
      <c r="G194" s="13"/>
      <c r="H194" s="202">
        <v>86.25</v>
      </c>
      <c r="I194" s="203"/>
      <c r="J194" s="13"/>
      <c r="K194" s="13"/>
      <c r="L194" s="199"/>
      <c r="M194" s="204"/>
      <c r="N194" s="205"/>
      <c r="O194" s="205"/>
      <c r="P194" s="205"/>
      <c r="Q194" s="205"/>
      <c r="R194" s="205"/>
      <c r="S194" s="205"/>
      <c r="T194" s="206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00" t="s">
        <v>194</v>
      </c>
      <c r="AU194" s="200" t="s">
        <v>92</v>
      </c>
      <c r="AV194" s="13" t="s">
        <v>92</v>
      </c>
      <c r="AW194" s="13" t="s">
        <v>32</v>
      </c>
      <c r="AX194" s="13" t="s">
        <v>84</v>
      </c>
      <c r="AY194" s="200" t="s">
        <v>185</v>
      </c>
    </row>
    <row r="195" s="2" customFormat="1" ht="33" customHeight="1">
      <c r="A195" s="38"/>
      <c r="B195" s="180"/>
      <c r="C195" s="181" t="s">
        <v>7</v>
      </c>
      <c r="D195" s="181" t="s">
        <v>187</v>
      </c>
      <c r="E195" s="182" t="s">
        <v>5022</v>
      </c>
      <c r="F195" s="183" t="s">
        <v>5023</v>
      </c>
      <c r="G195" s="184" t="s">
        <v>584</v>
      </c>
      <c r="H195" s="185">
        <v>370</v>
      </c>
      <c r="I195" s="186"/>
      <c r="J195" s="187">
        <f>ROUND(I195*H195,2)</f>
        <v>0</v>
      </c>
      <c r="K195" s="183" t="s">
        <v>1</v>
      </c>
      <c r="L195" s="39"/>
      <c r="M195" s="188" t="s">
        <v>1</v>
      </c>
      <c r="N195" s="189" t="s">
        <v>42</v>
      </c>
      <c r="O195" s="77"/>
      <c r="P195" s="190">
        <f>O195*H195</f>
        <v>0</v>
      </c>
      <c r="Q195" s="190">
        <v>0</v>
      </c>
      <c r="R195" s="190">
        <f>Q195*H195</f>
        <v>0</v>
      </c>
      <c r="S195" s="190">
        <v>0</v>
      </c>
      <c r="T195" s="191">
        <f>S195*H195</f>
        <v>0</v>
      </c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192" t="s">
        <v>301</v>
      </c>
      <c r="AT195" s="192" t="s">
        <v>187</v>
      </c>
      <c r="AU195" s="192" t="s">
        <v>92</v>
      </c>
      <c r="AY195" s="19" t="s">
        <v>185</v>
      </c>
      <c r="BE195" s="193">
        <f>IF(N195="základní",J195,0)</f>
        <v>0</v>
      </c>
      <c r="BF195" s="193">
        <f>IF(N195="snížená",J195,0)</f>
        <v>0</v>
      </c>
      <c r="BG195" s="193">
        <f>IF(N195="zákl. přenesená",J195,0)</f>
        <v>0</v>
      </c>
      <c r="BH195" s="193">
        <f>IF(N195="sníž. přenesená",J195,0)</f>
        <v>0</v>
      </c>
      <c r="BI195" s="193">
        <f>IF(N195="nulová",J195,0)</f>
        <v>0</v>
      </c>
      <c r="BJ195" s="19" t="s">
        <v>92</v>
      </c>
      <c r="BK195" s="193">
        <f>ROUND(I195*H195,2)</f>
        <v>0</v>
      </c>
      <c r="BL195" s="19" t="s">
        <v>301</v>
      </c>
      <c r="BM195" s="192" t="s">
        <v>5024</v>
      </c>
    </row>
    <row r="196" s="2" customFormat="1">
      <c r="A196" s="38"/>
      <c r="B196" s="39"/>
      <c r="C196" s="38"/>
      <c r="D196" s="194" t="s">
        <v>193</v>
      </c>
      <c r="E196" s="38"/>
      <c r="F196" s="195" t="s">
        <v>5023</v>
      </c>
      <c r="G196" s="38"/>
      <c r="H196" s="38"/>
      <c r="I196" s="196"/>
      <c r="J196" s="38"/>
      <c r="K196" s="38"/>
      <c r="L196" s="39"/>
      <c r="M196" s="197"/>
      <c r="N196" s="198"/>
      <c r="O196" s="77"/>
      <c r="P196" s="77"/>
      <c r="Q196" s="77"/>
      <c r="R196" s="77"/>
      <c r="S196" s="77"/>
      <c r="T196" s="7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T196" s="19" t="s">
        <v>193</v>
      </c>
      <c r="AU196" s="19" t="s">
        <v>92</v>
      </c>
    </row>
    <row r="197" s="2" customFormat="1" ht="24.15" customHeight="1">
      <c r="A197" s="38"/>
      <c r="B197" s="180"/>
      <c r="C197" s="209" t="s">
        <v>350</v>
      </c>
      <c r="D197" s="209" t="s">
        <v>240</v>
      </c>
      <c r="E197" s="210" t="s">
        <v>5025</v>
      </c>
      <c r="F197" s="211" t="s">
        <v>5026</v>
      </c>
      <c r="G197" s="212" t="s">
        <v>584</v>
      </c>
      <c r="H197" s="213">
        <v>425.5</v>
      </c>
      <c r="I197" s="214"/>
      <c r="J197" s="215">
        <f>ROUND(I197*H197,2)</f>
        <v>0</v>
      </c>
      <c r="K197" s="211" t="s">
        <v>1</v>
      </c>
      <c r="L197" s="216"/>
      <c r="M197" s="217" t="s">
        <v>1</v>
      </c>
      <c r="N197" s="218" t="s">
        <v>42</v>
      </c>
      <c r="O197" s="77"/>
      <c r="P197" s="190">
        <f>O197*H197</f>
        <v>0</v>
      </c>
      <c r="Q197" s="190">
        <v>0.00064000000000000005</v>
      </c>
      <c r="R197" s="190">
        <f>Q197*H197</f>
        <v>0.27232000000000001</v>
      </c>
      <c r="S197" s="190">
        <v>0</v>
      </c>
      <c r="T197" s="191">
        <f>S197*H197</f>
        <v>0</v>
      </c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192" t="s">
        <v>414</v>
      </c>
      <c r="AT197" s="192" t="s">
        <v>240</v>
      </c>
      <c r="AU197" s="192" t="s">
        <v>92</v>
      </c>
      <c r="AY197" s="19" t="s">
        <v>185</v>
      </c>
      <c r="BE197" s="193">
        <f>IF(N197="základní",J197,0)</f>
        <v>0</v>
      </c>
      <c r="BF197" s="193">
        <f>IF(N197="snížená",J197,0)</f>
        <v>0</v>
      </c>
      <c r="BG197" s="193">
        <f>IF(N197="zákl. přenesená",J197,0)</f>
        <v>0</v>
      </c>
      <c r="BH197" s="193">
        <f>IF(N197="sníž. přenesená",J197,0)</f>
        <v>0</v>
      </c>
      <c r="BI197" s="193">
        <f>IF(N197="nulová",J197,0)</f>
        <v>0</v>
      </c>
      <c r="BJ197" s="19" t="s">
        <v>92</v>
      </c>
      <c r="BK197" s="193">
        <f>ROUND(I197*H197,2)</f>
        <v>0</v>
      </c>
      <c r="BL197" s="19" t="s">
        <v>301</v>
      </c>
      <c r="BM197" s="192" t="s">
        <v>5027</v>
      </c>
    </row>
    <row r="198" s="2" customFormat="1">
      <c r="A198" s="38"/>
      <c r="B198" s="39"/>
      <c r="C198" s="38"/>
      <c r="D198" s="194" t="s">
        <v>193</v>
      </c>
      <c r="E198" s="38"/>
      <c r="F198" s="195" t="s">
        <v>5026</v>
      </c>
      <c r="G198" s="38"/>
      <c r="H198" s="38"/>
      <c r="I198" s="196"/>
      <c r="J198" s="38"/>
      <c r="K198" s="38"/>
      <c r="L198" s="39"/>
      <c r="M198" s="197"/>
      <c r="N198" s="198"/>
      <c r="O198" s="77"/>
      <c r="P198" s="77"/>
      <c r="Q198" s="77"/>
      <c r="R198" s="77"/>
      <c r="S198" s="77"/>
      <c r="T198" s="7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T198" s="19" t="s">
        <v>193</v>
      </c>
      <c r="AU198" s="19" t="s">
        <v>92</v>
      </c>
    </row>
    <row r="199" s="13" customFormat="1">
      <c r="A199" s="13"/>
      <c r="B199" s="199"/>
      <c r="C199" s="13"/>
      <c r="D199" s="194" t="s">
        <v>194</v>
      </c>
      <c r="E199" s="200" t="s">
        <v>1</v>
      </c>
      <c r="F199" s="201" t="s">
        <v>5028</v>
      </c>
      <c r="G199" s="13"/>
      <c r="H199" s="202">
        <v>425.5</v>
      </c>
      <c r="I199" s="203"/>
      <c r="J199" s="13"/>
      <c r="K199" s="13"/>
      <c r="L199" s="199"/>
      <c r="M199" s="204"/>
      <c r="N199" s="205"/>
      <c r="O199" s="205"/>
      <c r="P199" s="205"/>
      <c r="Q199" s="205"/>
      <c r="R199" s="205"/>
      <c r="S199" s="205"/>
      <c r="T199" s="206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00" t="s">
        <v>194</v>
      </c>
      <c r="AU199" s="200" t="s">
        <v>92</v>
      </c>
      <c r="AV199" s="13" t="s">
        <v>92</v>
      </c>
      <c r="AW199" s="13" t="s">
        <v>32</v>
      </c>
      <c r="AX199" s="13" t="s">
        <v>84</v>
      </c>
      <c r="AY199" s="200" t="s">
        <v>185</v>
      </c>
    </row>
    <row r="200" s="2" customFormat="1" ht="33" customHeight="1">
      <c r="A200" s="38"/>
      <c r="B200" s="180"/>
      <c r="C200" s="181" t="s">
        <v>356</v>
      </c>
      <c r="D200" s="181" t="s">
        <v>187</v>
      </c>
      <c r="E200" s="182" t="s">
        <v>5029</v>
      </c>
      <c r="F200" s="183" t="s">
        <v>5030</v>
      </c>
      <c r="G200" s="184" t="s">
        <v>584</v>
      </c>
      <c r="H200" s="185">
        <v>25</v>
      </c>
      <c r="I200" s="186"/>
      <c r="J200" s="187">
        <f>ROUND(I200*H200,2)</f>
        <v>0</v>
      </c>
      <c r="K200" s="183" t="s">
        <v>1</v>
      </c>
      <c r="L200" s="39"/>
      <c r="M200" s="188" t="s">
        <v>1</v>
      </c>
      <c r="N200" s="189" t="s">
        <v>42</v>
      </c>
      <c r="O200" s="77"/>
      <c r="P200" s="190">
        <f>O200*H200</f>
        <v>0</v>
      </c>
      <c r="Q200" s="190">
        <v>0</v>
      </c>
      <c r="R200" s="190">
        <f>Q200*H200</f>
        <v>0</v>
      </c>
      <c r="S200" s="190">
        <v>0</v>
      </c>
      <c r="T200" s="191">
        <f>S200*H200</f>
        <v>0</v>
      </c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R200" s="192" t="s">
        <v>301</v>
      </c>
      <c r="AT200" s="192" t="s">
        <v>187</v>
      </c>
      <c r="AU200" s="192" t="s">
        <v>92</v>
      </c>
      <c r="AY200" s="19" t="s">
        <v>185</v>
      </c>
      <c r="BE200" s="193">
        <f>IF(N200="základní",J200,0)</f>
        <v>0</v>
      </c>
      <c r="BF200" s="193">
        <f>IF(N200="snížená",J200,0)</f>
        <v>0</v>
      </c>
      <c r="BG200" s="193">
        <f>IF(N200="zákl. přenesená",J200,0)</f>
        <v>0</v>
      </c>
      <c r="BH200" s="193">
        <f>IF(N200="sníž. přenesená",J200,0)</f>
        <v>0</v>
      </c>
      <c r="BI200" s="193">
        <f>IF(N200="nulová",J200,0)</f>
        <v>0</v>
      </c>
      <c r="BJ200" s="19" t="s">
        <v>92</v>
      </c>
      <c r="BK200" s="193">
        <f>ROUND(I200*H200,2)</f>
        <v>0</v>
      </c>
      <c r="BL200" s="19" t="s">
        <v>301</v>
      </c>
      <c r="BM200" s="192" t="s">
        <v>5031</v>
      </c>
    </row>
    <row r="201" s="2" customFormat="1">
      <c r="A201" s="38"/>
      <c r="B201" s="39"/>
      <c r="C201" s="38"/>
      <c r="D201" s="194" t="s">
        <v>193</v>
      </c>
      <c r="E201" s="38"/>
      <c r="F201" s="195" t="s">
        <v>5030</v>
      </c>
      <c r="G201" s="38"/>
      <c r="H201" s="38"/>
      <c r="I201" s="196"/>
      <c r="J201" s="38"/>
      <c r="K201" s="38"/>
      <c r="L201" s="39"/>
      <c r="M201" s="197"/>
      <c r="N201" s="198"/>
      <c r="O201" s="77"/>
      <c r="P201" s="77"/>
      <c r="Q201" s="77"/>
      <c r="R201" s="77"/>
      <c r="S201" s="77"/>
      <c r="T201" s="7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T201" s="19" t="s">
        <v>193</v>
      </c>
      <c r="AU201" s="19" t="s">
        <v>92</v>
      </c>
    </row>
    <row r="202" s="2" customFormat="1" ht="24.15" customHeight="1">
      <c r="A202" s="38"/>
      <c r="B202" s="180"/>
      <c r="C202" s="209" t="s">
        <v>361</v>
      </c>
      <c r="D202" s="209" t="s">
        <v>240</v>
      </c>
      <c r="E202" s="210" t="s">
        <v>5032</v>
      </c>
      <c r="F202" s="211" t="s">
        <v>5033</v>
      </c>
      <c r="G202" s="212" t="s">
        <v>584</v>
      </c>
      <c r="H202" s="213">
        <v>28.75</v>
      </c>
      <c r="I202" s="214"/>
      <c r="J202" s="215">
        <f>ROUND(I202*H202,2)</f>
        <v>0</v>
      </c>
      <c r="K202" s="211" t="s">
        <v>1</v>
      </c>
      <c r="L202" s="216"/>
      <c r="M202" s="217" t="s">
        <v>1</v>
      </c>
      <c r="N202" s="218" t="s">
        <v>42</v>
      </c>
      <c r="O202" s="77"/>
      <c r="P202" s="190">
        <f>O202*H202</f>
        <v>0</v>
      </c>
      <c r="Q202" s="190">
        <v>0.00089999999999999998</v>
      </c>
      <c r="R202" s="190">
        <f>Q202*H202</f>
        <v>0.025874999999999999</v>
      </c>
      <c r="S202" s="190">
        <v>0</v>
      </c>
      <c r="T202" s="191">
        <f>S202*H202</f>
        <v>0</v>
      </c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R202" s="192" t="s">
        <v>414</v>
      </c>
      <c r="AT202" s="192" t="s">
        <v>240</v>
      </c>
      <c r="AU202" s="192" t="s">
        <v>92</v>
      </c>
      <c r="AY202" s="19" t="s">
        <v>185</v>
      </c>
      <c r="BE202" s="193">
        <f>IF(N202="základní",J202,0)</f>
        <v>0</v>
      </c>
      <c r="BF202" s="193">
        <f>IF(N202="snížená",J202,0)</f>
        <v>0</v>
      </c>
      <c r="BG202" s="193">
        <f>IF(N202="zákl. přenesená",J202,0)</f>
        <v>0</v>
      </c>
      <c r="BH202" s="193">
        <f>IF(N202="sníž. přenesená",J202,0)</f>
        <v>0</v>
      </c>
      <c r="BI202" s="193">
        <f>IF(N202="nulová",J202,0)</f>
        <v>0</v>
      </c>
      <c r="BJ202" s="19" t="s">
        <v>92</v>
      </c>
      <c r="BK202" s="193">
        <f>ROUND(I202*H202,2)</f>
        <v>0</v>
      </c>
      <c r="BL202" s="19" t="s">
        <v>301</v>
      </c>
      <c r="BM202" s="192" t="s">
        <v>5034</v>
      </c>
    </row>
    <row r="203" s="2" customFormat="1">
      <c r="A203" s="38"/>
      <c r="B203" s="39"/>
      <c r="C203" s="38"/>
      <c r="D203" s="194" t="s">
        <v>193</v>
      </c>
      <c r="E203" s="38"/>
      <c r="F203" s="195" t="s">
        <v>5033</v>
      </c>
      <c r="G203" s="38"/>
      <c r="H203" s="38"/>
      <c r="I203" s="196"/>
      <c r="J203" s="38"/>
      <c r="K203" s="38"/>
      <c r="L203" s="39"/>
      <c r="M203" s="197"/>
      <c r="N203" s="198"/>
      <c r="O203" s="77"/>
      <c r="P203" s="77"/>
      <c r="Q203" s="77"/>
      <c r="R203" s="77"/>
      <c r="S203" s="77"/>
      <c r="T203" s="7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T203" s="19" t="s">
        <v>193</v>
      </c>
      <c r="AU203" s="19" t="s">
        <v>92</v>
      </c>
    </row>
    <row r="204" s="13" customFormat="1">
      <c r="A204" s="13"/>
      <c r="B204" s="199"/>
      <c r="C204" s="13"/>
      <c r="D204" s="194" t="s">
        <v>194</v>
      </c>
      <c r="E204" s="200" t="s">
        <v>1</v>
      </c>
      <c r="F204" s="201" t="s">
        <v>5035</v>
      </c>
      <c r="G204" s="13"/>
      <c r="H204" s="202">
        <v>28.75</v>
      </c>
      <c r="I204" s="203"/>
      <c r="J204" s="13"/>
      <c r="K204" s="13"/>
      <c r="L204" s="199"/>
      <c r="M204" s="204"/>
      <c r="N204" s="205"/>
      <c r="O204" s="205"/>
      <c r="P204" s="205"/>
      <c r="Q204" s="205"/>
      <c r="R204" s="205"/>
      <c r="S204" s="205"/>
      <c r="T204" s="206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00" t="s">
        <v>194</v>
      </c>
      <c r="AU204" s="200" t="s">
        <v>92</v>
      </c>
      <c r="AV204" s="13" t="s">
        <v>92</v>
      </c>
      <c r="AW204" s="13" t="s">
        <v>32</v>
      </c>
      <c r="AX204" s="13" t="s">
        <v>84</v>
      </c>
      <c r="AY204" s="200" t="s">
        <v>185</v>
      </c>
    </row>
    <row r="205" s="2" customFormat="1" ht="33" customHeight="1">
      <c r="A205" s="38"/>
      <c r="B205" s="180"/>
      <c r="C205" s="181" t="s">
        <v>368</v>
      </c>
      <c r="D205" s="181" t="s">
        <v>187</v>
      </c>
      <c r="E205" s="182" t="s">
        <v>5036</v>
      </c>
      <c r="F205" s="183" t="s">
        <v>5037</v>
      </c>
      <c r="G205" s="184" t="s">
        <v>584</v>
      </c>
      <c r="H205" s="185">
        <v>710</v>
      </c>
      <c r="I205" s="186"/>
      <c r="J205" s="187">
        <f>ROUND(I205*H205,2)</f>
        <v>0</v>
      </c>
      <c r="K205" s="183" t="s">
        <v>1</v>
      </c>
      <c r="L205" s="39"/>
      <c r="M205" s="188" t="s">
        <v>1</v>
      </c>
      <c r="N205" s="189" t="s">
        <v>42</v>
      </c>
      <c r="O205" s="77"/>
      <c r="P205" s="190">
        <f>O205*H205</f>
        <v>0</v>
      </c>
      <c r="Q205" s="190">
        <v>0</v>
      </c>
      <c r="R205" s="190">
        <f>Q205*H205</f>
        <v>0</v>
      </c>
      <c r="S205" s="190">
        <v>0</v>
      </c>
      <c r="T205" s="191">
        <f>S205*H205</f>
        <v>0</v>
      </c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192" t="s">
        <v>301</v>
      </c>
      <c r="AT205" s="192" t="s">
        <v>187</v>
      </c>
      <c r="AU205" s="192" t="s">
        <v>92</v>
      </c>
      <c r="AY205" s="19" t="s">
        <v>185</v>
      </c>
      <c r="BE205" s="193">
        <f>IF(N205="základní",J205,0)</f>
        <v>0</v>
      </c>
      <c r="BF205" s="193">
        <f>IF(N205="snížená",J205,0)</f>
        <v>0</v>
      </c>
      <c r="BG205" s="193">
        <f>IF(N205="zákl. přenesená",J205,0)</f>
        <v>0</v>
      </c>
      <c r="BH205" s="193">
        <f>IF(N205="sníž. přenesená",J205,0)</f>
        <v>0</v>
      </c>
      <c r="BI205" s="193">
        <f>IF(N205="nulová",J205,0)</f>
        <v>0</v>
      </c>
      <c r="BJ205" s="19" t="s">
        <v>92</v>
      </c>
      <c r="BK205" s="193">
        <f>ROUND(I205*H205,2)</f>
        <v>0</v>
      </c>
      <c r="BL205" s="19" t="s">
        <v>301</v>
      </c>
      <c r="BM205" s="192" t="s">
        <v>5038</v>
      </c>
    </row>
    <row r="206" s="2" customFormat="1">
      <c r="A206" s="38"/>
      <c r="B206" s="39"/>
      <c r="C206" s="38"/>
      <c r="D206" s="194" t="s">
        <v>193</v>
      </c>
      <c r="E206" s="38"/>
      <c r="F206" s="195" t="s">
        <v>5037</v>
      </c>
      <c r="G206" s="38"/>
      <c r="H206" s="38"/>
      <c r="I206" s="196"/>
      <c r="J206" s="38"/>
      <c r="K206" s="38"/>
      <c r="L206" s="39"/>
      <c r="M206" s="197"/>
      <c r="N206" s="198"/>
      <c r="O206" s="77"/>
      <c r="P206" s="77"/>
      <c r="Q206" s="77"/>
      <c r="R206" s="77"/>
      <c r="S206" s="77"/>
      <c r="T206" s="7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T206" s="19" t="s">
        <v>193</v>
      </c>
      <c r="AU206" s="19" t="s">
        <v>92</v>
      </c>
    </row>
    <row r="207" s="13" customFormat="1">
      <c r="A207" s="13"/>
      <c r="B207" s="199"/>
      <c r="C207" s="13"/>
      <c r="D207" s="194" t="s">
        <v>194</v>
      </c>
      <c r="E207" s="200" t="s">
        <v>1</v>
      </c>
      <c r="F207" s="201" t="s">
        <v>5039</v>
      </c>
      <c r="G207" s="13"/>
      <c r="H207" s="202">
        <v>710</v>
      </c>
      <c r="I207" s="203"/>
      <c r="J207" s="13"/>
      <c r="K207" s="13"/>
      <c r="L207" s="199"/>
      <c r="M207" s="204"/>
      <c r="N207" s="205"/>
      <c r="O207" s="205"/>
      <c r="P207" s="205"/>
      <c r="Q207" s="205"/>
      <c r="R207" s="205"/>
      <c r="S207" s="205"/>
      <c r="T207" s="206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00" t="s">
        <v>194</v>
      </c>
      <c r="AU207" s="200" t="s">
        <v>92</v>
      </c>
      <c r="AV207" s="13" t="s">
        <v>92</v>
      </c>
      <c r="AW207" s="13" t="s">
        <v>32</v>
      </c>
      <c r="AX207" s="13" t="s">
        <v>76</v>
      </c>
      <c r="AY207" s="200" t="s">
        <v>185</v>
      </c>
    </row>
    <row r="208" s="15" customFormat="1">
      <c r="A208" s="15"/>
      <c r="B208" s="226"/>
      <c r="C208" s="15"/>
      <c r="D208" s="194" t="s">
        <v>194</v>
      </c>
      <c r="E208" s="227" t="s">
        <v>1</v>
      </c>
      <c r="F208" s="228" t="s">
        <v>276</v>
      </c>
      <c r="G208" s="15"/>
      <c r="H208" s="229">
        <v>710</v>
      </c>
      <c r="I208" s="230"/>
      <c r="J208" s="15"/>
      <c r="K208" s="15"/>
      <c r="L208" s="226"/>
      <c r="M208" s="231"/>
      <c r="N208" s="232"/>
      <c r="O208" s="232"/>
      <c r="P208" s="232"/>
      <c r="Q208" s="232"/>
      <c r="R208" s="232"/>
      <c r="S208" s="232"/>
      <c r="T208" s="233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T208" s="227" t="s">
        <v>194</v>
      </c>
      <c r="AU208" s="227" t="s">
        <v>92</v>
      </c>
      <c r="AV208" s="15" t="s">
        <v>191</v>
      </c>
      <c r="AW208" s="15" t="s">
        <v>32</v>
      </c>
      <c r="AX208" s="15" t="s">
        <v>84</v>
      </c>
      <c r="AY208" s="227" t="s">
        <v>185</v>
      </c>
    </row>
    <row r="209" s="2" customFormat="1" ht="24.15" customHeight="1">
      <c r="A209" s="38"/>
      <c r="B209" s="180"/>
      <c r="C209" s="209" t="s">
        <v>375</v>
      </c>
      <c r="D209" s="209" t="s">
        <v>240</v>
      </c>
      <c r="E209" s="210" t="s">
        <v>5040</v>
      </c>
      <c r="F209" s="211" t="s">
        <v>5041</v>
      </c>
      <c r="G209" s="212" t="s">
        <v>584</v>
      </c>
      <c r="H209" s="213">
        <v>448.5</v>
      </c>
      <c r="I209" s="214"/>
      <c r="J209" s="215">
        <f>ROUND(I209*H209,2)</f>
        <v>0</v>
      </c>
      <c r="K209" s="211" t="s">
        <v>1</v>
      </c>
      <c r="L209" s="216"/>
      <c r="M209" s="217" t="s">
        <v>1</v>
      </c>
      <c r="N209" s="218" t="s">
        <v>42</v>
      </c>
      <c r="O209" s="77"/>
      <c r="P209" s="190">
        <f>O209*H209</f>
        <v>0</v>
      </c>
      <c r="Q209" s="190">
        <v>0.00016000000000000001</v>
      </c>
      <c r="R209" s="190">
        <f>Q209*H209</f>
        <v>0.071760000000000004</v>
      </c>
      <c r="S209" s="190">
        <v>0</v>
      </c>
      <c r="T209" s="191">
        <f>S209*H209</f>
        <v>0</v>
      </c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192" t="s">
        <v>414</v>
      </c>
      <c r="AT209" s="192" t="s">
        <v>240</v>
      </c>
      <c r="AU209" s="192" t="s">
        <v>92</v>
      </c>
      <c r="AY209" s="19" t="s">
        <v>185</v>
      </c>
      <c r="BE209" s="193">
        <f>IF(N209="základní",J209,0)</f>
        <v>0</v>
      </c>
      <c r="BF209" s="193">
        <f>IF(N209="snížená",J209,0)</f>
        <v>0</v>
      </c>
      <c r="BG209" s="193">
        <f>IF(N209="zákl. přenesená",J209,0)</f>
        <v>0</v>
      </c>
      <c r="BH209" s="193">
        <f>IF(N209="sníž. přenesená",J209,0)</f>
        <v>0</v>
      </c>
      <c r="BI209" s="193">
        <f>IF(N209="nulová",J209,0)</f>
        <v>0</v>
      </c>
      <c r="BJ209" s="19" t="s">
        <v>92</v>
      </c>
      <c r="BK209" s="193">
        <f>ROUND(I209*H209,2)</f>
        <v>0</v>
      </c>
      <c r="BL209" s="19" t="s">
        <v>301</v>
      </c>
      <c r="BM209" s="192" t="s">
        <v>5042</v>
      </c>
    </row>
    <row r="210" s="2" customFormat="1">
      <c r="A210" s="38"/>
      <c r="B210" s="39"/>
      <c r="C210" s="38"/>
      <c r="D210" s="194" t="s">
        <v>193</v>
      </c>
      <c r="E210" s="38"/>
      <c r="F210" s="195" t="s">
        <v>5041</v>
      </c>
      <c r="G210" s="38"/>
      <c r="H210" s="38"/>
      <c r="I210" s="196"/>
      <c r="J210" s="38"/>
      <c r="K210" s="38"/>
      <c r="L210" s="39"/>
      <c r="M210" s="197"/>
      <c r="N210" s="198"/>
      <c r="O210" s="77"/>
      <c r="P210" s="77"/>
      <c r="Q210" s="77"/>
      <c r="R210" s="77"/>
      <c r="S210" s="77"/>
      <c r="T210" s="7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T210" s="19" t="s">
        <v>193</v>
      </c>
      <c r="AU210" s="19" t="s">
        <v>92</v>
      </c>
    </row>
    <row r="211" s="13" customFormat="1">
      <c r="A211" s="13"/>
      <c r="B211" s="199"/>
      <c r="C211" s="13"/>
      <c r="D211" s="194" t="s">
        <v>194</v>
      </c>
      <c r="E211" s="200" t="s">
        <v>1</v>
      </c>
      <c r="F211" s="201" t="s">
        <v>5043</v>
      </c>
      <c r="G211" s="13"/>
      <c r="H211" s="202">
        <v>448.5</v>
      </c>
      <c r="I211" s="203"/>
      <c r="J211" s="13"/>
      <c r="K211" s="13"/>
      <c r="L211" s="199"/>
      <c r="M211" s="204"/>
      <c r="N211" s="205"/>
      <c r="O211" s="205"/>
      <c r="P211" s="205"/>
      <c r="Q211" s="205"/>
      <c r="R211" s="205"/>
      <c r="S211" s="205"/>
      <c r="T211" s="206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00" t="s">
        <v>194</v>
      </c>
      <c r="AU211" s="200" t="s">
        <v>92</v>
      </c>
      <c r="AV211" s="13" t="s">
        <v>92</v>
      </c>
      <c r="AW211" s="13" t="s">
        <v>32</v>
      </c>
      <c r="AX211" s="13" t="s">
        <v>84</v>
      </c>
      <c r="AY211" s="200" t="s">
        <v>185</v>
      </c>
    </row>
    <row r="212" s="2" customFormat="1" ht="24.15" customHeight="1">
      <c r="A212" s="38"/>
      <c r="B212" s="180"/>
      <c r="C212" s="209" t="s">
        <v>380</v>
      </c>
      <c r="D212" s="209" t="s">
        <v>240</v>
      </c>
      <c r="E212" s="210" t="s">
        <v>5044</v>
      </c>
      <c r="F212" s="211" t="s">
        <v>5045</v>
      </c>
      <c r="G212" s="212" t="s">
        <v>584</v>
      </c>
      <c r="H212" s="213">
        <v>356.5</v>
      </c>
      <c r="I212" s="214"/>
      <c r="J212" s="215">
        <f>ROUND(I212*H212,2)</f>
        <v>0</v>
      </c>
      <c r="K212" s="211" t="s">
        <v>1</v>
      </c>
      <c r="L212" s="216"/>
      <c r="M212" s="217" t="s">
        <v>1</v>
      </c>
      <c r="N212" s="218" t="s">
        <v>42</v>
      </c>
      <c r="O212" s="77"/>
      <c r="P212" s="190">
        <f>O212*H212</f>
        <v>0</v>
      </c>
      <c r="Q212" s="190">
        <v>0.00025000000000000001</v>
      </c>
      <c r="R212" s="190">
        <f>Q212*H212</f>
        <v>0.089124999999999996</v>
      </c>
      <c r="S212" s="190">
        <v>0</v>
      </c>
      <c r="T212" s="191">
        <f>S212*H212</f>
        <v>0</v>
      </c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R212" s="192" t="s">
        <v>414</v>
      </c>
      <c r="AT212" s="192" t="s">
        <v>240</v>
      </c>
      <c r="AU212" s="192" t="s">
        <v>92</v>
      </c>
      <c r="AY212" s="19" t="s">
        <v>185</v>
      </c>
      <c r="BE212" s="193">
        <f>IF(N212="základní",J212,0)</f>
        <v>0</v>
      </c>
      <c r="BF212" s="193">
        <f>IF(N212="snížená",J212,0)</f>
        <v>0</v>
      </c>
      <c r="BG212" s="193">
        <f>IF(N212="zákl. přenesená",J212,0)</f>
        <v>0</v>
      </c>
      <c r="BH212" s="193">
        <f>IF(N212="sníž. přenesená",J212,0)</f>
        <v>0</v>
      </c>
      <c r="BI212" s="193">
        <f>IF(N212="nulová",J212,0)</f>
        <v>0</v>
      </c>
      <c r="BJ212" s="19" t="s">
        <v>92</v>
      </c>
      <c r="BK212" s="193">
        <f>ROUND(I212*H212,2)</f>
        <v>0</v>
      </c>
      <c r="BL212" s="19" t="s">
        <v>301</v>
      </c>
      <c r="BM212" s="192" t="s">
        <v>5046</v>
      </c>
    </row>
    <row r="213" s="2" customFormat="1">
      <c r="A213" s="38"/>
      <c r="B213" s="39"/>
      <c r="C213" s="38"/>
      <c r="D213" s="194" t="s">
        <v>193</v>
      </c>
      <c r="E213" s="38"/>
      <c r="F213" s="195" t="s">
        <v>5045</v>
      </c>
      <c r="G213" s="38"/>
      <c r="H213" s="38"/>
      <c r="I213" s="196"/>
      <c r="J213" s="38"/>
      <c r="K213" s="38"/>
      <c r="L213" s="39"/>
      <c r="M213" s="197"/>
      <c r="N213" s="198"/>
      <c r="O213" s="77"/>
      <c r="P213" s="77"/>
      <c r="Q213" s="77"/>
      <c r="R213" s="77"/>
      <c r="S213" s="77"/>
      <c r="T213" s="7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T213" s="19" t="s">
        <v>193</v>
      </c>
      <c r="AU213" s="19" t="s">
        <v>92</v>
      </c>
    </row>
    <row r="214" s="13" customFormat="1">
      <c r="A214" s="13"/>
      <c r="B214" s="199"/>
      <c r="C214" s="13"/>
      <c r="D214" s="194" t="s">
        <v>194</v>
      </c>
      <c r="E214" s="200" t="s">
        <v>1</v>
      </c>
      <c r="F214" s="201" t="s">
        <v>5047</v>
      </c>
      <c r="G214" s="13"/>
      <c r="H214" s="202">
        <v>356.5</v>
      </c>
      <c r="I214" s="203"/>
      <c r="J214" s="13"/>
      <c r="K214" s="13"/>
      <c r="L214" s="199"/>
      <c r="M214" s="204"/>
      <c r="N214" s="205"/>
      <c r="O214" s="205"/>
      <c r="P214" s="205"/>
      <c r="Q214" s="205"/>
      <c r="R214" s="205"/>
      <c r="S214" s="205"/>
      <c r="T214" s="206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00" t="s">
        <v>194</v>
      </c>
      <c r="AU214" s="200" t="s">
        <v>92</v>
      </c>
      <c r="AV214" s="13" t="s">
        <v>92</v>
      </c>
      <c r="AW214" s="13" t="s">
        <v>32</v>
      </c>
      <c r="AX214" s="13" t="s">
        <v>84</v>
      </c>
      <c r="AY214" s="200" t="s">
        <v>185</v>
      </c>
    </row>
    <row r="215" s="2" customFormat="1" ht="49.05" customHeight="1">
      <c r="A215" s="38"/>
      <c r="B215" s="180"/>
      <c r="C215" s="209" t="s">
        <v>387</v>
      </c>
      <c r="D215" s="209" t="s">
        <v>240</v>
      </c>
      <c r="E215" s="210" t="s">
        <v>5048</v>
      </c>
      <c r="F215" s="211" t="s">
        <v>5049</v>
      </c>
      <c r="G215" s="212" t="s">
        <v>584</v>
      </c>
      <c r="H215" s="213">
        <v>11.5</v>
      </c>
      <c r="I215" s="214"/>
      <c r="J215" s="215">
        <f>ROUND(I215*H215,2)</f>
        <v>0</v>
      </c>
      <c r="K215" s="211" t="s">
        <v>1</v>
      </c>
      <c r="L215" s="216"/>
      <c r="M215" s="217" t="s">
        <v>1</v>
      </c>
      <c r="N215" s="218" t="s">
        <v>42</v>
      </c>
      <c r="O215" s="77"/>
      <c r="P215" s="190">
        <f>O215*H215</f>
        <v>0</v>
      </c>
      <c r="Q215" s="190">
        <v>0.00018000000000000001</v>
      </c>
      <c r="R215" s="190">
        <f>Q215*H215</f>
        <v>0.0020700000000000002</v>
      </c>
      <c r="S215" s="190">
        <v>0</v>
      </c>
      <c r="T215" s="191">
        <f>S215*H215</f>
        <v>0</v>
      </c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R215" s="192" t="s">
        <v>414</v>
      </c>
      <c r="AT215" s="192" t="s">
        <v>240</v>
      </c>
      <c r="AU215" s="192" t="s">
        <v>92</v>
      </c>
      <c r="AY215" s="19" t="s">
        <v>185</v>
      </c>
      <c r="BE215" s="193">
        <f>IF(N215="základní",J215,0)</f>
        <v>0</v>
      </c>
      <c r="BF215" s="193">
        <f>IF(N215="snížená",J215,0)</f>
        <v>0</v>
      </c>
      <c r="BG215" s="193">
        <f>IF(N215="zákl. přenesená",J215,0)</f>
        <v>0</v>
      </c>
      <c r="BH215" s="193">
        <f>IF(N215="sníž. přenesená",J215,0)</f>
        <v>0</v>
      </c>
      <c r="BI215" s="193">
        <f>IF(N215="nulová",J215,0)</f>
        <v>0</v>
      </c>
      <c r="BJ215" s="19" t="s">
        <v>92</v>
      </c>
      <c r="BK215" s="193">
        <f>ROUND(I215*H215,2)</f>
        <v>0</v>
      </c>
      <c r="BL215" s="19" t="s">
        <v>301</v>
      </c>
      <c r="BM215" s="192" t="s">
        <v>5050</v>
      </c>
    </row>
    <row r="216" s="2" customFormat="1">
      <c r="A216" s="38"/>
      <c r="B216" s="39"/>
      <c r="C216" s="38"/>
      <c r="D216" s="194" t="s">
        <v>193</v>
      </c>
      <c r="E216" s="38"/>
      <c r="F216" s="195" t="s">
        <v>5049</v>
      </c>
      <c r="G216" s="38"/>
      <c r="H216" s="38"/>
      <c r="I216" s="196"/>
      <c r="J216" s="38"/>
      <c r="K216" s="38"/>
      <c r="L216" s="39"/>
      <c r="M216" s="197"/>
      <c r="N216" s="198"/>
      <c r="O216" s="77"/>
      <c r="P216" s="77"/>
      <c r="Q216" s="77"/>
      <c r="R216" s="77"/>
      <c r="S216" s="77"/>
      <c r="T216" s="7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T216" s="19" t="s">
        <v>193</v>
      </c>
      <c r="AU216" s="19" t="s">
        <v>92</v>
      </c>
    </row>
    <row r="217" s="13" customFormat="1">
      <c r="A217" s="13"/>
      <c r="B217" s="199"/>
      <c r="C217" s="13"/>
      <c r="D217" s="194" t="s">
        <v>194</v>
      </c>
      <c r="E217" s="200" t="s">
        <v>1</v>
      </c>
      <c r="F217" s="201" t="s">
        <v>5051</v>
      </c>
      <c r="G217" s="13"/>
      <c r="H217" s="202">
        <v>11.5</v>
      </c>
      <c r="I217" s="203"/>
      <c r="J217" s="13"/>
      <c r="K217" s="13"/>
      <c r="L217" s="199"/>
      <c r="M217" s="204"/>
      <c r="N217" s="205"/>
      <c r="O217" s="205"/>
      <c r="P217" s="205"/>
      <c r="Q217" s="205"/>
      <c r="R217" s="205"/>
      <c r="S217" s="205"/>
      <c r="T217" s="206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00" t="s">
        <v>194</v>
      </c>
      <c r="AU217" s="200" t="s">
        <v>92</v>
      </c>
      <c r="AV217" s="13" t="s">
        <v>92</v>
      </c>
      <c r="AW217" s="13" t="s">
        <v>32</v>
      </c>
      <c r="AX217" s="13" t="s">
        <v>84</v>
      </c>
      <c r="AY217" s="200" t="s">
        <v>185</v>
      </c>
    </row>
    <row r="218" s="2" customFormat="1" ht="24.15" customHeight="1">
      <c r="A218" s="38"/>
      <c r="B218" s="180"/>
      <c r="C218" s="181" t="s">
        <v>394</v>
      </c>
      <c r="D218" s="181" t="s">
        <v>187</v>
      </c>
      <c r="E218" s="182" t="s">
        <v>5052</v>
      </c>
      <c r="F218" s="183" t="s">
        <v>5053</v>
      </c>
      <c r="G218" s="184" t="s">
        <v>584</v>
      </c>
      <c r="H218" s="185">
        <v>80</v>
      </c>
      <c r="I218" s="186"/>
      <c r="J218" s="187">
        <f>ROUND(I218*H218,2)</f>
        <v>0</v>
      </c>
      <c r="K218" s="183" t="s">
        <v>1</v>
      </c>
      <c r="L218" s="39"/>
      <c r="M218" s="188" t="s">
        <v>1</v>
      </c>
      <c r="N218" s="189" t="s">
        <v>42</v>
      </c>
      <c r="O218" s="77"/>
      <c r="P218" s="190">
        <f>O218*H218</f>
        <v>0</v>
      </c>
      <c r="Q218" s="190">
        <v>0</v>
      </c>
      <c r="R218" s="190">
        <f>Q218*H218</f>
        <v>0</v>
      </c>
      <c r="S218" s="190">
        <v>0</v>
      </c>
      <c r="T218" s="191">
        <f>S218*H218</f>
        <v>0</v>
      </c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R218" s="192" t="s">
        <v>301</v>
      </c>
      <c r="AT218" s="192" t="s">
        <v>187</v>
      </c>
      <c r="AU218" s="192" t="s">
        <v>92</v>
      </c>
      <c r="AY218" s="19" t="s">
        <v>185</v>
      </c>
      <c r="BE218" s="193">
        <f>IF(N218="základní",J218,0)</f>
        <v>0</v>
      </c>
      <c r="BF218" s="193">
        <f>IF(N218="snížená",J218,0)</f>
        <v>0</v>
      </c>
      <c r="BG218" s="193">
        <f>IF(N218="zákl. přenesená",J218,0)</f>
        <v>0</v>
      </c>
      <c r="BH218" s="193">
        <f>IF(N218="sníž. přenesená",J218,0)</f>
        <v>0</v>
      </c>
      <c r="BI218" s="193">
        <f>IF(N218="nulová",J218,0)</f>
        <v>0</v>
      </c>
      <c r="BJ218" s="19" t="s">
        <v>92</v>
      </c>
      <c r="BK218" s="193">
        <f>ROUND(I218*H218,2)</f>
        <v>0</v>
      </c>
      <c r="BL218" s="19" t="s">
        <v>301</v>
      </c>
      <c r="BM218" s="192" t="s">
        <v>5054</v>
      </c>
    </row>
    <row r="219" s="2" customFormat="1">
      <c r="A219" s="38"/>
      <c r="B219" s="39"/>
      <c r="C219" s="38"/>
      <c r="D219" s="194" t="s">
        <v>193</v>
      </c>
      <c r="E219" s="38"/>
      <c r="F219" s="195" t="s">
        <v>5053</v>
      </c>
      <c r="G219" s="38"/>
      <c r="H219" s="38"/>
      <c r="I219" s="196"/>
      <c r="J219" s="38"/>
      <c r="K219" s="38"/>
      <c r="L219" s="39"/>
      <c r="M219" s="197"/>
      <c r="N219" s="198"/>
      <c r="O219" s="77"/>
      <c r="P219" s="77"/>
      <c r="Q219" s="77"/>
      <c r="R219" s="77"/>
      <c r="S219" s="77"/>
      <c r="T219" s="7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T219" s="19" t="s">
        <v>193</v>
      </c>
      <c r="AU219" s="19" t="s">
        <v>92</v>
      </c>
    </row>
    <row r="220" s="2" customFormat="1" ht="33" customHeight="1">
      <c r="A220" s="38"/>
      <c r="B220" s="180"/>
      <c r="C220" s="209" t="s">
        <v>398</v>
      </c>
      <c r="D220" s="209" t="s">
        <v>240</v>
      </c>
      <c r="E220" s="210" t="s">
        <v>5055</v>
      </c>
      <c r="F220" s="211" t="s">
        <v>5056</v>
      </c>
      <c r="G220" s="212" t="s">
        <v>584</v>
      </c>
      <c r="H220" s="213">
        <v>84</v>
      </c>
      <c r="I220" s="214"/>
      <c r="J220" s="215">
        <f>ROUND(I220*H220,2)</f>
        <v>0</v>
      </c>
      <c r="K220" s="211" t="s">
        <v>1</v>
      </c>
      <c r="L220" s="216"/>
      <c r="M220" s="217" t="s">
        <v>1</v>
      </c>
      <c r="N220" s="218" t="s">
        <v>42</v>
      </c>
      <c r="O220" s="77"/>
      <c r="P220" s="190">
        <f>O220*H220</f>
        <v>0</v>
      </c>
      <c r="Q220" s="190">
        <v>0.0079399999999999991</v>
      </c>
      <c r="R220" s="190">
        <f>Q220*H220</f>
        <v>0.66695999999999989</v>
      </c>
      <c r="S220" s="190">
        <v>0</v>
      </c>
      <c r="T220" s="191">
        <f>S220*H220</f>
        <v>0</v>
      </c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192" t="s">
        <v>414</v>
      </c>
      <c r="AT220" s="192" t="s">
        <v>240</v>
      </c>
      <c r="AU220" s="192" t="s">
        <v>92</v>
      </c>
      <c r="AY220" s="19" t="s">
        <v>185</v>
      </c>
      <c r="BE220" s="193">
        <f>IF(N220="základní",J220,0)</f>
        <v>0</v>
      </c>
      <c r="BF220" s="193">
        <f>IF(N220="snížená",J220,0)</f>
        <v>0</v>
      </c>
      <c r="BG220" s="193">
        <f>IF(N220="zákl. přenesená",J220,0)</f>
        <v>0</v>
      </c>
      <c r="BH220" s="193">
        <f>IF(N220="sníž. přenesená",J220,0)</f>
        <v>0</v>
      </c>
      <c r="BI220" s="193">
        <f>IF(N220="nulová",J220,0)</f>
        <v>0</v>
      </c>
      <c r="BJ220" s="19" t="s">
        <v>92</v>
      </c>
      <c r="BK220" s="193">
        <f>ROUND(I220*H220,2)</f>
        <v>0</v>
      </c>
      <c r="BL220" s="19" t="s">
        <v>301</v>
      </c>
      <c r="BM220" s="192" t="s">
        <v>5057</v>
      </c>
    </row>
    <row r="221" s="2" customFormat="1">
      <c r="A221" s="38"/>
      <c r="B221" s="39"/>
      <c r="C221" s="38"/>
      <c r="D221" s="194" t="s">
        <v>193</v>
      </c>
      <c r="E221" s="38"/>
      <c r="F221" s="195" t="s">
        <v>5056</v>
      </c>
      <c r="G221" s="38"/>
      <c r="H221" s="38"/>
      <c r="I221" s="196"/>
      <c r="J221" s="38"/>
      <c r="K221" s="38"/>
      <c r="L221" s="39"/>
      <c r="M221" s="197"/>
      <c r="N221" s="198"/>
      <c r="O221" s="77"/>
      <c r="P221" s="77"/>
      <c r="Q221" s="77"/>
      <c r="R221" s="77"/>
      <c r="S221" s="77"/>
      <c r="T221" s="7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T221" s="19" t="s">
        <v>193</v>
      </c>
      <c r="AU221" s="19" t="s">
        <v>92</v>
      </c>
    </row>
    <row r="222" s="13" customFormat="1">
      <c r="A222" s="13"/>
      <c r="B222" s="199"/>
      <c r="C222" s="13"/>
      <c r="D222" s="194" t="s">
        <v>194</v>
      </c>
      <c r="E222" s="200" t="s">
        <v>1</v>
      </c>
      <c r="F222" s="201" t="s">
        <v>4972</v>
      </c>
      <c r="G222" s="13"/>
      <c r="H222" s="202">
        <v>84</v>
      </c>
      <c r="I222" s="203"/>
      <c r="J222" s="13"/>
      <c r="K222" s="13"/>
      <c r="L222" s="199"/>
      <c r="M222" s="204"/>
      <c r="N222" s="205"/>
      <c r="O222" s="205"/>
      <c r="P222" s="205"/>
      <c r="Q222" s="205"/>
      <c r="R222" s="205"/>
      <c r="S222" s="205"/>
      <c r="T222" s="206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00" t="s">
        <v>194</v>
      </c>
      <c r="AU222" s="200" t="s">
        <v>92</v>
      </c>
      <c r="AV222" s="13" t="s">
        <v>92</v>
      </c>
      <c r="AW222" s="13" t="s">
        <v>32</v>
      </c>
      <c r="AX222" s="13" t="s">
        <v>84</v>
      </c>
      <c r="AY222" s="200" t="s">
        <v>185</v>
      </c>
    </row>
    <row r="223" s="2" customFormat="1" ht="24.15" customHeight="1">
      <c r="A223" s="38"/>
      <c r="B223" s="180"/>
      <c r="C223" s="181" t="s">
        <v>407</v>
      </c>
      <c r="D223" s="181" t="s">
        <v>187</v>
      </c>
      <c r="E223" s="182" t="s">
        <v>5058</v>
      </c>
      <c r="F223" s="183" t="s">
        <v>5059</v>
      </c>
      <c r="G223" s="184" t="s">
        <v>584</v>
      </c>
      <c r="H223" s="185">
        <v>135</v>
      </c>
      <c r="I223" s="186"/>
      <c r="J223" s="187">
        <f>ROUND(I223*H223,2)</f>
        <v>0</v>
      </c>
      <c r="K223" s="183" t="s">
        <v>1</v>
      </c>
      <c r="L223" s="39"/>
      <c r="M223" s="188" t="s">
        <v>1</v>
      </c>
      <c r="N223" s="189" t="s">
        <v>42</v>
      </c>
      <c r="O223" s="77"/>
      <c r="P223" s="190">
        <f>O223*H223</f>
        <v>0</v>
      </c>
      <c r="Q223" s="190">
        <v>0</v>
      </c>
      <c r="R223" s="190">
        <f>Q223*H223</f>
        <v>0</v>
      </c>
      <c r="S223" s="190">
        <v>0</v>
      </c>
      <c r="T223" s="191">
        <f>S223*H223</f>
        <v>0</v>
      </c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R223" s="192" t="s">
        <v>301</v>
      </c>
      <c r="AT223" s="192" t="s">
        <v>187</v>
      </c>
      <c r="AU223" s="192" t="s">
        <v>92</v>
      </c>
      <c r="AY223" s="19" t="s">
        <v>185</v>
      </c>
      <c r="BE223" s="193">
        <f>IF(N223="základní",J223,0)</f>
        <v>0</v>
      </c>
      <c r="BF223" s="193">
        <f>IF(N223="snížená",J223,0)</f>
        <v>0</v>
      </c>
      <c r="BG223" s="193">
        <f>IF(N223="zákl. přenesená",J223,0)</f>
        <v>0</v>
      </c>
      <c r="BH223" s="193">
        <f>IF(N223="sníž. přenesená",J223,0)</f>
        <v>0</v>
      </c>
      <c r="BI223" s="193">
        <f>IF(N223="nulová",J223,0)</f>
        <v>0</v>
      </c>
      <c r="BJ223" s="19" t="s">
        <v>92</v>
      </c>
      <c r="BK223" s="193">
        <f>ROUND(I223*H223,2)</f>
        <v>0</v>
      </c>
      <c r="BL223" s="19" t="s">
        <v>301</v>
      </c>
      <c r="BM223" s="192" t="s">
        <v>5060</v>
      </c>
    </row>
    <row r="224" s="2" customFormat="1">
      <c r="A224" s="38"/>
      <c r="B224" s="39"/>
      <c r="C224" s="38"/>
      <c r="D224" s="194" t="s">
        <v>193</v>
      </c>
      <c r="E224" s="38"/>
      <c r="F224" s="195" t="s">
        <v>5059</v>
      </c>
      <c r="G224" s="38"/>
      <c r="H224" s="38"/>
      <c r="I224" s="196"/>
      <c r="J224" s="38"/>
      <c r="K224" s="38"/>
      <c r="L224" s="39"/>
      <c r="M224" s="197"/>
      <c r="N224" s="198"/>
      <c r="O224" s="77"/>
      <c r="P224" s="77"/>
      <c r="Q224" s="77"/>
      <c r="R224" s="77"/>
      <c r="S224" s="77"/>
      <c r="T224" s="7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T224" s="19" t="s">
        <v>193</v>
      </c>
      <c r="AU224" s="19" t="s">
        <v>92</v>
      </c>
    </row>
    <row r="225" s="13" customFormat="1">
      <c r="A225" s="13"/>
      <c r="B225" s="199"/>
      <c r="C225" s="13"/>
      <c r="D225" s="194" t="s">
        <v>194</v>
      </c>
      <c r="E225" s="200" t="s">
        <v>1</v>
      </c>
      <c r="F225" s="201" t="s">
        <v>5061</v>
      </c>
      <c r="G225" s="13"/>
      <c r="H225" s="202">
        <v>135</v>
      </c>
      <c r="I225" s="203"/>
      <c r="J225" s="13"/>
      <c r="K225" s="13"/>
      <c r="L225" s="199"/>
      <c r="M225" s="204"/>
      <c r="N225" s="205"/>
      <c r="O225" s="205"/>
      <c r="P225" s="205"/>
      <c r="Q225" s="205"/>
      <c r="R225" s="205"/>
      <c r="S225" s="205"/>
      <c r="T225" s="206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00" t="s">
        <v>194</v>
      </c>
      <c r="AU225" s="200" t="s">
        <v>92</v>
      </c>
      <c r="AV225" s="13" t="s">
        <v>92</v>
      </c>
      <c r="AW225" s="13" t="s">
        <v>32</v>
      </c>
      <c r="AX225" s="13" t="s">
        <v>76</v>
      </c>
      <c r="AY225" s="200" t="s">
        <v>185</v>
      </c>
    </row>
    <row r="226" s="15" customFormat="1">
      <c r="A226" s="15"/>
      <c r="B226" s="226"/>
      <c r="C226" s="15"/>
      <c r="D226" s="194" t="s">
        <v>194</v>
      </c>
      <c r="E226" s="227" t="s">
        <v>1</v>
      </c>
      <c r="F226" s="228" t="s">
        <v>276</v>
      </c>
      <c r="G226" s="15"/>
      <c r="H226" s="229">
        <v>135</v>
      </c>
      <c r="I226" s="230"/>
      <c r="J226" s="15"/>
      <c r="K226" s="15"/>
      <c r="L226" s="226"/>
      <c r="M226" s="231"/>
      <c r="N226" s="232"/>
      <c r="O226" s="232"/>
      <c r="P226" s="232"/>
      <c r="Q226" s="232"/>
      <c r="R226" s="232"/>
      <c r="S226" s="232"/>
      <c r="T226" s="233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T226" s="227" t="s">
        <v>194</v>
      </c>
      <c r="AU226" s="227" t="s">
        <v>92</v>
      </c>
      <c r="AV226" s="15" t="s">
        <v>191</v>
      </c>
      <c r="AW226" s="15" t="s">
        <v>32</v>
      </c>
      <c r="AX226" s="15" t="s">
        <v>84</v>
      </c>
      <c r="AY226" s="227" t="s">
        <v>185</v>
      </c>
    </row>
    <row r="227" s="2" customFormat="1" ht="37.8" customHeight="1">
      <c r="A227" s="38"/>
      <c r="B227" s="180"/>
      <c r="C227" s="209" t="s">
        <v>414</v>
      </c>
      <c r="D227" s="209" t="s">
        <v>240</v>
      </c>
      <c r="E227" s="210" t="s">
        <v>5062</v>
      </c>
      <c r="F227" s="211" t="s">
        <v>5063</v>
      </c>
      <c r="G227" s="212" t="s">
        <v>584</v>
      </c>
      <c r="H227" s="213">
        <v>115</v>
      </c>
      <c r="I227" s="214"/>
      <c r="J227" s="215">
        <f>ROUND(I227*H227,2)</f>
        <v>0</v>
      </c>
      <c r="K227" s="211" t="s">
        <v>1</v>
      </c>
      <c r="L227" s="216"/>
      <c r="M227" s="217" t="s">
        <v>1</v>
      </c>
      <c r="N227" s="218" t="s">
        <v>42</v>
      </c>
      <c r="O227" s="77"/>
      <c r="P227" s="190">
        <f>O227*H227</f>
        <v>0</v>
      </c>
      <c r="Q227" s="190">
        <v>5.0000000000000002E-05</v>
      </c>
      <c r="R227" s="190">
        <f>Q227*H227</f>
        <v>0.0057499999999999999</v>
      </c>
      <c r="S227" s="190">
        <v>0</v>
      </c>
      <c r="T227" s="191">
        <f>S227*H227</f>
        <v>0</v>
      </c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R227" s="192" t="s">
        <v>414</v>
      </c>
      <c r="AT227" s="192" t="s">
        <v>240</v>
      </c>
      <c r="AU227" s="192" t="s">
        <v>92</v>
      </c>
      <c r="AY227" s="19" t="s">
        <v>185</v>
      </c>
      <c r="BE227" s="193">
        <f>IF(N227="základní",J227,0)</f>
        <v>0</v>
      </c>
      <c r="BF227" s="193">
        <f>IF(N227="snížená",J227,0)</f>
        <v>0</v>
      </c>
      <c r="BG227" s="193">
        <f>IF(N227="zákl. přenesená",J227,0)</f>
        <v>0</v>
      </c>
      <c r="BH227" s="193">
        <f>IF(N227="sníž. přenesená",J227,0)</f>
        <v>0</v>
      </c>
      <c r="BI227" s="193">
        <f>IF(N227="nulová",J227,0)</f>
        <v>0</v>
      </c>
      <c r="BJ227" s="19" t="s">
        <v>92</v>
      </c>
      <c r="BK227" s="193">
        <f>ROUND(I227*H227,2)</f>
        <v>0</v>
      </c>
      <c r="BL227" s="19" t="s">
        <v>301</v>
      </c>
      <c r="BM227" s="192" t="s">
        <v>5064</v>
      </c>
    </row>
    <row r="228" s="2" customFormat="1">
      <c r="A228" s="38"/>
      <c r="B228" s="39"/>
      <c r="C228" s="38"/>
      <c r="D228" s="194" t="s">
        <v>193</v>
      </c>
      <c r="E228" s="38"/>
      <c r="F228" s="195" t="s">
        <v>5063</v>
      </c>
      <c r="G228" s="38"/>
      <c r="H228" s="38"/>
      <c r="I228" s="196"/>
      <c r="J228" s="38"/>
      <c r="K228" s="38"/>
      <c r="L228" s="39"/>
      <c r="M228" s="197"/>
      <c r="N228" s="198"/>
      <c r="O228" s="77"/>
      <c r="P228" s="77"/>
      <c r="Q228" s="77"/>
      <c r="R228" s="77"/>
      <c r="S228" s="77"/>
      <c r="T228" s="7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T228" s="19" t="s">
        <v>193</v>
      </c>
      <c r="AU228" s="19" t="s">
        <v>92</v>
      </c>
    </row>
    <row r="229" s="13" customFormat="1">
      <c r="A229" s="13"/>
      <c r="B229" s="199"/>
      <c r="C229" s="13"/>
      <c r="D229" s="194" t="s">
        <v>194</v>
      </c>
      <c r="E229" s="200" t="s">
        <v>1</v>
      </c>
      <c r="F229" s="201" t="s">
        <v>5065</v>
      </c>
      <c r="G229" s="13"/>
      <c r="H229" s="202">
        <v>115</v>
      </c>
      <c r="I229" s="203"/>
      <c r="J229" s="13"/>
      <c r="K229" s="13"/>
      <c r="L229" s="199"/>
      <c r="M229" s="204"/>
      <c r="N229" s="205"/>
      <c r="O229" s="205"/>
      <c r="P229" s="205"/>
      <c r="Q229" s="205"/>
      <c r="R229" s="205"/>
      <c r="S229" s="205"/>
      <c r="T229" s="206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00" t="s">
        <v>194</v>
      </c>
      <c r="AU229" s="200" t="s">
        <v>92</v>
      </c>
      <c r="AV229" s="13" t="s">
        <v>92</v>
      </c>
      <c r="AW229" s="13" t="s">
        <v>32</v>
      </c>
      <c r="AX229" s="13" t="s">
        <v>84</v>
      </c>
      <c r="AY229" s="200" t="s">
        <v>185</v>
      </c>
    </row>
    <row r="230" s="2" customFormat="1" ht="37.8" customHeight="1">
      <c r="A230" s="38"/>
      <c r="B230" s="180"/>
      <c r="C230" s="209" t="s">
        <v>425</v>
      </c>
      <c r="D230" s="209" t="s">
        <v>240</v>
      </c>
      <c r="E230" s="210" t="s">
        <v>5066</v>
      </c>
      <c r="F230" s="211" t="s">
        <v>5067</v>
      </c>
      <c r="G230" s="212" t="s">
        <v>584</v>
      </c>
      <c r="H230" s="213">
        <v>40.25</v>
      </c>
      <c r="I230" s="214"/>
      <c r="J230" s="215">
        <f>ROUND(I230*H230,2)</f>
        <v>0</v>
      </c>
      <c r="K230" s="211" t="s">
        <v>1</v>
      </c>
      <c r="L230" s="216"/>
      <c r="M230" s="217" t="s">
        <v>1</v>
      </c>
      <c r="N230" s="218" t="s">
        <v>42</v>
      </c>
      <c r="O230" s="77"/>
      <c r="P230" s="190">
        <f>O230*H230</f>
        <v>0</v>
      </c>
      <c r="Q230" s="190">
        <v>8.0000000000000007E-05</v>
      </c>
      <c r="R230" s="190">
        <f>Q230*H230</f>
        <v>0.0032200000000000002</v>
      </c>
      <c r="S230" s="190">
        <v>0</v>
      </c>
      <c r="T230" s="191">
        <f>S230*H230</f>
        <v>0</v>
      </c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R230" s="192" t="s">
        <v>414</v>
      </c>
      <c r="AT230" s="192" t="s">
        <v>240</v>
      </c>
      <c r="AU230" s="192" t="s">
        <v>92</v>
      </c>
      <c r="AY230" s="19" t="s">
        <v>185</v>
      </c>
      <c r="BE230" s="193">
        <f>IF(N230="základní",J230,0)</f>
        <v>0</v>
      </c>
      <c r="BF230" s="193">
        <f>IF(N230="snížená",J230,0)</f>
        <v>0</v>
      </c>
      <c r="BG230" s="193">
        <f>IF(N230="zákl. přenesená",J230,0)</f>
        <v>0</v>
      </c>
      <c r="BH230" s="193">
        <f>IF(N230="sníž. přenesená",J230,0)</f>
        <v>0</v>
      </c>
      <c r="BI230" s="193">
        <f>IF(N230="nulová",J230,0)</f>
        <v>0</v>
      </c>
      <c r="BJ230" s="19" t="s">
        <v>92</v>
      </c>
      <c r="BK230" s="193">
        <f>ROUND(I230*H230,2)</f>
        <v>0</v>
      </c>
      <c r="BL230" s="19" t="s">
        <v>301</v>
      </c>
      <c r="BM230" s="192" t="s">
        <v>5068</v>
      </c>
    </row>
    <row r="231" s="2" customFormat="1">
      <c r="A231" s="38"/>
      <c r="B231" s="39"/>
      <c r="C231" s="38"/>
      <c r="D231" s="194" t="s">
        <v>193</v>
      </c>
      <c r="E231" s="38"/>
      <c r="F231" s="195" t="s">
        <v>5067</v>
      </c>
      <c r="G231" s="38"/>
      <c r="H231" s="38"/>
      <c r="I231" s="196"/>
      <c r="J231" s="38"/>
      <c r="K231" s="38"/>
      <c r="L231" s="39"/>
      <c r="M231" s="197"/>
      <c r="N231" s="198"/>
      <c r="O231" s="77"/>
      <c r="P231" s="77"/>
      <c r="Q231" s="77"/>
      <c r="R231" s="77"/>
      <c r="S231" s="77"/>
      <c r="T231" s="7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T231" s="19" t="s">
        <v>193</v>
      </c>
      <c r="AU231" s="19" t="s">
        <v>92</v>
      </c>
    </row>
    <row r="232" s="13" customFormat="1">
      <c r="A232" s="13"/>
      <c r="B232" s="199"/>
      <c r="C232" s="13"/>
      <c r="D232" s="194" t="s">
        <v>194</v>
      </c>
      <c r="E232" s="200" t="s">
        <v>1</v>
      </c>
      <c r="F232" s="201" t="s">
        <v>5069</v>
      </c>
      <c r="G232" s="13"/>
      <c r="H232" s="202">
        <v>40.25</v>
      </c>
      <c r="I232" s="203"/>
      <c r="J232" s="13"/>
      <c r="K232" s="13"/>
      <c r="L232" s="199"/>
      <c r="M232" s="204"/>
      <c r="N232" s="205"/>
      <c r="O232" s="205"/>
      <c r="P232" s="205"/>
      <c r="Q232" s="205"/>
      <c r="R232" s="205"/>
      <c r="S232" s="205"/>
      <c r="T232" s="206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00" t="s">
        <v>194</v>
      </c>
      <c r="AU232" s="200" t="s">
        <v>92</v>
      </c>
      <c r="AV232" s="13" t="s">
        <v>92</v>
      </c>
      <c r="AW232" s="13" t="s">
        <v>32</v>
      </c>
      <c r="AX232" s="13" t="s">
        <v>84</v>
      </c>
      <c r="AY232" s="200" t="s">
        <v>185</v>
      </c>
    </row>
    <row r="233" s="2" customFormat="1" ht="24.15" customHeight="1">
      <c r="A233" s="38"/>
      <c r="B233" s="180"/>
      <c r="C233" s="181" t="s">
        <v>432</v>
      </c>
      <c r="D233" s="181" t="s">
        <v>187</v>
      </c>
      <c r="E233" s="182" t="s">
        <v>5070</v>
      </c>
      <c r="F233" s="183" t="s">
        <v>5071</v>
      </c>
      <c r="G233" s="184" t="s">
        <v>383</v>
      </c>
      <c r="H233" s="185">
        <v>7</v>
      </c>
      <c r="I233" s="186"/>
      <c r="J233" s="187">
        <f>ROUND(I233*H233,2)</f>
        <v>0</v>
      </c>
      <c r="K233" s="183" t="s">
        <v>1</v>
      </c>
      <c r="L233" s="39"/>
      <c r="M233" s="188" t="s">
        <v>1</v>
      </c>
      <c r="N233" s="189" t="s">
        <v>42</v>
      </c>
      <c r="O233" s="77"/>
      <c r="P233" s="190">
        <f>O233*H233</f>
        <v>0</v>
      </c>
      <c r="Q233" s="190">
        <v>0</v>
      </c>
      <c r="R233" s="190">
        <f>Q233*H233</f>
        <v>0</v>
      </c>
      <c r="S233" s="190">
        <v>0</v>
      </c>
      <c r="T233" s="191">
        <f>S233*H233</f>
        <v>0</v>
      </c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R233" s="192" t="s">
        <v>301</v>
      </c>
      <c r="AT233" s="192" t="s">
        <v>187</v>
      </c>
      <c r="AU233" s="192" t="s">
        <v>92</v>
      </c>
      <c r="AY233" s="19" t="s">
        <v>185</v>
      </c>
      <c r="BE233" s="193">
        <f>IF(N233="základní",J233,0)</f>
        <v>0</v>
      </c>
      <c r="BF233" s="193">
        <f>IF(N233="snížená",J233,0)</f>
        <v>0</v>
      </c>
      <c r="BG233" s="193">
        <f>IF(N233="zákl. přenesená",J233,0)</f>
        <v>0</v>
      </c>
      <c r="BH233" s="193">
        <f>IF(N233="sníž. přenesená",J233,0)</f>
        <v>0</v>
      </c>
      <c r="BI233" s="193">
        <f>IF(N233="nulová",J233,0)</f>
        <v>0</v>
      </c>
      <c r="BJ233" s="19" t="s">
        <v>92</v>
      </c>
      <c r="BK233" s="193">
        <f>ROUND(I233*H233,2)</f>
        <v>0</v>
      </c>
      <c r="BL233" s="19" t="s">
        <v>301</v>
      </c>
      <c r="BM233" s="192" t="s">
        <v>5072</v>
      </c>
    </row>
    <row r="234" s="2" customFormat="1">
      <c r="A234" s="38"/>
      <c r="B234" s="39"/>
      <c r="C234" s="38"/>
      <c r="D234" s="194" t="s">
        <v>193</v>
      </c>
      <c r="E234" s="38"/>
      <c r="F234" s="195" t="s">
        <v>5071</v>
      </c>
      <c r="G234" s="38"/>
      <c r="H234" s="38"/>
      <c r="I234" s="196"/>
      <c r="J234" s="38"/>
      <c r="K234" s="38"/>
      <c r="L234" s="39"/>
      <c r="M234" s="197"/>
      <c r="N234" s="198"/>
      <c r="O234" s="77"/>
      <c r="P234" s="77"/>
      <c r="Q234" s="77"/>
      <c r="R234" s="77"/>
      <c r="S234" s="77"/>
      <c r="T234" s="7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T234" s="19" t="s">
        <v>193</v>
      </c>
      <c r="AU234" s="19" t="s">
        <v>92</v>
      </c>
    </row>
    <row r="235" s="13" customFormat="1">
      <c r="A235" s="13"/>
      <c r="B235" s="199"/>
      <c r="C235" s="13"/>
      <c r="D235" s="194" t="s">
        <v>194</v>
      </c>
      <c r="E235" s="200" t="s">
        <v>1</v>
      </c>
      <c r="F235" s="201" t="s">
        <v>5073</v>
      </c>
      <c r="G235" s="13"/>
      <c r="H235" s="202">
        <v>7</v>
      </c>
      <c r="I235" s="203"/>
      <c r="J235" s="13"/>
      <c r="K235" s="13"/>
      <c r="L235" s="199"/>
      <c r="M235" s="204"/>
      <c r="N235" s="205"/>
      <c r="O235" s="205"/>
      <c r="P235" s="205"/>
      <c r="Q235" s="205"/>
      <c r="R235" s="205"/>
      <c r="S235" s="205"/>
      <c r="T235" s="206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00" t="s">
        <v>194</v>
      </c>
      <c r="AU235" s="200" t="s">
        <v>92</v>
      </c>
      <c r="AV235" s="13" t="s">
        <v>92</v>
      </c>
      <c r="AW235" s="13" t="s">
        <v>32</v>
      </c>
      <c r="AX235" s="13" t="s">
        <v>76</v>
      </c>
      <c r="AY235" s="200" t="s">
        <v>185</v>
      </c>
    </row>
    <row r="236" s="15" customFormat="1">
      <c r="A236" s="15"/>
      <c r="B236" s="226"/>
      <c r="C236" s="15"/>
      <c r="D236" s="194" t="s">
        <v>194</v>
      </c>
      <c r="E236" s="227" t="s">
        <v>1</v>
      </c>
      <c r="F236" s="228" t="s">
        <v>276</v>
      </c>
      <c r="G236" s="15"/>
      <c r="H236" s="229">
        <v>7</v>
      </c>
      <c r="I236" s="230"/>
      <c r="J236" s="15"/>
      <c r="K236" s="15"/>
      <c r="L236" s="226"/>
      <c r="M236" s="231"/>
      <c r="N236" s="232"/>
      <c r="O236" s="232"/>
      <c r="P236" s="232"/>
      <c r="Q236" s="232"/>
      <c r="R236" s="232"/>
      <c r="S236" s="232"/>
      <c r="T236" s="233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T236" s="227" t="s">
        <v>194</v>
      </c>
      <c r="AU236" s="227" t="s">
        <v>92</v>
      </c>
      <c r="AV236" s="15" t="s">
        <v>191</v>
      </c>
      <c r="AW236" s="15" t="s">
        <v>32</v>
      </c>
      <c r="AX236" s="15" t="s">
        <v>84</v>
      </c>
      <c r="AY236" s="227" t="s">
        <v>185</v>
      </c>
    </row>
    <row r="237" s="2" customFormat="1" ht="24.15" customHeight="1">
      <c r="A237" s="38"/>
      <c r="B237" s="180"/>
      <c r="C237" s="209" t="s">
        <v>438</v>
      </c>
      <c r="D237" s="209" t="s">
        <v>240</v>
      </c>
      <c r="E237" s="210" t="s">
        <v>4570</v>
      </c>
      <c r="F237" s="211" t="s">
        <v>5074</v>
      </c>
      <c r="G237" s="212" t="s">
        <v>383</v>
      </c>
      <c r="H237" s="213">
        <v>2</v>
      </c>
      <c r="I237" s="214"/>
      <c r="J237" s="215">
        <f>ROUND(I237*H237,2)</f>
        <v>0</v>
      </c>
      <c r="K237" s="211" t="s">
        <v>1</v>
      </c>
      <c r="L237" s="216"/>
      <c r="M237" s="217" t="s">
        <v>1</v>
      </c>
      <c r="N237" s="218" t="s">
        <v>42</v>
      </c>
      <c r="O237" s="77"/>
      <c r="P237" s="190">
        <f>O237*H237</f>
        <v>0</v>
      </c>
      <c r="Q237" s="190">
        <v>0</v>
      </c>
      <c r="R237" s="190">
        <f>Q237*H237</f>
        <v>0</v>
      </c>
      <c r="S237" s="190">
        <v>0</v>
      </c>
      <c r="T237" s="191">
        <f>S237*H237</f>
        <v>0</v>
      </c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R237" s="192" t="s">
        <v>414</v>
      </c>
      <c r="AT237" s="192" t="s">
        <v>240</v>
      </c>
      <c r="AU237" s="192" t="s">
        <v>92</v>
      </c>
      <c r="AY237" s="19" t="s">
        <v>185</v>
      </c>
      <c r="BE237" s="193">
        <f>IF(N237="základní",J237,0)</f>
        <v>0</v>
      </c>
      <c r="BF237" s="193">
        <f>IF(N237="snížená",J237,0)</f>
        <v>0</v>
      </c>
      <c r="BG237" s="193">
        <f>IF(N237="zákl. přenesená",J237,0)</f>
        <v>0</v>
      </c>
      <c r="BH237" s="193">
        <f>IF(N237="sníž. přenesená",J237,0)</f>
        <v>0</v>
      </c>
      <c r="BI237" s="193">
        <f>IF(N237="nulová",J237,0)</f>
        <v>0</v>
      </c>
      <c r="BJ237" s="19" t="s">
        <v>92</v>
      </c>
      <c r="BK237" s="193">
        <f>ROUND(I237*H237,2)</f>
        <v>0</v>
      </c>
      <c r="BL237" s="19" t="s">
        <v>301</v>
      </c>
      <c r="BM237" s="192" t="s">
        <v>5075</v>
      </c>
    </row>
    <row r="238" s="2" customFormat="1">
      <c r="A238" s="38"/>
      <c r="B238" s="39"/>
      <c r="C238" s="38"/>
      <c r="D238" s="194" t="s">
        <v>193</v>
      </c>
      <c r="E238" s="38"/>
      <c r="F238" s="195" t="s">
        <v>5074</v>
      </c>
      <c r="G238" s="38"/>
      <c r="H238" s="38"/>
      <c r="I238" s="196"/>
      <c r="J238" s="38"/>
      <c r="K238" s="38"/>
      <c r="L238" s="39"/>
      <c r="M238" s="197"/>
      <c r="N238" s="198"/>
      <c r="O238" s="77"/>
      <c r="P238" s="77"/>
      <c r="Q238" s="77"/>
      <c r="R238" s="77"/>
      <c r="S238" s="77"/>
      <c r="T238" s="7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T238" s="19" t="s">
        <v>193</v>
      </c>
      <c r="AU238" s="19" t="s">
        <v>92</v>
      </c>
    </row>
    <row r="239" s="2" customFormat="1" ht="24.15" customHeight="1">
      <c r="A239" s="38"/>
      <c r="B239" s="180"/>
      <c r="C239" s="209" t="s">
        <v>454</v>
      </c>
      <c r="D239" s="209" t="s">
        <v>240</v>
      </c>
      <c r="E239" s="210" t="s">
        <v>4670</v>
      </c>
      <c r="F239" s="211" t="s">
        <v>5076</v>
      </c>
      <c r="G239" s="212" t="s">
        <v>383</v>
      </c>
      <c r="H239" s="213">
        <v>5</v>
      </c>
      <c r="I239" s="214"/>
      <c r="J239" s="215">
        <f>ROUND(I239*H239,2)</f>
        <v>0</v>
      </c>
      <c r="K239" s="211" t="s">
        <v>1</v>
      </c>
      <c r="L239" s="216"/>
      <c r="M239" s="217" t="s">
        <v>1</v>
      </c>
      <c r="N239" s="218" t="s">
        <v>42</v>
      </c>
      <c r="O239" s="77"/>
      <c r="P239" s="190">
        <f>O239*H239</f>
        <v>0</v>
      </c>
      <c r="Q239" s="190">
        <v>0</v>
      </c>
      <c r="R239" s="190">
        <f>Q239*H239</f>
        <v>0</v>
      </c>
      <c r="S239" s="190">
        <v>0</v>
      </c>
      <c r="T239" s="191">
        <f>S239*H239</f>
        <v>0</v>
      </c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R239" s="192" t="s">
        <v>414</v>
      </c>
      <c r="AT239" s="192" t="s">
        <v>240</v>
      </c>
      <c r="AU239" s="192" t="s">
        <v>92</v>
      </c>
      <c r="AY239" s="19" t="s">
        <v>185</v>
      </c>
      <c r="BE239" s="193">
        <f>IF(N239="základní",J239,0)</f>
        <v>0</v>
      </c>
      <c r="BF239" s="193">
        <f>IF(N239="snížená",J239,0)</f>
        <v>0</v>
      </c>
      <c r="BG239" s="193">
        <f>IF(N239="zákl. přenesená",J239,0)</f>
        <v>0</v>
      </c>
      <c r="BH239" s="193">
        <f>IF(N239="sníž. přenesená",J239,0)</f>
        <v>0</v>
      </c>
      <c r="BI239" s="193">
        <f>IF(N239="nulová",J239,0)</f>
        <v>0</v>
      </c>
      <c r="BJ239" s="19" t="s">
        <v>92</v>
      </c>
      <c r="BK239" s="193">
        <f>ROUND(I239*H239,2)</f>
        <v>0</v>
      </c>
      <c r="BL239" s="19" t="s">
        <v>301</v>
      </c>
      <c r="BM239" s="192" t="s">
        <v>5077</v>
      </c>
    </row>
    <row r="240" s="2" customFormat="1">
      <c r="A240" s="38"/>
      <c r="B240" s="39"/>
      <c r="C240" s="38"/>
      <c r="D240" s="194" t="s">
        <v>193</v>
      </c>
      <c r="E240" s="38"/>
      <c r="F240" s="195" t="s">
        <v>5076</v>
      </c>
      <c r="G240" s="38"/>
      <c r="H240" s="38"/>
      <c r="I240" s="196"/>
      <c r="J240" s="38"/>
      <c r="K240" s="38"/>
      <c r="L240" s="39"/>
      <c r="M240" s="197"/>
      <c r="N240" s="198"/>
      <c r="O240" s="77"/>
      <c r="P240" s="77"/>
      <c r="Q240" s="77"/>
      <c r="R240" s="77"/>
      <c r="S240" s="77"/>
      <c r="T240" s="7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T240" s="19" t="s">
        <v>193</v>
      </c>
      <c r="AU240" s="19" t="s">
        <v>92</v>
      </c>
    </row>
    <row r="241" s="2" customFormat="1" ht="21.75" customHeight="1">
      <c r="A241" s="38"/>
      <c r="B241" s="180"/>
      <c r="C241" s="181" t="s">
        <v>461</v>
      </c>
      <c r="D241" s="181" t="s">
        <v>187</v>
      </c>
      <c r="E241" s="182" t="s">
        <v>5078</v>
      </c>
      <c r="F241" s="183" t="s">
        <v>5079</v>
      </c>
      <c r="G241" s="184" t="s">
        <v>383</v>
      </c>
      <c r="H241" s="185">
        <v>12</v>
      </c>
      <c r="I241" s="186"/>
      <c r="J241" s="187">
        <f>ROUND(I241*H241,2)</f>
        <v>0</v>
      </c>
      <c r="K241" s="183" t="s">
        <v>1</v>
      </c>
      <c r="L241" s="39"/>
      <c r="M241" s="188" t="s">
        <v>1</v>
      </c>
      <c r="N241" s="189" t="s">
        <v>42</v>
      </c>
      <c r="O241" s="77"/>
      <c r="P241" s="190">
        <f>O241*H241</f>
        <v>0</v>
      </c>
      <c r="Q241" s="190">
        <v>0</v>
      </c>
      <c r="R241" s="190">
        <f>Q241*H241</f>
        <v>0</v>
      </c>
      <c r="S241" s="190">
        <v>0</v>
      </c>
      <c r="T241" s="191">
        <f>S241*H241</f>
        <v>0</v>
      </c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R241" s="192" t="s">
        <v>301</v>
      </c>
      <c r="AT241" s="192" t="s">
        <v>187</v>
      </c>
      <c r="AU241" s="192" t="s">
        <v>92</v>
      </c>
      <c r="AY241" s="19" t="s">
        <v>185</v>
      </c>
      <c r="BE241" s="193">
        <f>IF(N241="základní",J241,0)</f>
        <v>0</v>
      </c>
      <c r="BF241" s="193">
        <f>IF(N241="snížená",J241,0)</f>
        <v>0</v>
      </c>
      <c r="BG241" s="193">
        <f>IF(N241="zákl. přenesená",J241,0)</f>
        <v>0</v>
      </c>
      <c r="BH241" s="193">
        <f>IF(N241="sníž. přenesená",J241,0)</f>
        <v>0</v>
      </c>
      <c r="BI241" s="193">
        <f>IF(N241="nulová",J241,0)</f>
        <v>0</v>
      </c>
      <c r="BJ241" s="19" t="s">
        <v>92</v>
      </c>
      <c r="BK241" s="193">
        <f>ROUND(I241*H241,2)</f>
        <v>0</v>
      </c>
      <c r="BL241" s="19" t="s">
        <v>301</v>
      </c>
      <c r="BM241" s="192" t="s">
        <v>5080</v>
      </c>
    </row>
    <row r="242" s="2" customFormat="1">
      <c r="A242" s="38"/>
      <c r="B242" s="39"/>
      <c r="C242" s="38"/>
      <c r="D242" s="194" t="s">
        <v>193</v>
      </c>
      <c r="E242" s="38"/>
      <c r="F242" s="195" t="s">
        <v>5079</v>
      </c>
      <c r="G242" s="38"/>
      <c r="H242" s="38"/>
      <c r="I242" s="196"/>
      <c r="J242" s="38"/>
      <c r="K242" s="38"/>
      <c r="L242" s="39"/>
      <c r="M242" s="197"/>
      <c r="N242" s="198"/>
      <c r="O242" s="77"/>
      <c r="P242" s="77"/>
      <c r="Q242" s="77"/>
      <c r="R242" s="77"/>
      <c r="S242" s="77"/>
      <c r="T242" s="7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T242" s="19" t="s">
        <v>193</v>
      </c>
      <c r="AU242" s="19" t="s">
        <v>92</v>
      </c>
    </row>
    <row r="243" s="13" customFormat="1">
      <c r="A243" s="13"/>
      <c r="B243" s="199"/>
      <c r="C243" s="13"/>
      <c r="D243" s="194" t="s">
        <v>194</v>
      </c>
      <c r="E243" s="200" t="s">
        <v>1</v>
      </c>
      <c r="F243" s="201" t="s">
        <v>5081</v>
      </c>
      <c r="G243" s="13"/>
      <c r="H243" s="202">
        <v>12</v>
      </c>
      <c r="I243" s="203"/>
      <c r="J243" s="13"/>
      <c r="K243" s="13"/>
      <c r="L243" s="199"/>
      <c r="M243" s="204"/>
      <c r="N243" s="205"/>
      <c r="O243" s="205"/>
      <c r="P243" s="205"/>
      <c r="Q243" s="205"/>
      <c r="R243" s="205"/>
      <c r="S243" s="205"/>
      <c r="T243" s="206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00" t="s">
        <v>194</v>
      </c>
      <c r="AU243" s="200" t="s">
        <v>92</v>
      </c>
      <c r="AV243" s="13" t="s">
        <v>92</v>
      </c>
      <c r="AW243" s="13" t="s">
        <v>32</v>
      </c>
      <c r="AX243" s="13" t="s">
        <v>76</v>
      </c>
      <c r="AY243" s="200" t="s">
        <v>185</v>
      </c>
    </row>
    <row r="244" s="15" customFormat="1">
      <c r="A244" s="15"/>
      <c r="B244" s="226"/>
      <c r="C244" s="15"/>
      <c r="D244" s="194" t="s">
        <v>194</v>
      </c>
      <c r="E244" s="227" t="s">
        <v>1</v>
      </c>
      <c r="F244" s="228" t="s">
        <v>276</v>
      </c>
      <c r="G244" s="15"/>
      <c r="H244" s="229">
        <v>12</v>
      </c>
      <c r="I244" s="230"/>
      <c r="J244" s="15"/>
      <c r="K244" s="15"/>
      <c r="L244" s="226"/>
      <c r="M244" s="231"/>
      <c r="N244" s="232"/>
      <c r="O244" s="232"/>
      <c r="P244" s="232"/>
      <c r="Q244" s="232"/>
      <c r="R244" s="232"/>
      <c r="S244" s="232"/>
      <c r="T244" s="233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T244" s="227" t="s">
        <v>194</v>
      </c>
      <c r="AU244" s="227" t="s">
        <v>92</v>
      </c>
      <c r="AV244" s="15" t="s">
        <v>191</v>
      </c>
      <c r="AW244" s="15" t="s">
        <v>32</v>
      </c>
      <c r="AX244" s="15" t="s">
        <v>84</v>
      </c>
      <c r="AY244" s="227" t="s">
        <v>185</v>
      </c>
    </row>
    <row r="245" s="2" customFormat="1" ht="16.5" customHeight="1">
      <c r="A245" s="38"/>
      <c r="B245" s="180"/>
      <c r="C245" s="209" t="s">
        <v>469</v>
      </c>
      <c r="D245" s="209" t="s">
        <v>240</v>
      </c>
      <c r="E245" s="210" t="s">
        <v>5082</v>
      </c>
      <c r="F245" s="211" t="s">
        <v>5083</v>
      </c>
      <c r="G245" s="212" t="s">
        <v>383</v>
      </c>
      <c r="H245" s="213">
        <v>12</v>
      </c>
      <c r="I245" s="214"/>
      <c r="J245" s="215">
        <f>ROUND(I245*H245,2)</f>
        <v>0</v>
      </c>
      <c r="K245" s="211" t="s">
        <v>1</v>
      </c>
      <c r="L245" s="216"/>
      <c r="M245" s="217" t="s">
        <v>1</v>
      </c>
      <c r="N245" s="218" t="s">
        <v>42</v>
      </c>
      <c r="O245" s="77"/>
      <c r="P245" s="190">
        <f>O245*H245</f>
        <v>0</v>
      </c>
      <c r="Q245" s="190">
        <v>0.00011</v>
      </c>
      <c r="R245" s="190">
        <f>Q245*H245</f>
        <v>0.00132</v>
      </c>
      <c r="S245" s="190">
        <v>0</v>
      </c>
      <c r="T245" s="191">
        <f>S245*H245</f>
        <v>0</v>
      </c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R245" s="192" t="s">
        <v>414</v>
      </c>
      <c r="AT245" s="192" t="s">
        <v>240</v>
      </c>
      <c r="AU245" s="192" t="s">
        <v>92</v>
      </c>
      <c r="AY245" s="19" t="s">
        <v>185</v>
      </c>
      <c r="BE245" s="193">
        <f>IF(N245="základní",J245,0)</f>
        <v>0</v>
      </c>
      <c r="BF245" s="193">
        <f>IF(N245="snížená",J245,0)</f>
        <v>0</v>
      </c>
      <c r="BG245" s="193">
        <f>IF(N245="zákl. přenesená",J245,0)</f>
        <v>0</v>
      </c>
      <c r="BH245" s="193">
        <f>IF(N245="sníž. přenesená",J245,0)</f>
        <v>0</v>
      </c>
      <c r="BI245" s="193">
        <f>IF(N245="nulová",J245,0)</f>
        <v>0</v>
      </c>
      <c r="BJ245" s="19" t="s">
        <v>92</v>
      </c>
      <c r="BK245" s="193">
        <f>ROUND(I245*H245,2)</f>
        <v>0</v>
      </c>
      <c r="BL245" s="19" t="s">
        <v>301</v>
      </c>
      <c r="BM245" s="192" t="s">
        <v>5084</v>
      </c>
    </row>
    <row r="246" s="2" customFormat="1">
      <c r="A246" s="38"/>
      <c r="B246" s="39"/>
      <c r="C246" s="38"/>
      <c r="D246" s="194" t="s">
        <v>193</v>
      </c>
      <c r="E246" s="38"/>
      <c r="F246" s="195" t="s">
        <v>5083</v>
      </c>
      <c r="G246" s="38"/>
      <c r="H246" s="38"/>
      <c r="I246" s="196"/>
      <c r="J246" s="38"/>
      <c r="K246" s="38"/>
      <c r="L246" s="39"/>
      <c r="M246" s="197"/>
      <c r="N246" s="198"/>
      <c r="O246" s="77"/>
      <c r="P246" s="77"/>
      <c r="Q246" s="77"/>
      <c r="R246" s="77"/>
      <c r="S246" s="77"/>
      <c r="T246" s="7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T246" s="19" t="s">
        <v>193</v>
      </c>
      <c r="AU246" s="19" t="s">
        <v>92</v>
      </c>
    </row>
    <row r="247" s="2" customFormat="1" ht="37.8" customHeight="1">
      <c r="A247" s="38"/>
      <c r="B247" s="180"/>
      <c r="C247" s="181" t="s">
        <v>476</v>
      </c>
      <c r="D247" s="181" t="s">
        <v>187</v>
      </c>
      <c r="E247" s="182" t="s">
        <v>5085</v>
      </c>
      <c r="F247" s="183" t="s">
        <v>5086</v>
      </c>
      <c r="G247" s="184" t="s">
        <v>383</v>
      </c>
      <c r="H247" s="185">
        <v>1</v>
      </c>
      <c r="I247" s="186"/>
      <c r="J247" s="187">
        <f>ROUND(I247*H247,2)</f>
        <v>0</v>
      </c>
      <c r="K247" s="183" t="s">
        <v>1</v>
      </c>
      <c r="L247" s="39"/>
      <c r="M247" s="188" t="s">
        <v>1</v>
      </c>
      <c r="N247" s="189" t="s">
        <v>42</v>
      </c>
      <c r="O247" s="77"/>
      <c r="P247" s="190">
        <f>O247*H247</f>
        <v>0</v>
      </c>
      <c r="Q247" s="190">
        <v>0</v>
      </c>
      <c r="R247" s="190">
        <f>Q247*H247</f>
        <v>0</v>
      </c>
      <c r="S247" s="190">
        <v>0</v>
      </c>
      <c r="T247" s="191">
        <f>S247*H247</f>
        <v>0</v>
      </c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R247" s="192" t="s">
        <v>301</v>
      </c>
      <c r="AT247" s="192" t="s">
        <v>187</v>
      </c>
      <c r="AU247" s="192" t="s">
        <v>92</v>
      </c>
      <c r="AY247" s="19" t="s">
        <v>185</v>
      </c>
      <c r="BE247" s="193">
        <f>IF(N247="základní",J247,0)</f>
        <v>0</v>
      </c>
      <c r="BF247" s="193">
        <f>IF(N247="snížená",J247,0)</f>
        <v>0</v>
      </c>
      <c r="BG247" s="193">
        <f>IF(N247="zákl. přenesená",J247,0)</f>
        <v>0</v>
      </c>
      <c r="BH247" s="193">
        <f>IF(N247="sníž. přenesená",J247,0)</f>
        <v>0</v>
      </c>
      <c r="BI247" s="193">
        <f>IF(N247="nulová",J247,0)</f>
        <v>0</v>
      </c>
      <c r="BJ247" s="19" t="s">
        <v>92</v>
      </c>
      <c r="BK247" s="193">
        <f>ROUND(I247*H247,2)</f>
        <v>0</v>
      </c>
      <c r="BL247" s="19" t="s">
        <v>301</v>
      </c>
      <c r="BM247" s="192" t="s">
        <v>5087</v>
      </c>
    </row>
    <row r="248" s="2" customFormat="1">
      <c r="A248" s="38"/>
      <c r="B248" s="39"/>
      <c r="C248" s="38"/>
      <c r="D248" s="194" t="s">
        <v>193</v>
      </c>
      <c r="E248" s="38"/>
      <c r="F248" s="195" t="s">
        <v>5086</v>
      </c>
      <c r="G248" s="38"/>
      <c r="H248" s="38"/>
      <c r="I248" s="196"/>
      <c r="J248" s="38"/>
      <c r="K248" s="38"/>
      <c r="L248" s="39"/>
      <c r="M248" s="197"/>
      <c r="N248" s="198"/>
      <c r="O248" s="77"/>
      <c r="P248" s="77"/>
      <c r="Q248" s="77"/>
      <c r="R248" s="77"/>
      <c r="S248" s="77"/>
      <c r="T248" s="7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T248" s="19" t="s">
        <v>193</v>
      </c>
      <c r="AU248" s="19" t="s">
        <v>92</v>
      </c>
    </row>
    <row r="249" s="2" customFormat="1" ht="24.15" customHeight="1">
      <c r="A249" s="38"/>
      <c r="B249" s="180"/>
      <c r="C249" s="209" t="s">
        <v>486</v>
      </c>
      <c r="D249" s="209" t="s">
        <v>240</v>
      </c>
      <c r="E249" s="210" t="s">
        <v>5088</v>
      </c>
      <c r="F249" s="211" t="s">
        <v>5089</v>
      </c>
      <c r="G249" s="212" t="s">
        <v>383</v>
      </c>
      <c r="H249" s="213">
        <v>1</v>
      </c>
      <c r="I249" s="214"/>
      <c r="J249" s="215">
        <f>ROUND(I249*H249,2)</f>
        <v>0</v>
      </c>
      <c r="K249" s="211" t="s">
        <v>1</v>
      </c>
      <c r="L249" s="216"/>
      <c r="M249" s="217" t="s">
        <v>1</v>
      </c>
      <c r="N249" s="218" t="s">
        <v>42</v>
      </c>
      <c r="O249" s="77"/>
      <c r="P249" s="190">
        <f>O249*H249</f>
        <v>0</v>
      </c>
      <c r="Q249" s="190">
        <v>0.00017000000000000001</v>
      </c>
      <c r="R249" s="190">
        <f>Q249*H249</f>
        <v>0.00017000000000000001</v>
      </c>
      <c r="S249" s="190">
        <v>0</v>
      </c>
      <c r="T249" s="191">
        <f>S249*H249</f>
        <v>0</v>
      </c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R249" s="192" t="s">
        <v>414</v>
      </c>
      <c r="AT249" s="192" t="s">
        <v>240</v>
      </c>
      <c r="AU249" s="192" t="s">
        <v>92</v>
      </c>
      <c r="AY249" s="19" t="s">
        <v>185</v>
      </c>
      <c r="BE249" s="193">
        <f>IF(N249="základní",J249,0)</f>
        <v>0</v>
      </c>
      <c r="BF249" s="193">
        <f>IF(N249="snížená",J249,0)</f>
        <v>0</v>
      </c>
      <c r="BG249" s="193">
        <f>IF(N249="zákl. přenesená",J249,0)</f>
        <v>0</v>
      </c>
      <c r="BH249" s="193">
        <f>IF(N249="sníž. přenesená",J249,0)</f>
        <v>0</v>
      </c>
      <c r="BI249" s="193">
        <f>IF(N249="nulová",J249,0)</f>
        <v>0</v>
      </c>
      <c r="BJ249" s="19" t="s">
        <v>92</v>
      </c>
      <c r="BK249" s="193">
        <f>ROUND(I249*H249,2)</f>
        <v>0</v>
      </c>
      <c r="BL249" s="19" t="s">
        <v>301</v>
      </c>
      <c r="BM249" s="192" t="s">
        <v>5090</v>
      </c>
    </row>
    <row r="250" s="2" customFormat="1">
      <c r="A250" s="38"/>
      <c r="B250" s="39"/>
      <c r="C250" s="38"/>
      <c r="D250" s="194" t="s">
        <v>193</v>
      </c>
      <c r="E250" s="38"/>
      <c r="F250" s="195" t="s">
        <v>5089</v>
      </c>
      <c r="G250" s="38"/>
      <c r="H250" s="38"/>
      <c r="I250" s="196"/>
      <c r="J250" s="38"/>
      <c r="K250" s="38"/>
      <c r="L250" s="39"/>
      <c r="M250" s="197"/>
      <c r="N250" s="198"/>
      <c r="O250" s="77"/>
      <c r="P250" s="77"/>
      <c r="Q250" s="77"/>
      <c r="R250" s="77"/>
      <c r="S250" s="77"/>
      <c r="T250" s="7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T250" s="19" t="s">
        <v>193</v>
      </c>
      <c r="AU250" s="19" t="s">
        <v>92</v>
      </c>
    </row>
    <row r="251" s="2" customFormat="1" ht="37.8" customHeight="1">
      <c r="A251" s="38"/>
      <c r="B251" s="180"/>
      <c r="C251" s="181" t="s">
        <v>492</v>
      </c>
      <c r="D251" s="181" t="s">
        <v>187</v>
      </c>
      <c r="E251" s="182" t="s">
        <v>5091</v>
      </c>
      <c r="F251" s="183" t="s">
        <v>5092</v>
      </c>
      <c r="G251" s="184" t="s">
        <v>383</v>
      </c>
      <c r="H251" s="185">
        <v>6</v>
      </c>
      <c r="I251" s="186"/>
      <c r="J251" s="187">
        <f>ROUND(I251*H251,2)</f>
        <v>0</v>
      </c>
      <c r="K251" s="183" t="s">
        <v>1</v>
      </c>
      <c r="L251" s="39"/>
      <c r="M251" s="188" t="s">
        <v>1</v>
      </c>
      <c r="N251" s="189" t="s">
        <v>42</v>
      </c>
      <c r="O251" s="77"/>
      <c r="P251" s="190">
        <f>O251*H251</f>
        <v>0</v>
      </c>
      <c r="Q251" s="190">
        <v>0</v>
      </c>
      <c r="R251" s="190">
        <f>Q251*H251</f>
        <v>0</v>
      </c>
      <c r="S251" s="190">
        <v>0</v>
      </c>
      <c r="T251" s="191">
        <f>S251*H251</f>
        <v>0</v>
      </c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R251" s="192" t="s">
        <v>301</v>
      </c>
      <c r="AT251" s="192" t="s">
        <v>187</v>
      </c>
      <c r="AU251" s="192" t="s">
        <v>92</v>
      </c>
      <c r="AY251" s="19" t="s">
        <v>185</v>
      </c>
      <c r="BE251" s="193">
        <f>IF(N251="základní",J251,0)</f>
        <v>0</v>
      </c>
      <c r="BF251" s="193">
        <f>IF(N251="snížená",J251,0)</f>
        <v>0</v>
      </c>
      <c r="BG251" s="193">
        <f>IF(N251="zákl. přenesená",J251,0)</f>
        <v>0</v>
      </c>
      <c r="BH251" s="193">
        <f>IF(N251="sníž. přenesená",J251,0)</f>
        <v>0</v>
      </c>
      <c r="BI251" s="193">
        <f>IF(N251="nulová",J251,0)</f>
        <v>0</v>
      </c>
      <c r="BJ251" s="19" t="s">
        <v>92</v>
      </c>
      <c r="BK251" s="193">
        <f>ROUND(I251*H251,2)</f>
        <v>0</v>
      </c>
      <c r="BL251" s="19" t="s">
        <v>301</v>
      </c>
      <c r="BM251" s="192" t="s">
        <v>5093</v>
      </c>
    </row>
    <row r="252" s="2" customFormat="1">
      <c r="A252" s="38"/>
      <c r="B252" s="39"/>
      <c r="C252" s="38"/>
      <c r="D252" s="194" t="s">
        <v>193</v>
      </c>
      <c r="E252" s="38"/>
      <c r="F252" s="195" t="s">
        <v>5092</v>
      </c>
      <c r="G252" s="38"/>
      <c r="H252" s="38"/>
      <c r="I252" s="196"/>
      <c r="J252" s="38"/>
      <c r="K252" s="38"/>
      <c r="L252" s="39"/>
      <c r="M252" s="197"/>
      <c r="N252" s="198"/>
      <c r="O252" s="77"/>
      <c r="P252" s="77"/>
      <c r="Q252" s="77"/>
      <c r="R252" s="77"/>
      <c r="S252" s="77"/>
      <c r="T252" s="7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T252" s="19" t="s">
        <v>193</v>
      </c>
      <c r="AU252" s="19" t="s">
        <v>92</v>
      </c>
    </row>
    <row r="253" s="2" customFormat="1" ht="24.15" customHeight="1">
      <c r="A253" s="38"/>
      <c r="B253" s="180"/>
      <c r="C253" s="209" t="s">
        <v>498</v>
      </c>
      <c r="D253" s="209" t="s">
        <v>240</v>
      </c>
      <c r="E253" s="210" t="s">
        <v>4567</v>
      </c>
      <c r="F253" s="211" t="s">
        <v>5094</v>
      </c>
      <c r="G253" s="212" t="s">
        <v>4736</v>
      </c>
      <c r="H253" s="213">
        <v>6</v>
      </c>
      <c r="I253" s="214"/>
      <c r="J253" s="215">
        <f>ROUND(I253*H253,2)</f>
        <v>0</v>
      </c>
      <c r="K253" s="211" t="s">
        <v>1</v>
      </c>
      <c r="L253" s="216"/>
      <c r="M253" s="217" t="s">
        <v>1</v>
      </c>
      <c r="N253" s="218" t="s">
        <v>42</v>
      </c>
      <c r="O253" s="77"/>
      <c r="P253" s="190">
        <f>O253*H253</f>
        <v>0</v>
      </c>
      <c r="Q253" s="190">
        <v>0</v>
      </c>
      <c r="R253" s="190">
        <f>Q253*H253</f>
        <v>0</v>
      </c>
      <c r="S253" s="190">
        <v>0</v>
      </c>
      <c r="T253" s="191">
        <f>S253*H253</f>
        <v>0</v>
      </c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R253" s="192" t="s">
        <v>414</v>
      </c>
      <c r="AT253" s="192" t="s">
        <v>240</v>
      </c>
      <c r="AU253" s="192" t="s">
        <v>92</v>
      </c>
      <c r="AY253" s="19" t="s">
        <v>185</v>
      </c>
      <c r="BE253" s="193">
        <f>IF(N253="základní",J253,0)</f>
        <v>0</v>
      </c>
      <c r="BF253" s="193">
        <f>IF(N253="snížená",J253,0)</f>
        <v>0</v>
      </c>
      <c r="BG253" s="193">
        <f>IF(N253="zákl. přenesená",J253,0)</f>
        <v>0</v>
      </c>
      <c r="BH253" s="193">
        <f>IF(N253="sníž. přenesená",J253,0)</f>
        <v>0</v>
      </c>
      <c r="BI253" s="193">
        <f>IF(N253="nulová",J253,0)</f>
        <v>0</v>
      </c>
      <c r="BJ253" s="19" t="s">
        <v>92</v>
      </c>
      <c r="BK253" s="193">
        <f>ROUND(I253*H253,2)</f>
        <v>0</v>
      </c>
      <c r="BL253" s="19" t="s">
        <v>301</v>
      </c>
      <c r="BM253" s="192" t="s">
        <v>5095</v>
      </c>
    </row>
    <row r="254" s="2" customFormat="1">
      <c r="A254" s="38"/>
      <c r="B254" s="39"/>
      <c r="C254" s="38"/>
      <c r="D254" s="194" t="s">
        <v>193</v>
      </c>
      <c r="E254" s="38"/>
      <c r="F254" s="195" t="s">
        <v>5094</v>
      </c>
      <c r="G254" s="38"/>
      <c r="H254" s="38"/>
      <c r="I254" s="196"/>
      <c r="J254" s="38"/>
      <c r="K254" s="38"/>
      <c r="L254" s="39"/>
      <c r="M254" s="197"/>
      <c r="N254" s="198"/>
      <c r="O254" s="77"/>
      <c r="P254" s="77"/>
      <c r="Q254" s="77"/>
      <c r="R254" s="77"/>
      <c r="S254" s="77"/>
      <c r="T254" s="7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T254" s="19" t="s">
        <v>193</v>
      </c>
      <c r="AU254" s="19" t="s">
        <v>92</v>
      </c>
    </row>
    <row r="255" s="2" customFormat="1" ht="37.8" customHeight="1">
      <c r="A255" s="38"/>
      <c r="B255" s="180"/>
      <c r="C255" s="181" t="s">
        <v>514</v>
      </c>
      <c r="D255" s="181" t="s">
        <v>187</v>
      </c>
      <c r="E255" s="182" t="s">
        <v>5096</v>
      </c>
      <c r="F255" s="183" t="s">
        <v>5097</v>
      </c>
      <c r="G255" s="184" t="s">
        <v>383</v>
      </c>
      <c r="H255" s="185">
        <v>45</v>
      </c>
      <c r="I255" s="186"/>
      <c r="J255" s="187">
        <f>ROUND(I255*H255,2)</f>
        <v>0</v>
      </c>
      <c r="K255" s="183" t="s">
        <v>1</v>
      </c>
      <c r="L255" s="39"/>
      <c r="M255" s="188" t="s">
        <v>1</v>
      </c>
      <c r="N255" s="189" t="s">
        <v>42</v>
      </c>
      <c r="O255" s="77"/>
      <c r="P255" s="190">
        <f>O255*H255</f>
        <v>0</v>
      </c>
      <c r="Q255" s="190">
        <v>0</v>
      </c>
      <c r="R255" s="190">
        <f>Q255*H255</f>
        <v>0</v>
      </c>
      <c r="S255" s="190">
        <v>0</v>
      </c>
      <c r="T255" s="191">
        <f>S255*H255</f>
        <v>0</v>
      </c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R255" s="192" t="s">
        <v>301</v>
      </c>
      <c r="AT255" s="192" t="s">
        <v>187</v>
      </c>
      <c r="AU255" s="192" t="s">
        <v>92</v>
      </c>
      <c r="AY255" s="19" t="s">
        <v>185</v>
      </c>
      <c r="BE255" s="193">
        <f>IF(N255="základní",J255,0)</f>
        <v>0</v>
      </c>
      <c r="BF255" s="193">
        <f>IF(N255="snížená",J255,0)</f>
        <v>0</v>
      </c>
      <c r="BG255" s="193">
        <f>IF(N255="zákl. přenesená",J255,0)</f>
        <v>0</v>
      </c>
      <c r="BH255" s="193">
        <f>IF(N255="sníž. přenesená",J255,0)</f>
        <v>0</v>
      </c>
      <c r="BI255" s="193">
        <f>IF(N255="nulová",J255,0)</f>
        <v>0</v>
      </c>
      <c r="BJ255" s="19" t="s">
        <v>92</v>
      </c>
      <c r="BK255" s="193">
        <f>ROUND(I255*H255,2)</f>
        <v>0</v>
      </c>
      <c r="BL255" s="19" t="s">
        <v>301</v>
      </c>
      <c r="BM255" s="192" t="s">
        <v>5098</v>
      </c>
    </row>
    <row r="256" s="2" customFormat="1">
      <c r="A256" s="38"/>
      <c r="B256" s="39"/>
      <c r="C256" s="38"/>
      <c r="D256" s="194" t="s">
        <v>193</v>
      </c>
      <c r="E256" s="38"/>
      <c r="F256" s="195" t="s">
        <v>5097</v>
      </c>
      <c r="G256" s="38"/>
      <c r="H256" s="38"/>
      <c r="I256" s="196"/>
      <c r="J256" s="38"/>
      <c r="K256" s="38"/>
      <c r="L256" s="39"/>
      <c r="M256" s="197"/>
      <c r="N256" s="198"/>
      <c r="O256" s="77"/>
      <c r="P256" s="77"/>
      <c r="Q256" s="77"/>
      <c r="R256" s="77"/>
      <c r="S256" s="77"/>
      <c r="T256" s="7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T256" s="19" t="s">
        <v>193</v>
      </c>
      <c r="AU256" s="19" t="s">
        <v>92</v>
      </c>
    </row>
    <row r="257" s="2" customFormat="1" ht="16.5" customHeight="1">
      <c r="A257" s="38"/>
      <c r="B257" s="180"/>
      <c r="C257" s="209" t="s">
        <v>524</v>
      </c>
      <c r="D257" s="209" t="s">
        <v>240</v>
      </c>
      <c r="E257" s="210" t="s">
        <v>4551</v>
      </c>
      <c r="F257" s="211" t="s">
        <v>5099</v>
      </c>
      <c r="G257" s="212" t="s">
        <v>383</v>
      </c>
      <c r="H257" s="213">
        <v>3</v>
      </c>
      <c r="I257" s="214"/>
      <c r="J257" s="215">
        <f>ROUND(I257*H257,2)</f>
        <v>0</v>
      </c>
      <c r="K257" s="211" t="s">
        <v>1</v>
      </c>
      <c r="L257" s="216"/>
      <c r="M257" s="217" t="s">
        <v>1</v>
      </c>
      <c r="N257" s="218" t="s">
        <v>42</v>
      </c>
      <c r="O257" s="77"/>
      <c r="P257" s="190">
        <f>O257*H257</f>
        <v>0</v>
      </c>
      <c r="Q257" s="190">
        <v>0</v>
      </c>
      <c r="R257" s="190">
        <f>Q257*H257</f>
        <v>0</v>
      </c>
      <c r="S257" s="190">
        <v>0</v>
      </c>
      <c r="T257" s="191">
        <f>S257*H257</f>
        <v>0</v>
      </c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R257" s="192" t="s">
        <v>414</v>
      </c>
      <c r="AT257" s="192" t="s">
        <v>240</v>
      </c>
      <c r="AU257" s="192" t="s">
        <v>92</v>
      </c>
      <c r="AY257" s="19" t="s">
        <v>185</v>
      </c>
      <c r="BE257" s="193">
        <f>IF(N257="základní",J257,0)</f>
        <v>0</v>
      </c>
      <c r="BF257" s="193">
        <f>IF(N257="snížená",J257,0)</f>
        <v>0</v>
      </c>
      <c r="BG257" s="193">
        <f>IF(N257="zákl. přenesená",J257,0)</f>
        <v>0</v>
      </c>
      <c r="BH257" s="193">
        <f>IF(N257="sníž. přenesená",J257,0)</f>
        <v>0</v>
      </c>
      <c r="BI257" s="193">
        <f>IF(N257="nulová",J257,0)</f>
        <v>0</v>
      </c>
      <c r="BJ257" s="19" t="s">
        <v>92</v>
      </c>
      <c r="BK257" s="193">
        <f>ROUND(I257*H257,2)</f>
        <v>0</v>
      </c>
      <c r="BL257" s="19" t="s">
        <v>301</v>
      </c>
      <c r="BM257" s="192" t="s">
        <v>5100</v>
      </c>
    </row>
    <row r="258" s="2" customFormat="1">
      <c r="A258" s="38"/>
      <c r="B258" s="39"/>
      <c r="C258" s="38"/>
      <c r="D258" s="194" t="s">
        <v>193</v>
      </c>
      <c r="E258" s="38"/>
      <c r="F258" s="195" t="s">
        <v>5099</v>
      </c>
      <c r="G258" s="38"/>
      <c r="H258" s="38"/>
      <c r="I258" s="196"/>
      <c r="J258" s="38"/>
      <c r="K258" s="38"/>
      <c r="L258" s="39"/>
      <c r="M258" s="197"/>
      <c r="N258" s="198"/>
      <c r="O258" s="77"/>
      <c r="P258" s="77"/>
      <c r="Q258" s="77"/>
      <c r="R258" s="77"/>
      <c r="S258" s="77"/>
      <c r="T258" s="7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T258" s="19" t="s">
        <v>193</v>
      </c>
      <c r="AU258" s="19" t="s">
        <v>92</v>
      </c>
    </row>
    <row r="259" s="2" customFormat="1" ht="16.5" customHeight="1">
      <c r="A259" s="38"/>
      <c r="B259" s="180"/>
      <c r="C259" s="209" t="s">
        <v>529</v>
      </c>
      <c r="D259" s="209" t="s">
        <v>240</v>
      </c>
      <c r="E259" s="210" t="s">
        <v>4554</v>
      </c>
      <c r="F259" s="211" t="s">
        <v>5101</v>
      </c>
      <c r="G259" s="212" t="s">
        <v>383</v>
      </c>
      <c r="H259" s="213">
        <v>10</v>
      </c>
      <c r="I259" s="214"/>
      <c r="J259" s="215">
        <f>ROUND(I259*H259,2)</f>
        <v>0</v>
      </c>
      <c r="K259" s="211" t="s">
        <v>1</v>
      </c>
      <c r="L259" s="216"/>
      <c r="M259" s="217" t="s">
        <v>1</v>
      </c>
      <c r="N259" s="218" t="s">
        <v>42</v>
      </c>
      <c r="O259" s="77"/>
      <c r="P259" s="190">
        <f>O259*H259</f>
        <v>0</v>
      </c>
      <c r="Q259" s="190">
        <v>0</v>
      </c>
      <c r="R259" s="190">
        <f>Q259*H259</f>
        <v>0</v>
      </c>
      <c r="S259" s="190">
        <v>0</v>
      </c>
      <c r="T259" s="191">
        <f>S259*H259</f>
        <v>0</v>
      </c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R259" s="192" t="s">
        <v>414</v>
      </c>
      <c r="AT259" s="192" t="s">
        <v>240</v>
      </c>
      <c r="AU259" s="192" t="s">
        <v>92</v>
      </c>
      <c r="AY259" s="19" t="s">
        <v>185</v>
      </c>
      <c r="BE259" s="193">
        <f>IF(N259="základní",J259,0)</f>
        <v>0</v>
      </c>
      <c r="BF259" s="193">
        <f>IF(N259="snížená",J259,0)</f>
        <v>0</v>
      </c>
      <c r="BG259" s="193">
        <f>IF(N259="zákl. přenesená",J259,0)</f>
        <v>0</v>
      </c>
      <c r="BH259" s="193">
        <f>IF(N259="sníž. přenesená",J259,0)</f>
        <v>0</v>
      </c>
      <c r="BI259" s="193">
        <f>IF(N259="nulová",J259,0)</f>
        <v>0</v>
      </c>
      <c r="BJ259" s="19" t="s">
        <v>92</v>
      </c>
      <c r="BK259" s="193">
        <f>ROUND(I259*H259,2)</f>
        <v>0</v>
      </c>
      <c r="BL259" s="19" t="s">
        <v>301</v>
      </c>
      <c r="BM259" s="192" t="s">
        <v>5102</v>
      </c>
    </row>
    <row r="260" s="2" customFormat="1">
      <c r="A260" s="38"/>
      <c r="B260" s="39"/>
      <c r="C260" s="38"/>
      <c r="D260" s="194" t="s">
        <v>193</v>
      </c>
      <c r="E260" s="38"/>
      <c r="F260" s="195" t="s">
        <v>5101</v>
      </c>
      <c r="G260" s="38"/>
      <c r="H260" s="38"/>
      <c r="I260" s="196"/>
      <c r="J260" s="38"/>
      <c r="K260" s="38"/>
      <c r="L260" s="39"/>
      <c r="M260" s="197"/>
      <c r="N260" s="198"/>
      <c r="O260" s="77"/>
      <c r="P260" s="77"/>
      <c r="Q260" s="77"/>
      <c r="R260" s="77"/>
      <c r="S260" s="77"/>
      <c r="T260" s="7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T260" s="19" t="s">
        <v>193</v>
      </c>
      <c r="AU260" s="19" t="s">
        <v>92</v>
      </c>
    </row>
    <row r="261" s="2" customFormat="1" ht="16.5" customHeight="1">
      <c r="A261" s="38"/>
      <c r="B261" s="180"/>
      <c r="C261" s="209" t="s">
        <v>534</v>
      </c>
      <c r="D261" s="209" t="s">
        <v>240</v>
      </c>
      <c r="E261" s="210" t="s">
        <v>4557</v>
      </c>
      <c r="F261" s="211" t="s">
        <v>5103</v>
      </c>
      <c r="G261" s="212" t="s">
        <v>383</v>
      </c>
      <c r="H261" s="213">
        <v>5</v>
      </c>
      <c r="I261" s="214"/>
      <c r="J261" s="215">
        <f>ROUND(I261*H261,2)</f>
        <v>0</v>
      </c>
      <c r="K261" s="211" t="s">
        <v>1</v>
      </c>
      <c r="L261" s="216"/>
      <c r="M261" s="217" t="s">
        <v>1</v>
      </c>
      <c r="N261" s="218" t="s">
        <v>42</v>
      </c>
      <c r="O261" s="77"/>
      <c r="P261" s="190">
        <f>O261*H261</f>
        <v>0</v>
      </c>
      <c r="Q261" s="190">
        <v>0</v>
      </c>
      <c r="R261" s="190">
        <f>Q261*H261</f>
        <v>0</v>
      </c>
      <c r="S261" s="190">
        <v>0</v>
      </c>
      <c r="T261" s="191">
        <f>S261*H261</f>
        <v>0</v>
      </c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R261" s="192" t="s">
        <v>414</v>
      </c>
      <c r="AT261" s="192" t="s">
        <v>240</v>
      </c>
      <c r="AU261" s="192" t="s">
        <v>92</v>
      </c>
      <c r="AY261" s="19" t="s">
        <v>185</v>
      </c>
      <c r="BE261" s="193">
        <f>IF(N261="základní",J261,0)</f>
        <v>0</v>
      </c>
      <c r="BF261" s="193">
        <f>IF(N261="snížená",J261,0)</f>
        <v>0</v>
      </c>
      <c r="BG261" s="193">
        <f>IF(N261="zákl. přenesená",J261,0)</f>
        <v>0</v>
      </c>
      <c r="BH261" s="193">
        <f>IF(N261="sníž. přenesená",J261,0)</f>
        <v>0</v>
      </c>
      <c r="BI261" s="193">
        <f>IF(N261="nulová",J261,0)</f>
        <v>0</v>
      </c>
      <c r="BJ261" s="19" t="s">
        <v>92</v>
      </c>
      <c r="BK261" s="193">
        <f>ROUND(I261*H261,2)</f>
        <v>0</v>
      </c>
      <c r="BL261" s="19" t="s">
        <v>301</v>
      </c>
      <c r="BM261" s="192" t="s">
        <v>5104</v>
      </c>
    </row>
    <row r="262" s="2" customFormat="1">
      <c r="A262" s="38"/>
      <c r="B262" s="39"/>
      <c r="C262" s="38"/>
      <c r="D262" s="194" t="s">
        <v>193</v>
      </c>
      <c r="E262" s="38"/>
      <c r="F262" s="195" t="s">
        <v>5103</v>
      </c>
      <c r="G262" s="38"/>
      <c r="H262" s="38"/>
      <c r="I262" s="196"/>
      <c r="J262" s="38"/>
      <c r="K262" s="38"/>
      <c r="L262" s="39"/>
      <c r="M262" s="197"/>
      <c r="N262" s="198"/>
      <c r="O262" s="77"/>
      <c r="P262" s="77"/>
      <c r="Q262" s="77"/>
      <c r="R262" s="77"/>
      <c r="S262" s="77"/>
      <c r="T262" s="7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T262" s="19" t="s">
        <v>193</v>
      </c>
      <c r="AU262" s="19" t="s">
        <v>92</v>
      </c>
    </row>
    <row r="263" s="2" customFormat="1" ht="16.5" customHeight="1">
      <c r="A263" s="38"/>
      <c r="B263" s="180"/>
      <c r="C263" s="209" t="s">
        <v>540</v>
      </c>
      <c r="D263" s="209" t="s">
        <v>240</v>
      </c>
      <c r="E263" s="210" t="s">
        <v>4560</v>
      </c>
      <c r="F263" s="211" t="s">
        <v>5105</v>
      </c>
      <c r="G263" s="212" t="s">
        <v>383</v>
      </c>
      <c r="H263" s="213">
        <v>5</v>
      </c>
      <c r="I263" s="214"/>
      <c r="J263" s="215">
        <f>ROUND(I263*H263,2)</f>
        <v>0</v>
      </c>
      <c r="K263" s="211" t="s">
        <v>1</v>
      </c>
      <c r="L263" s="216"/>
      <c r="M263" s="217" t="s">
        <v>1</v>
      </c>
      <c r="N263" s="218" t="s">
        <v>42</v>
      </c>
      <c r="O263" s="77"/>
      <c r="P263" s="190">
        <f>O263*H263</f>
        <v>0</v>
      </c>
      <c r="Q263" s="190">
        <v>0</v>
      </c>
      <c r="R263" s="190">
        <f>Q263*H263</f>
        <v>0</v>
      </c>
      <c r="S263" s="190">
        <v>0</v>
      </c>
      <c r="T263" s="191">
        <f>S263*H263</f>
        <v>0</v>
      </c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R263" s="192" t="s">
        <v>414</v>
      </c>
      <c r="AT263" s="192" t="s">
        <v>240</v>
      </c>
      <c r="AU263" s="192" t="s">
        <v>92</v>
      </c>
      <c r="AY263" s="19" t="s">
        <v>185</v>
      </c>
      <c r="BE263" s="193">
        <f>IF(N263="základní",J263,0)</f>
        <v>0</v>
      </c>
      <c r="BF263" s="193">
        <f>IF(N263="snížená",J263,0)</f>
        <v>0</v>
      </c>
      <c r="BG263" s="193">
        <f>IF(N263="zákl. přenesená",J263,0)</f>
        <v>0</v>
      </c>
      <c r="BH263" s="193">
        <f>IF(N263="sníž. přenesená",J263,0)</f>
        <v>0</v>
      </c>
      <c r="BI263" s="193">
        <f>IF(N263="nulová",J263,0)</f>
        <v>0</v>
      </c>
      <c r="BJ263" s="19" t="s">
        <v>92</v>
      </c>
      <c r="BK263" s="193">
        <f>ROUND(I263*H263,2)</f>
        <v>0</v>
      </c>
      <c r="BL263" s="19" t="s">
        <v>301</v>
      </c>
      <c r="BM263" s="192" t="s">
        <v>5106</v>
      </c>
    </row>
    <row r="264" s="2" customFormat="1">
      <c r="A264" s="38"/>
      <c r="B264" s="39"/>
      <c r="C264" s="38"/>
      <c r="D264" s="194" t="s">
        <v>193</v>
      </c>
      <c r="E264" s="38"/>
      <c r="F264" s="195" t="s">
        <v>5105</v>
      </c>
      <c r="G264" s="38"/>
      <c r="H264" s="38"/>
      <c r="I264" s="196"/>
      <c r="J264" s="38"/>
      <c r="K264" s="38"/>
      <c r="L264" s="39"/>
      <c r="M264" s="197"/>
      <c r="N264" s="198"/>
      <c r="O264" s="77"/>
      <c r="P264" s="77"/>
      <c r="Q264" s="77"/>
      <c r="R264" s="77"/>
      <c r="S264" s="77"/>
      <c r="T264" s="7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T264" s="19" t="s">
        <v>193</v>
      </c>
      <c r="AU264" s="19" t="s">
        <v>92</v>
      </c>
    </row>
    <row r="265" s="2" customFormat="1" ht="16.5" customHeight="1">
      <c r="A265" s="38"/>
      <c r="B265" s="180"/>
      <c r="C265" s="209" t="s">
        <v>546</v>
      </c>
      <c r="D265" s="209" t="s">
        <v>240</v>
      </c>
      <c r="E265" s="210" t="s">
        <v>4615</v>
      </c>
      <c r="F265" s="211" t="s">
        <v>5107</v>
      </c>
      <c r="G265" s="212" t="s">
        <v>383</v>
      </c>
      <c r="H265" s="213">
        <v>1</v>
      </c>
      <c r="I265" s="214"/>
      <c r="J265" s="215">
        <f>ROUND(I265*H265,2)</f>
        <v>0</v>
      </c>
      <c r="K265" s="211" t="s">
        <v>1</v>
      </c>
      <c r="L265" s="216"/>
      <c r="M265" s="217" t="s">
        <v>1</v>
      </c>
      <c r="N265" s="218" t="s">
        <v>42</v>
      </c>
      <c r="O265" s="77"/>
      <c r="P265" s="190">
        <f>O265*H265</f>
        <v>0</v>
      </c>
      <c r="Q265" s="190">
        <v>0</v>
      </c>
      <c r="R265" s="190">
        <f>Q265*H265</f>
        <v>0</v>
      </c>
      <c r="S265" s="190">
        <v>0</v>
      </c>
      <c r="T265" s="191">
        <f>S265*H265</f>
        <v>0</v>
      </c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R265" s="192" t="s">
        <v>414</v>
      </c>
      <c r="AT265" s="192" t="s">
        <v>240</v>
      </c>
      <c r="AU265" s="192" t="s">
        <v>92</v>
      </c>
      <c r="AY265" s="19" t="s">
        <v>185</v>
      </c>
      <c r="BE265" s="193">
        <f>IF(N265="základní",J265,0)</f>
        <v>0</v>
      </c>
      <c r="BF265" s="193">
        <f>IF(N265="snížená",J265,0)</f>
        <v>0</v>
      </c>
      <c r="BG265" s="193">
        <f>IF(N265="zákl. přenesená",J265,0)</f>
        <v>0</v>
      </c>
      <c r="BH265" s="193">
        <f>IF(N265="sníž. přenesená",J265,0)</f>
        <v>0</v>
      </c>
      <c r="BI265" s="193">
        <f>IF(N265="nulová",J265,0)</f>
        <v>0</v>
      </c>
      <c r="BJ265" s="19" t="s">
        <v>92</v>
      </c>
      <c r="BK265" s="193">
        <f>ROUND(I265*H265,2)</f>
        <v>0</v>
      </c>
      <c r="BL265" s="19" t="s">
        <v>301</v>
      </c>
      <c r="BM265" s="192" t="s">
        <v>5108</v>
      </c>
    </row>
    <row r="266" s="2" customFormat="1">
      <c r="A266" s="38"/>
      <c r="B266" s="39"/>
      <c r="C266" s="38"/>
      <c r="D266" s="194" t="s">
        <v>193</v>
      </c>
      <c r="E266" s="38"/>
      <c r="F266" s="195" t="s">
        <v>5107</v>
      </c>
      <c r="G266" s="38"/>
      <c r="H266" s="38"/>
      <c r="I266" s="196"/>
      <c r="J266" s="38"/>
      <c r="K266" s="38"/>
      <c r="L266" s="39"/>
      <c r="M266" s="197"/>
      <c r="N266" s="198"/>
      <c r="O266" s="77"/>
      <c r="P266" s="77"/>
      <c r="Q266" s="77"/>
      <c r="R266" s="77"/>
      <c r="S266" s="77"/>
      <c r="T266" s="7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T266" s="19" t="s">
        <v>193</v>
      </c>
      <c r="AU266" s="19" t="s">
        <v>92</v>
      </c>
    </row>
    <row r="267" s="2" customFormat="1" ht="16.5" customHeight="1">
      <c r="A267" s="38"/>
      <c r="B267" s="180"/>
      <c r="C267" s="209" t="s">
        <v>553</v>
      </c>
      <c r="D267" s="209" t="s">
        <v>240</v>
      </c>
      <c r="E267" s="210" t="s">
        <v>4621</v>
      </c>
      <c r="F267" s="211" t="s">
        <v>5109</v>
      </c>
      <c r="G267" s="212" t="s">
        <v>383</v>
      </c>
      <c r="H267" s="213">
        <v>1</v>
      </c>
      <c r="I267" s="214"/>
      <c r="J267" s="215">
        <f>ROUND(I267*H267,2)</f>
        <v>0</v>
      </c>
      <c r="K267" s="211" t="s">
        <v>1</v>
      </c>
      <c r="L267" s="216"/>
      <c r="M267" s="217" t="s">
        <v>1</v>
      </c>
      <c r="N267" s="218" t="s">
        <v>42</v>
      </c>
      <c r="O267" s="77"/>
      <c r="P267" s="190">
        <f>O267*H267</f>
        <v>0</v>
      </c>
      <c r="Q267" s="190">
        <v>0</v>
      </c>
      <c r="R267" s="190">
        <f>Q267*H267</f>
        <v>0</v>
      </c>
      <c r="S267" s="190">
        <v>0</v>
      </c>
      <c r="T267" s="191">
        <f>S267*H267</f>
        <v>0</v>
      </c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R267" s="192" t="s">
        <v>414</v>
      </c>
      <c r="AT267" s="192" t="s">
        <v>240</v>
      </c>
      <c r="AU267" s="192" t="s">
        <v>92</v>
      </c>
      <c r="AY267" s="19" t="s">
        <v>185</v>
      </c>
      <c r="BE267" s="193">
        <f>IF(N267="základní",J267,0)</f>
        <v>0</v>
      </c>
      <c r="BF267" s="193">
        <f>IF(N267="snížená",J267,0)</f>
        <v>0</v>
      </c>
      <c r="BG267" s="193">
        <f>IF(N267="zákl. přenesená",J267,0)</f>
        <v>0</v>
      </c>
      <c r="BH267" s="193">
        <f>IF(N267="sníž. přenesená",J267,0)</f>
        <v>0</v>
      </c>
      <c r="BI267" s="193">
        <f>IF(N267="nulová",J267,0)</f>
        <v>0</v>
      </c>
      <c r="BJ267" s="19" t="s">
        <v>92</v>
      </c>
      <c r="BK267" s="193">
        <f>ROUND(I267*H267,2)</f>
        <v>0</v>
      </c>
      <c r="BL267" s="19" t="s">
        <v>301</v>
      </c>
      <c r="BM267" s="192" t="s">
        <v>5110</v>
      </c>
    </row>
    <row r="268" s="2" customFormat="1">
      <c r="A268" s="38"/>
      <c r="B268" s="39"/>
      <c r="C268" s="38"/>
      <c r="D268" s="194" t="s">
        <v>193</v>
      </c>
      <c r="E268" s="38"/>
      <c r="F268" s="195" t="s">
        <v>5109</v>
      </c>
      <c r="G268" s="38"/>
      <c r="H268" s="38"/>
      <c r="I268" s="196"/>
      <c r="J268" s="38"/>
      <c r="K268" s="38"/>
      <c r="L268" s="39"/>
      <c r="M268" s="197"/>
      <c r="N268" s="198"/>
      <c r="O268" s="77"/>
      <c r="P268" s="77"/>
      <c r="Q268" s="77"/>
      <c r="R268" s="77"/>
      <c r="S268" s="77"/>
      <c r="T268" s="7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T268" s="19" t="s">
        <v>193</v>
      </c>
      <c r="AU268" s="19" t="s">
        <v>92</v>
      </c>
    </row>
    <row r="269" s="2" customFormat="1" ht="16.5" customHeight="1">
      <c r="A269" s="38"/>
      <c r="B269" s="180"/>
      <c r="C269" s="209" t="s">
        <v>559</v>
      </c>
      <c r="D269" s="209" t="s">
        <v>240</v>
      </c>
      <c r="E269" s="210" t="s">
        <v>4627</v>
      </c>
      <c r="F269" s="211" t="s">
        <v>5111</v>
      </c>
      <c r="G269" s="212" t="s">
        <v>383</v>
      </c>
      <c r="H269" s="213">
        <v>4</v>
      </c>
      <c r="I269" s="214"/>
      <c r="J269" s="215">
        <f>ROUND(I269*H269,2)</f>
        <v>0</v>
      </c>
      <c r="K269" s="211" t="s">
        <v>1</v>
      </c>
      <c r="L269" s="216"/>
      <c r="M269" s="217" t="s">
        <v>1</v>
      </c>
      <c r="N269" s="218" t="s">
        <v>42</v>
      </c>
      <c r="O269" s="77"/>
      <c r="P269" s="190">
        <f>O269*H269</f>
        <v>0</v>
      </c>
      <c r="Q269" s="190">
        <v>0</v>
      </c>
      <c r="R269" s="190">
        <f>Q269*H269</f>
        <v>0</v>
      </c>
      <c r="S269" s="190">
        <v>0</v>
      </c>
      <c r="T269" s="191">
        <f>S269*H269</f>
        <v>0</v>
      </c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R269" s="192" t="s">
        <v>414</v>
      </c>
      <c r="AT269" s="192" t="s">
        <v>240</v>
      </c>
      <c r="AU269" s="192" t="s">
        <v>92</v>
      </c>
      <c r="AY269" s="19" t="s">
        <v>185</v>
      </c>
      <c r="BE269" s="193">
        <f>IF(N269="základní",J269,0)</f>
        <v>0</v>
      </c>
      <c r="BF269" s="193">
        <f>IF(N269="snížená",J269,0)</f>
        <v>0</v>
      </c>
      <c r="BG269" s="193">
        <f>IF(N269="zákl. přenesená",J269,0)</f>
        <v>0</v>
      </c>
      <c r="BH269" s="193">
        <f>IF(N269="sníž. přenesená",J269,0)</f>
        <v>0</v>
      </c>
      <c r="BI269" s="193">
        <f>IF(N269="nulová",J269,0)</f>
        <v>0</v>
      </c>
      <c r="BJ269" s="19" t="s">
        <v>92</v>
      </c>
      <c r="BK269" s="193">
        <f>ROUND(I269*H269,2)</f>
        <v>0</v>
      </c>
      <c r="BL269" s="19" t="s">
        <v>301</v>
      </c>
      <c r="BM269" s="192" t="s">
        <v>5112</v>
      </c>
    </row>
    <row r="270" s="2" customFormat="1">
      <c r="A270" s="38"/>
      <c r="B270" s="39"/>
      <c r="C270" s="38"/>
      <c r="D270" s="194" t="s">
        <v>193</v>
      </c>
      <c r="E270" s="38"/>
      <c r="F270" s="195" t="s">
        <v>5111</v>
      </c>
      <c r="G270" s="38"/>
      <c r="H270" s="38"/>
      <c r="I270" s="196"/>
      <c r="J270" s="38"/>
      <c r="K270" s="38"/>
      <c r="L270" s="39"/>
      <c r="M270" s="197"/>
      <c r="N270" s="198"/>
      <c r="O270" s="77"/>
      <c r="P270" s="77"/>
      <c r="Q270" s="77"/>
      <c r="R270" s="77"/>
      <c r="S270" s="77"/>
      <c r="T270" s="7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T270" s="19" t="s">
        <v>193</v>
      </c>
      <c r="AU270" s="19" t="s">
        <v>92</v>
      </c>
    </row>
    <row r="271" s="2" customFormat="1" ht="16.5" customHeight="1">
      <c r="A271" s="38"/>
      <c r="B271" s="180"/>
      <c r="C271" s="209" t="s">
        <v>564</v>
      </c>
      <c r="D271" s="209" t="s">
        <v>240</v>
      </c>
      <c r="E271" s="210" t="s">
        <v>4585</v>
      </c>
      <c r="F271" s="211" t="s">
        <v>5113</v>
      </c>
      <c r="G271" s="212" t="s">
        <v>383</v>
      </c>
      <c r="H271" s="213">
        <v>5</v>
      </c>
      <c r="I271" s="214"/>
      <c r="J271" s="215">
        <f>ROUND(I271*H271,2)</f>
        <v>0</v>
      </c>
      <c r="K271" s="211" t="s">
        <v>1</v>
      </c>
      <c r="L271" s="216"/>
      <c r="M271" s="217" t="s">
        <v>1</v>
      </c>
      <c r="N271" s="218" t="s">
        <v>42</v>
      </c>
      <c r="O271" s="77"/>
      <c r="P271" s="190">
        <f>O271*H271</f>
        <v>0</v>
      </c>
      <c r="Q271" s="190">
        <v>0</v>
      </c>
      <c r="R271" s="190">
        <f>Q271*H271</f>
        <v>0</v>
      </c>
      <c r="S271" s="190">
        <v>0</v>
      </c>
      <c r="T271" s="191">
        <f>S271*H271</f>
        <v>0</v>
      </c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R271" s="192" t="s">
        <v>414</v>
      </c>
      <c r="AT271" s="192" t="s">
        <v>240</v>
      </c>
      <c r="AU271" s="192" t="s">
        <v>92</v>
      </c>
      <c r="AY271" s="19" t="s">
        <v>185</v>
      </c>
      <c r="BE271" s="193">
        <f>IF(N271="základní",J271,0)</f>
        <v>0</v>
      </c>
      <c r="BF271" s="193">
        <f>IF(N271="snížená",J271,0)</f>
        <v>0</v>
      </c>
      <c r="BG271" s="193">
        <f>IF(N271="zákl. přenesená",J271,0)</f>
        <v>0</v>
      </c>
      <c r="BH271" s="193">
        <f>IF(N271="sníž. přenesená",J271,0)</f>
        <v>0</v>
      </c>
      <c r="BI271" s="193">
        <f>IF(N271="nulová",J271,0)</f>
        <v>0</v>
      </c>
      <c r="BJ271" s="19" t="s">
        <v>92</v>
      </c>
      <c r="BK271" s="193">
        <f>ROUND(I271*H271,2)</f>
        <v>0</v>
      </c>
      <c r="BL271" s="19" t="s">
        <v>301</v>
      </c>
      <c r="BM271" s="192" t="s">
        <v>5114</v>
      </c>
    </row>
    <row r="272" s="2" customFormat="1">
      <c r="A272" s="38"/>
      <c r="B272" s="39"/>
      <c r="C272" s="38"/>
      <c r="D272" s="194" t="s">
        <v>193</v>
      </c>
      <c r="E272" s="38"/>
      <c r="F272" s="195" t="s">
        <v>5113</v>
      </c>
      <c r="G272" s="38"/>
      <c r="H272" s="38"/>
      <c r="I272" s="196"/>
      <c r="J272" s="38"/>
      <c r="K272" s="38"/>
      <c r="L272" s="39"/>
      <c r="M272" s="197"/>
      <c r="N272" s="198"/>
      <c r="O272" s="77"/>
      <c r="P272" s="77"/>
      <c r="Q272" s="77"/>
      <c r="R272" s="77"/>
      <c r="S272" s="77"/>
      <c r="T272" s="7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T272" s="19" t="s">
        <v>193</v>
      </c>
      <c r="AU272" s="19" t="s">
        <v>92</v>
      </c>
    </row>
    <row r="273" s="2" customFormat="1" ht="16.5" customHeight="1">
      <c r="A273" s="38"/>
      <c r="B273" s="180"/>
      <c r="C273" s="209" t="s">
        <v>569</v>
      </c>
      <c r="D273" s="209" t="s">
        <v>240</v>
      </c>
      <c r="E273" s="210" t="s">
        <v>4588</v>
      </c>
      <c r="F273" s="211" t="s">
        <v>5115</v>
      </c>
      <c r="G273" s="212" t="s">
        <v>383</v>
      </c>
      <c r="H273" s="213">
        <v>6</v>
      </c>
      <c r="I273" s="214"/>
      <c r="J273" s="215">
        <f>ROUND(I273*H273,2)</f>
        <v>0</v>
      </c>
      <c r="K273" s="211" t="s">
        <v>1</v>
      </c>
      <c r="L273" s="216"/>
      <c r="M273" s="217" t="s">
        <v>1</v>
      </c>
      <c r="N273" s="218" t="s">
        <v>42</v>
      </c>
      <c r="O273" s="77"/>
      <c r="P273" s="190">
        <f>O273*H273</f>
        <v>0</v>
      </c>
      <c r="Q273" s="190">
        <v>0</v>
      </c>
      <c r="R273" s="190">
        <f>Q273*H273</f>
        <v>0</v>
      </c>
      <c r="S273" s="190">
        <v>0</v>
      </c>
      <c r="T273" s="191">
        <f>S273*H273</f>
        <v>0</v>
      </c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R273" s="192" t="s">
        <v>414</v>
      </c>
      <c r="AT273" s="192" t="s">
        <v>240</v>
      </c>
      <c r="AU273" s="192" t="s">
        <v>92</v>
      </c>
      <c r="AY273" s="19" t="s">
        <v>185</v>
      </c>
      <c r="BE273" s="193">
        <f>IF(N273="základní",J273,0)</f>
        <v>0</v>
      </c>
      <c r="BF273" s="193">
        <f>IF(N273="snížená",J273,0)</f>
        <v>0</v>
      </c>
      <c r="BG273" s="193">
        <f>IF(N273="zákl. přenesená",J273,0)</f>
        <v>0</v>
      </c>
      <c r="BH273" s="193">
        <f>IF(N273="sníž. přenesená",J273,0)</f>
        <v>0</v>
      </c>
      <c r="BI273" s="193">
        <f>IF(N273="nulová",J273,0)</f>
        <v>0</v>
      </c>
      <c r="BJ273" s="19" t="s">
        <v>92</v>
      </c>
      <c r="BK273" s="193">
        <f>ROUND(I273*H273,2)</f>
        <v>0</v>
      </c>
      <c r="BL273" s="19" t="s">
        <v>301</v>
      </c>
      <c r="BM273" s="192" t="s">
        <v>5116</v>
      </c>
    </row>
    <row r="274" s="2" customFormat="1">
      <c r="A274" s="38"/>
      <c r="B274" s="39"/>
      <c r="C274" s="38"/>
      <c r="D274" s="194" t="s">
        <v>193</v>
      </c>
      <c r="E274" s="38"/>
      <c r="F274" s="195" t="s">
        <v>5115</v>
      </c>
      <c r="G274" s="38"/>
      <c r="H274" s="38"/>
      <c r="I274" s="196"/>
      <c r="J274" s="38"/>
      <c r="K274" s="38"/>
      <c r="L274" s="39"/>
      <c r="M274" s="197"/>
      <c r="N274" s="198"/>
      <c r="O274" s="77"/>
      <c r="P274" s="77"/>
      <c r="Q274" s="77"/>
      <c r="R274" s="77"/>
      <c r="S274" s="77"/>
      <c r="T274" s="7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T274" s="19" t="s">
        <v>193</v>
      </c>
      <c r="AU274" s="19" t="s">
        <v>92</v>
      </c>
    </row>
    <row r="275" s="2" customFormat="1" ht="24.15" customHeight="1">
      <c r="A275" s="38"/>
      <c r="B275" s="180"/>
      <c r="C275" s="181" t="s">
        <v>575</v>
      </c>
      <c r="D275" s="181" t="s">
        <v>187</v>
      </c>
      <c r="E275" s="182" t="s">
        <v>5117</v>
      </c>
      <c r="F275" s="183" t="s">
        <v>5118</v>
      </c>
      <c r="G275" s="184" t="s">
        <v>383</v>
      </c>
      <c r="H275" s="185">
        <v>1</v>
      </c>
      <c r="I275" s="186"/>
      <c r="J275" s="187">
        <f>ROUND(I275*H275,2)</f>
        <v>0</v>
      </c>
      <c r="K275" s="183" t="s">
        <v>1</v>
      </c>
      <c r="L275" s="39"/>
      <c r="M275" s="188" t="s">
        <v>1</v>
      </c>
      <c r="N275" s="189" t="s">
        <v>42</v>
      </c>
      <c r="O275" s="77"/>
      <c r="P275" s="190">
        <f>O275*H275</f>
        <v>0</v>
      </c>
      <c r="Q275" s="190">
        <v>0</v>
      </c>
      <c r="R275" s="190">
        <f>Q275*H275</f>
        <v>0</v>
      </c>
      <c r="S275" s="190">
        <v>0</v>
      </c>
      <c r="T275" s="191">
        <f>S275*H275</f>
        <v>0</v>
      </c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R275" s="192" t="s">
        <v>301</v>
      </c>
      <c r="AT275" s="192" t="s">
        <v>187</v>
      </c>
      <c r="AU275" s="192" t="s">
        <v>92</v>
      </c>
      <c r="AY275" s="19" t="s">
        <v>185</v>
      </c>
      <c r="BE275" s="193">
        <f>IF(N275="základní",J275,0)</f>
        <v>0</v>
      </c>
      <c r="BF275" s="193">
        <f>IF(N275="snížená",J275,0)</f>
        <v>0</v>
      </c>
      <c r="BG275" s="193">
        <f>IF(N275="zákl. přenesená",J275,0)</f>
        <v>0</v>
      </c>
      <c r="BH275" s="193">
        <f>IF(N275="sníž. přenesená",J275,0)</f>
        <v>0</v>
      </c>
      <c r="BI275" s="193">
        <f>IF(N275="nulová",J275,0)</f>
        <v>0</v>
      </c>
      <c r="BJ275" s="19" t="s">
        <v>92</v>
      </c>
      <c r="BK275" s="193">
        <f>ROUND(I275*H275,2)</f>
        <v>0</v>
      </c>
      <c r="BL275" s="19" t="s">
        <v>301</v>
      </c>
      <c r="BM275" s="192" t="s">
        <v>5119</v>
      </c>
    </row>
    <row r="276" s="2" customFormat="1">
      <c r="A276" s="38"/>
      <c r="B276" s="39"/>
      <c r="C276" s="38"/>
      <c r="D276" s="194" t="s">
        <v>193</v>
      </c>
      <c r="E276" s="38"/>
      <c r="F276" s="195" t="s">
        <v>5118</v>
      </c>
      <c r="G276" s="38"/>
      <c r="H276" s="38"/>
      <c r="I276" s="196"/>
      <c r="J276" s="38"/>
      <c r="K276" s="38"/>
      <c r="L276" s="39"/>
      <c r="M276" s="197"/>
      <c r="N276" s="198"/>
      <c r="O276" s="77"/>
      <c r="P276" s="77"/>
      <c r="Q276" s="77"/>
      <c r="R276" s="77"/>
      <c r="S276" s="77"/>
      <c r="T276" s="7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T276" s="19" t="s">
        <v>193</v>
      </c>
      <c r="AU276" s="19" t="s">
        <v>92</v>
      </c>
    </row>
    <row r="277" s="2" customFormat="1" ht="24.15" customHeight="1">
      <c r="A277" s="38"/>
      <c r="B277" s="180"/>
      <c r="C277" s="181" t="s">
        <v>581</v>
      </c>
      <c r="D277" s="181" t="s">
        <v>187</v>
      </c>
      <c r="E277" s="182" t="s">
        <v>5120</v>
      </c>
      <c r="F277" s="183" t="s">
        <v>5121</v>
      </c>
      <c r="G277" s="184" t="s">
        <v>383</v>
      </c>
      <c r="H277" s="185">
        <v>1</v>
      </c>
      <c r="I277" s="186"/>
      <c r="J277" s="187">
        <f>ROUND(I277*H277,2)</f>
        <v>0</v>
      </c>
      <c r="K277" s="183" t="s">
        <v>1</v>
      </c>
      <c r="L277" s="39"/>
      <c r="M277" s="188" t="s">
        <v>1</v>
      </c>
      <c r="N277" s="189" t="s">
        <v>42</v>
      </c>
      <c r="O277" s="77"/>
      <c r="P277" s="190">
        <f>O277*H277</f>
        <v>0</v>
      </c>
      <c r="Q277" s="190">
        <v>0</v>
      </c>
      <c r="R277" s="190">
        <f>Q277*H277</f>
        <v>0</v>
      </c>
      <c r="S277" s="190">
        <v>0</v>
      </c>
      <c r="T277" s="191">
        <f>S277*H277</f>
        <v>0</v>
      </c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R277" s="192" t="s">
        <v>301</v>
      </c>
      <c r="AT277" s="192" t="s">
        <v>187</v>
      </c>
      <c r="AU277" s="192" t="s">
        <v>92</v>
      </c>
      <c r="AY277" s="19" t="s">
        <v>185</v>
      </c>
      <c r="BE277" s="193">
        <f>IF(N277="základní",J277,0)</f>
        <v>0</v>
      </c>
      <c r="BF277" s="193">
        <f>IF(N277="snížená",J277,0)</f>
        <v>0</v>
      </c>
      <c r="BG277" s="193">
        <f>IF(N277="zákl. přenesená",J277,0)</f>
        <v>0</v>
      </c>
      <c r="BH277" s="193">
        <f>IF(N277="sníž. přenesená",J277,0)</f>
        <v>0</v>
      </c>
      <c r="BI277" s="193">
        <f>IF(N277="nulová",J277,0)</f>
        <v>0</v>
      </c>
      <c r="BJ277" s="19" t="s">
        <v>92</v>
      </c>
      <c r="BK277" s="193">
        <f>ROUND(I277*H277,2)</f>
        <v>0</v>
      </c>
      <c r="BL277" s="19" t="s">
        <v>301</v>
      </c>
      <c r="BM277" s="192" t="s">
        <v>5122</v>
      </c>
    </row>
    <row r="278" s="2" customFormat="1">
      <c r="A278" s="38"/>
      <c r="B278" s="39"/>
      <c r="C278" s="38"/>
      <c r="D278" s="194" t="s">
        <v>193</v>
      </c>
      <c r="E278" s="38"/>
      <c r="F278" s="195" t="s">
        <v>5121</v>
      </c>
      <c r="G278" s="38"/>
      <c r="H278" s="38"/>
      <c r="I278" s="196"/>
      <c r="J278" s="38"/>
      <c r="K278" s="38"/>
      <c r="L278" s="39"/>
      <c r="M278" s="197"/>
      <c r="N278" s="198"/>
      <c r="O278" s="77"/>
      <c r="P278" s="77"/>
      <c r="Q278" s="77"/>
      <c r="R278" s="77"/>
      <c r="S278" s="77"/>
      <c r="T278" s="7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T278" s="19" t="s">
        <v>193</v>
      </c>
      <c r="AU278" s="19" t="s">
        <v>92</v>
      </c>
    </row>
    <row r="279" s="12" customFormat="1" ht="22.8" customHeight="1">
      <c r="A279" s="12"/>
      <c r="B279" s="167"/>
      <c r="C279" s="12"/>
      <c r="D279" s="168" t="s">
        <v>75</v>
      </c>
      <c r="E279" s="178" t="s">
        <v>5123</v>
      </c>
      <c r="F279" s="178" t="s">
        <v>5124</v>
      </c>
      <c r="G279" s="12"/>
      <c r="H279" s="12"/>
      <c r="I279" s="170"/>
      <c r="J279" s="179">
        <f>BK279</f>
        <v>0</v>
      </c>
      <c r="K279" s="12"/>
      <c r="L279" s="167"/>
      <c r="M279" s="172"/>
      <c r="N279" s="173"/>
      <c r="O279" s="173"/>
      <c r="P279" s="174">
        <f>SUM(P280:P292)</f>
        <v>0</v>
      </c>
      <c r="Q279" s="173"/>
      <c r="R279" s="174">
        <f>SUM(R280:R292)</f>
        <v>0.0504</v>
      </c>
      <c r="S279" s="173"/>
      <c r="T279" s="175">
        <f>SUM(T280:T292)</f>
        <v>0</v>
      </c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R279" s="168" t="s">
        <v>92</v>
      </c>
      <c r="AT279" s="176" t="s">
        <v>75</v>
      </c>
      <c r="AU279" s="176" t="s">
        <v>84</v>
      </c>
      <c r="AY279" s="168" t="s">
        <v>185</v>
      </c>
      <c r="BK279" s="177">
        <f>SUM(BK280:BK292)</f>
        <v>0</v>
      </c>
    </row>
    <row r="280" s="2" customFormat="1" ht="24.15" customHeight="1">
      <c r="A280" s="38"/>
      <c r="B280" s="180"/>
      <c r="C280" s="181" t="s">
        <v>589</v>
      </c>
      <c r="D280" s="181" t="s">
        <v>187</v>
      </c>
      <c r="E280" s="182" t="s">
        <v>5125</v>
      </c>
      <c r="F280" s="183" t="s">
        <v>5126</v>
      </c>
      <c r="G280" s="184" t="s">
        <v>584</v>
      </c>
      <c r="H280" s="185">
        <v>30</v>
      </c>
      <c r="I280" s="186"/>
      <c r="J280" s="187">
        <f>ROUND(I280*H280,2)</f>
        <v>0</v>
      </c>
      <c r="K280" s="183" t="s">
        <v>1</v>
      </c>
      <c r="L280" s="39"/>
      <c r="M280" s="188" t="s">
        <v>1</v>
      </c>
      <c r="N280" s="189" t="s">
        <v>42</v>
      </c>
      <c r="O280" s="77"/>
      <c r="P280" s="190">
        <f>O280*H280</f>
        <v>0</v>
      </c>
      <c r="Q280" s="190">
        <v>0</v>
      </c>
      <c r="R280" s="190">
        <f>Q280*H280</f>
        <v>0</v>
      </c>
      <c r="S280" s="190">
        <v>0</v>
      </c>
      <c r="T280" s="191">
        <f>S280*H280</f>
        <v>0</v>
      </c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R280" s="192" t="s">
        <v>301</v>
      </c>
      <c r="AT280" s="192" t="s">
        <v>187</v>
      </c>
      <c r="AU280" s="192" t="s">
        <v>92</v>
      </c>
      <c r="AY280" s="19" t="s">
        <v>185</v>
      </c>
      <c r="BE280" s="193">
        <f>IF(N280="základní",J280,0)</f>
        <v>0</v>
      </c>
      <c r="BF280" s="193">
        <f>IF(N280="snížená",J280,0)</f>
        <v>0</v>
      </c>
      <c r="BG280" s="193">
        <f>IF(N280="zákl. přenesená",J280,0)</f>
        <v>0</v>
      </c>
      <c r="BH280" s="193">
        <f>IF(N280="sníž. přenesená",J280,0)</f>
        <v>0</v>
      </c>
      <c r="BI280" s="193">
        <f>IF(N280="nulová",J280,0)</f>
        <v>0</v>
      </c>
      <c r="BJ280" s="19" t="s">
        <v>92</v>
      </c>
      <c r="BK280" s="193">
        <f>ROUND(I280*H280,2)</f>
        <v>0</v>
      </c>
      <c r="BL280" s="19" t="s">
        <v>301</v>
      </c>
      <c r="BM280" s="192" t="s">
        <v>5127</v>
      </c>
    </row>
    <row r="281" s="2" customFormat="1">
      <c r="A281" s="38"/>
      <c r="B281" s="39"/>
      <c r="C281" s="38"/>
      <c r="D281" s="194" t="s">
        <v>193</v>
      </c>
      <c r="E281" s="38"/>
      <c r="F281" s="195" t="s">
        <v>5126</v>
      </c>
      <c r="G281" s="38"/>
      <c r="H281" s="38"/>
      <c r="I281" s="196"/>
      <c r="J281" s="38"/>
      <c r="K281" s="38"/>
      <c r="L281" s="39"/>
      <c r="M281" s="197"/>
      <c r="N281" s="198"/>
      <c r="O281" s="77"/>
      <c r="P281" s="77"/>
      <c r="Q281" s="77"/>
      <c r="R281" s="77"/>
      <c r="S281" s="77"/>
      <c r="T281" s="7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T281" s="19" t="s">
        <v>193</v>
      </c>
      <c r="AU281" s="19" t="s">
        <v>92</v>
      </c>
    </row>
    <row r="282" s="2" customFormat="1" ht="21.75" customHeight="1">
      <c r="A282" s="38"/>
      <c r="B282" s="180"/>
      <c r="C282" s="209" t="s">
        <v>596</v>
      </c>
      <c r="D282" s="209" t="s">
        <v>240</v>
      </c>
      <c r="E282" s="210" t="s">
        <v>5128</v>
      </c>
      <c r="F282" s="211" t="s">
        <v>5129</v>
      </c>
      <c r="G282" s="212" t="s">
        <v>584</v>
      </c>
      <c r="H282" s="213">
        <v>30</v>
      </c>
      <c r="I282" s="214"/>
      <c r="J282" s="215">
        <f>ROUND(I282*H282,2)</f>
        <v>0</v>
      </c>
      <c r="K282" s="211" t="s">
        <v>1</v>
      </c>
      <c r="L282" s="216"/>
      <c r="M282" s="217" t="s">
        <v>1</v>
      </c>
      <c r="N282" s="218" t="s">
        <v>42</v>
      </c>
      <c r="O282" s="77"/>
      <c r="P282" s="190">
        <f>O282*H282</f>
        <v>0</v>
      </c>
      <c r="Q282" s="190">
        <v>0.00114</v>
      </c>
      <c r="R282" s="190">
        <f>Q282*H282</f>
        <v>0.034200000000000001</v>
      </c>
      <c r="S282" s="190">
        <v>0</v>
      </c>
      <c r="T282" s="191">
        <f>S282*H282</f>
        <v>0</v>
      </c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R282" s="192" t="s">
        <v>414</v>
      </c>
      <c r="AT282" s="192" t="s">
        <v>240</v>
      </c>
      <c r="AU282" s="192" t="s">
        <v>92</v>
      </c>
      <c r="AY282" s="19" t="s">
        <v>185</v>
      </c>
      <c r="BE282" s="193">
        <f>IF(N282="základní",J282,0)</f>
        <v>0</v>
      </c>
      <c r="BF282" s="193">
        <f>IF(N282="snížená",J282,0)</f>
        <v>0</v>
      </c>
      <c r="BG282" s="193">
        <f>IF(N282="zákl. přenesená",J282,0)</f>
        <v>0</v>
      </c>
      <c r="BH282" s="193">
        <f>IF(N282="sníž. přenesená",J282,0)</f>
        <v>0</v>
      </c>
      <c r="BI282" s="193">
        <f>IF(N282="nulová",J282,0)</f>
        <v>0</v>
      </c>
      <c r="BJ282" s="19" t="s">
        <v>92</v>
      </c>
      <c r="BK282" s="193">
        <f>ROUND(I282*H282,2)</f>
        <v>0</v>
      </c>
      <c r="BL282" s="19" t="s">
        <v>301</v>
      </c>
      <c r="BM282" s="192" t="s">
        <v>5130</v>
      </c>
    </row>
    <row r="283" s="2" customFormat="1">
      <c r="A283" s="38"/>
      <c r="B283" s="39"/>
      <c r="C283" s="38"/>
      <c r="D283" s="194" t="s">
        <v>193</v>
      </c>
      <c r="E283" s="38"/>
      <c r="F283" s="195" t="s">
        <v>5129</v>
      </c>
      <c r="G283" s="38"/>
      <c r="H283" s="38"/>
      <c r="I283" s="196"/>
      <c r="J283" s="38"/>
      <c r="K283" s="38"/>
      <c r="L283" s="39"/>
      <c r="M283" s="197"/>
      <c r="N283" s="198"/>
      <c r="O283" s="77"/>
      <c r="P283" s="77"/>
      <c r="Q283" s="77"/>
      <c r="R283" s="77"/>
      <c r="S283" s="77"/>
      <c r="T283" s="7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T283" s="19" t="s">
        <v>193</v>
      </c>
      <c r="AU283" s="19" t="s">
        <v>92</v>
      </c>
    </row>
    <row r="284" s="2" customFormat="1" ht="24.15" customHeight="1">
      <c r="A284" s="38"/>
      <c r="B284" s="180"/>
      <c r="C284" s="181" t="s">
        <v>602</v>
      </c>
      <c r="D284" s="181" t="s">
        <v>187</v>
      </c>
      <c r="E284" s="182" t="s">
        <v>5131</v>
      </c>
      <c r="F284" s="183" t="s">
        <v>5132</v>
      </c>
      <c r="G284" s="184" t="s">
        <v>383</v>
      </c>
      <c r="H284" s="185">
        <v>30</v>
      </c>
      <c r="I284" s="186"/>
      <c r="J284" s="187">
        <f>ROUND(I284*H284,2)</f>
        <v>0</v>
      </c>
      <c r="K284" s="183" t="s">
        <v>1</v>
      </c>
      <c r="L284" s="39"/>
      <c r="M284" s="188" t="s">
        <v>1</v>
      </c>
      <c r="N284" s="189" t="s">
        <v>42</v>
      </c>
      <c r="O284" s="77"/>
      <c r="P284" s="190">
        <f>O284*H284</f>
        <v>0</v>
      </c>
      <c r="Q284" s="190">
        <v>0</v>
      </c>
      <c r="R284" s="190">
        <f>Q284*H284</f>
        <v>0</v>
      </c>
      <c r="S284" s="190">
        <v>0</v>
      </c>
      <c r="T284" s="191">
        <f>S284*H284</f>
        <v>0</v>
      </c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R284" s="192" t="s">
        <v>301</v>
      </c>
      <c r="AT284" s="192" t="s">
        <v>187</v>
      </c>
      <c r="AU284" s="192" t="s">
        <v>92</v>
      </c>
      <c r="AY284" s="19" t="s">
        <v>185</v>
      </c>
      <c r="BE284" s="193">
        <f>IF(N284="základní",J284,0)</f>
        <v>0</v>
      </c>
      <c r="BF284" s="193">
        <f>IF(N284="snížená",J284,0)</f>
        <v>0</v>
      </c>
      <c r="BG284" s="193">
        <f>IF(N284="zákl. přenesená",J284,0)</f>
        <v>0</v>
      </c>
      <c r="BH284" s="193">
        <f>IF(N284="sníž. přenesená",J284,0)</f>
        <v>0</v>
      </c>
      <c r="BI284" s="193">
        <f>IF(N284="nulová",J284,0)</f>
        <v>0</v>
      </c>
      <c r="BJ284" s="19" t="s">
        <v>92</v>
      </c>
      <c r="BK284" s="193">
        <f>ROUND(I284*H284,2)</f>
        <v>0</v>
      </c>
      <c r="BL284" s="19" t="s">
        <v>301</v>
      </c>
      <c r="BM284" s="192" t="s">
        <v>5133</v>
      </c>
    </row>
    <row r="285" s="2" customFormat="1">
      <c r="A285" s="38"/>
      <c r="B285" s="39"/>
      <c r="C285" s="38"/>
      <c r="D285" s="194" t="s">
        <v>193</v>
      </c>
      <c r="E285" s="38"/>
      <c r="F285" s="195" t="s">
        <v>5132</v>
      </c>
      <c r="G285" s="38"/>
      <c r="H285" s="38"/>
      <c r="I285" s="196"/>
      <c r="J285" s="38"/>
      <c r="K285" s="38"/>
      <c r="L285" s="39"/>
      <c r="M285" s="197"/>
      <c r="N285" s="198"/>
      <c r="O285" s="77"/>
      <c r="P285" s="77"/>
      <c r="Q285" s="77"/>
      <c r="R285" s="77"/>
      <c r="S285" s="77"/>
      <c r="T285" s="7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T285" s="19" t="s">
        <v>193</v>
      </c>
      <c r="AU285" s="19" t="s">
        <v>92</v>
      </c>
    </row>
    <row r="286" s="2" customFormat="1" ht="16.5" customHeight="1">
      <c r="A286" s="38"/>
      <c r="B286" s="180"/>
      <c r="C286" s="209" t="s">
        <v>608</v>
      </c>
      <c r="D286" s="209" t="s">
        <v>240</v>
      </c>
      <c r="E286" s="210" t="s">
        <v>5134</v>
      </c>
      <c r="F286" s="211" t="s">
        <v>5135</v>
      </c>
      <c r="G286" s="212" t="s">
        <v>383</v>
      </c>
      <c r="H286" s="213">
        <v>30</v>
      </c>
      <c r="I286" s="214"/>
      <c r="J286" s="215">
        <f>ROUND(I286*H286,2)</f>
        <v>0</v>
      </c>
      <c r="K286" s="211" t="s">
        <v>1</v>
      </c>
      <c r="L286" s="216"/>
      <c r="M286" s="217" t="s">
        <v>1</v>
      </c>
      <c r="N286" s="218" t="s">
        <v>42</v>
      </c>
      <c r="O286" s="77"/>
      <c r="P286" s="190">
        <f>O286*H286</f>
        <v>0</v>
      </c>
      <c r="Q286" s="190">
        <v>0.00024000000000000001</v>
      </c>
      <c r="R286" s="190">
        <f>Q286*H286</f>
        <v>0.0071999999999999998</v>
      </c>
      <c r="S286" s="190">
        <v>0</v>
      </c>
      <c r="T286" s="191">
        <f>S286*H286</f>
        <v>0</v>
      </c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R286" s="192" t="s">
        <v>414</v>
      </c>
      <c r="AT286" s="192" t="s">
        <v>240</v>
      </c>
      <c r="AU286" s="192" t="s">
        <v>92</v>
      </c>
      <c r="AY286" s="19" t="s">
        <v>185</v>
      </c>
      <c r="BE286" s="193">
        <f>IF(N286="základní",J286,0)</f>
        <v>0</v>
      </c>
      <c r="BF286" s="193">
        <f>IF(N286="snížená",J286,0)</f>
        <v>0</v>
      </c>
      <c r="BG286" s="193">
        <f>IF(N286="zákl. přenesená",J286,0)</f>
        <v>0</v>
      </c>
      <c r="BH286" s="193">
        <f>IF(N286="sníž. přenesená",J286,0)</f>
        <v>0</v>
      </c>
      <c r="BI286" s="193">
        <f>IF(N286="nulová",J286,0)</f>
        <v>0</v>
      </c>
      <c r="BJ286" s="19" t="s">
        <v>92</v>
      </c>
      <c r="BK286" s="193">
        <f>ROUND(I286*H286,2)</f>
        <v>0</v>
      </c>
      <c r="BL286" s="19" t="s">
        <v>301</v>
      </c>
      <c r="BM286" s="192" t="s">
        <v>5136</v>
      </c>
    </row>
    <row r="287" s="2" customFormat="1">
      <c r="A287" s="38"/>
      <c r="B287" s="39"/>
      <c r="C287" s="38"/>
      <c r="D287" s="194" t="s">
        <v>193</v>
      </c>
      <c r="E287" s="38"/>
      <c r="F287" s="195" t="s">
        <v>5135</v>
      </c>
      <c r="G287" s="38"/>
      <c r="H287" s="38"/>
      <c r="I287" s="196"/>
      <c r="J287" s="38"/>
      <c r="K287" s="38"/>
      <c r="L287" s="39"/>
      <c r="M287" s="197"/>
      <c r="N287" s="198"/>
      <c r="O287" s="77"/>
      <c r="P287" s="77"/>
      <c r="Q287" s="77"/>
      <c r="R287" s="77"/>
      <c r="S287" s="77"/>
      <c r="T287" s="7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T287" s="19" t="s">
        <v>193</v>
      </c>
      <c r="AU287" s="19" t="s">
        <v>92</v>
      </c>
    </row>
    <row r="288" s="2" customFormat="1" ht="24.15" customHeight="1">
      <c r="A288" s="38"/>
      <c r="B288" s="180"/>
      <c r="C288" s="181" t="s">
        <v>613</v>
      </c>
      <c r="D288" s="181" t="s">
        <v>187</v>
      </c>
      <c r="E288" s="182" t="s">
        <v>5137</v>
      </c>
      <c r="F288" s="183" t="s">
        <v>5138</v>
      </c>
      <c r="G288" s="184" t="s">
        <v>584</v>
      </c>
      <c r="H288" s="185">
        <v>150</v>
      </c>
      <c r="I288" s="186"/>
      <c r="J288" s="187">
        <f>ROUND(I288*H288,2)</f>
        <v>0</v>
      </c>
      <c r="K288" s="183" t="s">
        <v>1</v>
      </c>
      <c r="L288" s="39"/>
      <c r="M288" s="188" t="s">
        <v>1</v>
      </c>
      <c r="N288" s="189" t="s">
        <v>42</v>
      </c>
      <c r="O288" s="77"/>
      <c r="P288" s="190">
        <f>O288*H288</f>
        <v>0</v>
      </c>
      <c r="Q288" s="190">
        <v>0</v>
      </c>
      <c r="R288" s="190">
        <f>Q288*H288</f>
        <v>0</v>
      </c>
      <c r="S288" s="190">
        <v>0</v>
      </c>
      <c r="T288" s="191">
        <f>S288*H288</f>
        <v>0</v>
      </c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R288" s="192" t="s">
        <v>301</v>
      </c>
      <c r="AT288" s="192" t="s">
        <v>187</v>
      </c>
      <c r="AU288" s="192" t="s">
        <v>92</v>
      </c>
      <c r="AY288" s="19" t="s">
        <v>185</v>
      </c>
      <c r="BE288" s="193">
        <f>IF(N288="základní",J288,0)</f>
        <v>0</v>
      </c>
      <c r="BF288" s="193">
        <f>IF(N288="snížená",J288,0)</f>
        <v>0</v>
      </c>
      <c r="BG288" s="193">
        <f>IF(N288="zákl. přenesená",J288,0)</f>
        <v>0</v>
      </c>
      <c r="BH288" s="193">
        <f>IF(N288="sníž. přenesená",J288,0)</f>
        <v>0</v>
      </c>
      <c r="BI288" s="193">
        <f>IF(N288="nulová",J288,0)</f>
        <v>0</v>
      </c>
      <c r="BJ288" s="19" t="s">
        <v>92</v>
      </c>
      <c r="BK288" s="193">
        <f>ROUND(I288*H288,2)</f>
        <v>0</v>
      </c>
      <c r="BL288" s="19" t="s">
        <v>301</v>
      </c>
      <c r="BM288" s="192" t="s">
        <v>5139</v>
      </c>
    </row>
    <row r="289" s="2" customFormat="1">
      <c r="A289" s="38"/>
      <c r="B289" s="39"/>
      <c r="C289" s="38"/>
      <c r="D289" s="194" t="s">
        <v>193</v>
      </c>
      <c r="E289" s="38"/>
      <c r="F289" s="195" t="s">
        <v>5138</v>
      </c>
      <c r="G289" s="38"/>
      <c r="H289" s="38"/>
      <c r="I289" s="196"/>
      <c r="J289" s="38"/>
      <c r="K289" s="38"/>
      <c r="L289" s="39"/>
      <c r="M289" s="197"/>
      <c r="N289" s="198"/>
      <c r="O289" s="77"/>
      <c r="P289" s="77"/>
      <c r="Q289" s="77"/>
      <c r="R289" s="77"/>
      <c r="S289" s="77"/>
      <c r="T289" s="7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T289" s="19" t="s">
        <v>193</v>
      </c>
      <c r="AU289" s="19" t="s">
        <v>92</v>
      </c>
    </row>
    <row r="290" s="2" customFormat="1" ht="24.15" customHeight="1">
      <c r="A290" s="38"/>
      <c r="B290" s="180"/>
      <c r="C290" s="209" t="s">
        <v>618</v>
      </c>
      <c r="D290" s="209" t="s">
        <v>240</v>
      </c>
      <c r="E290" s="210" t="s">
        <v>5140</v>
      </c>
      <c r="F290" s="211" t="s">
        <v>5141</v>
      </c>
      <c r="G290" s="212" t="s">
        <v>584</v>
      </c>
      <c r="H290" s="213">
        <v>180</v>
      </c>
      <c r="I290" s="214"/>
      <c r="J290" s="215">
        <f>ROUND(I290*H290,2)</f>
        <v>0</v>
      </c>
      <c r="K290" s="211" t="s">
        <v>1</v>
      </c>
      <c r="L290" s="216"/>
      <c r="M290" s="217" t="s">
        <v>1</v>
      </c>
      <c r="N290" s="218" t="s">
        <v>42</v>
      </c>
      <c r="O290" s="77"/>
      <c r="P290" s="190">
        <f>O290*H290</f>
        <v>0</v>
      </c>
      <c r="Q290" s="190">
        <v>5.0000000000000002E-05</v>
      </c>
      <c r="R290" s="190">
        <f>Q290*H290</f>
        <v>0.0090000000000000011</v>
      </c>
      <c r="S290" s="190">
        <v>0</v>
      </c>
      <c r="T290" s="191">
        <f>S290*H290</f>
        <v>0</v>
      </c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R290" s="192" t="s">
        <v>414</v>
      </c>
      <c r="AT290" s="192" t="s">
        <v>240</v>
      </c>
      <c r="AU290" s="192" t="s">
        <v>92</v>
      </c>
      <c r="AY290" s="19" t="s">
        <v>185</v>
      </c>
      <c r="BE290" s="193">
        <f>IF(N290="základní",J290,0)</f>
        <v>0</v>
      </c>
      <c r="BF290" s="193">
        <f>IF(N290="snížená",J290,0)</f>
        <v>0</v>
      </c>
      <c r="BG290" s="193">
        <f>IF(N290="zákl. přenesená",J290,0)</f>
        <v>0</v>
      </c>
      <c r="BH290" s="193">
        <f>IF(N290="sníž. přenesená",J290,0)</f>
        <v>0</v>
      </c>
      <c r="BI290" s="193">
        <f>IF(N290="nulová",J290,0)</f>
        <v>0</v>
      </c>
      <c r="BJ290" s="19" t="s">
        <v>92</v>
      </c>
      <c r="BK290" s="193">
        <f>ROUND(I290*H290,2)</f>
        <v>0</v>
      </c>
      <c r="BL290" s="19" t="s">
        <v>301</v>
      </c>
      <c r="BM290" s="192" t="s">
        <v>5142</v>
      </c>
    </row>
    <row r="291" s="2" customFormat="1">
      <c r="A291" s="38"/>
      <c r="B291" s="39"/>
      <c r="C291" s="38"/>
      <c r="D291" s="194" t="s">
        <v>193</v>
      </c>
      <c r="E291" s="38"/>
      <c r="F291" s="195" t="s">
        <v>5141</v>
      </c>
      <c r="G291" s="38"/>
      <c r="H291" s="38"/>
      <c r="I291" s="196"/>
      <c r="J291" s="38"/>
      <c r="K291" s="38"/>
      <c r="L291" s="39"/>
      <c r="M291" s="197"/>
      <c r="N291" s="198"/>
      <c r="O291" s="77"/>
      <c r="P291" s="77"/>
      <c r="Q291" s="77"/>
      <c r="R291" s="77"/>
      <c r="S291" s="77"/>
      <c r="T291" s="7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T291" s="19" t="s">
        <v>193</v>
      </c>
      <c r="AU291" s="19" t="s">
        <v>92</v>
      </c>
    </row>
    <row r="292" s="13" customFormat="1">
      <c r="A292" s="13"/>
      <c r="B292" s="199"/>
      <c r="C292" s="13"/>
      <c r="D292" s="194" t="s">
        <v>194</v>
      </c>
      <c r="E292" s="200" t="s">
        <v>1</v>
      </c>
      <c r="F292" s="201" t="s">
        <v>5143</v>
      </c>
      <c r="G292" s="13"/>
      <c r="H292" s="202">
        <v>180</v>
      </c>
      <c r="I292" s="203"/>
      <c r="J292" s="13"/>
      <c r="K292" s="13"/>
      <c r="L292" s="199"/>
      <c r="M292" s="204"/>
      <c r="N292" s="205"/>
      <c r="O292" s="205"/>
      <c r="P292" s="205"/>
      <c r="Q292" s="205"/>
      <c r="R292" s="205"/>
      <c r="S292" s="205"/>
      <c r="T292" s="206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00" t="s">
        <v>194</v>
      </c>
      <c r="AU292" s="200" t="s">
        <v>92</v>
      </c>
      <c r="AV292" s="13" t="s">
        <v>92</v>
      </c>
      <c r="AW292" s="13" t="s">
        <v>32</v>
      </c>
      <c r="AX292" s="13" t="s">
        <v>84</v>
      </c>
      <c r="AY292" s="200" t="s">
        <v>185</v>
      </c>
    </row>
    <row r="293" s="12" customFormat="1" ht="25.92" customHeight="1">
      <c r="A293" s="12"/>
      <c r="B293" s="167"/>
      <c r="C293" s="12"/>
      <c r="D293" s="168" t="s">
        <v>75</v>
      </c>
      <c r="E293" s="169" t="s">
        <v>240</v>
      </c>
      <c r="F293" s="169" t="s">
        <v>5144</v>
      </c>
      <c r="G293" s="12"/>
      <c r="H293" s="12"/>
      <c r="I293" s="170"/>
      <c r="J293" s="171">
        <f>BK293</f>
        <v>0</v>
      </c>
      <c r="K293" s="12"/>
      <c r="L293" s="167"/>
      <c r="M293" s="172"/>
      <c r="N293" s="173"/>
      <c r="O293" s="173"/>
      <c r="P293" s="174">
        <f>P294+P323</f>
        <v>0</v>
      </c>
      <c r="Q293" s="173"/>
      <c r="R293" s="174">
        <f>R294+R323</f>
        <v>4.7099200000000003</v>
      </c>
      <c r="S293" s="173"/>
      <c r="T293" s="175">
        <f>T294+T323</f>
        <v>1.4283999999999999</v>
      </c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R293" s="168" t="s">
        <v>111</v>
      </c>
      <c r="AT293" s="176" t="s">
        <v>75</v>
      </c>
      <c r="AU293" s="176" t="s">
        <v>76</v>
      </c>
      <c r="AY293" s="168" t="s">
        <v>185</v>
      </c>
      <c r="BK293" s="177">
        <f>BK294+BK323</f>
        <v>0</v>
      </c>
    </row>
    <row r="294" s="12" customFormat="1" ht="22.8" customHeight="1">
      <c r="A294" s="12"/>
      <c r="B294" s="167"/>
      <c r="C294" s="12"/>
      <c r="D294" s="168" t="s">
        <v>75</v>
      </c>
      <c r="E294" s="178" t="s">
        <v>5145</v>
      </c>
      <c r="F294" s="178" t="s">
        <v>5146</v>
      </c>
      <c r="G294" s="12"/>
      <c r="H294" s="12"/>
      <c r="I294" s="170"/>
      <c r="J294" s="179">
        <f>BK294</f>
        <v>0</v>
      </c>
      <c r="K294" s="12"/>
      <c r="L294" s="167"/>
      <c r="M294" s="172"/>
      <c r="N294" s="173"/>
      <c r="O294" s="173"/>
      <c r="P294" s="174">
        <f>SUM(P295:P322)</f>
        <v>0</v>
      </c>
      <c r="Q294" s="173"/>
      <c r="R294" s="174">
        <f>SUM(R295:R322)</f>
        <v>0.37259999999999999</v>
      </c>
      <c r="S294" s="173"/>
      <c r="T294" s="175">
        <f>SUM(T295:T322)</f>
        <v>0</v>
      </c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R294" s="168" t="s">
        <v>111</v>
      </c>
      <c r="AT294" s="176" t="s">
        <v>75</v>
      </c>
      <c r="AU294" s="176" t="s">
        <v>84</v>
      </c>
      <c r="AY294" s="168" t="s">
        <v>185</v>
      </c>
      <c r="BK294" s="177">
        <f>SUM(BK295:BK322)</f>
        <v>0</v>
      </c>
    </row>
    <row r="295" s="2" customFormat="1" ht="37.8" customHeight="1">
      <c r="A295" s="38"/>
      <c r="B295" s="180"/>
      <c r="C295" s="181" t="s">
        <v>623</v>
      </c>
      <c r="D295" s="181" t="s">
        <v>187</v>
      </c>
      <c r="E295" s="182" t="s">
        <v>5147</v>
      </c>
      <c r="F295" s="183" t="s">
        <v>5148</v>
      </c>
      <c r="G295" s="184" t="s">
        <v>584</v>
      </c>
      <c r="H295" s="185">
        <v>370</v>
      </c>
      <c r="I295" s="186"/>
      <c r="J295" s="187">
        <f>ROUND(I295*H295,2)</f>
        <v>0</v>
      </c>
      <c r="K295" s="183" t="s">
        <v>1</v>
      </c>
      <c r="L295" s="39"/>
      <c r="M295" s="188" t="s">
        <v>1</v>
      </c>
      <c r="N295" s="189" t="s">
        <v>42</v>
      </c>
      <c r="O295" s="77"/>
      <c r="P295" s="190">
        <f>O295*H295</f>
        <v>0</v>
      </c>
      <c r="Q295" s="190">
        <v>0</v>
      </c>
      <c r="R295" s="190">
        <f>Q295*H295</f>
        <v>0</v>
      </c>
      <c r="S295" s="190">
        <v>0</v>
      </c>
      <c r="T295" s="191">
        <f>S295*H295</f>
        <v>0</v>
      </c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R295" s="192" t="s">
        <v>638</v>
      </c>
      <c r="AT295" s="192" t="s">
        <v>187</v>
      </c>
      <c r="AU295" s="192" t="s">
        <v>92</v>
      </c>
      <c r="AY295" s="19" t="s">
        <v>185</v>
      </c>
      <c r="BE295" s="193">
        <f>IF(N295="základní",J295,0)</f>
        <v>0</v>
      </c>
      <c r="BF295" s="193">
        <f>IF(N295="snížená",J295,0)</f>
        <v>0</v>
      </c>
      <c r="BG295" s="193">
        <f>IF(N295="zákl. přenesená",J295,0)</f>
        <v>0</v>
      </c>
      <c r="BH295" s="193">
        <f>IF(N295="sníž. přenesená",J295,0)</f>
        <v>0</v>
      </c>
      <c r="BI295" s="193">
        <f>IF(N295="nulová",J295,0)</f>
        <v>0</v>
      </c>
      <c r="BJ295" s="19" t="s">
        <v>92</v>
      </c>
      <c r="BK295" s="193">
        <f>ROUND(I295*H295,2)</f>
        <v>0</v>
      </c>
      <c r="BL295" s="19" t="s">
        <v>638</v>
      </c>
      <c r="BM295" s="192" t="s">
        <v>5149</v>
      </c>
    </row>
    <row r="296" s="2" customFormat="1">
      <c r="A296" s="38"/>
      <c r="B296" s="39"/>
      <c r="C296" s="38"/>
      <c r="D296" s="194" t="s">
        <v>193</v>
      </c>
      <c r="E296" s="38"/>
      <c r="F296" s="195" t="s">
        <v>5148</v>
      </c>
      <c r="G296" s="38"/>
      <c r="H296" s="38"/>
      <c r="I296" s="196"/>
      <c r="J296" s="38"/>
      <c r="K296" s="38"/>
      <c r="L296" s="39"/>
      <c r="M296" s="197"/>
      <c r="N296" s="198"/>
      <c r="O296" s="77"/>
      <c r="P296" s="77"/>
      <c r="Q296" s="77"/>
      <c r="R296" s="77"/>
      <c r="S296" s="77"/>
      <c r="T296" s="7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T296" s="19" t="s">
        <v>193</v>
      </c>
      <c r="AU296" s="19" t="s">
        <v>92</v>
      </c>
    </row>
    <row r="297" s="13" customFormat="1">
      <c r="A297" s="13"/>
      <c r="B297" s="199"/>
      <c r="C297" s="13"/>
      <c r="D297" s="194" t="s">
        <v>194</v>
      </c>
      <c r="E297" s="200" t="s">
        <v>1</v>
      </c>
      <c r="F297" s="201" t="s">
        <v>5150</v>
      </c>
      <c r="G297" s="13"/>
      <c r="H297" s="202">
        <v>370</v>
      </c>
      <c r="I297" s="203"/>
      <c r="J297" s="13"/>
      <c r="K297" s="13"/>
      <c r="L297" s="199"/>
      <c r="M297" s="204"/>
      <c r="N297" s="205"/>
      <c r="O297" s="205"/>
      <c r="P297" s="205"/>
      <c r="Q297" s="205"/>
      <c r="R297" s="205"/>
      <c r="S297" s="205"/>
      <c r="T297" s="206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00" t="s">
        <v>194</v>
      </c>
      <c r="AU297" s="200" t="s">
        <v>92</v>
      </c>
      <c r="AV297" s="13" t="s">
        <v>92</v>
      </c>
      <c r="AW297" s="13" t="s">
        <v>32</v>
      </c>
      <c r="AX297" s="13" t="s">
        <v>76</v>
      </c>
      <c r="AY297" s="200" t="s">
        <v>185</v>
      </c>
    </row>
    <row r="298" s="15" customFormat="1">
      <c r="A298" s="15"/>
      <c r="B298" s="226"/>
      <c r="C298" s="15"/>
      <c r="D298" s="194" t="s">
        <v>194</v>
      </c>
      <c r="E298" s="227" t="s">
        <v>1</v>
      </c>
      <c r="F298" s="228" t="s">
        <v>276</v>
      </c>
      <c r="G298" s="15"/>
      <c r="H298" s="229">
        <v>370</v>
      </c>
      <c r="I298" s="230"/>
      <c r="J298" s="15"/>
      <c r="K298" s="15"/>
      <c r="L298" s="226"/>
      <c r="M298" s="231"/>
      <c r="N298" s="232"/>
      <c r="O298" s="232"/>
      <c r="P298" s="232"/>
      <c r="Q298" s="232"/>
      <c r="R298" s="232"/>
      <c r="S298" s="232"/>
      <c r="T298" s="233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T298" s="227" t="s">
        <v>194</v>
      </c>
      <c r="AU298" s="227" t="s">
        <v>92</v>
      </c>
      <c r="AV298" s="15" t="s">
        <v>191</v>
      </c>
      <c r="AW298" s="15" t="s">
        <v>32</v>
      </c>
      <c r="AX298" s="15" t="s">
        <v>84</v>
      </c>
      <c r="AY298" s="227" t="s">
        <v>185</v>
      </c>
    </row>
    <row r="299" s="2" customFormat="1" ht="24.15" customHeight="1">
      <c r="A299" s="38"/>
      <c r="B299" s="180"/>
      <c r="C299" s="209" t="s">
        <v>628</v>
      </c>
      <c r="D299" s="209" t="s">
        <v>240</v>
      </c>
      <c r="E299" s="210" t="s">
        <v>5151</v>
      </c>
      <c r="F299" s="211" t="s">
        <v>5152</v>
      </c>
      <c r="G299" s="212" t="s">
        <v>584</v>
      </c>
      <c r="H299" s="213">
        <v>23</v>
      </c>
      <c r="I299" s="214"/>
      <c r="J299" s="215">
        <f>ROUND(I299*H299,2)</f>
        <v>0</v>
      </c>
      <c r="K299" s="211" t="s">
        <v>1</v>
      </c>
      <c r="L299" s="216"/>
      <c r="M299" s="217" t="s">
        <v>1</v>
      </c>
      <c r="N299" s="218" t="s">
        <v>42</v>
      </c>
      <c r="O299" s="77"/>
      <c r="P299" s="190">
        <f>O299*H299</f>
        <v>0</v>
      </c>
      <c r="Q299" s="190">
        <v>5.0000000000000002E-05</v>
      </c>
      <c r="R299" s="190">
        <f>Q299*H299</f>
        <v>0.00115</v>
      </c>
      <c r="S299" s="190">
        <v>0</v>
      </c>
      <c r="T299" s="191">
        <f>S299*H299</f>
        <v>0</v>
      </c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R299" s="192" t="s">
        <v>1096</v>
      </c>
      <c r="AT299" s="192" t="s">
        <v>240</v>
      </c>
      <c r="AU299" s="192" t="s">
        <v>92</v>
      </c>
      <c r="AY299" s="19" t="s">
        <v>185</v>
      </c>
      <c r="BE299" s="193">
        <f>IF(N299="základní",J299,0)</f>
        <v>0</v>
      </c>
      <c r="BF299" s="193">
        <f>IF(N299="snížená",J299,0)</f>
        <v>0</v>
      </c>
      <c r="BG299" s="193">
        <f>IF(N299="zákl. přenesená",J299,0)</f>
        <v>0</v>
      </c>
      <c r="BH299" s="193">
        <f>IF(N299="sníž. přenesená",J299,0)</f>
        <v>0</v>
      </c>
      <c r="BI299" s="193">
        <f>IF(N299="nulová",J299,0)</f>
        <v>0</v>
      </c>
      <c r="BJ299" s="19" t="s">
        <v>92</v>
      </c>
      <c r="BK299" s="193">
        <f>ROUND(I299*H299,2)</f>
        <v>0</v>
      </c>
      <c r="BL299" s="19" t="s">
        <v>1096</v>
      </c>
      <c r="BM299" s="192" t="s">
        <v>5153</v>
      </c>
    </row>
    <row r="300" s="2" customFormat="1">
      <c r="A300" s="38"/>
      <c r="B300" s="39"/>
      <c r="C300" s="38"/>
      <c r="D300" s="194" t="s">
        <v>193</v>
      </c>
      <c r="E300" s="38"/>
      <c r="F300" s="195" t="s">
        <v>5152</v>
      </c>
      <c r="G300" s="38"/>
      <c r="H300" s="38"/>
      <c r="I300" s="196"/>
      <c r="J300" s="38"/>
      <c r="K300" s="38"/>
      <c r="L300" s="39"/>
      <c r="M300" s="197"/>
      <c r="N300" s="198"/>
      <c r="O300" s="77"/>
      <c r="P300" s="77"/>
      <c r="Q300" s="77"/>
      <c r="R300" s="77"/>
      <c r="S300" s="77"/>
      <c r="T300" s="7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T300" s="19" t="s">
        <v>193</v>
      </c>
      <c r="AU300" s="19" t="s">
        <v>92</v>
      </c>
    </row>
    <row r="301" s="13" customFormat="1">
      <c r="A301" s="13"/>
      <c r="B301" s="199"/>
      <c r="C301" s="13"/>
      <c r="D301" s="194" t="s">
        <v>194</v>
      </c>
      <c r="E301" s="200" t="s">
        <v>1</v>
      </c>
      <c r="F301" s="201" t="s">
        <v>5154</v>
      </c>
      <c r="G301" s="13"/>
      <c r="H301" s="202">
        <v>23</v>
      </c>
      <c r="I301" s="203"/>
      <c r="J301" s="13"/>
      <c r="K301" s="13"/>
      <c r="L301" s="199"/>
      <c r="M301" s="204"/>
      <c r="N301" s="205"/>
      <c r="O301" s="205"/>
      <c r="P301" s="205"/>
      <c r="Q301" s="205"/>
      <c r="R301" s="205"/>
      <c r="S301" s="205"/>
      <c r="T301" s="206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00" t="s">
        <v>194</v>
      </c>
      <c r="AU301" s="200" t="s">
        <v>92</v>
      </c>
      <c r="AV301" s="13" t="s">
        <v>92</v>
      </c>
      <c r="AW301" s="13" t="s">
        <v>32</v>
      </c>
      <c r="AX301" s="13" t="s">
        <v>84</v>
      </c>
      <c r="AY301" s="200" t="s">
        <v>185</v>
      </c>
    </row>
    <row r="302" s="2" customFormat="1" ht="24.15" customHeight="1">
      <c r="A302" s="38"/>
      <c r="B302" s="180"/>
      <c r="C302" s="209" t="s">
        <v>633</v>
      </c>
      <c r="D302" s="209" t="s">
        <v>240</v>
      </c>
      <c r="E302" s="210" t="s">
        <v>5155</v>
      </c>
      <c r="F302" s="211" t="s">
        <v>5156</v>
      </c>
      <c r="G302" s="212" t="s">
        <v>584</v>
      </c>
      <c r="H302" s="213">
        <v>23</v>
      </c>
      <c r="I302" s="214"/>
      <c r="J302" s="215">
        <f>ROUND(I302*H302,2)</f>
        <v>0</v>
      </c>
      <c r="K302" s="211" t="s">
        <v>1</v>
      </c>
      <c r="L302" s="216"/>
      <c r="M302" s="217" t="s">
        <v>1</v>
      </c>
      <c r="N302" s="218" t="s">
        <v>42</v>
      </c>
      <c r="O302" s="77"/>
      <c r="P302" s="190">
        <f>O302*H302</f>
        <v>0</v>
      </c>
      <c r="Q302" s="190">
        <v>0.00011</v>
      </c>
      <c r="R302" s="190">
        <f>Q302*H302</f>
        <v>0.0025300000000000001</v>
      </c>
      <c r="S302" s="190">
        <v>0</v>
      </c>
      <c r="T302" s="191">
        <f>S302*H302</f>
        <v>0</v>
      </c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R302" s="192" t="s">
        <v>1096</v>
      </c>
      <c r="AT302" s="192" t="s">
        <v>240</v>
      </c>
      <c r="AU302" s="192" t="s">
        <v>92</v>
      </c>
      <c r="AY302" s="19" t="s">
        <v>185</v>
      </c>
      <c r="BE302" s="193">
        <f>IF(N302="základní",J302,0)</f>
        <v>0</v>
      </c>
      <c r="BF302" s="193">
        <f>IF(N302="snížená",J302,0)</f>
        <v>0</v>
      </c>
      <c r="BG302" s="193">
        <f>IF(N302="zákl. přenesená",J302,0)</f>
        <v>0</v>
      </c>
      <c r="BH302" s="193">
        <f>IF(N302="sníž. přenesená",J302,0)</f>
        <v>0</v>
      </c>
      <c r="BI302" s="193">
        <f>IF(N302="nulová",J302,0)</f>
        <v>0</v>
      </c>
      <c r="BJ302" s="19" t="s">
        <v>92</v>
      </c>
      <c r="BK302" s="193">
        <f>ROUND(I302*H302,2)</f>
        <v>0</v>
      </c>
      <c r="BL302" s="19" t="s">
        <v>1096</v>
      </c>
      <c r="BM302" s="192" t="s">
        <v>5157</v>
      </c>
    </row>
    <row r="303" s="2" customFormat="1">
      <c r="A303" s="38"/>
      <c r="B303" s="39"/>
      <c r="C303" s="38"/>
      <c r="D303" s="194" t="s">
        <v>193</v>
      </c>
      <c r="E303" s="38"/>
      <c r="F303" s="195" t="s">
        <v>5156</v>
      </c>
      <c r="G303" s="38"/>
      <c r="H303" s="38"/>
      <c r="I303" s="196"/>
      <c r="J303" s="38"/>
      <c r="K303" s="38"/>
      <c r="L303" s="39"/>
      <c r="M303" s="197"/>
      <c r="N303" s="198"/>
      <c r="O303" s="77"/>
      <c r="P303" s="77"/>
      <c r="Q303" s="77"/>
      <c r="R303" s="77"/>
      <c r="S303" s="77"/>
      <c r="T303" s="7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T303" s="19" t="s">
        <v>193</v>
      </c>
      <c r="AU303" s="19" t="s">
        <v>92</v>
      </c>
    </row>
    <row r="304" s="13" customFormat="1">
      <c r="A304" s="13"/>
      <c r="B304" s="199"/>
      <c r="C304" s="13"/>
      <c r="D304" s="194" t="s">
        <v>194</v>
      </c>
      <c r="E304" s="200" t="s">
        <v>1</v>
      </c>
      <c r="F304" s="201" t="s">
        <v>5154</v>
      </c>
      <c r="G304" s="13"/>
      <c r="H304" s="202">
        <v>23</v>
      </c>
      <c r="I304" s="203"/>
      <c r="J304" s="13"/>
      <c r="K304" s="13"/>
      <c r="L304" s="199"/>
      <c r="M304" s="204"/>
      <c r="N304" s="205"/>
      <c r="O304" s="205"/>
      <c r="P304" s="205"/>
      <c r="Q304" s="205"/>
      <c r="R304" s="205"/>
      <c r="S304" s="205"/>
      <c r="T304" s="206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00" t="s">
        <v>194</v>
      </c>
      <c r="AU304" s="200" t="s">
        <v>92</v>
      </c>
      <c r="AV304" s="13" t="s">
        <v>92</v>
      </c>
      <c r="AW304" s="13" t="s">
        <v>32</v>
      </c>
      <c r="AX304" s="13" t="s">
        <v>84</v>
      </c>
      <c r="AY304" s="200" t="s">
        <v>185</v>
      </c>
    </row>
    <row r="305" s="2" customFormat="1" ht="24.15" customHeight="1">
      <c r="A305" s="38"/>
      <c r="B305" s="180"/>
      <c r="C305" s="209" t="s">
        <v>638</v>
      </c>
      <c r="D305" s="209" t="s">
        <v>240</v>
      </c>
      <c r="E305" s="210" t="s">
        <v>5158</v>
      </c>
      <c r="F305" s="211" t="s">
        <v>5159</v>
      </c>
      <c r="G305" s="212" t="s">
        <v>584</v>
      </c>
      <c r="H305" s="213">
        <v>379.5</v>
      </c>
      <c r="I305" s="214"/>
      <c r="J305" s="215">
        <f>ROUND(I305*H305,2)</f>
        <v>0</v>
      </c>
      <c r="K305" s="211" t="s">
        <v>1</v>
      </c>
      <c r="L305" s="216"/>
      <c r="M305" s="217" t="s">
        <v>1</v>
      </c>
      <c r="N305" s="218" t="s">
        <v>42</v>
      </c>
      <c r="O305" s="77"/>
      <c r="P305" s="190">
        <f>O305*H305</f>
        <v>0</v>
      </c>
      <c r="Q305" s="190">
        <v>0.00017000000000000001</v>
      </c>
      <c r="R305" s="190">
        <f>Q305*H305</f>
        <v>0.064515000000000003</v>
      </c>
      <c r="S305" s="190">
        <v>0</v>
      </c>
      <c r="T305" s="191">
        <f>S305*H305</f>
        <v>0</v>
      </c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R305" s="192" t="s">
        <v>1096</v>
      </c>
      <c r="AT305" s="192" t="s">
        <v>240</v>
      </c>
      <c r="AU305" s="192" t="s">
        <v>92</v>
      </c>
      <c r="AY305" s="19" t="s">
        <v>185</v>
      </c>
      <c r="BE305" s="193">
        <f>IF(N305="základní",J305,0)</f>
        <v>0</v>
      </c>
      <c r="BF305" s="193">
        <f>IF(N305="snížená",J305,0)</f>
        <v>0</v>
      </c>
      <c r="BG305" s="193">
        <f>IF(N305="zákl. přenesená",J305,0)</f>
        <v>0</v>
      </c>
      <c r="BH305" s="193">
        <f>IF(N305="sníž. přenesená",J305,0)</f>
        <v>0</v>
      </c>
      <c r="BI305" s="193">
        <f>IF(N305="nulová",J305,0)</f>
        <v>0</v>
      </c>
      <c r="BJ305" s="19" t="s">
        <v>92</v>
      </c>
      <c r="BK305" s="193">
        <f>ROUND(I305*H305,2)</f>
        <v>0</v>
      </c>
      <c r="BL305" s="19" t="s">
        <v>1096</v>
      </c>
      <c r="BM305" s="192" t="s">
        <v>5160</v>
      </c>
    </row>
    <row r="306" s="2" customFormat="1">
      <c r="A306" s="38"/>
      <c r="B306" s="39"/>
      <c r="C306" s="38"/>
      <c r="D306" s="194" t="s">
        <v>193</v>
      </c>
      <c r="E306" s="38"/>
      <c r="F306" s="195" t="s">
        <v>5159</v>
      </c>
      <c r="G306" s="38"/>
      <c r="H306" s="38"/>
      <c r="I306" s="196"/>
      <c r="J306" s="38"/>
      <c r="K306" s="38"/>
      <c r="L306" s="39"/>
      <c r="M306" s="197"/>
      <c r="N306" s="198"/>
      <c r="O306" s="77"/>
      <c r="P306" s="77"/>
      <c r="Q306" s="77"/>
      <c r="R306" s="77"/>
      <c r="S306" s="77"/>
      <c r="T306" s="7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T306" s="19" t="s">
        <v>193</v>
      </c>
      <c r="AU306" s="19" t="s">
        <v>92</v>
      </c>
    </row>
    <row r="307" s="13" customFormat="1">
      <c r="A307" s="13"/>
      <c r="B307" s="199"/>
      <c r="C307" s="13"/>
      <c r="D307" s="194" t="s">
        <v>194</v>
      </c>
      <c r="E307" s="200" t="s">
        <v>1</v>
      </c>
      <c r="F307" s="201" t="s">
        <v>5161</v>
      </c>
      <c r="G307" s="13"/>
      <c r="H307" s="202">
        <v>379.5</v>
      </c>
      <c r="I307" s="203"/>
      <c r="J307" s="13"/>
      <c r="K307" s="13"/>
      <c r="L307" s="199"/>
      <c r="M307" s="204"/>
      <c r="N307" s="205"/>
      <c r="O307" s="205"/>
      <c r="P307" s="205"/>
      <c r="Q307" s="205"/>
      <c r="R307" s="205"/>
      <c r="S307" s="205"/>
      <c r="T307" s="206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00" t="s">
        <v>194</v>
      </c>
      <c r="AU307" s="200" t="s">
        <v>92</v>
      </c>
      <c r="AV307" s="13" t="s">
        <v>92</v>
      </c>
      <c r="AW307" s="13" t="s">
        <v>32</v>
      </c>
      <c r="AX307" s="13" t="s">
        <v>84</v>
      </c>
      <c r="AY307" s="200" t="s">
        <v>185</v>
      </c>
    </row>
    <row r="308" s="2" customFormat="1" ht="37.8" customHeight="1">
      <c r="A308" s="38"/>
      <c r="B308" s="180"/>
      <c r="C308" s="181" t="s">
        <v>643</v>
      </c>
      <c r="D308" s="181" t="s">
        <v>187</v>
      </c>
      <c r="E308" s="182" t="s">
        <v>5162</v>
      </c>
      <c r="F308" s="183" t="s">
        <v>5163</v>
      </c>
      <c r="G308" s="184" t="s">
        <v>584</v>
      </c>
      <c r="H308" s="185">
        <v>230</v>
      </c>
      <c r="I308" s="186"/>
      <c r="J308" s="187">
        <f>ROUND(I308*H308,2)</f>
        <v>0</v>
      </c>
      <c r="K308" s="183" t="s">
        <v>1</v>
      </c>
      <c r="L308" s="39"/>
      <c r="M308" s="188" t="s">
        <v>1</v>
      </c>
      <c r="N308" s="189" t="s">
        <v>42</v>
      </c>
      <c r="O308" s="77"/>
      <c r="P308" s="190">
        <f>O308*H308</f>
        <v>0</v>
      </c>
      <c r="Q308" s="190">
        <v>0</v>
      </c>
      <c r="R308" s="190">
        <f>Q308*H308</f>
        <v>0</v>
      </c>
      <c r="S308" s="190">
        <v>0</v>
      </c>
      <c r="T308" s="191">
        <f>S308*H308</f>
        <v>0</v>
      </c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R308" s="192" t="s">
        <v>638</v>
      </c>
      <c r="AT308" s="192" t="s">
        <v>187</v>
      </c>
      <c r="AU308" s="192" t="s">
        <v>92</v>
      </c>
      <c r="AY308" s="19" t="s">
        <v>185</v>
      </c>
      <c r="BE308" s="193">
        <f>IF(N308="základní",J308,0)</f>
        <v>0</v>
      </c>
      <c r="BF308" s="193">
        <f>IF(N308="snížená",J308,0)</f>
        <v>0</v>
      </c>
      <c r="BG308" s="193">
        <f>IF(N308="zákl. přenesená",J308,0)</f>
        <v>0</v>
      </c>
      <c r="BH308" s="193">
        <f>IF(N308="sníž. přenesená",J308,0)</f>
        <v>0</v>
      </c>
      <c r="BI308" s="193">
        <f>IF(N308="nulová",J308,0)</f>
        <v>0</v>
      </c>
      <c r="BJ308" s="19" t="s">
        <v>92</v>
      </c>
      <c r="BK308" s="193">
        <f>ROUND(I308*H308,2)</f>
        <v>0</v>
      </c>
      <c r="BL308" s="19" t="s">
        <v>638</v>
      </c>
      <c r="BM308" s="192" t="s">
        <v>5164</v>
      </c>
    </row>
    <row r="309" s="2" customFormat="1">
      <c r="A309" s="38"/>
      <c r="B309" s="39"/>
      <c r="C309" s="38"/>
      <c r="D309" s="194" t="s">
        <v>193</v>
      </c>
      <c r="E309" s="38"/>
      <c r="F309" s="195" t="s">
        <v>5163</v>
      </c>
      <c r="G309" s="38"/>
      <c r="H309" s="38"/>
      <c r="I309" s="196"/>
      <c r="J309" s="38"/>
      <c r="K309" s="38"/>
      <c r="L309" s="39"/>
      <c r="M309" s="197"/>
      <c r="N309" s="198"/>
      <c r="O309" s="77"/>
      <c r="P309" s="77"/>
      <c r="Q309" s="77"/>
      <c r="R309" s="77"/>
      <c r="S309" s="77"/>
      <c r="T309" s="7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T309" s="19" t="s">
        <v>193</v>
      </c>
      <c r="AU309" s="19" t="s">
        <v>92</v>
      </c>
    </row>
    <row r="310" s="2" customFormat="1" ht="24.15" customHeight="1">
      <c r="A310" s="38"/>
      <c r="B310" s="180"/>
      <c r="C310" s="209" t="s">
        <v>648</v>
      </c>
      <c r="D310" s="209" t="s">
        <v>240</v>
      </c>
      <c r="E310" s="210" t="s">
        <v>5165</v>
      </c>
      <c r="F310" s="211" t="s">
        <v>5166</v>
      </c>
      <c r="G310" s="212" t="s">
        <v>584</v>
      </c>
      <c r="H310" s="213">
        <v>264.5</v>
      </c>
      <c r="I310" s="214"/>
      <c r="J310" s="215">
        <f>ROUND(I310*H310,2)</f>
        <v>0</v>
      </c>
      <c r="K310" s="211" t="s">
        <v>1</v>
      </c>
      <c r="L310" s="216"/>
      <c r="M310" s="217" t="s">
        <v>1</v>
      </c>
      <c r="N310" s="218" t="s">
        <v>42</v>
      </c>
      <c r="O310" s="77"/>
      <c r="P310" s="190">
        <f>O310*H310</f>
        <v>0</v>
      </c>
      <c r="Q310" s="190">
        <v>0.00034000000000000002</v>
      </c>
      <c r="R310" s="190">
        <f>Q310*H310</f>
        <v>0.08993000000000001</v>
      </c>
      <c r="S310" s="190">
        <v>0</v>
      </c>
      <c r="T310" s="191">
        <f>S310*H310</f>
        <v>0</v>
      </c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R310" s="192" t="s">
        <v>1096</v>
      </c>
      <c r="AT310" s="192" t="s">
        <v>240</v>
      </c>
      <c r="AU310" s="192" t="s">
        <v>92</v>
      </c>
      <c r="AY310" s="19" t="s">
        <v>185</v>
      </c>
      <c r="BE310" s="193">
        <f>IF(N310="základní",J310,0)</f>
        <v>0</v>
      </c>
      <c r="BF310" s="193">
        <f>IF(N310="snížená",J310,0)</f>
        <v>0</v>
      </c>
      <c r="BG310" s="193">
        <f>IF(N310="zákl. přenesená",J310,0)</f>
        <v>0</v>
      </c>
      <c r="BH310" s="193">
        <f>IF(N310="sníž. přenesená",J310,0)</f>
        <v>0</v>
      </c>
      <c r="BI310" s="193">
        <f>IF(N310="nulová",J310,0)</f>
        <v>0</v>
      </c>
      <c r="BJ310" s="19" t="s">
        <v>92</v>
      </c>
      <c r="BK310" s="193">
        <f>ROUND(I310*H310,2)</f>
        <v>0</v>
      </c>
      <c r="BL310" s="19" t="s">
        <v>1096</v>
      </c>
      <c r="BM310" s="192" t="s">
        <v>5167</v>
      </c>
    </row>
    <row r="311" s="2" customFormat="1">
      <c r="A311" s="38"/>
      <c r="B311" s="39"/>
      <c r="C311" s="38"/>
      <c r="D311" s="194" t="s">
        <v>193</v>
      </c>
      <c r="E311" s="38"/>
      <c r="F311" s="195" t="s">
        <v>5166</v>
      </c>
      <c r="G311" s="38"/>
      <c r="H311" s="38"/>
      <c r="I311" s="196"/>
      <c r="J311" s="38"/>
      <c r="K311" s="38"/>
      <c r="L311" s="39"/>
      <c r="M311" s="197"/>
      <c r="N311" s="198"/>
      <c r="O311" s="77"/>
      <c r="P311" s="77"/>
      <c r="Q311" s="77"/>
      <c r="R311" s="77"/>
      <c r="S311" s="77"/>
      <c r="T311" s="7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T311" s="19" t="s">
        <v>193</v>
      </c>
      <c r="AU311" s="19" t="s">
        <v>92</v>
      </c>
    </row>
    <row r="312" s="13" customFormat="1">
      <c r="A312" s="13"/>
      <c r="B312" s="199"/>
      <c r="C312" s="13"/>
      <c r="D312" s="194" t="s">
        <v>194</v>
      </c>
      <c r="E312" s="200" t="s">
        <v>1</v>
      </c>
      <c r="F312" s="201" t="s">
        <v>5168</v>
      </c>
      <c r="G312" s="13"/>
      <c r="H312" s="202">
        <v>264.5</v>
      </c>
      <c r="I312" s="203"/>
      <c r="J312" s="13"/>
      <c r="K312" s="13"/>
      <c r="L312" s="199"/>
      <c r="M312" s="204"/>
      <c r="N312" s="205"/>
      <c r="O312" s="205"/>
      <c r="P312" s="205"/>
      <c r="Q312" s="205"/>
      <c r="R312" s="205"/>
      <c r="S312" s="205"/>
      <c r="T312" s="206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00" t="s">
        <v>194</v>
      </c>
      <c r="AU312" s="200" t="s">
        <v>92</v>
      </c>
      <c r="AV312" s="13" t="s">
        <v>92</v>
      </c>
      <c r="AW312" s="13" t="s">
        <v>32</v>
      </c>
      <c r="AX312" s="13" t="s">
        <v>84</v>
      </c>
      <c r="AY312" s="200" t="s">
        <v>185</v>
      </c>
    </row>
    <row r="313" s="2" customFormat="1" ht="37.8" customHeight="1">
      <c r="A313" s="38"/>
      <c r="B313" s="180"/>
      <c r="C313" s="181" t="s">
        <v>653</v>
      </c>
      <c r="D313" s="181" t="s">
        <v>187</v>
      </c>
      <c r="E313" s="182" t="s">
        <v>5169</v>
      </c>
      <c r="F313" s="183" t="s">
        <v>5170</v>
      </c>
      <c r="G313" s="184" t="s">
        <v>584</v>
      </c>
      <c r="H313" s="185">
        <v>40</v>
      </c>
      <c r="I313" s="186"/>
      <c r="J313" s="187">
        <f>ROUND(I313*H313,2)</f>
        <v>0</v>
      </c>
      <c r="K313" s="183" t="s">
        <v>1</v>
      </c>
      <c r="L313" s="39"/>
      <c r="M313" s="188" t="s">
        <v>1</v>
      </c>
      <c r="N313" s="189" t="s">
        <v>42</v>
      </c>
      <c r="O313" s="77"/>
      <c r="P313" s="190">
        <f>O313*H313</f>
        <v>0</v>
      </c>
      <c r="Q313" s="190">
        <v>0</v>
      </c>
      <c r="R313" s="190">
        <f>Q313*H313</f>
        <v>0</v>
      </c>
      <c r="S313" s="190">
        <v>0</v>
      </c>
      <c r="T313" s="191">
        <f>S313*H313</f>
        <v>0</v>
      </c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R313" s="192" t="s">
        <v>638</v>
      </c>
      <c r="AT313" s="192" t="s">
        <v>187</v>
      </c>
      <c r="AU313" s="192" t="s">
        <v>92</v>
      </c>
      <c r="AY313" s="19" t="s">
        <v>185</v>
      </c>
      <c r="BE313" s="193">
        <f>IF(N313="základní",J313,0)</f>
        <v>0</v>
      </c>
      <c r="BF313" s="193">
        <f>IF(N313="snížená",J313,0)</f>
        <v>0</v>
      </c>
      <c r="BG313" s="193">
        <f>IF(N313="zákl. přenesená",J313,0)</f>
        <v>0</v>
      </c>
      <c r="BH313" s="193">
        <f>IF(N313="sníž. přenesená",J313,0)</f>
        <v>0</v>
      </c>
      <c r="BI313" s="193">
        <f>IF(N313="nulová",J313,0)</f>
        <v>0</v>
      </c>
      <c r="BJ313" s="19" t="s">
        <v>92</v>
      </c>
      <c r="BK313" s="193">
        <f>ROUND(I313*H313,2)</f>
        <v>0</v>
      </c>
      <c r="BL313" s="19" t="s">
        <v>638</v>
      </c>
      <c r="BM313" s="192" t="s">
        <v>5171</v>
      </c>
    </row>
    <row r="314" s="2" customFormat="1">
      <c r="A314" s="38"/>
      <c r="B314" s="39"/>
      <c r="C314" s="38"/>
      <c r="D314" s="194" t="s">
        <v>193</v>
      </c>
      <c r="E314" s="38"/>
      <c r="F314" s="195" t="s">
        <v>5170</v>
      </c>
      <c r="G314" s="38"/>
      <c r="H314" s="38"/>
      <c r="I314" s="196"/>
      <c r="J314" s="38"/>
      <c r="K314" s="38"/>
      <c r="L314" s="39"/>
      <c r="M314" s="197"/>
      <c r="N314" s="198"/>
      <c r="O314" s="77"/>
      <c r="P314" s="77"/>
      <c r="Q314" s="77"/>
      <c r="R314" s="77"/>
      <c r="S314" s="77"/>
      <c r="T314" s="7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T314" s="19" t="s">
        <v>193</v>
      </c>
      <c r="AU314" s="19" t="s">
        <v>92</v>
      </c>
    </row>
    <row r="315" s="2" customFormat="1" ht="37.8" customHeight="1">
      <c r="A315" s="38"/>
      <c r="B315" s="180"/>
      <c r="C315" s="209" t="s">
        <v>658</v>
      </c>
      <c r="D315" s="209" t="s">
        <v>240</v>
      </c>
      <c r="E315" s="210" t="s">
        <v>5172</v>
      </c>
      <c r="F315" s="211" t="s">
        <v>5173</v>
      </c>
      <c r="G315" s="212" t="s">
        <v>584</v>
      </c>
      <c r="H315" s="213">
        <v>46</v>
      </c>
      <c r="I315" s="214"/>
      <c r="J315" s="215">
        <f>ROUND(I315*H315,2)</f>
        <v>0</v>
      </c>
      <c r="K315" s="211" t="s">
        <v>1</v>
      </c>
      <c r="L315" s="216"/>
      <c r="M315" s="217" t="s">
        <v>1</v>
      </c>
      <c r="N315" s="218" t="s">
        <v>42</v>
      </c>
      <c r="O315" s="77"/>
      <c r="P315" s="190">
        <f>O315*H315</f>
        <v>0</v>
      </c>
      <c r="Q315" s="190">
        <v>0.0042500000000000003</v>
      </c>
      <c r="R315" s="190">
        <f>Q315*H315</f>
        <v>0.19550000000000001</v>
      </c>
      <c r="S315" s="190">
        <v>0</v>
      </c>
      <c r="T315" s="191">
        <f>S315*H315</f>
        <v>0</v>
      </c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R315" s="192" t="s">
        <v>1096</v>
      </c>
      <c r="AT315" s="192" t="s">
        <v>240</v>
      </c>
      <c r="AU315" s="192" t="s">
        <v>92</v>
      </c>
      <c r="AY315" s="19" t="s">
        <v>185</v>
      </c>
      <c r="BE315" s="193">
        <f>IF(N315="základní",J315,0)</f>
        <v>0</v>
      </c>
      <c r="BF315" s="193">
        <f>IF(N315="snížená",J315,0)</f>
        <v>0</v>
      </c>
      <c r="BG315" s="193">
        <f>IF(N315="zákl. přenesená",J315,0)</f>
        <v>0</v>
      </c>
      <c r="BH315" s="193">
        <f>IF(N315="sníž. přenesená",J315,0)</f>
        <v>0</v>
      </c>
      <c r="BI315" s="193">
        <f>IF(N315="nulová",J315,0)</f>
        <v>0</v>
      </c>
      <c r="BJ315" s="19" t="s">
        <v>92</v>
      </c>
      <c r="BK315" s="193">
        <f>ROUND(I315*H315,2)</f>
        <v>0</v>
      </c>
      <c r="BL315" s="19" t="s">
        <v>1096</v>
      </c>
      <c r="BM315" s="192" t="s">
        <v>5174</v>
      </c>
    </row>
    <row r="316" s="2" customFormat="1">
      <c r="A316" s="38"/>
      <c r="B316" s="39"/>
      <c r="C316" s="38"/>
      <c r="D316" s="194" t="s">
        <v>193</v>
      </c>
      <c r="E316" s="38"/>
      <c r="F316" s="195" t="s">
        <v>5173</v>
      </c>
      <c r="G316" s="38"/>
      <c r="H316" s="38"/>
      <c r="I316" s="196"/>
      <c r="J316" s="38"/>
      <c r="K316" s="38"/>
      <c r="L316" s="39"/>
      <c r="M316" s="197"/>
      <c r="N316" s="198"/>
      <c r="O316" s="77"/>
      <c r="P316" s="77"/>
      <c r="Q316" s="77"/>
      <c r="R316" s="77"/>
      <c r="S316" s="77"/>
      <c r="T316" s="7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T316" s="19" t="s">
        <v>193</v>
      </c>
      <c r="AU316" s="19" t="s">
        <v>92</v>
      </c>
    </row>
    <row r="317" s="13" customFormat="1">
      <c r="A317" s="13"/>
      <c r="B317" s="199"/>
      <c r="C317" s="13"/>
      <c r="D317" s="194" t="s">
        <v>194</v>
      </c>
      <c r="E317" s="200" t="s">
        <v>1</v>
      </c>
      <c r="F317" s="201" t="s">
        <v>5175</v>
      </c>
      <c r="G317" s="13"/>
      <c r="H317" s="202">
        <v>46</v>
      </c>
      <c r="I317" s="203"/>
      <c r="J317" s="13"/>
      <c r="K317" s="13"/>
      <c r="L317" s="199"/>
      <c r="M317" s="204"/>
      <c r="N317" s="205"/>
      <c r="O317" s="205"/>
      <c r="P317" s="205"/>
      <c r="Q317" s="205"/>
      <c r="R317" s="205"/>
      <c r="S317" s="205"/>
      <c r="T317" s="206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00" t="s">
        <v>194</v>
      </c>
      <c r="AU317" s="200" t="s">
        <v>92</v>
      </c>
      <c r="AV317" s="13" t="s">
        <v>92</v>
      </c>
      <c r="AW317" s="13" t="s">
        <v>32</v>
      </c>
      <c r="AX317" s="13" t="s">
        <v>84</v>
      </c>
      <c r="AY317" s="200" t="s">
        <v>185</v>
      </c>
    </row>
    <row r="318" s="2" customFormat="1" ht="37.8" customHeight="1">
      <c r="A318" s="38"/>
      <c r="B318" s="180"/>
      <c r="C318" s="181" t="s">
        <v>665</v>
      </c>
      <c r="D318" s="181" t="s">
        <v>187</v>
      </c>
      <c r="E318" s="182" t="s">
        <v>5176</v>
      </c>
      <c r="F318" s="183" t="s">
        <v>5177</v>
      </c>
      <c r="G318" s="184" t="s">
        <v>584</v>
      </c>
      <c r="H318" s="185">
        <v>15</v>
      </c>
      <c r="I318" s="186"/>
      <c r="J318" s="187">
        <f>ROUND(I318*H318,2)</f>
        <v>0</v>
      </c>
      <c r="K318" s="183" t="s">
        <v>1</v>
      </c>
      <c r="L318" s="39"/>
      <c r="M318" s="188" t="s">
        <v>1</v>
      </c>
      <c r="N318" s="189" t="s">
        <v>42</v>
      </c>
      <c r="O318" s="77"/>
      <c r="P318" s="190">
        <f>O318*H318</f>
        <v>0</v>
      </c>
      <c r="Q318" s="190">
        <v>0</v>
      </c>
      <c r="R318" s="190">
        <f>Q318*H318</f>
        <v>0</v>
      </c>
      <c r="S318" s="190">
        <v>0</v>
      </c>
      <c r="T318" s="191">
        <f>S318*H318</f>
        <v>0</v>
      </c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R318" s="192" t="s">
        <v>638</v>
      </c>
      <c r="AT318" s="192" t="s">
        <v>187</v>
      </c>
      <c r="AU318" s="192" t="s">
        <v>92</v>
      </c>
      <c r="AY318" s="19" t="s">
        <v>185</v>
      </c>
      <c r="BE318" s="193">
        <f>IF(N318="základní",J318,0)</f>
        <v>0</v>
      </c>
      <c r="BF318" s="193">
        <f>IF(N318="snížená",J318,0)</f>
        <v>0</v>
      </c>
      <c r="BG318" s="193">
        <f>IF(N318="zákl. přenesená",J318,0)</f>
        <v>0</v>
      </c>
      <c r="BH318" s="193">
        <f>IF(N318="sníž. přenesená",J318,0)</f>
        <v>0</v>
      </c>
      <c r="BI318" s="193">
        <f>IF(N318="nulová",J318,0)</f>
        <v>0</v>
      </c>
      <c r="BJ318" s="19" t="s">
        <v>92</v>
      </c>
      <c r="BK318" s="193">
        <f>ROUND(I318*H318,2)</f>
        <v>0</v>
      </c>
      <c r="BL318" s="19" t="s">
        <v>638</v>
      </c>
      <c r="BM318" s="192" t="s">
        <v>5178</v>
      </c>
    </row>
    <row r="319" s="2" customFormat="1">
      <c r="A319" s="38"/>
      <c r="B319" s="39"/>
      <c r="C319" s="38"/>
      <c r="D319" s="194" t="s">
        <v>193</v>
      </c>
      <c r="E319" s="38"/>
      <c r="F319" s="195" t="s">
        <v>5177</v>
      </c>
      <c r="G319" s="38"/>
      <c r="H319" s="38"/>
      <c r="I319" s="196"/>
      <c r="J319" s="38"/>
      <c r="K319" s="38"/>
      <c r="L319" s="39"/>
      <c r="M319" s="197"/>
      <c r="N319" s="198"/>
      <c r="O319" s="77"/>
      <c r="P319" s="77"/>
      <c r="Q319" s="77"/>
      <c r="R319" s="77"/>
      <c r="S319" s="77"/>
      <c r="T319" s="7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T319" s="19" t="s">
        <v>193</v>
      </c>
      <c r="AU319" s="19" t="s">
        <v>92</v>
      </c>
    </row>
    <row r="320" s="2" customFormat="1" ht="24.15" customHeight="1">
      <c r="A320" s="38"/>
      <c r="B320" s="180"/>
      <c r="C320" s="209" t="s">
        <v>670</v>
      </c>
      <c r="D320" s="209" t="s">
        <v>240</v>
      </c>
      <c r="E320" s="210" t="s">
        <v>5179</v>
      </c>
      <c r="F320" s="211" t="s">
        <v>5180</v>
      </c>
      <c r="G320" s="212" t="s">
        <v>584</v>
      </c>
      <c r="H320" s="213">
        <v>17.25</v>
      </c>
      <c r="I320" s="214"/>
      <c r="J320" s="215">
        <f>ROUND(I320*H320,2)</f>
        <v>0</v>
      </c>
      <c r="K320" s="211" t="s">
        <v>1</v>
      </c>
      <c r="L320" s="216"/>
      <c r="M320" s="217" t="s">
        <v>1</v>
      </c>
      <c r="N320" s="218" t="s">
        <v>42</v>
      </c>
      <c r="O320" s="77"/>
      <c r="P320" s="190">
        <f>O320*H320</f>
        <v>0</v>
      </c>
      <c r="Q320" s="190">
        <v>0.0011000000000000001</v>
      </c>
      <c r="R320" s="190">
        <f>Q320*H320</f>
        <v>0.018975000000000002</v>
      </c>
      <c r="S320" s="190">
        <v>0</v>
      </c>
      <c r="T320" s="191">
        <f>S320*H320</f>
        <v>0</v>
      </c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R320" s="192" t="s">
        <v>1096</v>
      </c>
      <c r="AT320" s="192" t="s">
        <v>240</v>
      </c>
      <c r="AU320" s="192" t="s">
        <v>92</v>
      </c>
      <c r="AY320" s="19" t="s">
        <v>185</v>
      </c>
      <c r="BE320" s="193">
        <f>IF(N320="základní",J320,0)</f>
        <v>0</v>
      </c>
      <c r="BF320" s="193">
        <f>IF(N320="snížená",J320,0)</f>
        <v>0</v>
      </c>
      <c r="BG320" s="193">
        <f>IF(N320="zákl. přenesená",J320,0)</f>
        <v>0</v>
      </c>
      <c r="BH320" s="193">
        <f>IF(N320="sníž. přenesená",J320,0)</f>
        <v>0</v>
      </c>
      <c r="BI320" s="193">
        <f>IF(N320="nulová",J320,0)</f>
        <v>0</v>
      </c>
      <c r="BJ320" s="19" t="s">
        <v>92</v>
      </c>
      <c r="BK320" s="193">
        <f>ROUND(I320*H320,2)</f>
        <v>0</v>
      </c>
      <c r="BL320" s="19" t="s">
        <v>1096</v>
      </c>
      <c r="BM320" s="192" t="s">
        <v>5181</v>
      </c>
    </row>
    <row r="321" s="2" customFormat="1">
      <c r="A321" s="38"/>
      <c r="B321" s="39"/>
      <c r="C321" s="38"/>
      <c r="D321" s="194" t="s">
        <v>193</v>
      </c>
      <c r="E321" s="38"/>
      <c r="F321" s="195" t="s">
        <v>5180</v>
      </c>
      <c r="G321" s="38"/>
      <c r="H321" s="38"/>
      <c r="I321" s="196"/>
      <c r="J321" s="38"/>
      <c r="K321" s="38"/>
      <c r="L321" s="39"/>
      <c r="M321" s="197"/>
      <c r="N321" s="198"/>
      <c r="O321" s="77"/>
      <c r="P321" s="77"/>
      <c r="Q321" s="77"/>
      <c r="R321" s="77"/>
      <c r="S321" s="77"/>
      <c r="T321" s="7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T321" s="19" t="s">
        <v>193</v>
      </c>
      <c r="AU321" s="19" t="s">
        <v>92</v>
      </c>
    </row>
    <row r="322" s="13" customFormat="1">
      <c r="A322" s="13"/>
      <c r="B322" s="199"/>
      <c r="C322" s="13"/>
      <c r="D322" s="194" t="s">
        <v>194</v>
      </c>
      <c r="E322" s="200" t="s">
        <v>1</v>
      </c>
      <c r="F322" s="201" t="s">
        <v>5182</v>
      </c>
      <c r="G322" s="13"/>
      <c r="H322" s="202">
        <v>17.25</v>
      </c>
      <c r="I322" s="203"/>
      <c r="J322" s="13"/>
      <c r="K322" s="13"/>
      <c r="L322" s="199"/>
      <c r="M322" s="204"/>
      <c r="N322" s="205"/>
      <c r="O322" s="205"/>
      <c r="P322" s="205"/>
      <c r="Q322" s="205"/>
      <c r="R322" s="205"/>
      <c r="S322" s="205"/>
      <c r="T322" s="206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00" t="s">
        <v>194</v>
      </c>
      <c r="AU322" s="200" t="s">
        <v>92</v>
      </c>
      <c r="AV322" s="13" t="s">
        <v>92</v>
      </c>
      <c r="AW322" s="13" t="s">
        <v>32</v>
      </c>
      <c r="AX322" s="13" t="s">
        <v>84</v>
      </c>
      <c r="AY322" s="200" t="s">
        <v>185</v>
      </c>
    </row>
    <row r="323" s="12" customFormat="1" ht="22.8" customHeight="1">
      <c r="A323" s="12"/>
      <c r="B323" s="167"/>
      <c r="C323" s="12"/>
      <c r="D323" s="168" t="s">
        <v>75</v>
      </c>
      <c r="E323" s="178" t="s">
        <v>5183</v>
      </c>
      <c r="F323" s="178" t="s">
        <v>5184</v>
      </c>
      <c r="G323" s="12"/>
      <c r="H323" s="12"/>
      <c r="I323" s="170"/>
      <c r="J323" s="179">
        <f>BK323</f>
        <v>0</v>
      </c>
      <c r="K323" s="12"/>
      <c r="L323" s="167"/>
      <c r="M323" s="172"/>
      <c r="N323" s="173"/>
      <c r="O323" s="173"/>
      <c r="P323" s="174">
        <f>SUM(P324:P351)</f>
        <v>0</v>
      </c>
      <c r="Q323" s="173"/>
      <c r="R323" s="174">
        <f>SUM(R324:R351)</f>
        <v>4.3373200000000001</v>
      </c>
      <c r="S323" s="173"/>
      <c r="T323" s="175">
        <f>SUM(T324:T351)</f>
        <v>1.4283999999999999</v>
      </c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R323" s="168" t="s">
        <v>111</v>
      </c>
      <c r="AT323" s="176" t="s">
        <v>75</v>
      </c>
      <c r="AU323" s="176" t="s">
        <v>84</v>
      </c>
      <c r="AY323" s="168" t="s">
        <v>185</v>
      </c>
      <c r="BK323" s="177">
        <f>SUM(BK324:BK351)</f>
        <v>0</v>
      </c>
    </row>
    <row r="324" s="2" customFormat="1" ht="24.15" customHeight="1">
      <c r="A324" s="38"/>
      <c r="B324" s="180"/>
      <c r="C324" s="181" t="s">
        <v>677</v>
      </c>
      <c r="D324" s="181" t="s">
        <v>187</v>
      </c>
      <c r="E324" s="182" t="s">
        <v>5185</v>
      </c>
      <c r="F324" s="183" t="s">
        <v>5186</v>
      </c>
      <c r="G324" s="184" t="s">
        <v>584</v>
      </c>
      <c r="H324" s="185">
        <v>57</v>
      </c>
      <c r="I324" s="186"/>
      <c r="J324" s="187">
        <f>ROUND(I324*H324,2)</f>
        <v>0</v>
      </c>
      <c r="K324" s="183" t="s">
        <v>1</v>
      </c>
      <c r="L324" s="39"/>
      <c r="M324" s="188" t="s">
        <v>1</v>
      </c>
      <c r="N324" s="189" t="s">
        <v>42</v>
      </c>
      <c r="O324" s="77"/>
      <c r="P324" s="190">
        <f>O324*H324</f>
        <v>0</v>
      </c>
      <c r="Q324" s="190">
        <v>0</v>
      </c>
      <c r="R324" s="190">
        <f>Q324*H324</f>
        <v>0</v>
      </c>
      <c r="S324" s="190">
        <v>0</v>
      </c>
      <c r="T324" s="191">
        <f>S324*H324</f>
        <v>0</v>
      </c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R324" s="192" t="s">
        <v>638</v>
      </c>
      <c r="AT324" s="192" t="s">
        <v>187</v>
      </c>
      <c r="AU324" s="192" t="s">
        <v>92</v>
      </c>
      <c r="AY324" s="19" t="s">
        <v>185</v>
      </c>
      <c r="BE324" s="193">
        <f>IF(N324="základní",J324,0)</f>
        <v>0</v>
      </c>
      <c r="BF324" s="193">
        <f>IF(N324="snížená",J324,0)</f>
        <v>0</v>
      </c>
      <c r="BG324" s="193">
        <f>IF(N324="zákl. přenesená",J324,0)</f>
        <v>0</v>
      </c>
      <c r="BH324" s="193">
        <f>IF(N324="sníž. přenesená",J324,0)</f>
        <v>0</v>
      </c>
      <c r="BI324" s="193">
        <f>IF(N324="nulová",J324,0)</f>
        <v>0</v>
      </c>
      <c r="BJ324" s="19" t="s">
        <v>92</v>
      </c>
      <c r="BK324" s="193">
        <f>ROUND(I324*H324,2)</f>
        <v>0</v>
      </c>
      <c r="BL324" s="19" t="s">
        <v>638</v>
      </c>
      <c r="BM324" s="192" t="s">
        <v>5187</v>
      </c>
    </row>
    <row r="325" s="2" customFormat="1">
      <c r="A325" s="38"/>
      <c r="B325" s="39"/>
      <c r="C325" s="38"/>
      <c r="D325" s="194" t="s">
        <v>193</v>
      </c>
      <c r="E325" s="38"/>
      <c r="F325" s="195" t="s">
        <v>5186</v>
      </c>
      <c r="G325" s="38"/>
      <c r="H325" s="38"/>
      <c r="I325" s="196"/>
      <c r="J325" s="38"/>
      <c r="K325" s="38"/>
      <c r="L325" s="39"/>
      <c r="M325" s="197"/>
      <c r="N325" s="198"/>
      <c r="O325" s="77"/>
      <c r="P325" s="77"/>
      <c r="Q325" s="77"/>
      <c r="R325" s="77"/>
      <c r="S325" s="77"/>
      <c r="T325" s="7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T325" s="19" t="s">
        <v>193</v>
      </c>
      <c r="AU325" s="19" t="s">
        <v>92</v>
      </c>
    </row>
    <row r="326" s="2" customFormat="1" ht="24.15" customHeight="1">
      <c r="A326" s="38"/>
      <c r="B326" s="180"/>
      <c r="C326" s="181" t="s">
        <v>681</v>
      </c>
      <c r="D326" s="181" t="s">
        <v>187</v>
      </c>
      <c r="E326" s="182" t="s">
        <v>5188</v>
      </c>
      <c r="F326" s="183" t="s">
        <v>5189</v>
      </c>
      <c r="G326" s="184" t="s">
        <v>584</v>
      </c>
      <c r="H326" s="185">
        <v>57</v>
      </c>
      <c r="I326" s="186"/>
      <c r="J326" s="187">
        <f>ROUND(I326*H326,2)</f>
        <v>0</v>
      </c>
      <c r="K326" s="183" t="s">
        <v>1</v>
      </c>
      <c r="L326" s="39"/>
      <c r="M326" s="188" t="s">
        <v>1</v>
      </c>
      <c r="N326" s="189" t="s">
        <v>42</v>
      </c>
      <c r="O326" s="77"/>
      <c r="P326" s="190">
        <f>O326*H326</f>
        <v>0</v>
      </c>
      <c r="Q326" s="190">
        <v>0</v>
      </c>
      <c r="R326" s="190">
        <f>Q326*H326</f>
        <v>0</v>
      </c>
      <c r="S326" s="190">
        <v>0</v>
      </c>
      <c r="T326" s="191">
        <f>S326*H326</f>
        <v>0</v>
      </c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R326" s="192" t="s">
        <v>638</v>
      </c>
      <c r="AT326" s="192" t="s">
        <v>187</v>
      </c>
      <c r="AU326" s="192" t="s">
        <v>92</v>
      </c>
      <c r="AY326" s="19" t="s">
        <v>185</v>
      </c>
      <c r="BE326" s="193">
        <f>IF(N326="základní",J326,0)</f>
        <v>0</v>
      </c>
      <c r="BF326" s="193">
        <f>IF(N326="snížená",J326,0)</f>
        <v>0</v>
      </c>
      <c r="BG326" s="193">
        <f>IF(N326="zákl. přenesená",J326,0)</f>
        <v>0</v>
      </c>
      <c r="BH326" s="193">
        <f>IF(N326="sníž. přenesená",J326,0)</f>
        <v>0</v>
      </c>
      <c r="BI326" s="193">
        <f>IF(N326="nulová",J326,0)</f>
        <v>0</v>
      </c>
      <c r="BJ326" s="19" t="s">
        <v>92</v>
      </c>
      <c r="BK326" s="193">
        <f>ROUND(I326*H326,2)</f>
        <v>0</v>
      </c>
      <c r="BL326" s="19" t="s">
        <v>638</v>
      </c>
      <c r="BM326" s="192" t="s">
        <v>5190</v>
      </c>
    </row>
    <row r="327" s="2" customFormat="1">
      <c r="A327" s="38"/>
      <c r="B327" s="39"/>
      <c r="C327" s="38"/>
      <c r="D327" s="194" t="s">
        <v>193</v>
      </c>
      <c r="E327" s="38"/>
      <c r="F327" s="195" t="s">
        <v>5189</v>
      </c>
      <c r="G327" s="38"/>
      <c r="H327" s="38"/>
      <c r="I327" s="196"/>
      <c r="J327" s="38"/>
      <c r="K327" s="38"/>
      <c r="L327" s="39"/>
      <c r="M327" s="197"/>
      <c r="N327" s="198"/>
      <c r="O327" s="77"/>
      <c r="P327" s="77"/>
      <c r="Q327" s="77"/>
      <c r="R327" s="77"/>
      <c r="S327" s="77"/>
      <c r="T327" s="7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T327" s="19" t="s">
        <v>193</v>
      </c>
      <c r="AU327" s="19" t="s">
        <v>92</v>
      </c>
    </row>
    <row r="328" s="2" customFormat="1" ht="16.5" customHeight="1">
      <c r="A328" s="38"/>
      <c r="B328" s="180"/>
      <c r="C328" s="209" t="s">
        <v>692</v>
      </c>
      <c r="D328" s="209" t="s">
        <v>240</v>
      </c>
      <c r="E328" s="210" t="s">
        <v>5191</v>
      </c>
      <c r="F328" s="211" t="s">
        <v>5192</v>
      </c>
      <c r="G328" s="212" t="s">
        <v>252</v>
      </c>
      <c r="H328" s="213">
        <v>4275</v>
      </c>
      <c r="I328" s="214"/>
      <c r="J328" s="215">
        <f>ROUND(I328*H328,2)</f>
        <v>0</v>
      </c>
      <c r="K328" s="211" t="s">
        <v>1</v>
      </c>
      <c r="L328" s="216"/>
      <c r="M328" s="217" t="s">
        <v>1</v>
      </c>
      <c r="N328" s="218" t="s">
        <v>42</v>
      </c>
      <c r="O328" s="77"/>
      <c r="P328" s="190">
        <f>O328*H328</f>
        <v>0</v>
      </c>
      <c r="Q328" s="190">
        <v>0.001</v>
      </c>
      <c r="R328" s="190">
        <f>Q328*H328</f>
        <v>4.2750000000000004</v>
      </c>
      <c r="S328" s="190">
        <v>0</v>
      </c>
      <c r="T328" s="191">
        <f>S328*H328</f>
        <v>0</v>
      </c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R328" s="192" t="s">
        <v>1945</v>
      </c>
      <c r="AT328" s="192" t="s">
        <v>240</v>
      </c>
      <c r="AU328" s="192" t="s">
        <v>92</v>
      </c>
      <c r="AY328" s="19" t="s">
        <v>185</v>
      </c>
      <c r="BE328" s="193">
        <f>IF(N328="základní",J328,0)</f>
        <v>0</v>
      </c>
      <c r="BF328" s="193">
        <f>IF(N328="snížená",J328,0)</f>
        <v>0</v>
      </c>
      <c r="BG328" s="193">
        <f>IF(N328="zákl. přenesená",J328,0)</f>
        <v>0</v>
      </c>
      <c r="BH328" s="193">
        <f>IF(N328="sníž. přenesená",J328,0)</f>
        <v>0</v>
      </c>
      <c r="BI328" s="193">
        <f>IF(N328="nulová",J328,0)</f>
        <v>0</v>
      </c>
      <c r="BJ328" s="19" t="s">
        <v>92</v>
      </c>
      <c r="BK328" s="193">
        <f>ROUND(I328*H328,2)</f>
        <v>0</v>
      </c>
      <c r="BL328" s="19" t="s">
        <v>638</v>
      </c>
      <c r="BM328" s="192" t="s">
        <v>5193</v>
      </c>
    </row>
    <row r="329" s="2" customFormat="1">
      <c r="A329" s="38"/>
      <c r="B329" s="39"/>
      <c r="C329" s="38"/>
      <c r="D329" s="194" t="s">
        <v>193</v>
      </c>
      <c r="E329" s="38"/>
      <c r="F329" s="195" t="s">
        <v>5192</v>
      </c>
      <c r="G329" s="38"/>
      <c r="H329" s="38"/>
      <c r="I329" s="196"/>
      <c r="J329" s="38"/>
      <c r="K329" s="38"/>
      <c r="L329" s="39"/>
      <c r="M329" s="197"/>
      <c r="N329" s="198"/>
      <c r="O329" s="77"/>
      <c r="P329" s="77"/>
      <c r="Q329" s="77"/>
      <c r="R329" s="77"/>
      <c r="S329" s="77"/>
      <c r="T329" s="7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T329" s="19" t="s">
        <v>193</v>
      </c>
      <c r="AU329" s="19" t="s">
        <v>92</v>
      </c>
    </row>
    <row r="330" s="13" customFormat="1">
      <c r="A330" s="13"/>
      <c r="B330" s="199"/>
      <c r="C330" s="13"/>
      <c r="D330" s="194" t="s">
        <v>194</v>
      </c>
      <c r="E330" s="200" t="s">
        <v>1</v>
      </c>
      <c r="F330" s="201" t="s">
        <v>5194</v>
      </c>
      <c r="G330" s="13"/>
      <c r="H330" s="202">
        <v>4275</v>
      </c>
      <c r="I330" s="203"/>
      <c r="J330" s="13"/>
      <c r="K330" s="13"/>
      <c r="L330" s="199"/>
      <c r="M330" s="204"/>
      <c r="N330" s="205"/>
      <c r="O330" s="205"/>
      <c r="P330" s="205"/>
      <c r="Q330" s="205"/>
      <c r="R330" s="205"/>
      <c r="S330" s="205"/>
      <c r="T330" s="206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200" t="s">
        <v>194</v>
      </c>
      <c r="AU330" s="200" t="s">
        <v>92</v>
      </c>
      <c r="AV330" s="13" t="s">
        <v>92</v>
      </c>
      <c r="AW330" s="13" t="s">
        <v>32</v>
      </c>
      <c r="AX330" s="13" t="s">
        <v>84</v>
      </c>
      <c r="AY330" s="200" t="s">
        <v>185</v>
      </c>
    </row>
    <row r="331" s="2" customFormat="1" ht="21.75" customHeight="1">
      <c r="A331" s="38"/>
      <c r="B331" s="180"/>
      <c r="C331" s="181" t="s">
        <v>699</v>
      </c>
      <c r="D331" s="181" t="s">
        <v>187</v>
      </c>
      <c r="E331" s="182" t="s">
        <v>5195</v>
      </c>
      <c r="F331" s="183" t="s">
        <v>5196</v>
      </c>
      <c r="G331" s="184" t="s">
        <v>584</v>
      </c>
      <c r="H331" s="185">
        <v>57</v>
      </c>
      <c r="I331" s="186"/>
      <c r="J331" s="187">
        <f>ROUND(I331*H331,2)</f>
        <v>0</v>
      </c>
      <c r="K331" s="183" t="s">
        <v>1</v>
      </c>
      <c r="L331" s="39"/>
      <c r="M331" s="188" t="s">
        <v>1</v>
      </c>
      <c r="N331" s="189" t="s">
        <v>42</v>
      </c>
      <c r="O331" s="77"/>
      <c r="P331" s="190">
        <f>O331*H331</f>
        <v>0</v>
      </c>
      <c r="Q331" s="190">
        <v>6.0000000000000002E-05</v>
      </c>
      <c r="R331" s="190">
        <f>Q331*H331</f>
        <v>0.0034200000000000003</v>
      </c>
      <c r="S331" s="190">
        <v>0</v>
      </c>
      <c r="T331" s="191">
        <f>S331*H331</f>
        <v>0</v>
      </c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R331" s="192" t="s">
        <v>638</v>
      </c>
      <c r="AT331" s="192" t="s">
        <v>187</v>
      </c>
      <c r="AU331" s="192" t="s">
        <v>92</v>
      </c>
      <c r="AY331" s="19" t="s">
        <v>185</v>
      </c>
      <c r="BE331" s="193">
        <f>IF(N331="základní",J331,0)</f>
        <v>0</v>
      </c>
      <c r="BF331" s="193">
        <f>IF(N331="snížená",J331,0)</f>
        <v>0</v>
      </c>
      <c r="BG331" s="193">
        <f>IF(N331="zákl. přenesená",J331,0)</f>
        <v>0</v>
      </c>
      <c r="BH331" s="193">
        <f>IF(N331="sníž. přenesená",J331,0)</f>
        <v>0</v>
      </c>
      <c r="BI331" s="193">
        <f>IF(N331="nulová",J331,0)</f>
        <v>0</v>
      </c>
      <c r="BJ331" s="19" t="s">
        <v>92</v>
      </c>
      <c r="BK331" s="193">
        <f>ROUND(I331*H331,2)</f>
        <v>0</v>
      </c>
      <c r="BL331" s="19" t="s">
        <v>638</v>
      </c>
      <c r="BM331" s="192" t="s">
        <v>5197</v>
      </c>
    </row>
    <row r="332" s="2" customFormat="1">
      <c r="A332" s="38"/>
      <c r="B332" s="39"/>
      <c r="C332" s="38"/>
      <c r="D332" s="194" t="s">
        <v>193</v>
      </c>
      <c r="E332" s="38"/>
      <c r="F332" s="195" t="s">
        <v>5196</v>
      </c>
      <c r="G332" s="38"/>
      <c r="H332" s="38"/>
      <c r="I332" s="196"/>
      <c r="J332" s="38"/>
      <c r="K332" s="38"/>
      <c r="L332" s="39"/>
      <c r="M332" s="197"/>
      <c r="N332" s="198"/>
      <c r="O332" s="77"/>
      <c r="P332" s="77"/>
      <c r="Q332" s="77"/>
      <c r="R332" s="77"/>
      <c r="S332" s="77"/>
      <c r="T332" s="7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T332" s="19" t="s">
        <v>193</v>
      </c>
      <c r="AU332" s="19" t="s">
        <v>92</v>
      </c>
    </row>
    <row r="333" s="2" customFormat="1" ht="24.15" customHeight="1">
      <c r="A333" s="38"/>
      <c r="B333" s="180"/>
      <c r="C333" s="181" t="s">
        <v>703</v>
      </c>
      <c r="D333" s="181" t="s">
        <v>187</v>
      </c>
      <c r="E333" s="182" t="s">
        <v>5198</v>
      </c>
      <c r="F333" s="183" t="s">
        <v>5199</v>
      </c>
      <c r="G333" s="184" t="s">
        <v>584</v>
      </c>
      <c r="H333" s="185">
        <v>50</v>
      </c>
      <c r="I333" s="186"/>
      <c r="J333" s="187">
        <f>ROUND(I333*H333,2)</f>
        <v>0</v>
      </c>
      <c r="K333" s="183" t="s">
        <v>1</v>
      </c>
      <c r="L333" s="39"/>
      <c r="M333" s="188" t="s">
        <v>1</v>
      </c>
      <c r="N333" s="189" t="s">
        <v>42</v>
      </c>
      <c r="O333" s="77"/>
      <c r="P333" s="190">
        <f>O333*H333</f>
        <v>0</v>
      </c>
      <c r="Q333" s="190">
        <v>0.00025999999999999998</v>
      </c>
      <c r="R333" s="190">
        <f>Q333*H333</f>
        <v>0.012999999999999999</v>
      </c>
      <c r="S333" s="190">
        <v>0</v>
      </c>
      <c r="T333" s="191">
        <f>S333*H333</f>
        <v>0</v>
      </c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R333" s="192" t="s">
        <v>638</v>
      </c>
      <c r="AT333" s="192" t="s">
        <v>187</v>
      </c>
      <c r="AU333" s="192" t="s">
        <v>92</v>
      </c>
      <c r="AY333" s="19" t="s">
        <v>185</v>
      </c>
      <c r="BE333" s="193">
        <f>IF(N333="základní",J333,0)</f>
        <v>0</v>
      </c>
      <c r="BF333" s="193">
        <f>IF(N333="snížená",J333,0)</f>
        <v>0</v>
      </c>
      <c r="BG333" s="193">
        <f>IF(N333="zákl. přenesená",J333,0)</f>
        <v>0</v>
      </c>
      <c r="BH333" s="193">
        <f>IF(N333="sníž. přenesená",J333,0)</f>
        <v>0</v>
      </c>
      <c r="BI333" s="193">
        <f>IF(N333="nulová",J333,0)</f>
        <v>0</v>
      </c>
      <c r="BJ333" s="19" t="s">
        <v>92</v>
      </c>
      <c r="BK333" s="193">
        <f>ROUND(I333*H333,2)</f>
        <v>0</v>
      </c>
      <c r="BL333" s="19" t="s">
        <v>638</v>
      </c>
      <c r="BM333" s="192" t="s">
        <v>5200</v>
      </c>
    </row>
    <row r="334" s="2" customFormat="1">
      <c r="A334" s="38"/>
      <c r="B334" s="39"/>
      <c r="C334" s="38"/>
      <c r="D334" s="194" t="s">
        <v>193</v>
      </c>
      <c r="E334" s="38"/>
      <c r="F334" s="195" t="s">
        <v>5199</v>
      </c>
      <c r="G334" s="38"/>
      <c r="H334" s="38"/>
      <c r="I334" s="196"/>
      <c r="J334" s="38"/>
      <c r="K334" s="38"/>
      <c r="L334" s="39"/>
      <c r="M334" s="197"/>
      <c r="N334" s="198"/>
      <c r="O334" s="77"/>
      <c r="P334" s="77"/>
      <c r="Q334" s="77"/>
      <c r="R334" s="77"/>
      <c r="S334" s="77"/>
      <c r="T334" s="7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T334" s="19" t="s">
        <v>193</v>
      </c>
      <c r="AU334" s="19" t="s">
        <v>92</v>
      </c>
    </row>
    <row r="335" s="2" customFormat="1" ht="24.15" customHeight="1">
      <c r="A335" s="38"/>
      <c r="B335" s="180"/>
      <c r="C335" s="181" t="s">
        <v>710</v>
      </c>
      <c r="D335" s="181" t="s">
        <v>187</v>
      </c>
      <c r="E335" s="182" t="s">
        <v>5201</v>
      </c>
      <c r="F335" s="183" t="s">
        <v>5202</v>
      </c>
      <c r="G335" s="184" t="s">
        <v>584</v>
      </c>
      <c r="H335" s="185">
        <v>90</v>
      </c>
      <c r="I335" s="186"/>
      <c r="J335" s="187">
        <f>ROUND(I335*H335,2)</f>
        <v>0</v>
      </c>
      <c r="K335" s="183" t="s">
        <v>1</v>
      </c>
      <c r="L335" s="39"/>
      <c r="M335" s="188" t="s">
        <v>1</v>
      </c>
      <c r="N335" s="189" t="s">
        <v>42</v>
      </c>
      <c r="O335" s="77"/>
      <c r="P335" s="190">
        <f>O335*H335</f>
        <v>0</v>
      </c>
      <c r="Q335" s="190">
        <v>0.00051000000000000004</v>
      </c>
      <c r="R335" s="190">
        <f>Q335*H335</f>
        <v>0.045900000000000003</v>
      </c>
      <c r="S335" s="190">
        <v>0</v>
      </c>
      <c r="T335" s="191">
        <f>S335*H335</f>
        <v>0</v>
      </c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R335" s="192" t="s">
        <v>638</v>
      </c>
      <c r="AT335" s="192" t="s">
        <v>187</v>
      </c>
      <c r="AU335" s="192" t="s">
        <v>92</v>
      </c>
      <c r="AY335" s="19" t="s">
        <v>185</v>
      </c>
      <c r="BE335" s="193">
        <f>IF(N335="základní",J335,0)</f>
        <v>0</v>
      </c>
      <c r="BF335" s="193">
        <f>IF(N335="snížená",J335,0)</f>
        <v>0</v>
      </c>
      <c r="BG335" s="193">
        <f>IF(N335="zákl. přenesená",J335,0)</f>
        <v>0</v>
      </c>
      <c r="BH335" s="193">
        <f>IF(N335="sníž. přenesená",J335,0)</f>
        <v>0</v>
      </c>
      <c r="BI335" s="193">
        <f>IF(N335="nulová",J335,0)</f>
        <v>0</v>
      </c>
      <c r="BJ335" s="19" t="s">
        <v>92</v>
      </c>
      <c r="BK335" s="193">
        <f>ROUND(I335*H335,2)</f>
        <v>0</v>
      </c>
      <c r="BL335" s="19" t="s">
        <v>638</v>
      </c>
      <c r="BM335" s="192" t="s">
        <v>5203</v>
      </c>
    </row>
    <row r="336" s="2" customFormat="1">
      <c r="A336" s="38"/>
      <c r="B336" s="39"/>
      <c r="C336" s="38"/>
      <c r="D336" s="194" t="s">
        <v>193</v>
      </c>
      <c r="E336" s="38"/>
      <c r="F336" s="195" t="s">
        <v>5202</v>
      </c>
      <c r="G336" s="38"/>
      <c r="H336" s="38"/>
      <c r="I336" s="196"/>
      <c r="J336" s="38"/>
      <c r="K336" s="38"/>
      <c r="L336" s="39"/>
      <c r="M336" s="197"/>
      <c r="N336" s="198"/>
      <c r="O336" s="77"/>
      <c r="P336" s="77"/>
      <c r="Q336" s="77"/>
      <c r="R336" s="77"/>
      <c r="S336" s="77"/>
      <c r="T336" s="7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T336" s="19" t="s">
        <v>193</v>
      </c>
      <c r="AU336" s="19" t="s">
        <v>92</v>
      </c>
    </row>
    <row r="337" s="2" customFormat="1" ht="24.15" customHeight="1">
      <c r="A337" s="38"/>
      <c r="B337" s="180"/>
      <c r="C337" s="181" t="s">
        <v>718</v>
      </c>
      <c r="D337" s="181" t="s">
        <v>187</v>
      </c>
      <c r="E337" s="182" t="s">
        <v>5204</v>
      </c>
      <c r="F337" s="183" t="s">
        <v>5205</v>
      </c>
      <c r="G337" s="184" t="s">
        <v>383</v>
      </c>
      <c r="H337" s="185">
        <v>7</v>
      </c>
      <c r="I337" s="186"/>
      <c r="J337" s="187">
        <f>ROUND(I337*H337,2)</f>
        <v>0</v>
      </c>
      <c r="K337" s="183" t="s">
        <v>1</v>
      </c>
      <c r="L337" s="39"/>
      <c r="M337" s="188" t="s">
        <v>1</v>
      </c>
      <c r="N337" s="189" t="s">
        <v>42</v>
      </c>
      <c r="O337" s="77"/>
      <c r="P337" s="190">
        <f>O337*H337</f>
        <v>0</v>
      </c>
      <c r="Q337" s="190">
        <v>0</v>
      </c>
      <c r="R337" s="190">
        <f>Q337*H337</f>
        <v>0</v>
      </c>
      <c r="S337" s="190">
        <v>0.0011999999999999999</v>
      </c>
      <c r="T337" s="191">
        <f>S337*H337</f>
        <v>0.0083999999999999995</v>
      </c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R337" s="192" t="s">
        <v>638</v>
      </c>
      <c r="AT337" s="192" t="s">
        <v>187</v>
      </c>
      <c r="AU337" s="192" t="s">
        <v>92</v>
      </c>
      <c r="AY337" s="19" t="s">
        <v>185</v>
      </c>
      <c r="BE337" s="193">
        <f>IF(N337="základní",J337,0)</f>
        <v>0</v>
      </c>
      <c r="BF337" s="193">
        <f>IF(N337="snížená",J337,0)</f>
        <v>0</v>
      </c>
      <c r="BG337" s="193">
        <f>IF(N337="zákl. přenesená",J337,0)</f>
        <v>0</v>
      </c>
      <c r="BH337" s="193">
        <f>IF(N337="sníž. přenesená",J337,0)</f>
        <v>0</v>
      </c>
      <c r="BI337" s="193">
        <f>IF(N337="nulová",J337,0)</f>
        <v>0</v>
      </c>
      <c r="BJ337" s="19" t="s">
        <v>92</v>
      </c>
      <c r="BK337" s="193">
        <f>ROUND(I337*H337,2)</f>
        <v>0</v>
      </c>
      <c r="BL337" s="19" t="s">
        <v>638</v>
      </c>
      <c r="BM337" s="192" t="s">
        <v>5206</v>
      </c>
    </row>
    <row r="338" s="2" customFormat="1">
      <c r="A338" s="38"/>
      <c r="B338" s="39"/>
      <c r="C338" s="38"/>
      <c r="D338" s="194" t="s">
        <v>193</v>
      </c>
      <c r="E338" s="38"/>
      <c r="F338" s="195" t="s">
        <v>5205</v>
      </c>
      <c r="G338" s="38"/>
      <c r="H338" s="38"/>
      <c r="I338" s="196"/>
      <c r="J338" s="38"/>
      <c r="K338" s="38"/>
      <c r="L338" s="39"/>
      <c r="M338" s="197"/>
      <c r="N338" s="198"/>
      <c r="O338" s="77"/>
      <c r="P338" s="77"/>
      <c r="Q338" s="77"/>
      <c r="R338" s="77"/>
      <c r="S338" s="77"/>
      <c r="T338" s="7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T338" s="19" t="s">
        <v>193</v>
      </c>
      <c r="AU338" s="19" t="s">
        <v>92</v>
      </c>
    </row>
    <row r="339" s="2" customFormat="1" ht="33" customHeight="1">
      <c r="A339" s="38"/>
      <c r="B339" s="180"/>
      <c r="C339" s="181" t="s">
        <v>728</v>
      </c>
      <c r="D339" s="181" t="s">
        <v>187</v>
      </c>
      <c r="E339" s="182" t="s">
        <v>5207</v>
      </c>
      <c r="F339" s="183" t="s">
        <v>5208</v>
      </c>
      <c r="G339" s="184" t="s">
        <v>584</v>
      </c>
      <c r="H339" s="185">
        <v>50</v>
      </c>
      <c r="I339" s="186"/>
      <c r="J339" s="187">
        <f>ROUND(I339*H339,2)</f>
        <v>0</v>
      </c>
      <c r="K339" s="183" t="s">
        <v>1</v>
      </c>
      <c r="L339" s="39"/>
      <c r="M339" s="188" t="s">
        <v>1</v>
      </c>
      <c r="N339" s="189" t="s">
        <v>42</v>
      </c>
      <c r="O339" s="77"/>
      <c r="P339" s="190">
        <f>O339*H339</f>
        <v>0</v>
      </c>
      <c r="Q339" s="190">
        <v>0</v>
      </c>
      <c r="R339" s="190">
        <f>Q339*H339</f>
        <v>0</v>
      </c>
      <c r="S339" s="190">
        <v>0.0050000000000000001</v>
      </c>
      <c r="T339" s="191">
        <f>S339*H339</f>
        <v>0.25</v>
      </c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R339" s="192" t="s">
        <v>638</v>
      </c>
      <c r="AT339" s="192" t="s">
        <v>187</v>
      </c>
      <c r="AU339" s="192" t="s">
        <v>92</v>
      </c>
      <c r="AY339" s="19" t="s">
        <v>185</v>
      </c>
      <c r="BE339" s="193">
        <f>IF(N339="základní",J339,0)</f>
        <v>0</v>
      </c>
      <c r="BF339" s="193">
        <f>IF(N339="snížená",J339,0)</f>
        <v>0</v>
      </c>
      <c r="BG339" s="193">
        <f>IF(N339="zákl. přenesená",J339,0)</f>
        <v>0</v>
      </c>
      <c r="BH339" s="193">
        <f>IF(N339="sníž. přenesená",J339,0)</f>
        <v>0</v>
      </c>
      <c r="BI339" s="193">
        <f>IF(N339="nulová",J339,0)</f>
        <v>0</v>
      </c>
      <c r="BJ339" s="19" t="s">
        <v>92</v>
      </c>
      <c r="BK339" s="193">
        <f>ROUND(I339*H339,2)</f>
        <v>0</v>
      </c>
      <c r="BL339" s="19" t="s">
        <v>638</v>
      </c>
      <c r="BM339" s="192" t="s">
        <v>5209</v>
      </c>
    </row>
    <row r="340" s="2" customFormat="1">
      <c r="A340" s="38"/>
      <c r="B340" s="39"/>
      <c r="C340" s="38"/>
      <c r="D340" s="194" t="s">
        <v>193</v>
      </c>
      <c r="E340" s="38"/>
      <c r="F340" s="195" t="s">
        <v>5208</v>
      </c>
      <c r="G340" s="38"/>
      <c r="H340" s="38"/>
      <c r="I340" s="196"/>
      <c r="J340" s="38"/>
      <c r="K340" s="38"/>
      <c r="L340" s="39"/>
      <c r="M340" s="197"/>
      <c r="N340" s="198"/>
      <c r="O340" s="77"/>
      <c r="P340" s="77"/>
      <c r="Q340" s="77"/>
      <c r="R340" s="77"/>
      <c r="S340" s="77"/>
      <c r="T340" s="7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T340" s="19" t="s">
        <v>193</v>
      </c>
      <c r="AU340" s="19" t="s">
        <v>92</v>
      </c>
    </row>
    <row r="341" s="2" customFormat="1" ht="33" customHeight="1">
      <c r="A341" s="38"/>
      <c r="B341" s="180"/>
      <c r="C341" s="181" t="s">
        <v>734</v>
      </c>
      <c r="D341" s="181" t="s">
        <v>187</v>
      </c>
      <c r="E341" s="182" t="s">
        <v>5210</v>
      </c>
      <c r="F341" s="183" t="s">
        <v>5211</v>
      </c>
      <c r="G341" s="184" t="s">
        <v>584</v>
      </c>
      <c r="H341" s="185">
        <v>90</v>
      </c>
      <c r="I341" s="186"/>
      <c r="J341" s="187">
        <f>ROUND(I341*H341,2)</f>
        <v>0</v>
      </c>
      <c r="K341" s="183" t="s">
        <v>1</v>
      </c>
      <c r="L341" s="39"/>
      <c r="M341" s="188" t="s">
        <v>1</v>
      </c>
      <c r="N341" s="189" t="s">
        <v>42</v>
      </c>
      <c r="O341" s="77"/>
      <c r="P341" s="190">
        <f>O341*H341</f>
        <v>0</v>
      </c>
      <c r="Q341" s="190">
        <v>0</v>
      </c>
      <c r="R341" s="190">
        <f>Q341*H341</f>
        <v>0</v>
      </c>
      <c r="S341" s="190">
        <v>0.012999999999999999</v>
      </c>
      <c r="T341" s="191">
        <f>S341*H341</f>
        <v>1.1699999999999999</v>
      </c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R341" s="192" t="s">
        <v>638</v>
      </c>
      <c r="AT341" s="192" t="s">
        <v>187</v>
      </c>
      <c r="AU341" s="192" t="s">
        <v>92</v>
      </c>
      <c r="AY341" s="19" t="s">
        <v>185</v>
      </c>
      <c r="BE341" s="193">
        <f>IF(N341="základní",J341,0)</f>
        <v>0</v>
      </c>
      <c r="BF341" s="193">
        <f>IF(N341="snížená",J341,0)</f>
        <v>0</v>
      </c>
      <c r="BG341" s="193">
        <f>IF(N341="zákl. přenesená",J341,0)</f>
        <v>0</v>
      </c>
      <c r="BH341" s="193">
        <f>IF(N341="sníž. přenesená",J341,0)</f>
        <v>0</v>
      </c>
      <c r="BI341" s="193">
        <f>IF(N341="nulová",J341,0)</f>
        <v>0</v>
      </c>
      <c r="BJ341" s="19" t="s">
        <v>92</v>
      </c>
      <c r="BK341" s="193">
        <f>ROUND(I341*H341,2)</f>
        <v>0</v>
      </c>
      <c r="BL341" s="19" t="s">
        <v>638</v>
      </c>
      <c r="BM341" s="192" t="s">
        <v>5212</v>
      </c>
    </row>
    <row r="342" s="2" customFormat="1">
      <c r="A342" s="38"/>
      <c r="B342" s="39"/>
      <c r="C342" s="38"/>
      <c r="D342" s="194" t="s">
        <v>193</v>
      </c>
      <c r="E342" s="38"/>
      <c r="F342" s="195" t="s">
        <v>5211</v>
      </c>
      <c r="G342" s="38"/>
      <c r="H342" s="38"/>
      <c r="I342" s="196"/>
      <c r="J342" s="38"/>
      <c r="K342" s="38"/>
      <c r="L342" s="39"/>
      <c r="M342" s="197"/>
      <c r="N342" s="198"/>
      <c r="O342" s="77"/>
      <c r="P342" s="77"/>
      <c r="Q342" s="77"/>
      <c r="R342" s="77"/>
      <c r="S342" s="77"/>
      <c r="T342" s="7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T342" s="19" t="s">
        <v>193</v>
      </c>
      <c r="AU342" s="19" t="s">
        <v>92</v>
      </c>
    </row>
    <row r="343" s="2" customFormat="1" ht="16.5" customHeight="1">
      <c r="A343" s="38"/>
      <c r="B343" s="180"/>
      <c r="C343" s="181" t="s">
        <v>739</v>
      </c>
      <c r="D343" s="181" t="s">
        <v>187</v>
      </c>
      <c r="E343" s="182" t="s">
        <v>5213</v>
      </c>
      <c r="F343" s="183" t="s">
        <v>5214</v>
      </c>
      <c r="G343" s="184" t="s">
        <v>225</v>
      </c>
      <c r="H343" s="185">
        <v>1.4279999999999999</v>
      </c>
      <c r="I343" s="186"/>
      <c r="J343" s="187">
        <f>ROUND(I343*H343,2)</f>
        <v>0</v>
      </c>
      <c r="K343" s="183" t="s">
        <v>1</v>
      </c>
      <c r="L343" s="39"/>
      <c r="M343" s="188" t="s">
        <v>1</v>
      </c>
      <c r="N343" s="189" t="s">
        <v>42</v>
      </c>
      <c r="O343" s="77"/>
      <c r="P343" s="190">
        <f>O343*H343</f>
        <v>0</v>
      </c>
      <c r="Q343" s="190">
        <v>0</v>
      </c>
      <c r="R343" s="190">
        <f>Q343*H343</f>
        <v>0</v>
      </c>
      <c r="S343" s="190">
        <v>0</v>
      </c>
      <c r="T343" s="191">
        <f>S343*H343</f>
        <v>0</v>
      </c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R343" s="192" t="s">
        <v>638</v>
      </c>
      <c r="AT343" s="192" t="s">
        <v>187</v>
      </c>
      <c r="AU343" s="192" t="s">
        <v>92</v>
      </c>
      <c r="AY343" s="19" t="s">
        <v>185</v>
      </c>
      <c r="BE343" s="193">
        <f>IF(N343="základní",J343,0)</f>
        <v>0</v>
      </c>
      <c r="BF343" s="193">
        <f>IF(N343="snížená",J343,0)</f>
        <v>0</v>
      </c>
      <c r="BG343" s="193">
        <f>IF(N343="zákl. přenesená",J343,0)</f>
        <v>0</v>
      </c>
      <c r="BH343" s="193">
        <f>IF(N343="sníž. přenesená",J343,0)</f>
        <v>0</v>
      </c>
      <c r="BI343" s="193">
        <f>IF(N343="nulová",J343,0)</f>
        <v>0</v>
      </c>
      <c r="BJ343" s="19" t="s">
        <v>92</v>
      </c>
      <c r="BK343" s="193">
        <f>ROUND(I343*H343,2)</f>
        <v>0</v>
      </c>
      <c r="BL343" s="19" t="s">
        <v>638</v>
      </c>
      <c r="BM343" s="192" t="s">
        <v>5215</v>
      </c>
    </row>
    <row r="344" s="2" customFormat="1">
      <c r="A344" s="38"/>
      <c r="B344" s="39"/>
      <c r="C344" s="38"/>
      <c r="D344" s="194" t="s">
        <v>193</v>
      </c>
      <c r="E344" s="38"/>
      <c r="F344" s="195" t="s">
        <v>5214</v>
      </c>
      <c r="G344" s="38"/>
      <c r="H344" s="38"/>
      <c r="I344" s="196"/>
      <c r="J344" s="38"/>
      <c r="K344" s="38"/>
      <c r="L344" s="39"/>
      <c r="M344" s="197"/>
      <c r="N344" s="198"/>
      <c r="O344" s="77"/>
      <c r="P344" s="77"/>
      <c r="Q344" s="77"/>
      <c r="R344" s="77"/>
      <c r="S344" s="77"/>
      <c r="T344" s="7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T344" s="19" t="s">
        <v>193</v>
      </c>
      <c r="AU344" s="19" t="s">
        <v>92</v>
      </c>
    </row>
    <row r="345" s="2" customFormat="1" ht="24.15" customHeight="1">
      <c r="A345" s="38"/>
      <c r="B345" s="180"/>
      <c r="C345" s="181" t="s">
        <v>747</v>
      </c>
      <c r="D345" s="181" t="s">
        <v>187</v>
      </c>
      <c r="E345" s="182" t="s">
        <v>5216</v>
      </c>
      <c r="F345" s="183" t="s">
        <v>5217</v>
      </c>
      <c r="G345" s="184" t="s">
        <v>225</v>
      </c>
      <c r="H345" s="185">
        <v>42.840000000000003</v>
      </c>
      <c r="I345" s="186"/>
      <c r="J345" s="187">
        <f>ROUND(I345*H345,2)</f>
        <v>0</v>
      </c>
      <c r="K345" s="183" t="s">
        <v>1</v>
      </c>
      <c r="L345" s="39"/>
      <c r="M345" s="188" t="s">
        <v>1</v>
      </c>
      <c r="N345" s="189" t="s">
        <v>42</v>
      </c>
      <c r="O345" s="77"/>
      <c r="P345" s="190">
        <f>O345*H345</f>
        <v>0</v>
      </c>
      <c r="Q345" s="190">
        <v>0</v>
      </c>
      <c r="R345" s="190">
        <f>Q345*H345</f>
        <v>0</v>
      </c>
      <c r="S345" s="190">
        <v>0</v>
      </c>
      <c r="T345" s="191">
        <f>S345*H345</f>
        <v>0</v>
      </c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R345" s="192" t="s">
        <v>638</v>
      </c>
      <c r="AT345" s="192" t="s">
        <v>187</v>
      </c>
      <c r="AU345" s="192" t="s">
        <v>92</v>
      </c>
      <c r="AY345" s="19" t="s">
        <v>185</v>
      </c>
      <c r="BE345" s="193">
        <f>IF(N345="základní",J345,0)</f>
        <v>0</v>
      </c>
      <c r="BF345" s="193">
        <f>IF(N345="snížená",J345,0)</f>
        <v>0</v>
      </c>
      <c r="BG345" s="193">
        <f>IF(N345="zákl. přenesená",J345,0)</f>
        <v>0</v>
      </c>
      <c r="BH345" s="193">
        <f>IF(N345="sníž. přenesená",J345,0)</f>
        <v>0</v>
      </c>
      <c r="BI345" s="193">
        <f>IF(N345="nulová",J345,0)</f>
        <v>0</v>
      </c>
      <c r="BJ345" s="19" t="s">
        <v>92</v>
      </c>
      <c r="BK345" s="193">
        <f>ROUND(I345*H345,2)</f>
        <v>0</v>
      </c>
      <c r="BL345" s="19" t="s">
        <v>638</v>
      </c>
      <c r="BM345" s="192" t="s">
        <v>5218</v>
      </c>
    </row>
    <row r="346" s="2" customFormat="1">
      <c r="A346" s="38"/>
      <c r="B346" s="39"/>
      <c r="C346" s="38"/>
      <c r="D346" s="194" t="s">
        <v>193</v>
      </c>
      <c r="E346" s="38"/>
      <c r="F346" s="195" t="s">
        <v>5217</v>
      </c>
      <c r="G346" s="38"/>
      <c r="H346" s="38"/>
      <c r="I346" s="196"/>
      <c r="J346" s="38"/>
      <c r="K346" s="38"/>
      <c r="L346" s="39"/>
      <c r="M346" s="197"/>
      <c r="N346" s="198"/>
      <c r="O346" s="77"/>
      <c r="P346" s="77"/>
      <c r="Q346" s="77"/>
      <c r="R346" s="77"/>
      <c r="S346" s="77"/>
      <c r="T346" s="7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T346" s="19" t="s">
        <v>193</v>
      </c>
      <c r="AU346" s="19" t="s">
        <v>92</v>
      </c>
    </row>
    <row r="347" s="13" customFormat="1">
      <c r="A347" s="13"/>
      <c r="B347" s="199"/>
      <c r="C347" s="13"/>
      <c r="D347" s="194" t="s">
        <v>194</v>
      </c>
      <c r="E347" s="200" t="s">
        <v>1</v>
      </c>
      <c r="F347" s="201" t="s">
        <v>5219</v>
      </c>
      <c r="G347" s="13"/>
      <c r="H347" s="202">
        <v>42.840000000000003</v>
      </c>
      <c r="I347" s="203"/>
      <c r="J347" s="13"/>
      <c r="K347" s="13"/>
      <c r="L347" s="199"/>
      <c r="M347" s="204"/>
      <c r="N347" s="205"/>
      <c r="O347" s="205"/>
      <c r="P347" s="205"/>
      <c r="Q347" s="205"/>
      <c r="R347" s="205"/>
      <c r="S347" s="205"/>
      <c r="T347" s="206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T347" s="200" t="s">
        <v>194</v>
      </c>
      <c r="AU347" s="200" t="s">
        <v>92</v>
      </c>
      <c r="AV347" s="13" t="s">
        <v>92</v>
      </c>
      <c r="AW347" s="13" t="s">
        <v>32</v>
      </c>
      <c r="AX347" s="13" t="s">
        <v>84</v>
      </c>
      <c r="AY347" s="200" t="s">
        <v>185</v>
      </c>
    </row>
    <row r="348" s="2" customFormat="1" ht="24.15" customHeight="1">
      <c r="A348" s="38"/>
      <c r="B348" s="180"/>
      <c r="C348" s="181" t="s">
        <v>758</v>
      </c>
      <c r="D348" s="181" t="s">
        <v>187</v>
      </c>
      <c r="E348" s="182" t="s">
        <v>5220</v>
      </c>
      <c r="F348" s="183" t="s">
        <v>5221</v>
      </c>
      <c r="G348" s="184" t="s">
        <v>225</v>
      </c>
      <c r="H348" s="185">
        <v>1.4279999999999999</v>
      </c>
      <c r="I348" s="186"/>
      <c r="J348" s="187">
        <f>ROUND(I348*H348,2)</f>
        <v>0</v>
      </c>
      <c r="K348" s="183" t="s">
        <v>1</v>
      </c>
      <c r="L348" s="39"/>
      <c r="M348" s="188" t="s">
        <v>1</v>
      </c>
      <c r="N348" s="189" t="s">
        <v>42</v>
      </c>
      <c r="O348" s="77"/>
      <c r="P348" s="190">
        <f>O348*H348</f>
        <v>0</v>
      </c>
      <c r="Q348" s="190">
        <v>0</v>
      </c>
      <c r="R348" s="190">
        <f>Q348*H348</f>
        <v>0</v>
      </c>
      <c r="S348" s="190">
        <v>0</v>
      </c>
      <c r="T348" s="191">
        <f>S348*H348</f>
        <v>0</v>
      </c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R348" s="192" t="s">
        <v>638</v>
      </c>
      <c r="AT348" s="192" t="s">
        <v>187</v>
      </c>
      <c r="AU348" s="192" t="s">
        <v>92</v>
      </c>
      <c r="AY348" s="19" t="s">
        <v>185</v>
      </c>
      <c r="BE348" s="193">
        <f>IF(N348="základní",J348,0)</f>
        <v>0</v>
      </c>
      <c r="BF348" s="193">
        <f>IF(N348="snížená",J348,0)</f>
        <v>0</v>
      </c>
      <c r="BG348" s="193">
        <f>IF(N348="zákl. přenesená",J348,0)</f>
        <v>0</v>
      </c>
      <c r="BH348" s="193">
        <f>IF(N348="sníž. přenesená",J348,0)</f>
        <v>0</v>
      </c>
      <c r="BI348" s="193">
        <f>IF(N348="nulová",J348,0)</f>
        <v>0</v>
      </c>
      <c r="BJ348" s="19" t="s">
        <v>92</v>
      </c>
      <c r="BK348" s="193">
        <f>ROUND(I348*H348,2)</f>
        <v>0</v>
      </c>
      <c r="BL348" s="19" t="s">
        <v>638</v>
      </c>
      <c r="BM348" s="192" t="s">
        <v>5222</v>
      </c>
    </row>
    <row r="349" s="2" customFormat="1">
      <c r="A349" s="38"/>
      <c r="B349" s="39"/>
      <c r="C349" s="38"/>
      <c r="D349" s="194" t="s">
        <v>193</v>
      </c>
      <c r="E349" s="38"/>
      <c r="F349" s="195" t="s">
        <v>5221</v>
      </c>
      <c r="G349" s="38"/>
      <c r="H349" s="38"/>
      <c r="I349" s="196"/>
      <c r="J349" s="38"/>
      <c r="K349" s="38"/>
      <c r="L349" s="39"/>
      <c r="M349" s="197"/>
      <c r="N349" s="198"/>
      <c r="O349" s="77"/>
      <c r="P349" s="77"/>
      <c r="Q349" s="77"/>
      <c r="R349" s="77"/>
      <c r="S349" s="77"/>
      <c r="T349" s="7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T349" s="19" t="s">
        <v>193</v>
      </c>
      <c r="AU349" s="19" t="s">
        <v>92</v>
      </c>
    </row>
    <row r="350" s="2" customFormat="1" ht="33" customHeight="1">
      <c r="A350" s="38"/>
      <c r="B350" s="180"/>
      <c r="C350" s="181" t="s">
        <v>767</v>
      </c>
      <c r="D350" s="181" t="s">
        <v>187</v>
      </c>
      <c r="E350" s="182" t="s">
        <v>5223</v>
      </c>
      <c r="F350" s="183" t="s">
        <v>1624</v>
      </c>
      <c r="G350" s="184" t="s">
        <v>225</v>
      </c>
      <c r="H350" s="185">
        <v>1.4279999999999999</v>
      </c>
      <c r="I350" s="186"/>
      <c r="J350" s="187">
        <f>ROUND(I350*H350,2)</f>
        <v>0</v>
      </c>
      <c r="K350" s="183" t="s">
        <v>1</v>
      </c>
      <c r="L350" s="39"/>
      <c r="M350" s="188" t="s">
        <v>1</v>
      </c>
      <c r="N350" s="189" t="s">
        <v>42</v>
      </c>
      <c r="O350" s="77"/>
      <c r="P350" s="190">
        <f>O350*H350</f>
        <v>0</v>
      </c>
      <c r="Q350" s="190">
        <v>0</v>
      </c>
      <c r="R350" s="190">
        <f>Q350*H350</f>
        <v>0</v>
      </c>
      <c r="S350" s="190">
        <v>0</v>
      </c>
      <c r="T350" s="191">
        <f>S350*H350</f>
        <v>0</v>
      </c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R350" s="192" t="s">
        <v>638</v>
      </c>
      <c r="AT350" s="192" t="s">
        <v>187</v>
      </c>
      <c r="AU350" s="192" t="s">
        <v>92</v>
      </c>
      <c r="AY350" s="19" t="s">
        <v>185</v>
      </c>
      <c r="BE350" s="193">
        <f>IF(N350="základní",J350,0)</f>
        <v>0</v>
      </c>
      <c r="BF350" s="193">
        <f>IF(N350="snížená",J350,0)</f>
        <v>0</v>
      </c>
      <c r="BG350" s="193">
        <f>IF(N350="zákl. přenesená",J350,0)</f>
        <v>0</v>
      </c>
      <c r="BH350" s="193">
        <f>IF(N350="sníž. přenesená",J350,0)</f>
        <v>0</v>
      </c>
      <c r="BI350" s="193">
        <f>IF(N350="nulová",J350,0)</f>
        <v>0</v>
      </c>
      <c r="BJ350" s="19" t="s">
        <v>92</v>
      </c>
      <c r="BK350" s="193">
        <f>ROUND(I350*H350,2)</f>
        <v>0</v>
      </c>
      <c r="BL350" s="19" t="s">
        <v>638</v>
      </c>
      <c r="BM350" s="192" t="s">
        <v>5224</v>
      </c>
    </row>
    <row r="351" s="2" customFormat="1">
      <c r="A351" s="38"/>
      <c r="B351" s="39"/>
      <c r="C351" s="38"/>
      <c r="D351" s="194" t="s">
        <v>193</v>
      </c>
      <c r="E351" s="38"/>
      <c r="F351" s="195" t="s">
        <v>1624</v>
      </c>
      <c r="G351" s="38"/>
      <c r="H351" s="38"/>
      <c r="I351" s="196"/>
      <c r="J351" s="38"/>
      <c r="K351" s="38"/>
      <c r="L351" s="39"/>
      <c r="M351" s="197"/>
      <c r="N351" s="198"/>
      <c r="O351" s="77"/>
      <c r="P351" s="77"/>
      <c r="Q351" s="77"/>
      <c r="R351" s="77"/>
      <c r="S351" s="77"/>
      <c r="T351" s="7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T351" s="19" t="s">
        <v>193</v>
      </c>
      <c r="AU351" s="19" t="s">
        <v>92</v>
      </c>
    </row>
    <row r="352" s="12" customFormat="1" ht="25.92" customHeight="1">
      <c r="A352" s="12"/>
      <c r="B352" s="167"/>
      <c r="C352" s="12"/>
      <c r="D352" s="168" t="s">
        <v>75</v>
      </c>
      <c r="E352" s="169" t="s">
        <v>3877</v>
      </c>
      <c r="F352" s="169" t="s">
        <v>3878</v>
      </c>
      <c r="G352" s="12"/>
      <c r="H352" s="12"/>
      <c r="I352" s="170"/>
      <c r="J352" s="171">
        <f>BK352</f>
        <v>0</v>
      </c>
      <c r="K352" s="12"/>
      <c r="L352" s="167"/>
      <c r="M352" s="172"/>
      <c r="N352" s="173"/>
      <c r="O352" s="173"/>
      <c r="P352" s="174">
        <f>SUM(P353:P362)</f>
        <v>0</v>
      </c>
      <c r="Q352" s="173"/>
      <c r="R352" s="174">
        <f>SUM(R353:R362)</f>
        <v>0</v>
      </c>
      <c r="S352" s="173"/>
      <c r="T352" s="175">
        <f>SUM(T353:T362)</f>
        <v>0</v>
      </c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R352" s="168" t="s">
        <v>191</v>
      </c>
      <c r="AT352" s="176" t="s">
        <v>75</v>
      </c>
      <c r="AU352" s="176" t="s">
        <v>76</v>
      </c>
      <c r="AY352" s="168" t="s">
        <v>185</v>
      </c>
      <c r="BK352" s="177">
        <f>SUM(BK353:BK362)</f>
        <v>0</v>
      </c>
    </row>
    <row r="353" s="2" customFormat="1" ht="16.5" customHeight="1">
      <c r="A353" s="38"/>
      <c r="B353" s="180"/>
      <c r="C353" s="181" t="s">
        <v>775</v>
      </c>
      <c r="D353" s="181" t="s">
        <v>187</v>
      </c>
      <c r="E353" s="182" t="s">
        <v>5225</v>
      </c>
      <c r="F353" s="183" t="s">
        <v>5226</v>
      </c>
      <c r="G353" s="184" t="s">
        <v>3882</v>
      </c>
      <c r="H353" s="185">
        <v>80</v>
      </c>
      <c r="I353" s="186"/>
      <c r="J353" s="187">
        <f>ROUND(I353*H353,2)</f>
        <v>0</v>
      </c>
      <c r="K353" s="183" t="s">
        <v>1</v>
      </c>
      <c r="L353" s="39"/>
      <c r="M353" s="188" t="s">
        <v>1</v>
      </c>
      <c r="N353" s="189" t="s">
        <v>42</v>
      </c>
      <c r="O353" s="77"/>
      <c r="P353" s="190">
        <f>O353*H353</f>
        <v>0</v>
      </c>
      <c r="Q353" s="190">
        <v>0</v>
      </c>
      <c r="R353" s="190">
        <f>Q353*H353</f>
        <v>0</v>
      </c>
      <c r="S353" s="190">
        <v>0</v>
      </c>
      <c r="T353" s="191">
        <f>S353*H353</f>
        <v>0</v>
      </c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R353" s="192" t="s">
        <v>3282</v>
      </c>
      <c r="AT353" s="192" t="s">
        <v>187</v>
      </c>
      <c r="AU353" s="192" t="s">
        <v>84</v>
      </c>
      <c r="AY353" s="19" t="s">
        <v>185</v>
      </c>
      <c r="BE353" s="193">
        <f>IF(N353="základní",J353,0)</f>
        <v>0</v>
      </c>
      <c r="BF353" s="193">
        <f>IF(N353="snížená",J353,0)</f>
        <v>0</v>
      </c>
      <c r="BG353" s="193">
        <f>IF(N353="zákl. přenesená",J353,0)</f>
        <v>0</v>
      </c>
      <c r="BH353" s="193">
        <f>IF(N353="sníž. přenesená",J353,0)</f>
        <v>0</v>
      </c>
      <c r="BI353" s="193">
        <f>IF(N353="nulová",J353,0)</f>
        <v>0</v>
      </c>
      <c r="BJ353" s="19" t="s">
        <v>92</v>
      </c>
      <c r="BK353" s="193">
        <f>ROUND(I353*H353,2)</f>
        <v>0</v>
      </c>
      <c r="BL353" s="19" t="s">
        <v>3282</v>
      </c>
      <c r="BM353" s="192" t="s">
        <v>5227</v>
      </c>
    </row>
    <row r="354" s="2" customFormat="1">
      <c r="A354" s="38"/>
      <c r="B354" s="39"/>
      <c r="C354" s="38"/>
      <c r="D354" s="194" t="s">
        <v>193</v>
      </c>
      <c r="E354" s="38"/>
      <c r="F354" s="195" t="s">
        <v>5226</v>
      </c>
      <c r="G354" s="38"/>
      <c r="H354" s="38"/>
      <c r="I354" s="196"/>
      <c r="J354" s="38"/>
      <c r="K354" s="38"/>
      <c r="L354" s="39"/>
      <c r="M354" s="197"/>
      <c r="N354" s="198"/>
      <c r="O354" s="77"/>
      <c r="P354" s="77"/>
      <c r="Q354" s="77"/>
      <c r="R354" s="77"/>
      <c r="S354" s="77"/>
      <c r="T354" s="7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T354" s="19" t="s">
        <v>193</v>
      </c>
      <c r="AU354" s="19" t="s">
        <v>84</v>
      </c>
    </row>
    <row r="355" s="14" customFormat="1">
      <c r="A355" s="14"/>
      <c r="B355" s="219"/>
      <c r="C355" s="14"/>
      <c r="D355" s="194" t="s">
        <v>194</v>
      </c>
      <c r="E355" s="220" t="s">
        <v>1</v>
      </c>
      <c r="F355" s="221" t="s">
        <v>4845</v>
      </c>
      <c r="G355" s="14"/>
      <c r="H355" s="220" t="s">
        <v>1</v>
      </c>
      <c r="I355" s="222"/>
      <c r="J355" s="14"/>
      <c r="K355" s="14"/>
      <c r="L355" s="219"/>
      <c r="M355" s="223"/>
      <c r="N355" s="224"/>
      <c r="O355" s="224"/>
      <c r="P355" s="224"/>
      <c r="Q355" s="224"/>
      <c r="R355" s="224"/>
      <c r="S355" s="224"/>
      <c r="T355" s="225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20" t="s">
        <v>194</v>
      </c>
      <c r="AU355" s="220" t="s">
        <v>84</v>
      </c>
      <c r="AV355" s="14" t="s">
        <v>84</v>
      </c>
      <c r="AW355" s="14" t="s">
        <v>32</v>
      </c>
      <c r="AX355" s="14" t="s">
        <v>76</v>
      </c>
      <c r="AY355" s="220" t="s">
        <v>185</v>
      </c>
    </row>
    <row r="356" s="13" customFormat="1">
      <c r="A356" s="13"/>
      <c r="B356" s="199"/>
      <c r="C356" s="13"/>
      <c r="D356" s="194" t="s">
        <v>194</v>
      </c>
      <c r="E356" s="200" t="s">
        <v>1</v>
      </c>
      <c r="F356" s="201" t="s">
        <v>739</v>
      </c>
      <c r="G356" s="13"/>
      <c r="H356" s="202">
        <v>80</v>
      </c>
      <c r="I356" s="203"/>
      <c r="J356" s="13"/>
      <c r="K356" s="13"/>
      <c r="L356" s="199"/>
      <c r="M356" s="204"/>
      <c r="N356" s="205"/>
      <c r="O356" s="205"/>
      <c r="P356" s="205"/>
      <c r="Q356" s="205"/>
      <c r="R356" s="205"/>
      <c r="S356" s="205"/>
      <c r="T356" s="206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T356" s="200" t="s">
        <v>194</v>
      </c>
      <c r="AU356" s="200" t="s">
        <v>84</v>
      </c>
      <c r="AV356" s="13" t="s">
        <v>92</v>
      </c>
      <c r="AW356" s="13" t="s">
        <v>32</v>
      </c>
      <c r="AX356" s="13" t="s">
        <v>76</v>
      </c>
      <c r="AY356" s="200" t="s">
        <v>185</v>
      </c>
    </row>
    <row r="357" s="15" customFormat="1">
      <c r="A357" s="15"/>
      <c r="B357" s="226"/>
      <c r="C357" s="15"/>
      <c r="D357" s="194" t="s">
        <v>194</v>
      </c>
      <c r="E357" s="227" t="s">
        <v>1</v>
      </c>
      <c r="F357" s="228" t="s">
        <v>276</v>
      </c>
      <c r="G357" s="15"/>
      <c r="H357" s="229">
        <v>80</v>
      </c>
      <c r="I357" s="230"/>
      <c r="J357" s="15"/>
      <c r="K357" s="15"/>
      <c r="L357" s="226"/>
      <c r="M357" s="231"/>
      <c r="N357" s="232"/>
      <c r="O357" s="232"/>
      <c r="P357" s="232"/>
      <c r="Q357" s="232"/>
      <c r="R357" s="232"/>
      <c r="S357" s="232"/>
      <c r="T357" s="233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T357" s="227" t="s">
        <v>194</v>
      </c>
      <c r="AU357" s="227" t="s">
        <v>84</v>
      </c>
      <c r="AV357" s="15" t="s">
        <v>191</v>
      </c>
      <c r="AW357" s="15" t="s">
        <v>32</v>
      </c>
      <c r="AX357" s="15" t="s">
        <v>84</v>
      </c>
      <c r="AY357" s="227" t="s">
        <v>185</v>
      </c>
    </row>
    <row r="358" s="2" customFormat="1" ht="21.75" customHeight="1">
      <c r="A358" s="38"/>
      <c r="B358" s="180"/>
      <c r="C358" s="181" t="s">
        <v>780</v>
      </c>
      <c r="D358" s="181" t="s">
        <v>187</v>
      </c>
      <c r="E358" s="182" t="s">
        <v>4936</v>
      </c>
      <c r="F358" s="183" t="s">
        <v>4937</v>
      </c>
      <c r="G358" s="184" t="s">
        <v>3882</v>
      </c>
      <c r="H358" s="185">
        <v>24</v>
      </c>
      <c r="I358" s="186"/>
      <c r="J358" s="187">
        <f>ROUND(I358*H358,2)</f>
        <v>0</v>
      </c>
      <c r="K358" s="183" t="s">
        <v>1</v>
      </c>
      <c r="L358" s="39"/>
      <c r="M358" s="188" t="s">
        <v>1</v>
      </c>
      <c r="N358" s="189" t="s">
        <v>42</v>
      </c>
      <c r="O358" s="77"/>
      <c r="P358" s="190">
        <f>O358*H358</f>
        <v>0</v>
      </c>
      <c r="Q358" s="190">
        <v>0</v>
      </c>
      <c r="R358" s="190">
        <f>Q358*H358</f>
        <v>0</v>
      </c>
      <c r="S358" s="190">
        <v>0</v>
      </c>
      <c r="T358" s="191">
        <f>S358*H358</f>
        <v>0</v>
      </c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R358" s="192" t="s">
        <v>3282</v>
      </c>
      <c r="AT358" s="192" t="s">
        <v>187</v>
      </c>
      <c r="AU358" s="192" t="s">
        <v>84</v>
      </c>
      <c r="AY358" s="19" t="s">
        <v>185</v>
      </c>
      <c r="BE358" s="193">
        <f>IF(N358="základní",J358,0)</f>
        <v>0</v>
      </c>
      <c r="BF358" s="193">
        <f>IF(N358="snížená",J358,0)</f>
        <v>0</v>
      </c>
      <c r="BG358" s="193">
        <f>IF(N358="zákl. přenesená",J358,0)</f>
        <v>0</v>
      </c>
      <c r="BH358" s="193">
        <f>IF(N358="sníž. přenesená",J358,0)</f>
        <v>0</v>
      </c>
      <c r="BI358" s="193">
        <f>IF(N358="nulová",J358,0)</f>
        <v>0</v>
      </c>
      <c r="BJ358" s="19" t="s">
        <v>92</v>
      </c>
      <c r="BK358" s="193">
        <f>ROUND(I358*H358,2)</f>
        <v>0</v>
      </c>
      <c r="BL358" s="19" t="s">
        <v>3282</v>
      </c>
      <c r="BM358" s="192" t="s">
        <v>5228</v>
      </c>
    </row>
    <row r="359" s="2" customFormat="1">
      <c r="A359" s="38"/>
      <c r="B359" s="39"/>
      <c r="C359" s="38"/>
      <c r="D359" s="194" t="s">
        <v>193</v>
      </c>
      <c r="E359" s="38"/>
      <c r="F359" s="195" t="s">
        <v>4937</v>
      </c>
      <c r="G359" s="38"/>
      <c r="H359" s="38"/>
      <c r="I359" s="196"/>
      <c r="J359" s="38"/>
      <c r="K359" s="38"/>
      <c r="L359" s="39"/>
      <c r="M359" s="197"/>
      <c r="N359" s="198"/>
      <c r="O359" s="77"/>
      <c r="P359" s="77"/>
      <c r="Q359" s="77"/>
      <c r="R359" s="77"/>
      <c r="S359" s="77"/>
      <c r="T359" s="7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T359" s="19" t="s">
        <v>193</v>
      </c>
      <c r="AU359" s="19" t="s">
        <v>84</v>
      </c>
    </row>
    <row r="360" s="14" customFormat="1">
      <c r="A360" s="14"/>
      <c r="B360" s="219"/>
      <c r="C360" s="14"/>
      <c r="D360" s="194" t="s">
        <v>194</v>
      </c>
      <c r="E360" s="220" t="s">
        <v>1</v>
      </c>
      <c r="F360" s="221" t="s">
        <v>5229</v>
      </c>
      <c r="G360" s="14"/>
      <c r="H360" s="220" t="s">
        <v>1</v>
      </c>
      <c r="I360" s="222"/>
      <c r="J360" s="14"/>
      <c r="K360" s="14"/>
      <c r="L360" s="219"/>
      <c r="M360" s="223"/>
      <c r="N360" s="224"/>
      <c r="O360" s="224"/>
      <c r="P360" s="224"/>
      <c r="Q360" s="224"/>
      <c r="R360" s="224"/>
      <c r="S360" s="224"/>
      <c r="T360" s="225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20" t="s">
        <v>194</v>
      </c>
      <c r="AU360" s="220" t="s">
        <v>84</v>
      </c>
      <c r="AV360" s="14" t="s">
        <v>84</v>
      </c>
      <c r="AW360" s="14" t="s">
        <v>32</v>
      </c>
      <c r="AX360" s="14" t="s">
        <v>76</v>
      </c>
      <c r="AY360" s="220" t="s">
        <v>185</v>
      </c>
    </row>
    <row r="361" s="13" customFormat="1">
      <c r="A361" s="13"/>
      <c r="B361" s="199"/>
      <c r="C361" s="13"/>
      <c r="D361" s="194" t="s">
        <v>194</v>
      </c>
      <c r="E361" s="200" t="s">
        <v>1</v>
      </c>
      <c r="F361" s="201" t="s">
        <v>361</v>
      </c>
      <c r="G361" s="13"/>
      <c r="H361" s="202">
        <v>24</v>
      </c>
      <c r="I361" s="203"/>
      <c r="J361" s="13"/>
      <c r="K361" s="13"/>
      <c r="L361" s="199"/>
      <c r="M361" s="204"/>
      <c r="N361" s="205"/>
      <c r="O361" s="205"/>
      <c r="P361" s="205"/>
      <c r="Q361" s="205"/>
      <c r="R361" s="205"/>
      <c r="S361" s="205"/>
      <c r="T361" s="206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200" t="s">
        <v>194</v>
      </c>
      <c r="AU361" s="200" t="s">
        <v>84</v>
      </c>
      <c r="AV361" s="13" t="s">
        <v>92</v>
      </c>
      <c r="AW361" s="13" t="s">
        <v>32</v>
      </c>
      <c r="AX361" s="13" t="s">
        <v>76</v>
      </c>
      <c r="AY361" s="200" t="s">
        <v>185</v>
      </c>
    </row>
    <row r="362" s="15" customFormat="1">
      <c r="A362" s="15"/>
      <c r="B362" s="226"/>
      <c r="C362" s="15"/>
      <c r="D362" s="194" t="s">
        <v>194</v>
      </c>
      <c r="E362" s="227" t="s">
        <v>1</v>
      </c>
      <c r="F362" s="228" t="s">
        <v>276</v>
      </c>
      <c r="G362" s="15"/>
      <c r="H362" s="229">
        <v>24</v>
      </c>
      <c r="I362" s="230"/>
      <c r="J362" s="15"/>
      <c r="K362" s="15"/>
      <c r="L362" s="226"/>
      <c r="M362" s="231"/>
      <c r="N362" s="232"/>
      <c r="O362" s="232"/>
      <c r="P362" s="232"/>
      <c r="Q362" s="232"/>
      <c r="R362" s="232"/>
      <c r="S362" s="232"/>
      <c r="T362" s="233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T362" s="227" t="s">
        <v>194</v>
      </c>
      <c r="AU362" s="227" t="s">
        <v>84</v>
      </c>
      <c r="AV362" s="15" t="s">
        <v>191</v>
      </c>
      <c r="AW362" s="15" t="s">
        <v>32</v>
      </c>
      <c r="AX362" s="15" t="s">
        <v>84</v>
      </c>
      <c r="AY362" s="227" t="s">
        <v>185</v>
      </c>
    </row>
    <row r="363" s="12" customFormat="1" ht="25.92" customHeight="1">
      <c r="A363" s="12"/>
      <c r="B363" s="167"/>
      <c r="C363" s="12"/>
      <c r="D363" s="168" t="s">
        <v>75</v>
      </c>
      <c r="E363" s="169" t="s">
        <v>4733</v>
      </c>
      <c r="F363" s="169" t="s">
        <v>4733</v>
      </c>
      <c r="G363" s="12"/>
      <c r="H363" s="12"/>
      <c r="I363" s="170"/>
      <c r="J363" s="171">
        <f>BK363</f>
        <v>0</v>
      </c>
      <c r="K363" s="12"/>
      <c r="L363" s="167"/>
      <c r="M363" s="172"/>
      <c r="N363" s="173"/>
      <c r="O363" s="173"/>
      <c r="P363" s="174">
        <f>SUM(P364:P387)</f>
        <v>0</v>
      </c>
      <c r="Q363" s="173"/>
      <c r="R363" s="174">
        <f>SUM(R364:R387)</f>
        <v>0</v>
      </c>
      <c r="S363" s="173"/>
      <c r="T363" s="175">
        <f>SUM(T364:T387)</f>
        <v>0</v>
      </c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R363" s="168" t="s">
        <v>191</v>
      </c>
      <c r="AT363" s="176" t="s">
        <v>75</v>
      </c>
      <c r="AU363" s="176" t="s">
        <v>76</v>
      </c>
      <c r="AY363" s="168" t="s">
        <v>185</v>
      </c>
      <c r="BK363" s="177">
        <f>SUM(BK364:BK387)</f>
        <v>0</v>
      </c>
    </row>
    <row r="364" s="2" customFormat="1" ht="16.5" customHeight="1">
      <c r="A364" s="38"/>
      <c r="B364" s="180"/>
      <c r="C364" s="181" t="s">
        <v>789</v>
      </c>
      <c r="D364" s="181" t="s">
        <v>187</v>
      </c>
      <c r="E364" s="182" t="s">
        <v>81</v>
      </c>
      <c r="F364" s="183" t="s">
        <v>5230</v>
      </c>
      <c r="G364" s="184" t="s">
        <v>4736</v>
      </c>
      <c r="H364" s="185">
        <v>1</v>
      </c>
      <c r="I364" s="186"/>
      <c r="J364" s="187">
        <f>ROUND(I364*H364,2)</f>
        <v>0</v>
      </c>
      <c r="K364" s="183" t="s">
        <v>1</v>
      </c>
      <c r="L364" s="39"/>
      <c r="M364" s="188" t="s">
        <v>1</v>
      </c>
      <c r="N364" s="189" t="s">
        <v>42</v>
      </c>
      <c r="O364" s="77"/>
      <c r="P364" s="190">
        <f>O364*H364</f>
        <v>0</v>
      </c>
      <c r="Q364" s="190">
        <v>0</v>
      </c>
      <c r="R364" s="190">
        <f>Q364*H364</f>
        <v>0</v>
      </c>
      <c r="S364" s="190">
        <v>0</v>
      </c>
      <c r="T364" s="191">
        <f>S364*H364</f>
        <v>0</v>
      </c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R364" s="192" t="s">
        <v>3282</v>
      </c>
      <c r="AT364" s="192" t="s">
        <v>187</v>
      </c>
      <c r="AU364" s="192" t="s">
        <v>84</v>
      </c>
      <c r="AY364" s="19" t="s">
        <v>185</v>
      </c>
      <c r="BE364" s="193">
        <f>IF(N364="základní",J364,0)</f>
        <v>0</v>
      </c>
      <c r="BF364" s="193">
        <f>IF(N364="snížená",J364,0)</f>
        <v>0</v>
      </c>
      <c r="BG364" s="193">
        <f>IF(N364="zákl. přenesená",J364,0)</f>
        <v>0</v>
      </c>
      <c r="BH364" s="193">
        <f>IF(N364="sníž. přenesená",J364,0)</f>
        <v>0</v>
      </c>
      <c r="BI364" s="193">
        <f>IF(N364="nulová",J364,0)</f>
        <v>0</v>
      </c>
      <c r="BJ364" s="19" t="s">
        <v>92</v>
      </c>
      <c r="BK364" s="193">
        <f>ROUND(I364*H364,2)</f>
        <v>0</v>
      </c>
      <c r="BL364" s="19" t="s">
        <v>3282</v>
      </c>
      <c r="BM364" s="192" t="s">
        <v>5231</v>
      </c>
    </row>
    <row r="365" s="2" customFormat="1">
      <c r="A365" s="38"/>
      <c r="B365" s="39"/>
      <c r="C365" s="38"/>
      <c r="D365" s="194" t="s">
        <v>193</v>
      </c>
      <c r="E365" s="38"/>
      <c r="F365" s="195" t="s">
        <v>5230</v>
      </c>
      <c r="G365" s="38"/>
      <c r="H365" s="38"/>
      <c r="I365" s="196"/>
      <c r="J365" s="38"/>
      <c r="K365" s="38"/>
      <c r="L365" s="39"/>
      <c r="M365" s="197"/>
      <c r="N365" s="198"/>
      <c r="O365" s="77"/>
      <c r="P365" s="77"/>
      <c r="Q365" s="77"/>
      <c r="R365" s="77"/>
      <c r="S365" s="77"/>
      <c r="T365" s="7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T365" s="19" t="s">
        <v>193</v>
      </c>
      <c r="AU365" s="19" t="s">
        <v>84</v>
      </c>
    </row>
    <row r="366" s="2" customFormat="1" ht="16.5" customHeight="1">
      <c r="A366" s="38"/>
      <c r="B366" s="180"/>
      <c r="C366" s="181" t="s">
        <v>794</v>
      </c>
      <c r="D366" s="181" t="s">
        <v>187</v>
      </c>
      <c r="E366" s="182" t="s">
        <v>86</v>
      </c>
      <c r="F366" s="183" t="s">
        <v>5232</v>
      </c>
      <c r="G366" s="184" t="s">
        <v>4736</v>
      </c>
      <c r="H366" s="185">
        <v>1</v>
      </c>
      <c r="I366" s="186"/>
      <c r="J366" s="187">
        <f>ROUND(I366*H366,2)</f>
        <v>0</v>
      </c>
      <c r="K366" s="183" t="s">
        <v>1</v>
      </c>
      <c r="L366" s="39"/>
      <c r="M366" s="188" t="s">
        <v>1</v>
      </c>
      <c r="N366" s="189" t="s">
        <v>42</v>
      </c>
      <c r="O366" s="77"/>
      <c r="P366" s="190">
        <f>O366*H366</f>
        <v>0</v>
      </c>
      <c r="Q366" s="190">
        <v>0</v>
      </c>
      <c r="R366" s="190">
        <f>Q366*H366</f>
        <v>0</v>
      </c>
      <c r="S366" s="190">
        <v>0</v>
      </c>
      <c r="T366" s="191">
        <f>S366*H366</f>
        <v>0</v>
      </c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R366" s="192" t="s">
        <v>3282</v>
      </c>
      <c r="AT366" s="192" t="s">
        <v>187</v>
      </c>
      <c r="AU366" s="192" t="s">
        <v>84</v>
      </c>
      <c r="AY366" s="19" t="s">
        <v>185</v>
      </c>
      <c r="BE366" s="193">
        <f>IF(N366="základní",J366,0)</f>
        <v>0</v>
      </c>
      <c r="BF366" s="193">
        <f>IF(N366="snížená",J366,0)</f>
        <v>0</v>
      </c>
      <c r="BG366" s="193">
        <f>IF(N366="zákl. přenesená",J366,0)</f>
        <v>0</v>
      </c>
      <c r="BH366" s="193">
        <f>IF(N366="sníž. přenesená",J366,0)</f>
        <v>0</v>
      </c>
      <c r="BI366" s="193">
        <f>IF(N366="nulová",J366,0)</f>
        <v>0</v>
      </c>
      <c r="BJ366" s="19" t="s">
        <v>92</v>
      </c>
      <c r="BK366" s="193">
        <f>ROUND(I366*H366,2)</f>
        <v>0</v>
      </c>
      <c r="BL366" s="19" t="s">
        <v>3282</v>
      </c>
      <c r="BM366" s="192" t="s">
        <v>5233</v>
      </c>
    </row>
    <row r="367" s="2" customFormat="1">
      <c r="A367" s="38"/>
      <c r="B367" s="39"/>
      <c r="C367" s="38"/>
      <c r="D367" s="194" t="s">
        <v>193</v>
      </c>
      <c r="E367" s="38"/>
      <c r="F367" s="195" t="s">
        <v>5232</v>
      </c>
      <c r="G367" s="38"/>
      <c r="H367" s="38"/>
      <c r="I367" s="196"/>
      <c r="J367" s="38"/>
      <c r="K367" s="38"/>
      <c r="L367" s="39"/>
      <c r="M367" s="197"/>
      <c r="N367" s="198"/>
      <c r="O367" s="77"/>
      <c r="P367" s="77"/>
      <c r="Q367" s="77"/>
      <c r="R367" s="77"/>
      <c r="S367" s="77"/>
      <c r="T367" s="7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T367" s="19" t="s">
        <v>193</v>
      </c>
      <c r="AU367" s="19" t="s">
        <v>84</v>
      </c>
    </row>
    <row r="368" s="2" customFormat="1" ht="16.5" customHeight="1">
      <c r="A368" s="38"/>
      <c r="B368" s="180"/>
      <c r="C368" s="181" t="s">
        <v>800</v>
      </c>
      <c r="D368" s="181" t="s">
        <v>187</v>
      </c>
      <c r="E368" s="182" t="s">
        <v>97</v>
      </c>
      <c r="F368" s="183" t="s">
        <v>5234</v>
      </c>
      <c r="G368" s="184" t="s">
        <v>4736</v>
      </c>
      <c r="H368" s="185">
        <v>1</v>
      </c>
      <c r="I368" s="186"/>
      <c r="J368" s="187">
        <f>ROUND(I368*H368,2)</f>
        <v>0</v>
      </c>
      <c r="K368" s="183" t="s">
        <v>1</v>
      </c>
      <c r="L368" s="39"/>
      <c r="M368" s="188" t="s">
        <v>1</v>
      </c>
      <c r="N368" s="189" t="s">
        <v>42</v>
      </c>
      <c r="O368" s="77"/>
      <c r="P368" s="190">
        <f>O368*H368</f>
        <v>0</v>
      </c>
      <c r="Q368" s="190">
        <v>0</v>
      </c>
      <c r="R368" s="190">
        <f>Q368*H368</f>
        <v>0</v>
      </c>
      <c r="S368" s="190">
        <v>0</v>
      </c>
      <c r="T368" s="191">
        <f>S368*H368</f>
        <v>0</v>
      </c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R368" s="192" t="s">
        <v>3282</v>
      </c>
      <c r="AT368" s="192" t="s">
        <v>187</v>
      </c>
      <c r="AU368" s="192" t="s">
        <v>84</v>
      </c>
      <c r="AY368" s="19" t="s">
        <v>185</v>
      </c>
      <c r="BE368" s="193">
        <f>IF(N368="základní",J368,0)</f>
        <v>0</v>
      </c>
      <c r="BF368" s="193">
        <f>IF(N368="snížená",J368,0)</f>
        <v>0</v>
      </c>
      <c r="BG368" s="193">
        <f>IF(N368="zákl. přenesená",J368,0)</f>
        <v>0</v>
      </c>
      <c r="BH368" s="193">
        <f>IF(N368="sníž. přenesená",J368,0)</f>
        <v>0</v>
      </c>
      <c r="BI368" s="193">
        <f>IF(N368="nulová",J368,0)</f>
        <v>0</v>
      </c>
      <c r="BJ368" s="19" t="s">
        <v>92</v>
      </c>
      <c r="BK368" s="193">
        <f>ROUND(I368*H368,2)</f>
        <v>0</v>
      </c>
      <c r="BL368" s="19" t="s">
        <v>3282</v>
      </c>
      <c r="BM368" s="192" t="s">
        <v>5235</v>
      </c>
    </row>
    <row r="369" s="2" customFormat="1">
      <c r="A369" s="38"/>
      <c r="B369" s="39"/>
      <c r="C369" s="38"/>
      <c r="D369" s="194" t="s">
        <v>193</v>
      </c>
      <c r="E369" s="38"/>
      <c r="F369" s="195" t="s">
        <v>5234</v>
      </c>
      <c r="G369" s="38"/>
      <c r="H369" s="38"/>
      <c r="I369" s="196"/>
      <c r="J369" s="38"/>
      <c r="K369" s="38"/>
      <c r="L369" s="39"/>
      <c r="M369" s="197"/>
      <c r="N369" s="198"/>
      <c r="O369" s="77"/>
      <c r="P369" s="77"/>
      <c r="Q369" s="77"/>
      <c r="R369" s="77"/>
      <c r="S369" s="77"/>
      <c r="T369" s="78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T369" s="19" t="s">
        <v>193</v>
      </c>
      <c r="AU369" s="19" t="s">
        <v>84</v>
      </c>
    </row>
    <row r="370" s="2" customFormat="1" ht="16.5" customHeight="1">
      <c r="A370" s="38"/>
      <c r="B370" s="180"/>
      <c r="C370" s="181" t="s">
        <v>805</v>
      </c>
      <c r="D370" s="181" t="s">
        <v>187</v>
      </c>
      <c r="E370" s="182" t="s">
        <v>106</v>
      </c>
      <c r="F370" s="183" t="s">
        <v>5236</v>
      </c>
      <c r="G370" s="184" t="s">
        <v>4736</v>
      </c>
      <c r="H370" s="185">
        <v>1</v>
      </c>
      <c r="I370" s="186"/>
      <c r="J370" s="187">
        <f>ROUND(I370*H370,2)</f>
        <v>0</v>
      </c>
      <c r="K370" s="183" t="s">
        <v>1</v>
      </c>
      <c r="L370" s="39"/>
      <c r="M370" s="188" t="s">
        <v>1</v>
      </c>
      <c r="N370" s="189" t="s">
        <v>42</v>
      </c>
      <c r="O370" s="77"/>
      <c r="P370" s="190">
        <f>O370*H370</f>
        <v>0</v>
      </c>
      <c r="Q370" s="190">
        <v>0</v>
      </c>
      <c r="R370" s="190">
        <f>Q370*H370</f>
        <v>0</v>
      </c>
      <c r="S370" s="190">
        <v>0</v>
      </c>
      <c r="T370" s="191">
        <f>S370*H370</f>
        <v>0</v>
      </c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R370" s="192" t="s">
        <v>3282</v>
      </c>
      <c r="AT370" s="192" t="s">
        <v>187</v>
      </c>
      <c r="AU370" s="192" t="s">
        <v>84</v>
      </c>
      <c r="AY370" s="19" t="s">
        <v>185</v>
      </c>
      <c r="BE370" s="193">
        <f>IF(N370="základní",J370,0)</f>
        <v>0</v>
      </c>
      <c r="BF370" s="193">
        <f>IF(N370="snížená",J370,0)</f>
        <v>0</v>
      </c>
      <c r="BG370" s="193">
        <f>IF(N370="zákl. přenesená",J370,0)</f>
        <v>0</v>
      </c>
      <c r="BH370" s="193">
        <f>IF(N370="sníž. přenesená",J370,0)</f>
        <v>0</v>
      </c>
      <c r="BI370" s="193">
        <f>IF(N370="nulová",J370,0)</f>
        <v>0</v>
      </c>
      <c r="BJ370" s="19" t="s">
        <v>92</v>
      </c>
      <c r="BK370" s="193">
        <f>ROUND(I370*H370,2)</f>
        <v>0</v>
      </c>
      <c r="BL370" s="19" t="s">
        <v>3282</v>
      </c>
      <c r="BM370" s="192" t="s">
        <v>5237</v>
      </c>
    </row>
    <row r="371" s="2" customFormat="1">
      <c r="A371" s="38"/>
      <c r="B371" s="39"/>
      <c r="C371" s="38"/>
      <c r="D371" s="194" t="s">
        <v>193</v>
      </c>
      <c r="E371" s="38"/>
      <c r="F371" s="195" t="s">
        <v>5236</v>
      </c>
      <c r="G371" s="38"/>
      <c r="H371" s="38"/>
      <c r="I371" s="196"/>
      <c r="J371" s="38"/>
      <c r="K371" s="38"/>
      <c r="L371" s="39"/>
      <c r="M371" s="197"/>
      <c r="N371" s="198"/>
      <c r="O371" s="77"/>
      <c r="P371" s="77"/>
      <c r="Q371" s="77"/>
      <c r="R371" s="77"/>
      <c r="S371" s="77"/>
      <c r="T371" s="7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T371" s="19" t="s">
        <v>193</v>
      </c>
      <c r="AU371" s="19" t="s">
        <v>84</v>
      </c>
    </row>
    <row r="372" s="2" customFormat="1" ht="16.5" customHeight="1">
      <c r="A372" s="38"/>
      <c r="B372" s="180"/>
      <c r="C372" s="181" t="s">
        <v>811</v>
      </c>
      <c r="D372" s="181" t="s">
        <v>187</v>
      </c>
      <c r="E372" s="182" t="s">
        <v>122</v>
      </c>
      <c r="F372" s="183" t="s">
        <v>5238</v>
      </c>
      <c r="G372" s="184" t="s">
        <v>4736</v>
      </c>
      <c r="H372" s="185">
        <v>1</v>
      </c>
      <c r="I372" s="186"/>
      <c r="J372" s="187">
        <f>ROUND(I372*H372,2)</f>
        <v>0</v>
      </c>
      <c r="K372" s="183" t="s">
        <v>1</v>
      </c>
      <c r="L372" s="39"/>
      <c r="M372" s="188" t="s">
        <v>1</v>
      </c>
      <c r="N372" s="189" t="s">
        <v>42</v>
      </c>
      <c r="O372" s="77"/>
      <c r="P372" s="190">
        <f>O372*H372</f>
        <v>0</v>
      </c>
      <c r="Q372" s="190">
        <v>0</v>
      </c>
      <c r="R372" s="190">
        <f>Q372*H372</f>
        <v>0</v>
      </c>
      <c r="S372" s="190">
        <v>0</v>
      </c>
      <c r="T372" s="191">
        <f>S372*H372</f>
        <v>0</v>
      </c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R372" s="192" t="s">
        <v>3282</v>
      </c>
      <c r="AT372" s="192" t="s">
        <v>187</v>
      </c>
      <c r="AU372" s="192" t="s">
        <v>84</v>
      </c>
      <c r="AY372" s="19" t="s">
        <v>185</v>
      </c>
      <c r="BE372" s="193">
        <f>IF(N372="základní",J372,0)</f>
        <v>0</v>
      </c>
      <c r="BF372" s="193">
        <f>IF(N372="snížená",J372,0)</f>
        <v>0</v>
      </c>
      <c r="BG372" s="193">
        <f>IF(N372="zákl. přenesená",J372,0)</f>
        <v>0</v>
      </c>
      <c r="BH372" s="193">
        <f>IF(N372="sníž. přenesená",J372,0)</f>
        <v>0</v>
      </c>
      <c r="BI372" s="193">
        <f>IF(N372="nulová",J372,0)</f>
        <v>0</v>
      </c>
      <c r="BJ372" s="19" t="s">
        <v>92</v>
      </c>
      <c r="BK372" s="193">
        <f>ROUND(I372*H372,2)</f>
        <v>0</v>
      </c>
      <c r="BL372" s="19" t="s">
        <v>3282</v>
      </c>
      <c r="BM372" s="192" t="s">
        <v>5239</v>
      </c>
    </row>
    <row r="373" s="2" customFormat="1">
      <c r="A373" s="38"/>
      <c r="B373" s="39"/>
      <c r="C373" s="38"/>
      <c r="D373" s="194" t="s">
        <v>193</v>
      </c>
      <c r="E373" s="38"/>
      <c r="F373" s="195" t="s">
        <v>5238</v>
      </c>
      <c r="G373" s="38"/>
      <c r="H373" s="38"/>
      <c r="I373" s="196"/>
      <c r="J373" s="38"/>
      <c r="K373" s="38"/>
      <c r="L373" s="39"/>
      <c r="M373" s="197"/>
      <c r="N373" s="198"/>
      <c r="O373" s="77"/>
      <c r="P373" s="77"/>
      <c r="Q373" s="77"/>
      <c r="R373" s="77"/>
      <c r="S373" s="77"/>
      <c r="T373" s="78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T373" s="19" t="s">
        <v>193</v>
      </c>
      <c r="AU373" s="19" t="s">
        <v>84</v>
      </c>
    </row>
    <row r="374" s="2" customFormat="1" ht="16.5" customHeight="1">
      <c r="A374" s="38"/>
      <c r="B374" s="180"/>
      <c r="C374" s="181" t="s">
        <v>817</v>
      </c>
      <c r="D374" s="181" t="s">
        <v>187</v>
      </c>
      <c r="E374" s="182" t="s">
        <v>4856</v>
      </c>
      <c r="F374" s="183" t="s">
        <v>5240</v>
      </c>
      <c r="G374" s="184" t="s">
        <v>4736</v>
      </c>
      <c r="H374" s="185">
        <v>3</v>
      </c>
      <c r="I374" s="186"/>
      <c r="J374" s="187">
        <f>ROUND(I374*H374,2)</f>
        <v>0</v>
      </c>
      <c r="K374" s="183" t="s">
        <v>1</v>
      </c>
      <c r="L374" s="39"/>
      <c r="M374" s="188" t="s">
        <v>1</v>
      </c>
      <c r="N374" s="189" t="s">
        <v>42</v>
      </c>
      <c r="O374" s="77"/>
      <c r="P374" s="190">
        <f>O374*H374</f>
        <v>0</v>
      </c>
      <c r="Q374" s="190">
        <v>0</v>
      </c>
      <c r="R374" s="190">
        <f>Q374*H374</f>
        <v>0</v>
      </c>
      <c r="S374" s="190">
        <v>0</v>
      </c>
      <c r="T374" s="191">
        <f>S374*H374</f>
        <v>0</v>
      </c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R374" s="192" t="s">
        <v>3282</v>
      </c>
      <c r="AT374" s="192" t="s">
        <v>187</v>
      </c>
      <c r="AU374" s="192" t="s">
        <v>84</v>
      </c>
      <c r="AY374" s="19" t="s">
        <v>185</v>
      </c>
      <c r="BE374" s="193">
        <f>IF(N374="základní",J374,0)</f>
        <v>0</v>
      </c>
      <c r="BF374" s="193">
        <f>IF(N374="snížená",J374,0)</f>
        <v>0</v>
      </c>
      <c r="BG374" s="193">
        <f>IF(N374="zákl. přenesená",J374,0)</f>
        <v>0</v>
      </c>
      <c r="BH374" s="193">
        <f>IF(N374="sníž. přenesená",J374,0)</f>
        <v>0</v>
      </c>
      <c r="BI374" s="193">
        <f>IF(N374="nulová",J374,0)</f>
        <v>0</v>
      </c>
      <c r="BJ374" s="19" t="s">
        <v>92</v>
      </c>
      <c r="BK374" s="193">
        <f>ROUND(I374*H374,2)</f>
        <v>0</v>
      </c>
      <c r="BL374" s="19" t="s">
        <v>3282</v>
      </c>
      <c r="BM374" s="192" t="s">
        <v>5241</v>
      </c>
    </row>
    <row r="375" s="2" customFormat="1">
      <c r="A375" s="38"/>
      <c r="B375" s="39"/>
      <c r="C375" s="38"/>
      <c r="D375" s="194" t="s">
        <v>193</v>
      </c>
      <c r="E375" s="38"/>
      <c r="F375" s="195" t="s">
        <v>5240</v>
      </c>
      <c r="G375" s="38"/>
      <c r="H375" s="38"/>
      <c r="I375" s="196"/>
      <c r="J375" s="38"/>
      <c r="K375" s="38"/>
      <c r="L375" s="39"/>
      <c r="M375" s="197"/>
      <c r="N375" s="198"/>
      <c r="O375" s="77"/>
      <c r="P375" s="77"/>
      <c r="Q375" s="77"/>
      <c r="R375" s="77"/>
      <c r="S375" s="77"/>
      <c r="T375" s="78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T375" s="19" t="s">
        <v>193</v>
      </c>
      <c r="AU375" s="19" t="s">
        <v>84</v>
      </c>
    </row>
    <row r="376" s="2" customFormat="1" ht="24.15" customHeight="1">
      <c r="A376" s="38"/>
      <c r="B376" s="180"/>
      <c r="C376" s="181" t="s">
        <v>826</v>
      </c>
      <c r="D376" s="181" t="s">
        <v>187</v>
      </c>
      <c r="E376" s="182" t="s">
        <v>4859</v>
      </c>
      <c r="F376" s="183" t="s">
        <v>5242</v>
      </c>
      <c r="G376" s="184" t="s">
        <v>4736</v>
      </c>
      <c r="H376" s="185">
        <v>1</v>
      </c>
      <c r="I376" s="186"/>
      <c r="J376" s="187">
        <f>ROUND(I376*H376,2)</f>
        <v>0</v>
      </c>
      <c r="K376" s="183" t="s">
        <v>1</v>
      </c>
      <c r="L376" s="39"/>
      <c r="M376" s="188" t="s">
        <v>1</v>
      </c>
      <c r="N376" s="189" t="s">
        <v>42</v>
      </c>
      <c r="O376" s="77"/>
      <c r="P376" s="190">
        <f>O376*H376</f>
        <v>0</v>
      </c>
      <c r="Q376" s="190">
        <v>0</v>
      </c>
      <c r="R376" s="190">
        <f>Q376*H376</f>
        <v>0</v>
      </c>
      <c r="S376" s="190">
        <v>0</v>
      </c>
      <c r="T376" s="191">
        <f>S376*H376</f>
        <v>0</v>
      </c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R376" s="192" t="s">
        <v>3282</v>
      </c>
      <c r="AT376" s="192" t="s">
        <v>187</v>
      </c>
      <c r="AU376" s="192" t="s">
        <v>84</v>
      </c>
      <c r="AY376" s="19" t="s">
        <v>185</v>
      </c>
      <c r="BE376" s="193">
        <f>IF(N376="základní",J376,0)</f>
        <v>0</v>
      </c>
      <c r="BF376" s="193">
        <f>IF(N376="snížená",J376,0)</f>
        <v>0</v>
      </c>
      <c r="BG376" s="193">
        <f>IF(N376="zákl. přenesená",J376,0)</f>
        <v>0</v>
      </c>
      <c r="BH376" s="193">
        <f>IF(N376="sníž. přenesená",J376,0)</f>
        <v>0</v>
      </c>
      <c r="BI376" s="193">
        <f>IF(N376="nulová",J376,0)</f>
        <v>0</v>
      </c>
      <c r="BJ376" s="19" t="s">
        <v>92</v>
      </c>
      <c r="BK376" s="193">
        <f>ROUND(I376*H376,2)</f>
        <v>0</v>
      </c>
      <c r="BL376" s="19" t="s">
        <v>3282</v>
      </c>
      <c r="BM376" s="192" t="s">
        <v>5243</v>
      </c>
    </row>
    <row r="377" s="2" customFormat="1">
      <c r="A377" s="38"/>
      <c r="B377" s="39"/>
      <c r="C377" s="38"/>
      <c r="D377" s="194" t="s">
        <v>193</v>
      </c>
      <c r="E377" s="38"/>
      <c r="F377" s="195" t="s">
        <v>5242</v>
      </c>
      <c r="G377" s="38"/>
      <c r="H377" s="38"/>
      <c r="I377" s="196"/>
      <c r="J377" s="38"/>
      <c r="K377" s="38"/>
      <c r="L377" s="39"/>
      <c r="M377" s="197"/>
      <c r="N377" s="198"/>
      <c r="O377" s="77"/>
      <c r="P377" s="77"/>
      <c r="Q377" s="77"/>
      <c r="R377" s="77"/>
      <c r="S377" s="77"/>
      <c r="T377" s="78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T377" s="19" t="s">
        <v>193</v>
      </c>
      <c r="AU377" s="19" t="s">
        <v>84</v>
      </c>
    </row>
    <row r="378" s="2" customFormat="1" ht="24.15" customHeight="1">
      <c r="A378" s="38"/>
      <c r="B378" s="180"/>
      <c r="C378" s="181" t="s">
        <v>842</v>
      </c>
      <c r="D378" s="181" t="s">
        <v>187</v>
      </c>
      <c r="E378" s="182" t="s">
        <v>4862</v>
      </c>
      <c r="F378" s="183" t="s">
        <v>5244</v>
      </c>
      <c r="G378" s="184" t="s">
        <v>4736</v>
      </c>
      <c r="H378" s="185">
        <v>1</v>
      </c>
      <c r="I378" s="186"/>
      <c r="J378" s="187">
        <f>ROUND(I378*H378,2)</f>
        <v>0</v>
      </c>
      <c r="K378" s="183" t="s">
        <v>1</v>
      </c>
      <c r="L378" s="39"/>
      <c r="M378" s="188" t="s">
        <v>1</v>
      </c>
      <c r="N378" s="189" t="s">
        <v>42</v>
      </c>
      <c r="O378" s="77"/>
      <c r="P378" s="190">
        <f>O378*H378</f>
        <v>0</v>
      </c>
      <c r="Q378" s="190">
        <v>0</v>
      </c>
      <c r="R378" s="190">
        <f>Q378*H378</f>
        <v>0</v>
      </c>
      <c r="S378" s="190">
        <v>0</v>
      </c>
      <c r="T378" s="191">
        <f>S378*H378</f>
        <v>0</v>
      </c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R378" s="192" t="s">
        <v>3282</v>
      </c>
      <c r="AT378" s="192" t="s">
        <v>187</v>
      </c>
      <c r="AU378" s="192" t="s">
        <v>84</v>
      </c>
      <c r="AY378" s="19" t="s">
        <v>185</v>
      </c>
      <c r="BE378" s="193">
        <f>IF(N378="základní",J378,0)</f>
        <v>0</v>
      </c>
      <c r="BF378" s="193">
        <f>IF(N378="snížená",J378,0)</f>
        <v>0</v>
      </c>
      <c r="BG378" s="193">
        <f>IF(N378="zákl. přenesená",J378,0)</f>
        <v>0</v>
      </c>
      <c r="BH378" s="193">
        <f>IF(N378="sníž. přenesená",J378,0)</f>
        <v>0</v>
      </c>
      <c r="BI378" s="193">
        <f>IF(N378="nulová",J378,0)</f>
        <v>0</v>
      </c>
      <c r="BJ378" s="19" t="s">
        <v>92</v>
      </c>
      <c r="BK378" s="193">
        <f>ROUND(I378*H378,2)</f>
        <v>0</v>
      </c>
      <c r="BL378" s="19" t="s">
        <v>3282</v>
      </c>
      <c r="BM378" s="192" t="s">
        <v>5245</v>
      </c>
    </row>
    <row r="379" s="2" customFormat="1">
      <c r="A379" s="38"/>
      <c r="B379" s="39"/>
      <c r="C379" s="38"/>
      <c r="D379" s="194" t="s">
        <v>193</v>
      </c>
      <c r="E379" s="38"/>
      <c r="F379" s="195" t="s">
        <v>5244</v>
      </c>
      <c r="G379" s="38"/>
      <c r="H379" s="38"/>
      <c r="I379" s="196"/>
      <c r="J379" s="38"/>
      <c r="K379" s="38"/>
      <c r="L379" s="39"/>
      <c r="M379" s="197"/>
      <c r="N379" s="198"/>
      <c r="O379" s="77"/>
      <c r="P379" s="77"/>
      <c r="Q379" s="77"/>
      <c r="R379" s="77"/>
      <c r="S379" s="77"/>
      <c r="T379" s="7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T379" s="19" t="s">
        <v>193</v>
      </c>
      <c r="AU379" s="19" t="s">
        <v>84</v>
      </c>
    </row>
    <row r="380" s="2" customFormat="1" ht="16.5" customHeight="1">
      <c r="A380" s="38"/>
      <c r="B380" s="180"/>
      <c r="C380" s="181" t="s">
        <v>848</v>
      </c>
      <c r="D380" s="181" t="s">
        <v>187</v>
      </c>
      <c r="E380" s="182" t="s">
        <v>4865</v>
      </c>
      <c r="F380" s="183" t="s">
        <v>5246</v>
      </c>
      <c r="G380" s="184" t="s">
        <v>4727</v>
      </c>
      <c r="H380" s="185">
        <v>1</v>
      </c>
      <c r="I380" s="186"/>
      <c r="J380" s="187">
        <f>ROUND(I380*H380,2)</f>
        <v>0</v>
      </c>
      <c r="K380" s="183" t="s">
        <v>1</v>
      </c>
      <c r="L380" s="39"/>
      <c r="M380" s="188" t="s">
        <v>1</v>
      </c>
      <c r="N380" s="189" t="s">
        <v>42</v>
      </c>
      <c r="O380" s="77"/>
      <c r="P380" s="190">
        <f>O380*H380</f>
        <v>0</v>
      </c>
      <c r="Q380" s="190">
        <v>0</v>
      </c>
      <c r="R380" s="190">
        <f>Q380*H380</f>
        <v>0</v>
      </c>
      <c r="S380" s="190">
        <v>0</v>
      </c>
      <c r="T380" s="191">
        <f>S380*H380</f>
        <v>0</v>
      </c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R380" s="192" t="s">
        <v>3282</v>
      </c>
      <c r="AT380" s="192" t="s">
        <v>187</v>
      </c>
      <c r="AU380" s="192" t="s">
        <v>84</v>
      </c>
      <c r="AY380" s="19" t="s">
        <v>185</v>
      </c>
      <c r="BE380" s="193">
        <f>IF(N380="základní",J380,0)</f>
        <v>0</v>
      </c>
      <c r="BF380" s="193">
        <f>IF(N380="snížená",J380,0)</f>
        <v>0</v>
      </c>
      <c r="BG380" s="193">
        <f>IF(N380="zákl. přenesená",J380,0)</f>
        <v>0</v>
      </c>
      <c r="BH380" s="193">
        <f>IF(N380="sníž. přenesená",J380,0)</f>
        <v>0</v>
      </c>
      <c r="BI380" s="193">
        <f>IF(N380="nulová",J380,0)</f>
        <v>0</v>
      </c>
      <c r="BJ380" s="19" t="s">
        <v>92</v>
      </c>
      <c r="BK380" s="193">
        <f>ROUND(I380*H380,2)</f>
        <v>0</v>
      </c>
      <c r="BL380" s="19" t="s">
        <v>3282</v>
      </c>
      <c r="BM380" s="192" t="s">
        <v>5247</v>
      </c>
    </row>
    <row r="381" s="2" customFormat="1">
      <c r="A381" s="38"/>
      <c r="B381" s="39"/>
      <c r="C381" s="38"/>
      <c r="D381" s="194" t="s">
        <v>193</v>
      </c>
      <c r="E381" s="38"/>
      <c r="F381" s="195" t="s">
        <v>5246</v>
      </c>
      <c r="G381" s="38"/>
      <c r="H381" s="38"/>
      <c r="I381" s="196"/>
      <c r="J381" s="38"/>
      <c r="K381" s="38"/>
      <c r="L381" s="39"/>
      <c r="M381" s="197"/>
      <c r="N381" s="198"/>
      <c r="O381" s="77"/>
      <c r="P381" s="77"/>
      <c r="Q381" s="77"/>
      <c r="R381" s="77"/>
      <c r="S381" s="77"/>
      <c r="T381" s="7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T381" s="19" t="s">
        <v>193</v>
      </c>
      <c r="AU381" s="19" t="s">
        <v>84</v>
      </c>
    </row>
    <row r="382" s="2" customFormat="1" ht="16.5" customHeight="1">
      <c r="A382" s="38"/>
      <c r="B382" s="180"/>
      <c r="C382" s="181" t="s">
        <v>868</v>
      </c>
      <c r="D382" s="181" t="s">
        <v>187</v>
      </c>
      <c r="E382" s="182" t="s">
        <v>239</v>
      </c>
      <c r="F382" s="183" t="s">
        <v>5248</v>
      </c>
      <c r="G382" s="184" t="s">
        <v>4736</v>
      </c>
      <c r="H382" s="185">
        <v>5</v>
      </c>
      <c r="I382" s="186"/>
      <c r="J382" s="187">
        <f>ROUND(I382*H382,2)</f>
        <v>0</v>
      </c>
      <c r="K382" s="183" t="s">
        <v>1</v>
      </c>
      <c r="L382" s="39"/>
      <c r="M382" s="188" t="s">
        <v>1</v>
      </c>
      <c r="N382" s="189" t="s">
        <v>42</v>
      </c>
      <c r="O382" s="77"/>
      <c r="P382" s="190">
        <f>O382*H382</f>
        <v>0</v>
      </c>
      <c r="Q382" s="190">
        <v>0</v>
      </c>
      <c r="R382" s="190">
        <f>Q382*H382</f>
        <v>0</v>
      </c>
      <c r="S382" s="190">
        <v>0</v>
      </c>
      <c r="T382" s="191">
        <f>S382*H382</f>
        <v>0</v>
      </c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R382" s="192" t="s">
        <v>3282</v>
      </c>
      <c r="AT382" s="192" t="s">
        <v>187</v>
      </c>
      <c r="AU382" s="192" t="s">
        <v>84</v>
      </c>
      <c r="AY382" s="19" t="s">
        <v>185</v>
      </c>
      <c r="BE382" s="193">
        <f>IF(N382="základní",J382,0)</f>
        <v>0</v>
      </c>
      <c r="BF382" s="193">
        <f>IF(N382="snížená",J382,0)</f>
        <v>0</v>
      </c>
      <c r="BG382" s="193">
        <f>IF(N382="zákl. přenesená",J382,0)</f>
        <v>0</v>
      </c>
      <c r="BH382" s="193">
        <f>IF(N382="sníž. přenesená",J382,0)</f>
        <v>0</v>
      </c>
      <c r="BI382" s="193">
        <f>IF(N382="nulová",J382,0)</f>
        <v>0</v>
      </c>
      <c r="BJ382" s="19" t="s">
        <v>92</v>
      </c>
      <c r="BK382" s="193">
        <f>ROUND(I382*H382,2)</f>
        <v>0</v>
      </c>
      <c r="BL382" s="19" t="s">
        <v>3282</v>
      </c>
      <c r="BM382" s="192" t="s">
        <v>5249</v>
      </c>
    </row>
    <row r="383" s="2" customFormat="1">
      <c r="A383" s="38"/>
      <c r="B383" s="39"/>
      <c r="C383" s="38"/>
      <c r="D383" s="194" t="s">
        <v>193</v>
      </c>
      <c r="E383" s="38"/>
      <c r="F383" s="195" t="s">
        <v>5248</v>
      </c>
      <c r="G383" s="38"/>
      <c r="H383" s="38"/>
      <c r="I383" s="196"/>
      <c r="J383" s="38"/>
      <c r="K383" s="38"/>
      <c r="L383" s="39"/>
      <c r="M383" s="197"/>
      <c r="N383" s="198"/>
      <c r="O383" s="77"/>
      <c r="P383" s="77"/>
      <c r="Q383" s="77"/>
      <c r="R383" s="77"/>
      <c r="S383" s="77"/>
      <c r="T383" s="7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T383" s="19" t="s">
        <v>193</v>
      </c>
      <c r="AU383" s="19" t="s">
        <v>84</v>
      </c>
    </row>
    <row r="384" s="13" customFormat="1">
      <c r="A384" s="13"/>
      <c r="B384" s="199"/>
      <c r="C384" s="13"/>
      <c r="D384" s="194" t="s">
        <v>194</v>
      </c>
      <c r="E384" s="200" t="s">
        <v>1</v>
      </c>
      <c r="F384" s="201" t="s">
        <v>5250</v>
      </c>
      <c r="G384" s="13"/>
      <c r="H384" s="202">
        <v>5</v>
      </c>
      <c r="I384" s="203"/>
      <c r="J384" s="13"/>
      <c r="K384" s="13"/>
      <c r="L384" s="199"/>
      <c r="M384" s="204"/>
      <c r="N384" s="205"/>
      <c r="O384" s="205"/>
      <c r="P384" s="205"/>
      <c r="Q384" s="205"/>
      <c r="R384" s="205"/>
      <c r="S384" s="205"/>
      <c r="T384" s="206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200" t="s">
        <v>194</v>
      </c>
      <c r="AU384" s="200" t="s">
        <v>84</v>
      </c>
      <c r="AV384" s="13" t="s">
        <v>92</v>
      </c>
      <c r="AW384" s="13" t="s">
        <v>32</v>
      </c>
      <c r="AX384" s="13" t="s">
        <v>76</v>
      </c>
      <c r="AY384" s="200" t="s">
        <v>185</v>
      </c>
    </row>
    <row r="385" s="15" customFormat="1">
      <c r="A385" s="15"/>
      <c r="B385" s="226"/>
      <c r="C385" s="15"/>
      <c r="D385" s="194" t="s">
        <v>194</v>
      </c>
      <c r="E385" s="227" t="s">
        <v>1</v>
      </c>
      <c r="F385" s="228" t="s">
        <v>276</v>
      </c>
      <c r="G385" s="15"/>
      <c r="H385" s="229">
        <v>5</v>
      </c>
      <c r="I385" s="230"/>
      <c r="J385" s="15"/>
      <c r="K385" s="15"/>
      <c r="L385" s="226"/>
      <c r="M385" s="231"/>
      <c r="N385" s="232"/>
      <c r="O385" s="232"/>
      <c r="P385" s="232"/>
      <c r="Q385" s="232"/>
      <c r="R385" s="232"/>
      <c r="S385" s="232"/>
      <c r="T385" s="233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T385" s="227" t="s">
        <v>194</v>
      </c>
      <c r="AU385" s="227" t="s">
        <v>84</v>
      </c>
      <c r="AV385" s="15" t="s">
        <v>191</v>
      </c>
      <c r="AW385" s="15" t="s">
        <v>32</v>
      </c>
      <c r="AX385" s="15" t="s">
        <v>84</v>
      </c>
      <c r="AY385" s="227" t="s">
        <v>185</v>
      </c>
    </row>
    <row r="386" s="2" customFormat="1" ht="24.15" customHeight="1">
      <c r="A386" s="38"/>
      <c r="B386" s="180"/>
      <c r="C386" s="181" t="s">
        <v>874</v>
      </c>
      <c r="D386" s="181" t="s">
        <v>187</v>
      </c>
      <c r="E386" s="182" t="s">
        <v>245</v>
      </c>
      <c r="F386" s="183" t="s">
        <v>5251</v>
      </c>
      <c r="G386" s="184" t="s">
        <v>4727</v>
      </c>
      <c r="H386" s="185">
        <v>1</v>
      </c>
      <c r="I386" s="186"/>
      <c r="J386" s="187">
        <f>ROUND(I386*H386,2)</f>
        <v>0</v>
      </c>
      <c r="K386" s="183" t="s">
        <v>1</v>
      </c>
      <c r="L386" s="39"/>
      <c r="M386" s="188" t="s">
        <v>1</v>
      </c>
      <c r="N386" s="189" t="s">
        <v>42</v>
      </c>
      <c r="O386" s="77"/>
      <c r="P386" s="190">
        <f>O386*H386</f>
        <v>0</v>
      </c>
      <c r="Q386" s="190">
        <v>0</v>
      </c>
      <c r="R386" s="190">
        <f>Q386*H386</f>
        <v>0</v>
      </c>
      <c r="S386" s="190">
        <v>0</v>
      </c>
      <c r="T386" s="191">
        <f>S386*H386</f>
        <v>0</v>
      </c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R386" s="192" t="s">
        <v>3282</v>
      </c>
      <c r="AT386" s="192" t="s">
        <v>187</v>
      </c>
      <c r="AU386" s="192" t="s">
        <v>84</v>
      </c>
      <c r="AY386" s="19" t="s">
        <v>185</v>
      </c>
      <c r="BE386" s="193">
        <f>IF(N386="základní",J386,0)</f>
        <v>0</v>
      </c>
      <c r="BF386" s="193">
        <f>IF(N386="snížená",J386,0)</f>
        <v>0</v>
      </c>
      <c r="BG386" s="193">
        <f>IF(N386="zákl. přenesená",J386,0)</f>
        <v>0</v>
      </c>
      <c r="BH386" s="193">
        <f>IF(N386="sníž. přenesená",J386,0)</f>
        <v>0</v>
      </c>
      <c r="BI386" s="193">
        <f>IF(N386="nulová",J386,0)</f>
        <v>0</v>
      </c>
      <c r="BJ386" s="19" t="s">
        <v>92</v>
      </c>
      <c r="BK386" s="193">
        <f>ROUND(I386*H386,2)</f>
        <v>0</v>
      </c>
      <c r="BL386" s="19" t="s">
        <v>3282</v>
      </c>
      <c r="BM386" s="192" t="s">
        <v>5252</v>
      </c>
    </row>
    <row r="387" s="2" customFormat="1">
      <c r="A387" s="38"/>
      <c r="B387" s="39"/>
      <c r="C387" s="38"/>
      <c r="D387" s="194" t="s">
        <v>193</v>
      </c>
      <c r="E387" s="38"/>
      <c r="F387" s="195" t="s">
        <v>5253</v>
      </c>
      <c r="G387" s="38"/>
      <c r="H387" s="38"/>
      <c r="I387" s="196"/>
      <c r="J387" s="38"/>
      <c r="K387" s="38"/>
      <c r="L387" s="39"/>
      <c r="M387" s="243"/>
      <c r="N387" s="244"/>
      <c r="O387" s="245"/>
      <c r="P387" s="245"/>
      <c r="Q387" s="245"/>
      <c r="R387" s="245"/>
      <c r="S387" s="245"/>
      <c r="T387" s="246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T387" s="19" t="s">
        <v>193</v>
      </c>
      <c r="AU387" s="19" t="s">
        <v>84</v>
      </c>
    </row>
    <row r="388" s="2" customFormat="1" ht="6.96" customHeight="1">
      <c r="A388" s="38"/>
      <c r="B388" s="60"/>
      <c r="C388" s="61"/>
      <c r="D388" s="61"/>
      <c r="E388" s="61"/>
      <c r="F388" s="61"/>
      <c r="G388" s="61"/>
      <c r="H388" s="61"/>
      <c r="I388" s="61"/>
      <c r="J388" s="61"/>
      <c r="K388" s="61"/>
      <c r="L388" s="39"/>
      <c r="M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</row>
  </sheetData>
  <autoFilter ref="C131:K387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18:H118"/>
    <mergeCell ref="E122:H122"/>
    <mergeCell ref="E120:H120"/>
    <mergeCell ref="E124:H12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115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84</v>
      </c>
    </row>
    <row r="4" s="1" customFormat="1" ht="24.96" customHeight="1">
      <c r="B4" s="22"/>
      <c r="D4" s="23" t="s">
        <v>130</v>
      </c>
      <c r="L4" s="22"/>
      <c r="M4" s="129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30" t="str">
        <f>'Rekapitulace stavby'!K6</f>
        <v>Bytový dům Líbeznice, Martinova 142</v>
      </c>
      <c r="F7" s="32"/>
      <c r="G7" s="32"/>
      <c r="H7" s="32"/>
      <c r="L7" s="22"/>
    </row>
    <row r="8">
      <c r="B8" s="22"/>
      <c r="D8" s="32" t="s">
        <v>131</v>
      </c>
      <c r="L8" s="22"/>
    </row>
    <row r="9" s="1" customFormat="1" ht="16.5" customHeight="1">
      <c r="B9" s="22"/>
      <c r="E9" s="130" t="s">
        <v>4341</v>
      </c>
      <c r="F9" s="1"/>
      <c r="G9" s="1"/>
      <c r="H9" s="1"/>
      <c r="L9" s="22"/>
    </row>
    <row r="10" s="1" customFormat="1" ht="12" customHeight="1">
      <c r="B10" s="22"/>
      <c r="D10" s="32" t="s">
        <v>3886</v>
      </c>
      <c r="L10" s="22"/>
    </row>
    <row r="11" s="2" customFormat="1" ht="16.5" customHeight="1">
      <c r="A11" s="38"/>
      <c r="B11" s="39"/>
      <c r="C11" s="38"/>
      <c r="D11" s="38"/>
      <c r="E11" s="135" t="s">
        <v>4947</v>
      </c>
      <c r="F11" s="38"/>
      <c r="G11" s="38"/>
      <c r="H11" s="38"/>
      <c r="I11" s="38"/>
      <c r="J11" s="38"/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39"/>
      <c r="C12" s="38"/>
      <c r="D12" s="32" t="s">
        <v>4948</v>
      </c>
      <c r="E12" s="38"/>
      <c r="F12" s="38"/>
      <c r="G12" s="38"/>
      <c r="H12" s="38"/>
      <c r="I12" s="38"/>
      <c r="J12" s="38"/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6.5" customHeight="1">
      <c r="A13" s="38"/>
      <c r="B13" s="39"/>
      <c r="C13" s="38"/>
      <c r="D13" s="38"/>
      <c r="E13" s="67" t="s">
        <v>5254</v>
      </c>
      <c r="F13" s="38"/>
      <c r="G13" s="38"/>
      <c r="H13" s="38"/>
      <c r="I13" s="38"/>
      <c r="J13" s="38"/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>
      <c r="A14" s="38"/>
      <c r="B14" s="39"/>
      <c r="C14" s="38"/>
      <c r="D14" s="38"/>
      <c r="E14" s="38"/>
      <c r="F14" s="38"/>
      <c r="G14" s="38"/>
      <c r="H14" s="38"/>
      <c r="I14" s="38"/>
      <c r="J14" s="38"/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2" customHeight="1">
      <c r="A15" s="38"/>
      <c r="B15" s="39"/>
      <c r="C15" s="38"/>
      <c r="D15" s="32" t="s">
        <v>18</v>
      </c>
      <c r="E15" s="38"/>
      <c r="F15" s="27" t="s">
        <v>1</v>
      </c>
      <c r="G15" s="38"/>
      <c r="H15" s="38"/>
      <c r="I15" s="32" t="s">
        <v>19</v>
      </c>
      <c r="J15" s="27" t="s">
        <v>1</v>
      </c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39"/>
      <c r="C16" s="38"/>
      <c r="D16" s="32" t="s">
        <v>20</v>
      </c>
      <c r="E16" s="38"/>
      <c r="F16" s="27" t="s">
        <v>4343</v>
      </c>
      <c r="G16" s="38"/>
      <c r="H16" s="38"/>
      <c r="I16" s="32" t="s">
        <v>22</v>
      </c>
      <c r="J16" s="69" t="str">
        <f>'Rekapitulace stavby'!AN8</f>
        <v>3. 11. 2025</v>
      </c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0.8" customHeight="1">
      <c r="A17" s="38"/>
      <c r="B17" s="39"/>
      <c r="C17" s="38"/>
      <c r="D17" s="38"/>
      <c r="E17" s="38"/>
      <c r="F17" s="38"/>
      <c r="G17" s="38"/>
      <c r="H17" s="38"/>
      <c r="I17" s="38"/>
      <c r="J17" s="38"/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2" customHeight="1">
      <c r="A18" s="38"/>
      <c r="B18" s="39"/>
      <c r="C18" s="38"/>
      <c r="D18" s="32" t="s">
        <v>24</v>
      </c>
      <c r="E18" s="38"/>
      <c r="F18" s="38"/>
      <c r="G18" s="38"/>
      <c r="H18" s="38"/>
      <c r="I18" s="32" t="s">
        <v>25</v>
      </c>
      <c r="J18" s="27" t="s">
        <v>1</v>
      </c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8" customHeight="1">
      <c r="A19" s="38"/>
      <c r="B19" s="39"/>
      <c r="C19" s="38"/>
      <c r="D19" s="38"/>
      <c r="E19" s="27" t="s">
        <v>26</v>
      </c>
      <c r="F19" s="38"/>
      <c r="G19" s="38"/>
      <c r="H19" s="38"/>
      <c r="I19" s="32" t="s">
        <v>27</v>
      </c>
      <c r="J19" s="27" t="s">
        <v>1</v>
      </c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6.96" customHeight="1">
      <c r="A20" s="38"/>
      <c r="B20" s="39"/>
      <c r="C20" s="38"/>
      <c r="D20" s="38"/>
      <c r="E20" s="38"/>
      <c r="F20" s="38"/>
      <c r="G20" s="38"/>
      <c r="H20" s="38"/>
      <c r="I20" s="38"/>
      <c r="J20" s="38"/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2" customHeight="1">
      <c r="A21" s="38"/>
      <c r="B21" s="39"/>
      <c r="C21" s="38"/>
      <c r="D21" s="32" t="s">
        <v>28</v>
      </c>
      <c r="E21" s="38"/>
      <c r="F21" s="38"/>
      <c r="G21" s="38"/>
      <c r="H21" s="38"/>
      <c r="I21" s="32" t="s">
        <v>25</v>
      </c>
      <c r="J21" s="33" t="str">
        <f>'Rekapitulace stavby'!AN13</f>
        <v>Vyplň údaj</v>
      </c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8" customHeight="1">
      <c r="A22" s="38"/>
      <c r="B22" s="39"/>
      <c r="C22" s="38"/>
      <c r="D22" s="38"/>
      <c r="E22" s="33" t="str">
        <f>'Rekapitulace stavby'!E14</f>
        <v>Vyplň údaj</v>
      </c>
      <c r="F22" s="27"/>
      <c r="G22" s="27"/>
      <c r="H22" s="27"/>
      <c r="I22" s="32" t="s">
        <v>27</v>
      </c>
      <c r="J22" s="33" t="str">
        <f>'Rekapitulace stavby'!AN14</f>
        <v>Vyplň údaj</v>
      </c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6.96" customHeight="1">
      <c r="A23" s="38"/>
      <c r="B23" s="39"/>
      <c r="C23" s="38"/>
      <c r="D23" s="38"/>
      <c r="E23" s="38"/>
      <c r="F23" s="38"/>
      <c r="G23" s="38"/>
      <c r="H23" s="38"/>
      <c r="I23" s="38"/>
      <c r="J23" s="38"/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2" customHeight="1">
      <c r="A24" s="38"/>
      <c r="B24" s="39"/>
      <c r="C24" s="38"/>
      <c r="D24" s="32" t="s">
        <v>30</v>
      </c>
      <c r="E24" s="38"/>
      <c r="F24" s="38"/>
      <c r="G24" s="38"/>
      <c r="H24" s="38"/>
      <c r="I24" s="32" t="s">
        <v>25</v>
      </c>
      <c r="J24" s="27" t="s">
        <v>1</v>
      </c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8" customHeight="1">
      <c r="A25" s="38"/>
      <c r="B25" s="39"/>
      <c r="C25" s="38"/>
      <c r="D25" s="38"/>
      <c r="E25" s="27" t="s">
        <v>26</v>
      </c>
      <c r="F25" s="38"/>
      <c r="G25" s="38"/>
      <c r="H25" s="38"/>
      <c r="I25" s="32" t="s">
        <v>27</v>
      </c>
      <c r="J25" s="27" t="s">
        <v>1</v>
      </c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6.96" customHeight="1">
      <c r="A26" s="38"/>
      <c r="B26" s="39"/>
      <c r="C26" s="38"/>
      <c r="D26" s="38"/>
      <c r="E26" s="38"/>
      <c r="F26" s="38"/>
      <c r="G26" s="38"/>
      <c r="H26" s="38"/>
      <c r="I26" s="38"/>
      <c r="J26" s="38"/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12" customHeight="1">
      <c r="A27" s="38"/>
      <c r="B27" s="39"/>
      <c r="C27" s="38"/>
      <c r="D27" s="32" t="s">
        <v>33</v>
      </c>
      <c r="E27" s="38"/>
      <c r="F27" s="38"/>
      <c r="G27" s="38"/>
      <c r="H27" s="38"/>
      <c r="I27" s="32" t="s">
        <v>25</v>
      </c>
      <c r="J27" s="27" t="s">
        <v>1</v>
      </c>
      <c r="K27" s="38"/>
      <c r="L27" s="55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8" customHeight="1">
      <c r="A28" s="38"/>
      <c r="B28" s="39"/>
      <c r="C28" s="38"/>
      <c r="D28" s="38"/>
      <c r="E28" s="27" t="s">
        <v>4344</v>
      </c>
      <c r="F28" s="38"/>
      <c r="G28" s="38"/>
      <c r="H28" s="38"/>
      <c r="I28" s="32" t="s">
        <v>27</v>
      </c>
      <c r="J28" s="27" t="s">
        <v>1</v>
      </c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39"/>
      <c r="C29" s="38"/>
      <c r="D29" s="38"/>
      <c r="E29" s="38"/>
      <c r="F29" s="38"/>
      <c r="G29" s="38"/>
      <c r="H29" s="38"/>
      <c r="I29" s="38"/>
      <c r="J29" s="38"/>
      <c r="K29" s="38"/>
      <c r="L29" s="55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12" customHeight="1">
      <c r="A30" s="38"/>
      <c r="B30" s="39"/>
      <c r="C30" s="38"/>
      <c r="D30" s="32" t="s">
        <v>35</v>
      </c>
      <c r="E30" s="38"/>
      <c r="F30" s="38"/>
      <c r="G30" s="38"/>
      <c r="H30" s="38"/>
      <c r="I30" s="38"/>
      <c r="J30" s="38"/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8" customFormat="1" ht="16.5" customHeight="1">
      <c r="A31" s="131"/>
      <c r="B31" s="132"/>
      <c r="C31" s="131"/>
      <c r="D31" s="131"/>
      <c r="E31" s="36" t="s">
        <v>1</v>
      </c>
      <c r="F31" s="36"/>
      <c r="G31" s="36"/>
      <c r="H31" s="36"/>
      <c r="I31" s="131"/>
      <c r="J31" s="131"/>
      <c r="K31" s="131"/>
      <c r="L31" s="133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</row>
    <row r="32" s="2" customFormat="1" ht="6.96" customHeight="1">
      <c r="A32" s="38"/>
      <c r="B32" s="39"/>
      <c r="C32" s="38"/>
      <c r="D32" s="38"/>
      <c r="E32" s="38"/>
      <c r="F32" s="38"/>
      <c r="G32" s="38"/>
      <c r="H32" s="38"/>
      <c r="I32" s="38"/>
      <c r="J32" s="38"/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39"/>
      <c r="C33" s="38"/>
      <c r="D33" s="90"/>
      <c r="E33" s="90"/>
      <c r="F33" s="90"/>
      <c r="G33" s="90"/>
      <c r="H33" s="90"/>
      <c r="I33" s="90"/>
      <c r="J33" s="90"/>
      <c r="K33" s="90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25.44" customHeight="1">
      <c r="A34" s="38"/>
      <c r="B34" s="39"/>
      <c r="C34" s="38"/>
      <c r="D34" s="134" t="s">
        <v>36</v>
      </c>
      <c r="E34" s="38"/>
      <c r="F34" s="38"/>
      <c r="G34" s="38"/>
      <c r="H34" s="38"/>
      <c r="I34" s="38"/>
      <c r="J34" s="96">
        <f>ROUND(J131, 2)</f>
        <v>0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6.96" customHeight="1">
      <c r="A35" s="38"/>
      <c r="B35" s="39"/>
      <c r="C35" s="38"/>
      <c r="D35" s="90"/>
      <c r="E35" s="90"/>
      <c r="F35" s="90"/>
      <c r="G35" s="90"/>
      <c r="H35" s="90"/>
      <c r="I35" s="90"/>
      <c r="J35" s="90"/>
      <c r="K35" s="90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39"/>
      <c r="C36" s="38"/>
      <c r="D36" s="38"/>
      <c r="E36" s="38"/>
      <c r="F36" s="43" t="s">
        <v>38</v>
      </c>
      <c r="G36" s="38"/>
      <c r="H36" s="38"/>
      <c r="I36" s="43" t="s">
        <v>37</v>
      </c>
      <c r="J36" s="43" t="s">
        <v>39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s="2" customFormat="1" ht="14.4" customHeight="1">
      <c r="A37" s="38"/>
      <c r="B37" s="39"/>
      <c r="C37" s="38"/>
      <c r="D37" s="135" t="s">
        <v>40</v>
      </c>
      <c r="E37" s="32" t="s">
        <v>41</v>
      </c>
      <c r="F37" s="136">
        <f>ROUND((SUM(BE131:BE293)),  2)</f>
        <v>0</v>
      </c>
      <c r="G37" s="38"/>
      <c r="H37" s="38"/>
      <c r="I37" s="137">
        <v>0.20999999999999999</v>
      </c>
      <c r="J37" s="136">
        <f>ROUND(((SUM(BE131:BE293))*I37),  2)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14.4" customHeight="1">
      <c r="A38" s="38"/>
      <c r="B38" s="39"/>
      <c r="C38" s="38"/>
      <c r="D38" s="38"/>
      <c r="E38" s="32" t="s">
        <v>42</v>
      </c>
      <c r="F38" s="136">
        <f>ROUND((SUM(BF131:BF293)),  2)</f>
        <v>0</v>
      </c>
      <c r="G38" s="38"/>
      <c r="H38" s="38"/>
      <c r="I38" s="137">
        <v>0.12</v>
      </c>
      <c r="J38" s="136">
        <f>ROUND(((SUM(BF131:BF293))*I38),  2)</f>
        <v>0</v>
      </c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39"/>
      <c r="C39" s="38"/>
      <c r="D39" s="38"/>
      <c r="E39" s="32" t="s">
        <v>43</v>
      </c>
      <c r="F39" s="136">
        <f>ROUND((SUM(BG131:BG293)),  2)</f>
        <v>0</v>
      </c>
      <c r="G39" s="38"/>
      <c r="H39" s="38"/>
      <c r="I39" s="137">
        <v>0.20999999999999999</v>
      </c>
      <c r="J39" s="136">
        <f>0</f>
        <v>0</v>
      </c>
      <c r="K39" s="38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14.4" customHeight="1">
      <c r="A40" s="38"/>
      <c r="B40" s="39"/>
      <c r="C40" s="38"/>
      <c r="D40" s="38"/>
      <c r="E40" s="32" t="s">
        <v>44</v>
      </c>
      <c r="F40" s="136">
        <f>ROUND((SUM(BH131:BH293)),  2)</f>
        <v>0</v>
      </c>
      <c r="G40" s="38"/>
      <c r="H40" s="38"/>
      <c r="I40" s="137">
        <v>0.12</v>
      </c>
      <c r="J40" s="136">
        <f>0</f>
        <v>0</v>
      </c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2" customFormat="1" ht="14.4" customHeight="1">
      <c r="A41" s="38"/>
      <c r="B41" s="39"/>
      <c r="C41" s="38"/>
      <c r="D41" s="38"/>
      <c r="E41" s="32" t="s">
        <v>45</v>
      </c>
      <c r="F41" s="136">
        <f>ROUND((SUM(BI131:BI293)),  2)</f>
        <v>0</v>
      </c>
      <c r="G41" s="38"/>
      <c r="H41" s="38"/>
      <c r="I41" s="137">
        <v>0</v>
      </c>
      <c r="J41" s="136">
        <f>0</f>
        <v>0</v>
      </c>
      <c r="K41" s="38"/>
      <c r="L41" s="55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6.96" customHeight="1">
      <c r="A42" s="38"/>
      <c r="B42" s="39"/>
      <c r="C42" s="38"/>
      <c r="D42" s="38"/>
      <c r="E42" s="38"/>
      <c r="F42" s="38"/>
      <c r="G42" s="38"/>
      <c r="H42" s="38"/>
      <c r="I42" s="38"/>
      <c r="J42" s="38"/>
      <c r="K42" s="38"/>
      <c r="L42" s="55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2" customFormat="1" ht="25.44" customHeight="1">
      <c r="A43" s="38"/>
      <c r="B43" s="39"/>
      <c r="C43" s="138"/>
      <c r="D43" s="139" t="s">
        <v>46</v>
      </c>
      <c r="E43" s="81"/>
      <c r="F43" s="81"/>
      <c r="G43" s="140" t="s">
        <v>47</v>
      </c>
      <c r="H43" s="141" t="s">
        <v>48</v>
      </c>
      <c r="I43" s="81"/>
      <c r="J43" s="142">
        <f>SUM(J34:J41)</f>
        <v>0</v>
      </c>
      <c r="K43" s="143"/>
      <c r="L43" s="55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</row>
    <row r="44" s="2" customFormat="1" ht="14.4" customHeight="1">
      <c r="A44" s="38"/>
      <c r="B44" s="39"/>
      <c r="C44" s="38"/>
      <c r="D44" s="38"/>
      <c r="E44" s="38"/>
      <c r="F44" s="38"/>
      <c r="G44" s="38"/>
      <c r="H44" s="38"/>
      <c r="I44" s="38"/>
      <c r="J44" s="38"/>
      <c r="K44" s="38"/>
      <c r="L44" s="55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49</v>
      </c>
      <c r="E50" s="57"/>
      <c r="F50" s="57"/>
      <c r="G50" s="56" t="s">
        <v>50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51</v>
      </c>
      <c r="E61" s="41"/>
      <c r="F61" s="144" t="s">
        <v>52</v>
      </c>
      <c r="G61" s="58" t="s">
        <v>51</v>
      </c>
      <c r="H61" s="41"/>
      <c r="I61" s="41"/>
      <c r="J61" s="145" t="s">
        <v>52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53</v>
      </c>
      <c r="E65" s="59"/>
      <c r="F65" s="59"/>
      <c r="G65" s="56" t="s">
        <v>54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51</v>
      </c>
      <c r="E76" s="41"/>
      <c r="F76" s="144" t="s">
        <v>52</v>
      </c>
      <c r="G76" s="58" t="s">
        <v>51</v>
      </c>
      <c r="H76" s="41"/>
      <c r="I76" s="41"/>
      <c r="J76" s="145" t="s">
        <v>52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133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30" t="str">
        <f>E7</f>
        <v>Bytový dům Líbeznice, Martinova 142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2"/>
      <c r="C86" s="32" t="s">
        <v>131</v>
      </c>
      <c r="L86" s="22"/>
    </row>
    <row r="87" s="1" customFormat="1" ht="16.5" customHeight="1">
      <c r="B87" s="22"/>
      <c r="E87" s="130" t="s">
        <v>4341</v>
      </c>
      <c r="F87" s="1"/>
      <c r="G87" s="1"/>
      <c r="H87" s="1"/>
      <c r="L87" s="22"/>
    </row>
    <row r="88" s="1" customFormat="1" ht="12" customHeight="1">
      <c r="B88" s="22"/>
      <c r="C88" s="32" t="s">
        <v>3886</v>
      </c>
      <c r="L88" s="22"/>
    </row>
    <row r="89" s="2" customFormat="1" ht="16.5" customHeight="1">
      <c r="A89" s="38"/>
      <c r="B89" s="39"/>
      <c r="C89" s="38"/>
      <c r="D89" s="38"/>
      <c r="E89" s="135" t="s">
        <v>4947</v>
      </c>
      <c r="F89" s="38"/>
      <c r="G89" s="38"/>
      <c r="H89" s="38"/>
      <c r="I89" s="38"/>
      <c r="J89" s="38"/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12" customHeight="1">
      <c r="A90" s="38"/>
      <c r="B90" s="39"/>
      <c r="C90" s="32" t="s">
        <v>4948</v>
      </c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6.5" customHeight="1">
      <c r="A91" s="38"/>
      <c r="B91" s="39"/>
      <c r="C91" s="38"/>
      <c r="D91" s="38"/>
      <c r="E91" s="67" t="str">
        <f>E13</f>
        <v>b - Nebytové prostory</v>
      </c>
      <c r="F91" s="38"/>
      <c r="G91" s="38"/>
      <c r="H91" s="38"/>
      <c r="I91" s="38"/>
      <c r="J91" s="38"/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38"/>
      <c r="D92" s="38"/>
      <c r="E92" s="38"/>
      <c r="F92" s="38"/>
      <c r="G92" s="38"/>
      <c r="H92" s="38"/>
      <c r="I92" s="38"/>
      <c r="J92" s="38"/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2" customHeight="1">
      <c r="A93" s="38"/>
      <c r="B93" s="39"/>
      <c r="C93" s="32" t="s">
        <v>20</v>
      </c>
      <c r="D93" s="38"/>
      <c r="E93" s="38"/>
      <c r="F93" s="27" t="str">
        <f>F16</f>
        <v>Líbeznice</v>
      </c>
      <c r="G93" s="38"/>
      <c r="H93" s="38"/>
      <c r="I93" s="32" t="s">
        <v>22</v>
      </c>
      <c r="J93" s="69" t="str">
        <f>IF(J16="","",J16)</f>
        <v>3. 11. 2025</v>
      </c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6.96" customHeight="1">
      <c r="A94" s="38"/>
      <c r="B94" s="39"/>
      <c r="C94" s="38"/>
      <c r="D94" s="38"/>
      <c r="E94" s="38"/>
      <c r="F94" s="38"/>
      <c r="G94" s="38"/>
      <c r="H94" s="38"/>
      <c r="I94" s="38"/>
      <c r="J94" s="38"/>
      <c r="K94" s="38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5.15" customHeight="1">
      <c r="A95" s="38"/>
      <c r="B95" s="39"/>
      <c r="C95" s="32" t="s">
        <v>24</v>
      </c>
      <c r="D95" s="38"/>
      <c r="E95" s="38"/>
      <c r="F95" s="27" t="str">
        <f>E19</f>
        <v xml:space="preserve"> </v>
      </c>
      <c r="G95" s="38"/>
      <c r="H95" s="38"/>
      <c r="I95" s="32" t="s">
        <v>30</v>
      </c>
      <c r="J95" s="36" t="str">
        <f>E25</f>
        <v xml:space="preserve"> </v>
      </c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15.15" customHeight="1">
      <c r="A96" s="38"/>
      <c r="B96" s="39"/>
      <c r="C96" s="32" t="s">
        <v>28</v>
      </c>
      <c r="D96" s="38"/>
      <c r="E96" s="38"/>
      <c r="F96" s="27" t="str">
        <f>IF(E22="","",E22)</f>
        <v>Vyplň údaj</v>
      </c>
      <c r="G96" s="38"/>
      <c r="H96" s="38"/>
      <c r="I96" s="32" t="s">
        <v>33</v>
      </c>
      <c r="J96" s="36" t="str">
        <f>E28</f>
        <v>Krajovský</v>
      </c>
      <c r="K96" s="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38"/>
      <c r="D97" s="38"/>
      <c r="E97" s="38"/>
      <c r="F97" s="38"/>
      <c r="G97" s="38"/>
      <c r="H97" s="38"/>
      <c r="I97" s="38"/>
      <c r="J97" s="38"/>
      <c r="K97" s="38"/>
      <c r="L97" s="55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9.28" customHeight="1">
      <c r="A98" s="38"/>
      <c r="B98" s="39"/>
      <c r="C98" s="146" t="s">
        <v>134</v>
      </c>
      <c r="D98" s="138"/>
      <c r="E98" s="138"/>
      <c r="F98" s="138"/>
      <c r="G98" s="138"/>
      <c r="H98" s="138"/>
      <c r="I98" s="138"/>
      <c r="J98" s="147" t="s">
        <v>135</v>
      </c>
      <c r="K98" s="138"/>
      <c r="L98" s="55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</row>
    <row r="99" s="2" customFormat="1" ht="10.32" customHeight="1">
      <c r="A99" s="38"/>
      <c r="B99" s="39"/>
      <c r="C99" s="38"/>
      <c r="D99" s="38"/>
      <c r="E99" s="38"/>
      <c r="F99" s="38"/>
      <c r="G99" s="38"/>
      <c r="H99" s="38"/>
      <c r="I99" s="38"/>
      <c r="J99" s="38"/>
      <c r="K99" s="38"/>
      <c r="L99" s="55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</row>
    <row r="100" s="2" customFormat="1" ht="22.8" customHeight="1">
      <c r="A100" s="38"/>
      <c r="B100" s="39"/>
      <c r="C100" s="148" t="s">
        <v>136</v>
      </c>
      <c r="D100" s="38"/>
      <c r="E100" s="38"/>
      <c r="F100" s="38"/>
      <c r="G100" s="38"/>
      <c r="H100" s="38"/>
      <c r="I100" s="38"/>
      <c r="J100" s="96">
        <f>J131</f>
        <v>0</v>
      </c>
      <c r="K100" s="38"/>
      <c r="L100" s="55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U100" s="19" t="s">
        <v>137</v>
      </c>
    </row>
    <row r="101" s="9" customFormat="1" ht="24.96" customHeight="1">
      <c r="A101" s="9"/>
      <c r="B101" s="149"/>
      <c r="C101" s="9"/>
      <c r="D101" s="150" t="s">
        <v>149</v>
      </c>
      <c r="E101" s="151"/>
      <c r="F101" s="151"/>
      <c r="G101" s="151"/>
      <c r="H101" s="151"/>
      <c r="I101" s="151"/>
      <c r="J101" s="152">
        <f>J132</f>
        <v>0</v>
      </c>
      <c r="K101" s="9"/>
      <c r="L101" s="14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53"/>
      <c r="C102" s="10"/>
      <c r="D102" s="154" t="s">
        <v>4950</v>
      </c>
      <c r="E102" s="155"/>
      <c r="F102" s="155"/>
      <c r="G102" s="155"/>
      <c r="H102" s="155"/>
      <c r="I102" s="155"/>
      <c r="J102" s="156">
        <f>J133</f>
        <v>0</v>
      </c>
      <c r="K102" s="10"/>
      <c r="L102" s="153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49"/>
      <c r="C103" s="9"/>
      <c r="D103" s="150" t="s">
        <v>4952</v>
      </c>
      <c r="E103" s="151"/>
      <c r="F103" s="151"/>
      <c r="G103" s="151"/>
      <c r="H103" s="151"/>
      <c r="I103" s="151"/>
      <c r="J103" s="152">
        <f>J231</f>
        <v>0</v>
      </c>
      <c r="K103" s="9"/>
      <c r="L103" s="14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53"/>
      <c r="C104" s="10"/>
      <c r="D104" s="154" t="s">
        <v>4953</v>
      </c>
      <c r="E104" s="155"/>
      <c r="F104" s="155"/>
      <c r="G104" s="155"/>
      <c r="H104" s="155"/>
      <c r="I104" s="155"/>
      <c r="J104" s="156">
        <f>J232</f>
        <v>0</v>
      </c>
      <c r="K104" s="10"/>
      <c r="L104" s="153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9" customFormat="1" ht="24.96" customHeight="1">
      <c r="A105" s="9"/>
      <c r="B105" s="149"/>
      <c r="C105" s="9"/>
      <c r="D105" s="150" t="s">
        <v>169</v>
      </c>
      <c r="E105" s="151"/>
      <c r="F105" s="151"/>
      <c r="G105" s="151"/>
      <c r="H105" s="151"/>
      <c r="I105" s="151"/>
      <c r="J105" s="152">
        <f>J241</f>
        <v>0</v>
      </c>
      <c r="K105" s="9"/>
      <c r="L105" s="14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9" customFormat="1" ht="24.96" customHeight="1">
      <c r="A106" s="9"/>
      <c r="B106" s="149"/>
      <c r="C106" s="9"/>
      <c r="D106" s="150" t="s">
        <v>4350</v>
      </c>
      <c r="E106" s="151"/>
      <c r="F106" s="151"/>
      <c r="G106" s="151"/>
      <c r="H106" s="151"/>
      <c r="I106" s="151"/>
      <c r="J106" s="152">
        <f>J252</f>
        <v>0</v>
      </c>
      <c r="K106" s="9"/>
      <c r="L106" s="14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10" customFormat="1" ht="19.92" customHeight="1">
      <c r="A107" s="10"/>
      <c r="B107" s="153"/>
      <c r="C107" s="10"/>
      <c r="D107" s="154" t="s">
        <v>4954</v>
      </c>
      <c r="E107" s="155"/>
      <c r="F107" s="155"/>
      <c r="G107" s="155"/>
      <c r="H107" s="155"/>
      <c r="I107" s="155"/>
      <c r="J107" s="156">
        <f>J273</f>
        <v>0</v>
      </c>
      <c r="K107" s="10"/>
      <c r="L107" s="153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2" customFormat="1" ht="21.84" customHeight="1">
      <c r="A108" s="38"/>
      <c r="B108" s="39"/>
      <c r="C108" s="38"/>
      <c r="D108" s="38"/>
      <c r="E108" s="38"/>
      <c r="F108" s="38"/>
      <c r="G108" s="38"/>
      <c r="H108" s="38"/>
      <c r="I108" s="38"/>
      <c r="J108" s="38"/>
      <c r="K108" s="38"/>
      <c r="L108" s="55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6.96" customHeight="1">
      <c r="A109" s="38"/>
      <c r="B109" s="60"/>
      <c r="C109" s="61"/>
      <c r="D109" s="61"/>
      <c r="E109" s="61"/>
      <c r="F109" s="61"/>
      <c r="G109" s="61"/>
      <c r="H109" s="61"/>
      <c r="I109" s="61"/>
      <c r="J109" s="61"/>
      <c r="K109" s="61"/>
      <c r="L109" s="55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3" s="2" customFormat="1" ht="6.96" customHeight="1">
      <c r="A113" s="38"/>
      <c r="B113" s="62"/>
      <c r="C113" s="63"/>
      <c r="D113" s="63"/>
      <c r="E113" s="63"/>
      <c r="F113" s="63"/>
      <c r="G113" s="63"/>
      <c r="H113" s="63"/>
      <c r="I113" s="63"/>
      <c r="J113" s="63"/>
      <c r="K113" s="63"/>
      <c r="L113" s="5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24.96" customHeight="1">
      <c r="A114" s="38"/>
      <c r="B114" s="39"/>
      <c r="C114" s="23" t="s">
        <v>170</v>
      </c>
      <c r="D114" s="38"/>
      <c r="E114" s="38"/>
      <c r="F114" s="38"/>
      <c r="G114" s="38"/>
      <c r="H114" s="38"/>
      <c r="I114" s="38"/>
      <c r="J114" s="38"/>
      <c r="K114" s="38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38"/>
      <c r="D115" s="38"/>
      <c r="E115" s="38"/>
      <c r="F115" s="38"/>
      <c r="G115" s="38"/>
      <c r="H115" s="38"/>
      <c r="I115" s="38"/>
      <c r="J115" s="38"/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16</v>
      </c>
      <c r="D116" s="38"/>
      <c r="E116" s="38"/>
      <c r="F116" s="38"/>
      <c r="G116" s="38"/>
      <c r="H116" s="38"/>
      <c r="I116" s="38"/>
      <c r="J116" s="38"/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38"/>
      <c r="D117" s="38"/>
      <c r="E117" s="130" t="str">
        <f>E7</f>
        <v>Bytový dům Líbeznice, Martinova 142</v>
      </c>
      <c r="F117" s="32"/>
      <c r="G117" s="32"/>
      <c r="H117" s="32"/>
      <c r="I117" s="38"/>
      <c r="J117" s="38"/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1" customFormat="1" ht="12" customHeight="1">
      <c r="B118" s="22"/>
      <c r="C118" s="32" t="s">
        <v>131</v>
      </c>
      <c r="L118" s="22"/>
    </row>
    <row r="119" s="1" customFormat="1" ht="16.5" customHeight="1">
      <c r="B119" s="22"/>
      <c r="E119" s="130" t="s">
        <v>4341</v>
      </c>
      <c r="F119" s="1"/>
      <c r="G119" s="1"/>
      <c r="H119" s="1"/>
      <c r="L119" s="22"/>
    </row>
    <row r="120" s="1" customFormat="1" ht="12" customHeight="1">
      <c r="B120" s="22"/>
      <c r="C120" s="32" t="s">
        <v>3886</v>
      </c>
      <c r="L120" s="22"/>
    </row>
    <row r="121" s="2" customFormat="1" ht="16.5" customHeight="1">
      <c r="A121" s="38"/>
      <c r="B121" s="39"/>
      <c r="C121" s="38"/>
      <c r="D121" s="38"/>
      <c r="E121" s="135" t="s">
        <v>4947</v>
      </c>
      <c r="F121" s="38"/>
      <c r="G121" s="38"/>
      <c r="H121" s="38"/>
      <c r="I121" s="38"/>
      <c r="J121" s="38"/>
      <c r="K121" s="38"/>
      <c r="L121" s="55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2" customHeight="1">
      <c r="A122" s="38"/>
      <c r="B122" s="39"/>
      <c r="C122" s="32" t="s">
        <v>4948</v>
      </c>
      <c r="D122" s="38"/>
      <c r="E122" s="38"/>
      <c r="F122" s="38"/>
      <c r="G122" s="38"/>
      <c r="H122" s="38"/>
      <c r="I122" s="38"/>
      <c r="J122" s="38"/>
      <c r="K122" s="38"/>
      <c r="L122" s="55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6.5" customHeight="1">
      <c r="A123" s="38"/>
      <c r="B123" s="39"/>
      <c r="C123" s="38"/>
      <c r="D123" s="38"/>
      <c r="E123" s="67" t="str">
        <f>E13</f>
        <v>b - Nebytové prostory</v>
      </c>
      <c r="F123" s="38"/>
      <c r="G123" s="38"/>
      <c r="H123" s="38"/>
      <c r="I123" s="38"/>
      <c r="J123" s="38"/>
      <c r="K123" s="38"/>
      <c r="L123" s="55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6.96" customHeight="1">
      <c r="A124" s="38"/>
      <c r="B124" s="39"/>
      <c r="C124" s="38"/>
      <c r="D124" s="38"/>
      <c r="E124" s="38"/>
      <c r="F124" s="38"/>
      <c r="G124" s="38"/>
      <c r="H124" s="38"/>
      <c r="I124" s="38"/>
      <c r="J124" s="38"/>
      <c r="K124" s="38"/>
      <c r="L124" s="55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12" customHeight="1">
      <c r="A125" s="38"/>
      <c r="B125" s="39"/>
      <c r="C125" s="32" t="s">
        <v>20</v>
      </c>
      <c r="D125" s="38"/>
      <c r="E125" s="38"/>
      <c r="F125" s="27" t="str">
        <f>F16</f>
        <v>Líbeznice</v>
      </c>
      <c r="G125" s="38"/>
      <c r="H125" s="38"/>
      <c r="I125" s="32" t="s">
        <v>22</v>
      </c>
      <c r="J125" s="69" t="str">
        <f>IF(J16="","",J16)</f>
        <v>3. 11. 2025</v>
      </c>
      <c r="K125" s="38"/>
      <c r="L125" s="55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6.96" customHeight="1">
      <c r="A126" s="38"/>
      <c r="B126" s="39"/>
      <c r="C126" s="38"/>
      <c r="D126" s="38"/>
      <c r="E126" s="38"/>
      <c r="F126" s="38"/>
      <c r="G126" s="38"/>
      <c r="H126" s="38"/>
      <c r="I126" s="38"/>
      <c r="J126" s="38"/>
      <c r="K126" s="38"/>
      <c r="L126" s="55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15.15" customHeight="1">
      <c r="A127" s="38"/>
      <c r="B127" s="39"/>
      <c r="C127" s="32" t="s">
        <v>24</v>
      </c>
      <c r="D127" s="38"/>
      <c r="E127" s="38"/>
      <c r="F127" s="27" t="str">
        <f>E19</f>
        <v xml:space="preserve"> </v>
      </c>
      <c r="G127" s="38"/>
      <c r="H127" s="38"/>
      <c r="I127" s="32" t="s">
        <v>30</v>
      </c>
      <c r="J127" s="36" t="str">
        <f>E25</f>
        <v xml:space="preserve"> </v>
      </c>
      <c r="K127" s="38"/>
      <c r="L127" s="55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2" customFormat="1" ht="15.15" customHeight="1">
      <c r="A128" s="38"/>
      <c r="B128" s="39"/>
      <c r="C128" s="32" t="s">
        <v>28</v>
      </c>
      <c r="D128" s="38"/>
      <c r="E128" s="38"/>
      <c r="F128" s="27" t="str">
        <f>IF(E22="","",E22)</f>
        <v>Vyplň údaj</v>
      </c>
      <c r="G128" s="38"/>
      <c r="H128" s="38"/>
      <c r="I128" s="32" t="s">
        <v>33</v>
      </c>
      <c r="J128" s="36" t="str">
        <f>E28</f>
        <v>Krajovský</v>
      </c>
      <c r="K128" s="38"/>
      <c r="L128" s="55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2" customFormat="1" ht="10.32" customHeight="1">
      <c r="A129" s="38"/>
      <c r="B129" s="39"/>
      <c r="C129" s="38"/>
      <c r="D129" s="38"/>
      <c r="E129" s="38"/>
      <c r="F129" s="38"/>
      <c r="G129" s="38"/>
      <c r="H129" s="38"/>
      <c r="I129" s="38"/>
      <c r="J129" s="38"/>
      <c r="K129" s="38"/>
      <c r="L129" s="55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="11" customFormat="1" ht="29.28" customHeight="1">
      <c r="A130" s="157"/>
      <c r="B130" s="158"/>
      <c r="C130" s="159" t="s">
        <v>171</v>
      </c>
      <c r="D130" s="160" t="s">
        <v>61</v>
      </c>
      <c r="E130" s="160" t="s">
        <v>57</v>
      </c>
      <c r="F130" s="160" t="s">
        <v>58</v>
      </c>
      <c r="G130" s="160" t="s">
        <v>172</v>
      </c>
      <c r="H130" s="160" t="s">
        <v>173</v>
      </c>
      <c r="I130" s="160" t="s">
        <v>174</v>
      </c>
      <c r="J130" s="160" t="s">
        <v>135</v>
      </c>
      <c r="K130" s="161" t="s">
        <v>175</v>
      </c>
      <c r="L130" s="162"/>
      <c r="M130" s="86" t="s">
        <v>1</v>
      </c>
      <c r="N130" s="87" t="s">
        <v>40</v>
      </c>
      <c r="O130" s="87" t="s">
        <v>176</v>
      </c>
      <c r="P130" s="87" t="s">
        <v>177</v>
      </c>
      <c r="Q130" s="87" t="s">
        <v>178</v>
      </c>
      <c r="R130" s="87" t="s">
        <v>179</v>
      </c>
      <c r="S130" s="87" t="s">
        <v>180</v>
      </c>
      <c r="T130" s="88" t="s">
        <v>181</v>
      </c>
      <c r="U130" s="157"/>
      <c r="V130" s="157"/>
      <c r="W130" s="157"/>
      <c r="X130" s="157"/>
      <c r="Y130" s="157"/>
      <c r="Z130" s="157"/>
      <c r="AA130" s="157"/>
      <c r="AB130" s="157"/>
      <c r="AC130" s="157"/>
      <c r="AD130" s="157"/>
      <c r="AE130" s="157"/>
    </row>
    <row r="131" s="2" customFormat="1" ht="22.8" customHeight="1">
      <c r="A131" s="38"/>
      <c r="B131" s="39"/>
      <c r="C131" s="93" t="s">
        <v>182</v>
      </c>
      <c r="D131" s="38"/>
      <c r="E131" s="38"/>
      <c r="F131" s="38"/>
      <c r="G131" s="38"/>
      <c r="H131" s="38"/>
      <c r="I131" s="38"/>
      <c r="J131" s="163">
        <f>BK131</f>
        <v>0</v>
      </c>
      <c r="K131" s="38"/>
      <c r="L131" s="39"/>
      <c r="M131" s="89"/>
      <c r="N131" s="73"/>
      <c r="O131" s="90"/>
      <c r="P131" s="164">
        <f>P132+P231+P241+P252</f>
        <v>0</v>
      </c>
      <c r="Q131" s="90"/>
      <c r="R131" s="164">
        <f>R132+R231+R241+R252</f>
        <v>0.22666000000000003</v>
      </c>
      <c r="S131" s="90"/>
      <c r="T131" s="165">
        <f>T132+T231+T241+T252</f>
        <v>0.6329999999999999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9" t="s">
        <v>75</v>
      </c>
      <c r="AU131" s="19" t="s">
        <v>137</v>
      </c>
      <c r="BK131" s="166">
        <f>BK132+BK231+BK241+BK252</f>
        <v>0</v>
      </c>
    </row>
    <row r="132" s="12" customFormat="1" ht="25.92" customHeight="1">
      <c r="A132" s="12"/>
      <c r="B132" s="167"/>
      <c r="C132" s="12"/>
      <c r="D132" s="168" t="s">
        <v>75</v>
      </c>
      <c r="E132" s="169" t="s">
        <v>1787</v>
      </c>
      <c r="F132" s="169" t="s">
        <v>1788</v>
      </c>
      <c r="G132" s="12"/>
      <c r="H132" s="12"/>
      <c r="I132" s="170"/>
      <c r="J132" s="171">
        <f>BK132</f>
        <v>0</v>
      </c>
      <c r="K132" s="12"/>
      <c r="L132" s="167"/>
      <c r="M132" s="172"/>
      <c r="N132" s="173"/>
      <c r="O132" s="173"/>
      <c r="P132" s="174">
        <f>P133</f>
        <v>0</v>
      </c>
      <c r="Q132" s="173"/>
      <c r="R132" s="174">
        <f>R133</f>
        <v>0.17716000000000001</v>
      </c>
      <c r="S132" s="173"/>
      <c r="T132" s="175">
        <f>T133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168" t="s">
        <v>92</v>
      </c>
      <c r="AT132" s="176" t="s">
        <v>75</v>
      </c>
      <c r="AU132" s="176" t="s">
        <v>76</v>
      </c>
      <c r="AY132" s="168" t="s">
        <v>185</v>
      </c>
      <c r="BK132" s="177">
        <f>BK133</f>
        <v>0</v>
      </c>
    </row>
    <row r="133" s="12" customFormat="1" ht="22.8" customHeight="1">
      <c r="A133" s="12"/>
      <c r="B133" s="167"/>
      <c r="C133" s="12"/>
      <c r="D133" s="168" t="s">
        <v>75</v>
      </c>
      <c r="E133" s="178" t="s">
        <v>4955</v>
      </c>
      <c r="F133" s="178" t="s">
        <v>4956</v>
      </c>
      <c r="G133" s="12"/>
      <c r="H133" s="12"/>
      <c r="I133" s="170"/>
      <c r="J133" s="179">
        <f>BK133</f>
        <v>0</v>
      </c>
      <c r="K133" s="12"/>
      <c r="L133" s="167"/>
      <c r="M133" s="172"/>
      <c r="N133" s="173"/>
      <c r="O133" s="173"/>
      <c r="P133" s="174">
        <f>SUM(P134:P230)</f>
        <v>0</v>
      </c>
      <c r="Q133" s="173"/>
      <c r="R133" s="174">
        <f>SUM(R134:R230)</f>
        <v>0.17716000000000001</v>
      </c>
      <c r="S133" s="173"/>
      <c r="T133" s="175">
        <f>SUM(T134:T230)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168" t="s">
        <v>92</v>
      </c>
      <c r="AT133" s="176" t="s">
        <v>75</v>
      </c>
      <c r="AU133" s="176" t="s">
        <v>84</v>
      </c>
      <c r="AY133" s="168" t="s">
        <v>185</v>
      </c>
      <c r="BK133" s="177">
        <f>SUM(BK134:BK230)</f>
        <v>0</v>
      </c>
    </row>
    <row r="134" s="2" customFormat="1" ht="24.15" customHeight="1">
      <c r="A134" s="38"/>
      <c r="B134" s="180"/>
      <c r="C134" s="181" t="s">
        <v>84</v>
      </c>
      <c r="D134" s="181" t="s">
        <v>187</v>
      </c>
      <c r="E134" s="182" t="s">
        <v>4957</v>
      </c>
      <c r="F134" s="183" t="s">
        <v>4958</v>
      </c>
      <c r="G134" s="184" t="s">
        <v>584</v>
      </c>
      <c r="H134" s="185">
        <v>1870</v>
      </c>
      <c r="I134" s="186"/>
      <c r="J134" s="187">
        <f>ROUND(I134*H134,2)</f>
        <v>0</v>
      </c>
      <c r="K134" s="183" t="s">
        <v>1</v>
      </c>
      <c r="L134" s="39"/>
      <c r="M134" s="188" t="s">
        <v>1</v>
      </c>
      <c r="N134" s="189" t="s">
        <v>42</v>
      </c>
      <c r="O134" s="77"/>
      <c r="P134" s="190">
        <f>O134*H134</f>
        <v>0</v>
      </c>
      <c r="Q134" s="190">
        <v>0</v>
      </c>
      <c r="R134" s="190">
        <f>Q134*H134</f>
        <v>0</v>
      </c>
      <c r="S134" s="190">
        <v>0</v>
      </c>
      <c r="T134" s="191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192" t="s">
        <v>301</v>
      </c>
      <c r="AT134" s="192" t="s">
        <v>187</v>
      </c>
      <c r="AU134" s="192" t="s">
        <v>92</v>
      </c>
      <c r="AY134" s="19" t="s">
        <v>185</v>
      </c>
      <c r="BE134" s="193">
        <f>IF(N134="základní",J134,0)</f>
        <v>0</v>
      </c>
      <c r="BF134" s="193">
        <f>IF(N134="snížená",J134,0)</f>
        <v>0</v>
      </c>
      <c r="BG134" s="193">
        <f>IF(N134="zákl. přenesená",J134,0)</f>
        <v>0</v>
      </c>
      <c r="BH134" s="193">
        <f>IF(N134="sníž. přenesená",J134,0)</f>
        <v>0</v>
      </c>
      <c r="BI134" s="193">
        <f>IF(N134="nulová",J134,0)</f>
        <v>0</v>
      </c>
      <c r="BJ134" s="19" t="s">
        <v>92</v>
      </c>
      <c r="BK134" s="193">
        <f>ROUND(I134*H134,2)</f>
        <v>0</v>
      </c>
      <c r="BL134" s="19" t="s">
        <v>301</v>
      </c>
      <c r="BM134" s="192" t="s">
        <v>5255</v>
      </c>
    </row>
    <row r="135" s="2" customFormat="1">
      <c r="A135" s="38"/>
      <c r="B135" s="39"/>
      <c r="C135" s="38"/>
      <c r="D135" s="194" t="s">
        <v>193</v>
      </c>
      <c r="E135" s="38"/>
      <c r="F135" s="195" t="s">
        <v>4958</v>
      </c>
      <c r="G135" s="38"/>
      <c r="H135" s="38"/>
      <c r="I135" s="196"/>
      <c r="J135" s="38"/>
      <c r="K135" s="38"/>
      <c r="L135" s="39"/>
      <c r="M135" s="197"/>
      <c r="N135" s="198"/>
      <c r="O135" s="77"/>
      <c r="P135" s="77"/>
      <c r="Q135" s="77"/>
      <c r="R135" s="77"/>
      <c r="S135" s="77"/>
      <c r="T135" s="7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9" t="s">
        <v>193</v>
      </c>
      <c r="AU135" s="19" t="s">
        <v>92</v>
      </c>
    </row>
    <row r="136" s="13" customFormat="1">
      <c r="A136" s="13"/>
      <c r="B136" s="199"/>
      <c r="C136" s="13"/>
      <c r="D136" s="194" t="s">
        <v>194</v>
      </c>
      <c r="E136" s="200" t="s">
        <v>1</v>
      </c>
      <c r="F136" s="201" t="s">
        <v>5256</v>
      </c>
      <c r="G136" s="13"/>
      <c r="H136" s="202">
        <v>1870</v>
      </c>
      <c r="I136" s="203"/>
      <c r="J136" s="13"/>
      <c r="K136" s="13"/>
      <c r="L136" s="199"/>
      <c r="M136" s="204"/>
      <c r="N136" s="205"/>
      <c r="O136" s="205"/>
      <c r="P136" s="205"/>
      <c r="Q136" s="205"/>
      <c r="R136" s="205"/>
      <c r="S136" s="205"/>
      <c r="T136" s="206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00" t="s">
        <v>194</v>
      </c>
      <c r="AU136" s="200" t="s">
        <v>92</v>
      </c>
      <c r="AV136" s="13" t="s">
        <v>92</v>
      </c>
      <c r="AW136" s="13" t="s">
        <v>32</v>
      </c>
      <c r="AX136" s="13" t="s">
        <v>76</v>
      </c>
      <c r="AY136" s="200" t="s">
        <v>185</v>
      </c>
    </row>
    <row r="137" s="15" customFormat="1">
      <c r="A137" s="15"/>
      <c r="B137" s="226"/>
      <c r="C137" s="15"/>
      <c r="D137" s="194" t="s">
        <v>194</v>
      </c>
      <c r="E137" s="227" t="s">
        <v>1</v>
      </c>
      <c r="F137" s="228" t="s">
        <v>276</v>
      </c>
      <c r="G137" s="15"/>
      <c r="H137" s="229">
        <v>1870</v>
      </c>
      <c r="I137" s="230"/>
      <c r="J137" s="15"/>
      <c r="K137" s="15"/>
      <c r="L137" s="226"/>
      <c r="M137" s="231"/>
      <c r="N137" s="232"/>
      <c r="O137" s="232"/>
      <c r="P137" s="232"/>
      <c r="Q137" s="232"/>
      <c r="R137" s="232"/>
      <c r="S137" s="232"/>
      <c r="T137" s="233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T137" s="227" t="s">
        <v>194</v>
      </c>
      <c r="AU137" s="227" t="s">
        <v>92</v>
      </c>
      <c r="AV137" s="15" t="s">
        <v>191</v>
      </c>
      <c r="AW137" s="15" t="s">
        <v>32</v>
      </c>
      <c r="AX137" s="15" t="s">
        <v>84</v>
      </c>
      <c r="AY137" s="227" t="s">
        <v>185</v>
      </c>
    </row>
    <row r="138" s="2" customFormat="1" ht="16.5" customHeight="1">
      <c r="A138" s="38"/>
      <c r="B138" s="180"/>
      <c r="C138" s="209" t="s">
        <v>92</v>
      </c>
      <c r="D138" s="209" t="s">
        <v>240</v>
      </c>
      <c r="E138" s="210" t="s">
        <v>4600</v>
      </c>
      <c r="F138" s="211" t="s">
        <v>4967</v>
      </c>
      <c r="G138" s="212" t="s">
        <v>584</v>
      </c>
      <c r="H138" s="213">
        <v>100</v>
      </c>
      <c r="I138" s="214"/>
      <c r="J138" s="215">
        <f>ROUND(I138*H138,2)</f>
        <v>0</v>
      </c>
      <c r="K138" s="211" t="s">
        <v>1</v>
      </c>
      <c r="L138" s="216"/>
      <c r="M138" s="217" t="s">
        <v>1</v>
      </c>
      <c r="N138" s="218" t="s">
        <v>42</v>
      </c>
      <c r="O138" s="77"/>
      <c r="P138" s="190">
        <f>O138*H138</f>
        <v>0</v>
      </c>
      <c r="Q138" s="190">
        <v>0</v>
      </c>
      <c r="R138" s="190">
        <f>Q138*H138</f>
        <v>0</v>
      </c>
      <c r="S138" s="190">
        <v>0</v>
      </c>
      <c r="T138" s="191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192" t="s">
        <v>414</v>
      </c>
      <c r="AT138" s="192" t="s">
        <v>240</v>
      </c>
      <c r="AU138" s="192" t="s">
        <v>92</v>
      </c>
      <c r="AY138" s="19" t="s">
        <v>185</v>
      </c>
      <c r="BE138" s="193">
        <f>IF(N138="základní",J138,0)</f>
        <v>0</v>
      </c>
      <c r="BF138" s="193">
        <f>IF(N138="snížená",J138,0)</f>
        <v>0</v>
      </c>
      <c r="BG138" s="193">
        <f>IF(N138="zákl. přenesená",J138,0)</f>
        <v>0</v>
      </c>
      <c r="BH138" s="193">
        <f>IF(N138="sníž. přenesená",J138,0)</f>
        <v>0</v>
      </c>
      <c r="BI138" s="193">
        <f>IF(N138="nulová",J138,0)</f>
        <v>0</v>
      </c>
      <c r="BJ138" s="19" t="s">
        <v>92</v>
      </c>
      <c r="BK138" s="193">
        <f>ROUND(I138*H138,2)</f>
        <v>0</v>
      </c>
      <c r="BL138" s="19" t="s">
        <v>301</v>
      </c>
      <c r="BM138" s="192" t="s">
        <v>5257</v>
      </c>
    </row>
    <row r="139" s="2" customFormat="1">
      <c r="A139" s="38"/>
      <c r="B139" s="39"/>
      <c r="C139" s="38"/>
      <c r="D139" s="194" t="s">
        <v>193</v>
      </c>
      <c r="E139" s="38"/>
      <c r="F139" s="195" t="s">
        <v>4967</v>
      </c>
      <c r="G139" s="38"/>
      <c r="H139" s="38"/>
      <c r="I139" s="196"/>
      <c r="J139" s="38"/>
      <c r="K139" s="38"/>
      <c r="L139" s="39"/>
      <c r="M139" s="197"/>
      <c r="N139" s="198"/>
      <c r="O139" s="77"/>
      <c r="P139" s="77"/>
      <c r="Q139" s="77"/>
      <c r="R139" s="77"/>
      <c r="S139" s="77"/>
      <c r="T139" s="7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9" t="s">
        <v>193</v>
      </c>
      <c r="AU139" s="19" t="s">
        <v>92</v>
      </c>
    </row>
    <row r="140" s="2" customFormat="1" ht="16.5" customHeight="1">
      <c r="A140" s="38"/>
      <c r="B140" s="180"/>
      <c r="C140" s="209" t="s">
        <v>111</v>
      </c>
      <c r="D140" s="209" t="s">
        <v>240</v>
      </c>
      <c r="E140" s="210" t="s">
        <v>4603</v>
      </c>
      <c r="F140" s="211" t="s">
        <v>4970</v>
      </c>
      <c r="G140" s="212" t="s">
        <v>584</v>
      </c>
      <c r="H140" s="213">
        <v>50</v>
      </c>
      <c r="I140" s="214"/>
      <c r="J140" s="215">
        <f>ROUND(I140*H140,2)</f>
        <v>0</v>
      </c>
      <c r="K140" s="211" t="s">
        <v>1</v>
      </c>
      <c r="L140" s="216"/>
      <c r="M140" s="217" t="s">
        <v>1</v>
      </c>
      <c r="N140" s="218" t="s">
        <v>42</v>
      </c>
      <c r="O140" s="77"/>
      <c r="P140" s="190">
        <f>O140*H140</f>
        <v>0</v>
      </c>
      <c r="Q140" s="190">
        <v>0</v>
      </c>
      <c r="R140" s="190">
        <f>Q140*H140</f>
        <v>0</v>
      </c>
      <c r="S140" s="190">
        <v>0</v>
      </c>
      <c r="T140" s="191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192" t="s">
        <v>414</v>
      </c>
      <c r="AT140" s="192" t="s">
        <v>240</v>
      </c>
      <c r="AU140" s="192" t="s">
        <v>92</v>
      </c>
      <c r="AY140" s="19" t="s">
        <v>185</v>
      </c>
      <c r="BE140" s="193">
        <f>IF(N140="základní",J140,0)</f>
        <v>0</v>
      </c>
      <c r="BF140" s="193">
        <f>IF(N140="snížená",J140,0)</f>
        <v>0</v>
      </c>
      <c r="BG140" s="193">
        <f>IF(N140="zákl. přenesená",J140,0)</f>
        <v>0</v>
      </c>
      <c r="BH140" s="193">
        <f>IF(N140="sníž. přenesená",J140,0)</f>
        <v>0</v>
      </c>
      <c r="BI140" s="193">
        <f>IF(N140="nulová",J140,0)</f>
        <v>0</v>
      </c>
      <c r="BJ140" s="19" t="s">
        <v>92</v>
      </c>
      <c r="BK140" s="193">
        <f>ROUND(I140*H140,2)</f>
        <v>0</v>
      </c>
      <c r="BL140" s="19" t="s">
        <v>301</v>
      </c>
      <c r="BM140" s="192" t="s">
        <v>5258</v>
      </c>
    </row>
    <row r="141" s="2" customFormat="1">
      <c r="A141" s="38"/>
      <c r="B141" s="39"/>
      <c r="C141" s="38"/>
      <c r="D141" s="194" t="s">
        <v>193</v>
      </c>
      <c r="E141" s="38"/>
      <c r="F141" s="195" t="s">
        <v>4970</v>
      </c>
      <c r="G141" s="38"/>
      <c r="H141" s="38"/>
      <c r="I141" s="196"/>
      <c r="J141" s="38"/>
      <c r="K141" s="38"/>
      <c r="L141" s="39"/>
      <c r="M141" s="197"/>
      <c r="N141" s="198"/>
      <c r="O141" s="77"/>
      <c r="P141" s="77"/>
      <c r="Q141" s="77"/>
      <c r="R141" s="77"/>
      <c r="S141" s="77"/>
      <c r="T141" s="7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9" t="s">
        <v>193</v>
      </c>
      <c r="AU141" s="19" t="s">
        <v>92</v>
      </c>
    </row>
    <row r="142" s="2" customFormat="1" ht="16.5" customHeight="1">
      <c r="A142" s="38"/>
      <c r="B142" s="180"/>
      <c r="C142" s="209" t="s">
        <v>191</v>
      </c>
      <c r="D142" s="209" t="s">
        <v>240</v>
      </c>
      <c r="E142" s="210" t="s">
        <v>4685</v>
      </c>
      <c r="F142" s="211" t="s">
        <v>4973</v>
      </c>
      <c r="G142" s="212" t="s">
        <v>584</v>
      </c>
      <c r="H142" s="213">
        <v>150</v>
      </c>
      <c r="I142" s="214"/>
      <c r="J142" s="215">
        <f>ROUND(I142*H142,2)</f>
        <v>0</v>
      </c>
      <c r="K142" s="211" t="s">
        <v>1</v>
      </c>
      <c r="L142" s="216"/>
      <c r="M142" s="217" t="s">
        <v>1</v>
      </c>
      <c r="N142" s="218" t="s">
        <v>42</v>
      </c>
      <c r="O142" s="77"/>
      <c r="P142" s="190">
        <f>O142*H142</f>
        <v>0</v>
      </c>
      <c r="Q142" s="190">
        <v>0</v>
      </c>
      <c r="R142" s="190">
        <f>Q142*H142</f>
        <v>0</v>
      </c>
      <c r="S142" s="190">
        <v>0</v>
      </c>
      <c r="T142" s="191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192" t="s">
        <v>414</v>
      </c>
      <c r="AT142" s="192" t="s">
        <v>240</v>
      </c>
      <c r="AU142" s="192" t="s">
        <v>92</v>
      </c>
      <c r="AY142" s="19" t="s">
        <v>185</v>
      </c>
      <c r="BE142" s="193">
        <f>IF(N142="základní",J142,0)</f>
        <v>0</v>
      </c>
      <c r="BF142" s="193">
        <f>IF(N142="snížená",J142,0)</f>
        <v>0</v>
      </c>
      <c r="BG142" s="193">
        <f>IF(N142="zákl. přenesená",J142,0)</f>
        <v>0</v>
      </c>
      <c r="BH142" s="193">
        <f>IF(N142="sníž. přenesená",J142,0)</f>
        <v>0</v>
      </c>
      <c r="BI142" s="193">
        <f>IF(N142="nulová",J142,0)</f>
        <v>0</v>
      </c>
      <c r="BJ142" s="19" t="s">
        <v>92</v>
      </c>
      <c r="BK142" s="193">
        <f>ROUND(I142*H142,2)</f>
        <v>0</v>
      </c>
      <c r="BL142" s="19" t="s">
        <v>301</v>
      </c>
      <c r="BM142" s="192" t="s">
        <v>5259</v>
      </c>
    </row>
    <row r="143" s="2" customFormat="1">
      <c r="A143" s="38"/>
      <c r="B143" s="39"/>
      <c r="C143" s="38"/>
      <c r="D143" s="194" t="s">
        <v>193</v>
      </c>
      <c r="E143" s="38"/>
      <c r="F143" s="195" t="s">
        <v>4973</v>
      </c>
      <c r="G143" s="38"/>
      <c r="H143" s="38"/>
      <c r="I143" s="196"/>
      <c r="J143" s="38"/>
      <c r="K143" s="38"/>
      <c r="L143" s="39"/>
      <c r="M143" s="197"/>
      <c r="N143" s="198"/>
      <c r="O143" s="77"/>
      <c r="P143" s="77"/>
      <c r="Q143" s="77"/>
      <c r="R143" s="77"/>
      <c r="S143" s="77"/>
      <c r="T143" s="7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9" t="s">
        <v>193</v>
      </c>
      <c r="AU143" s="19" t="s">
        <v>92</v>
      </c>
    </row>
    <row r="144" s="2" customFormat="1" ht="16.5" customHeight="1">
      <c r="A144" s="38"/>
      <c r="B144" s="180"/>
      <c r="C144" s="209" t="s">
        <v>211</v>
      </c>
      <c r="D144" s="209" t="s">
        <v>240</v>
      </c>
      <c r="E144" s="210" t="s">
        <v>4609</v>
      </c>
      <c r="F144" s="211" t="s">
        <v>4975</v>
      </c>
      <c r="G144" s="212" t="s">
        <v>584</v>
      </c>
      <c r="H144" s="213">
        <v>200</v>
      </c>
      <c r="I144" s="214"/>
      <c r="J144" s="215">
        <f>ROUND(I144*H144,2)</f>
        <v>0</v>
      </c>
      <c r="K144" s="211" t="s">
        <v>1</v>
      </c>
      <c r="L144" s="216"/>
      <c r="M144" s="217" t="s">
        <v>1</v>
      </c>
      <c r="N144" s="218" t="s">
        <v>42</v>
      </c>
      <c r="O144" s="77"/>
      <c r="P144" s="190">
        <f>O144*H144</f>
        <v>0</v>
      </c>
      <c r="Q144" s="190">
        <v>0</v>
      </c>
      <c r="R144" s="190">
        <f>Q144*H144</f>
        <v>0</v>
      </c>
      <c r="S144" s="190">
        <v>0</v>
      </c>
      <c r="T144" s="191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192" t="s">
        <v>414</v>
      </c>
      <c r="AT144" s="192" t="s">
        <v>240</v>
      </c>
      <c r="AU144" s="192" t="s">
        <v>92</v>
      </c>
      <c r="AY144" s="19" t="s">
        <v>185</v>
      </c>
      <c r="BE144" s="193">
        <f>IF(N144="základní",J144,0)</f>
        <v>0</v>
      </c>
      <c r="BF144" s="193">
        <f>IF(N144="snížená",J144,0)</f>
        <v>0</v>
      </c>
      <c r="BG144" s="193">
        <f>IF(N144="zákl. přenesená",J144,0)</f>
        <v>0</v>
      </c>
      <c r="BH144" s="193">
        <f>IF(N144="sníž. přenesená",J144,0)</f>
        <v>0</v>
      </c>
      <c r="BI144" s="193">
        <f>IF(N144="nulová",J144,0)</f>
        <v>0</v>
      </c>
      <c r="BJ144" s="19" t="s">
        <v>92</v>
      </c>
      <c r="BK144" s="193">
        <f>ROUND(I144*H144,2)</f>
        <v>0</v>
      </c>
      <c r="BL144" s="19" t="s">
        <v>301</v>
      </c>
      <c r="BM144" s="192" t="s">
        <v>5260</v>
      </c>
    </row>
    <row r="145" s="2" customFormat="1">
      <c r="A145" s="38"/>
      <c r="B145" s="39"/>
      <c r="C145" s="38"/>
      <c r="D145" s="194" t="s">
        <v>193</v>
      </c>
      <c r="E145" s="38"/>
      <c r="F145" s="195" t="s">
        <v>4975</v>
      </c>
      <c r="G145" s="38"/>
      <c r="H145" s="38"/>
      <c r="I145" s="196"/>
      <c r="J145" s="38"/>
      <c r="K145" s="38"/>
      <c r="L145" s="39"/>
      <c r="M145" s="197"/>
      <c r="N145" s="198"/>
      <c r="O145" s="77"/>
      <c r="P145" s="77"/>
      <c r="Q145" s="77"/>
      <c r="R145" s="77"/>
      <c r="S145" s="77"/>
      <c r="T145" s="7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9" t="s">
        <v>193</v>
      </c>
      <c r="AU145" s="19" t="s">
        <v>92</v>
      </c>
    </row>
    <row r="146" s="2" customFormat="1" ht="16.5" customHeight="1">
      <c r="A146" s="38"/>
      <c r="B146" s="180"/>
      <c r="C146" s="209" t="s">
        <v>217</v>
      </c>
      <c r="D146" s="209" t="s">
        <v>240</v>
      </c>
      <c r="E146" s="210" t="s">
        <v>4576</v>
      </c>
      <c r="F146" s="211" t="s">
        <v>4978</v>
      </c>
      <c r="G146" s="212" t="s">
        <v>584</v>
      </c>
      <c r="H146" s="213">
        <v>250</v>
      </c>
      <c r="I146" s="214"/>
      <c r="J146" s="215">
        <f>ROUND(I146*H146,2)</f>
        <v>0</v>
      </c>
      <c r="K146" s="211" t="s">
        <v>1</v>
      </c>
      <c r="L146" s="216"/>
      <c r="M146" s="217" t="s">
        <v>1</v>
      </c>
      <c r="N146" s="218" t="s">
        <v>42</v>
      </c>
      <c r="O146" s="77"/>
      <c r="P146" s="190">
        <f>O146*H146</f>
        <v>0</v>
      </c>
      <c r="Q146" s="190">
        <v>0</v>
      </c>
      <c r="R146" s="190">
        <f>Q146*H146</f>
        <v>0</v>
      </c>
      <c r="S146" s="190">
        <v>0</v>
      </c>
      <c r="T146" s="191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192" t="s">
        <v>414</v>
      </c>
      <c r="AT146" s="192" t="s">
        <v>240</v>
      </c>
      <c r="AU146" s="192" t="s">
        <v>92</v>
      </c>
      <c r="AY146" s="19" t="s">
        <v>185</v>
      </c>
      <c r="BE146" s="193">
        <f>IF(N146="základní",J146,0)</f>
        <v>0</v>
      </c>
      <c r="BF146" s="193">
        <f>IF(N146="snížená",J146,0)</f>
        <v>0</v>
      </c>
      <c r="BG146" s="193">
        <f>IF(N146="zákl. přenesená",J146,0)</f>
        <v>0</v>
      </c>
      <c r="BH146" s="193">
        <f>IF(N146="sníž. přenesená",J146,0)</f>
        <v>0</v>
      </c>
      <c r="BI146" s="193">
        <f>IF(N146="nulová",J146,0)</f>
        <v>0</v>
      </c>
      <c r="BJ146" s="19" t="s">
        <v>92</v>
      </c>
      <c r="BK146" s="193">
        <f>ROUND(I146*H146,2)</f>
        <v>0</v>
      </c>
      <c r="BL146" s="19" t="s">
        <v>301</v>
      </c>
      <c r="BM146" s="192" t="s">
        <v>5261</v>
      </c>
    </row>
    <row r="147" s="2" customFormat="1">
      <c r="A147" s="38"/>
      <c r="B147" s="39"/>
      <c r="C147" s="38"/>
      <c r="D147" s="194" t="s">
        <v>193</v>
      </c>
      <c r="E147" s="38"/>
      <c r="F147" s="195" t="s">
        <v>4978</v>
      </c>
      <c r="G147" s="38"/>
      <c r="H147" s="38"/>
      <c r="I147" s="196"/>
      <c r="J147" s="38"/>
      <c r="K147" s="38"/>
      <c r="L147" s="39"/>
      <c r="M147" s="197"/>
      <c r="N147" s="198"/>
      <c r="O147" s="77"/>
      <c r="P147" s="77"/>
      <c r="Q147" s="77"/>
      <c r="R147" s="77"/>
      <c r="S147" s="77"/>
      <c r="T147" s="7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9" t="s">
        <v>193</v>
      </c>
      <c r="AU147" s="19" t="s">
        <v>92</v>
      </c>
    </row>
    <row r="148" s="2" customFormat="1" ht="24.15" customHeight="1">
      <c r="A148" s="38"/>
      <c r="B148" s="180"/>
      <c r="C148" s="209" t="s">
        <v>222</v>
      </c>
      <c r="D148" s="209" t="s">
        <v>240</v>
      </c>
      <c r="E148" s="210" t="s">
        <v>4981</v>
      </c>
      <c r="F148" s="211" t="s">
        <v>4982</v>
      </c>
      <c r="G148" s="212" t="s">
        <v>4983</v>
      </c>
      <c r="H148" s="213">
        <v>4</v>
      </c>
      <c r="I148" s="214"/>
      <c r="J148" s="215">
        <f>ROUND(I148*H148,2)</f>
        <v>0</v>
      </c>
      <c r="K148" s="211" t="s">
        <v>1</v>
      </c>
      <c r="L148" s="216"/>
      <c r="M148" s="217" t="s">
        <v>1</v>
      </c>
      <c r="N148" s="218" t="s">
        <v>42</v>
      </c>
      <c r="O148" s="77"/>
      <c r="P148" s="190">
        <f>O148*H148</f>
        <v>0</v>
      </c>
      <c r="Q148" s="190">
        <v>0.00316</v>
      </c>
      <c r="R148" s="190">
        <f>Q148*H148</f>
        <v>0.01264</v>
      </c>
      <c r="S148" s="190">
        <v>0</v>
      </c>
      <c r="T148" s="191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192" t="s">
        <v>414</v>
      </c>
      <c r="AT148" s="192" t="s">
        <v>240</v>
      </c>
      <c r="AU148" s="192" t="s">
        <v>92</v>
      </c>
      <c r="AY148" s="19" t="s">
        <v>185</v>
      </c>
      <c r="BE148" s="193">
        <f>IF(N148="základní",J148,0)</f>
        <v>0</v>
      </c>
      <c r="BF148" s="193">
        <f>IF(N148="snížená",J148,0)</f>
        <v>0</v>
      </c>
      <c r="BG148" s="193">
        <f>IF(N148="zákl. přenesená",J148,0)</f>
        <v>0</v>
      </c>
      <c r="BH148" s="193">
        <f>IF(N148="sníž. přenesená",J148,0)</f>
        <v>0</v>
      </c>
      <c r="BI148" s="193">
        <f>IF(N148="nulová",J148,0)</f>
        <v>0</v>
      </c>
      <c r="BJ148" s="19" t="s">
        <v>92</v>
      </c>
      <c r="BK148" s="193">
        <f>ROUND(I148*H148,2)</f>
        <v>0</v>
      </c>
      <c r="BL148" s="19" t="s">
        <v>301</v>
      </c>
      <c r="BM148" s="192" t="s">
        <v>5262</v>
      </c>
    </row>
    <row r="149" s="2" customFormat="1">
      <c r="A149" s="38"/>
      <c r="B149" s="39"/>
      <c r="C149" s="38"/>
      <c r="D149" s="194" t="s">
        <v>193</v>
      </c>
      <c r="E149" s="38"/>
      <c r="F149" s="195" t="s">
        <v>4982</v>
      </c>
      <c r="G149" s="38"/>
      <c r="H149" s="38"/>
      <c r="I149" s="196"/>
      <c r="J149" s="38"/>
      <c r="K149" s="38"/>
      <c r="L149" s="39"/>
      <c r="M149" s="197"/>
      <c r="N149" s="198"/>
      <c r="O149" s="77"/>
      <c r="P149" s="77"/>
      <c r="Q149" s="77"/>
      <c r="R149" s="77"/>
      <c r="S149" s="77"/>
      <c r="T149" s="7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9" t="s">
        <v>193</v>
      </c>
      <c r="AU149" s="19" t="s">
        <v>92</v>
      </c>
    </row>
    <row r="150" s="2" customFormat="1" ht="16.5" customHeight="1">
      <c r="A150" s="38"/>
      <c r="B150" s="180"/>
      <c r="C150" s="181" t="s">
        <v>229</v>
      </c>
      <c r="D150" s="181" t="s">
        <v>187</v>
      </c>
      <c r="E150" s="182" t="s">
        <v>4985</v>
      </c>
      <c r="F150" s="183" t="s">
        <v>4986</v>
      </c>
      <c r="G150" s="184" t="s">
        <v>383</v>
      </c>
      <c r="H150" s="185">
        <v>75</v>
      </c>
      <c r="I150" s="186"/>
      <c r="J150" s="187">
        <f>ROUND(I150*H150,2)</f>
        <v>0</v>
      </c>
      <c r="K150" s="183" t="s">
        <v>1</v>
      </c>
      <c r="L150" s="39"/>
      <c r="M150" s="188" t="s">
        <v>1</v>
      </c>
      <c r="N150" s="189" t="s">
        <v>42</v>
      </c>
      <c r="O150" s="77"/>
      <c r="P150" s="190">
        <f>O150*H150</f>
        <v>0</v>
      </c>
      <c r="Q150" s="190">
        <v>0</v>
      </c>
      <c r="R150" s="190">
        <f>Q150*H150</f>
        <v>0</v>
      </c>
      <c r="S150" s="190">
        <v>0</v>
      </c>
      <c r="T150" s="191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192" t="s">
        <v>301</v>
      </c>
      <c r="AT150" s="192" t="s">
        <v>187</v>
      </c>
      <c r="AU150" s="192" t="s">
        <v>92</v>
      </c>
      <c r="AY150" s="19" t="s">
        <v>185</v>
      </c>
      <c r="BE150" s="193">
        <f>IF(N150="základní",J150,0)</f>
        <v>0</v>
      </c>
      <c r="BF150" s="193">
        <f>IF(N150="snížená",J150,0)</f>
        <v>0</v>
      </c>
      <c r="BG150" s="193">
        <f>IF(N150="zákl. přenesená",J150,0)</f>
        <v>0</v>
      </c>
      <c r="BH150" s="193">
        <f>IF(N150="sníž. přenesená",J150,0)</f>
        <v>0</v>
      </c>
      <c r="BI150" s="193">
        <f>IF(N150="nulová",J150,0)</f>
        <v>0</v>
      </c>
      <c r="BJ150" s="19" t="s">
        <v>92</v>
      </c>
      <c r="BK150" s="193">
        <f>ROUND(I150*H150,2)</f>
        <v>0</v>
      </c>
      <c r="BL150" s="19" t="s">
        <v>301</v>
      </c>
      <c r="BM150" s="192" t="s">
        <v>5263</v>
      </c>
    </row>
    <row r="151" s="2" customFormat="1">
      <c r="A151" s="38"/>
      <c r="B151" s="39"/>
      <c r="C151" s="38"/>
      <c r="D151" s="194" t="s">
        <v>193</v>
      </c>
      <c r="E151" s="38"/>
      <c r="F151" s="195" t="s">
        <v>4986</v>
      </c>
      <c r="G151" s="38"/>
      <c r="H151" s="38"/>
      <c r="I151" s="196"/>
      <c r="J151" s="38"/>
      <c r="K151" s="38"/>
      <c r="L151" s="39"/>
      <c r="M151" s="197"/>
      <c r="N151" s="198"/>
      <c r="O151" s="77"/>
      <c r="P151" s="77"/>
      <c r="Q151" s="77"/>
      <c r="R151" s="77"/>
      <c r="S151" s="77"/>
      <c r="T151" s="7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T151" s="19" t="s">
        <v>193</v>
      </c>
      <c r="AU151" s="19" t="s">
        <v>92</v>
      </c>
    </row>
    <row r="152" s="13" customFormat="1">
      <c r="A152" s="13"/>
      <c r="B152" s="199"/>
      <c r="C152" s="13"/>
      <c r="D152" s="194" t="s">
        <v>194</v>
      </c>
      <c r="E152" s="200" t="s">
        <v>1</v>
      </c>
      <c r="F152" s="201" t="s">
        <v>5264</v>
      </c>
      <c r="G152" s="13"/>
      <c r="H152" s="202">
        <v>75</v>
      </c>
      <c r="I152" s="203"/>
      <c r="J152" s="13"/>
      <c r="K152" s="13"/>
      <c r="L152" s="199"/>
      <c r="M152" s="204"/>
      <c r="N152" s="205"/>
      <c r="O152" s="205"/>
      <c r="P152" s="205"/>
      <c r="Q152" s="205"/>
      <c r="R152" s="205"/>
      <c r="S152" s="205"/>
      <c r="T152" s="206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00" t="s">
        <v>194</v>
      </c>
      <c r="AU152" s="200" t="s">
        <v>92</v>
      </c>
      <c r="AV152" s="13" t="s">
        <v>92</v>
      </c>
      <c r="AW152" s="13" t="s">
        <v>32</v>
      </c>
      <c r="AX152" s="13" t="s">
        <v>76</v>
      </c>
      <c r="AY152" s="200" t="s">
        <v>185</v>
      </c>
    </row>
    <row r="153" s="15" customFormat="1">
      <c r="A153" s="15"/>
      <c r="B153" s="226"/>
      <c r="C153" s="15"/>
      <c r="D153" s="194" t="s">
        <v>194</v>
      </c>
      <c r="E153" s="227" t="s">
        <v>1</v>
      </c>
      <c r="F153" s="228" t="s">
        <v>276</v>
      </c>
      <c r="G153" s="15"/>
      <c r="H153" s="229">
        <v>75</v>
      </c>
      <c r="I153" s="230"/>
      <c r="J153" s="15"/>
      <c r="K153" s="15"/>
      <c r="L153" s="226"/>
      <c r="M153" s="231"/>
      <c r="N153" s="232"/>
      <c r="O153" s="232"/>
      <c r="P153" s="232"/>
      <c r="Q153" s="232"/>
      <c r="R153" s="232"/>
      <c r="S153" s="232"/>
      <c r="T153" s="233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T153" s="227" t="s">
        <v>194</v>
      </c>
      <c r="AU153" s="227" t="s">
        <v>92</v>
      </c>
      <c r="AV153" s="15" t="s">
        <v>191</v>
      </c>
      <c r="AW153" s="15" t="s">
        <v>32</v>
      </c>
      <c r="AX153" s="15" t="s">
        <v>84</v>
      </c>
      <c r="AY153" s="227" t="s">
        <v>185</v>
      </c>
    </row>
    <row r="154" s="2" customFormat="1" ht="16.5" customHeight="1">
      <c r="A154" s="38"/>
      <c r="B154" s="180"/>
      <c r="C154" s="209" t="s">
        <v>234</v>
      </c>
      <c r="D154" s="209" t="s">
        <v>240</v>
      </c>
      <c r="E154" s="210" t="s">
        <v>4673</v>
      </c>
      <c r="F154" s="211" t="s">
        <v>5265</v>
      </c>
      <c r="G154" s="212" t="s">
        <v>383</v>
      </c>
      <c r="H154" s="213">
        <v>7</v>
      </c>
      <c r="I154" s="214"/>
      <c r="J154" s="215">
        <f>ROUND(I154*H154,2)</f>
        <v>0</v>
      </c>
      <c r="K154" s="211" t="s">
        <v>1</v>
      </c>
      <c r="L154" s="216"/>
      <c r="M154" s="217" t="s">
        <v>1</v>
      </c>
      <c r="N154" s="218" t="s">
        <v>42</v>
      </c>
      <c r="O154" s="77"/>
      <c r="P154" s="190">
        <f>O154*H154</f>
        <v>0</v>
      </c>
      <c r="Q154" s="190">
        <v>0</v>
      </c>
      <c r="R154" s="190">
        <f>Q154*H154</f>
        <v>0</v>
      </c>
      <c r="S154" s="190">
        <v>0</v>
      </c>
      <c r="T154" s="191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192" t="s">
        <v>414</v>
      </c>
      <c r="AT154" s="192" t="s">
        <v>240</v>
      </c>
      <c r="AU154" s="192" t="s">
        <v>92</v>
      </c>
      <c r="AY154" s="19" t="s">
        <v>185</v>
      </c>
      <c r="BE154" s="193">
        <f>IF(N154="základní",J154,0)</f>
        <v>0</v>
      </c>
      <c r="BF154" s="193">
        <f>IF(N154="snížená",J154,0)</f>
        <v>0</v>
      </c>
      <c r="BG154" s="193">
        <f>IF(N154="zákl. přenesená",J154,0)</f>
        <v>0</v>
      </c>
      <c r="BH154" s="193">
        <f>IF(N154="sníž. přenesená",J154,0)</f>
        <v>0</v>
      </c>
      <c r="BI154" s="193">
        <f>IF(N154="nulová",J154,0)</f>
        <v>0</v>
      </c>
      <c r="BJ154" s="19" t="s">
        <v>92</v>
      </c>
      <c r="BK154" s="193">
        <f>ROUND(I154*H154,2)</f>
        <v>0</v>
      </c>
      <c r="BL154" s="19" t="s">
        <v>301</v>
      </c>
      <c r="BM154" s="192" t="s">
        <v>5266</v>
      </c>
    </row>
    <row r="155" s="2" customFormat="1">
      <c r="A155" s="38"/>
      <c r="B155" s="39"/>
      <c r="C155" s="38"/>
      <c r="D155" s="194" t="s">
        <v>193</v>
      </c>
      <c r="E155" s="38"/>
      <c r="F155" s="195" t="s">
        <v>5265</v>
      </c>
      <c r="G155" s="38"/>
      <c r="H155" s="38"/>
      <c r="I155" s="196"/>
      <c r="J155" s="38"/>
      <c r="K155" s="38"/>
      <c r="L155" s="39"/>
      <c r="M155" s="197"/>
      <c r="N155" s="198"/>
      <c r="O155" s="77"/>
      <c r="P155" s="77"/>
      <c r="Q155" s="77"/>
      <c r="R155" s="77"/>
      <c r="S155" s="77"/>
      <c r="T155" s="7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9" t="s">
        <v>193</v>
      </c>
      <c r="AU155" s="19" t="s">
        <v>92</v>
      </c>
    </row>
    <row r="156" s="2" customFormat="1" ht="21.75" customHeight="1">
      <c r="A156" s="38"/>
      <c r="B156" s="180"/>
      <c r="C156" s="209" t="s">
        <v>239</v>
      </c>
      <c r="D156" s="209" t="s">
        <v>240</v>
      </c>
      <c r="E156" s="210" t="s">
        <v>4692</v>
      </c>
      <c r="F156" s="211" t="s">
        <v>4991</v>
      </c>
      <c r="G156" s="212" t="s">
        <v>383</v>
      </c>
      <c r="H156" s="213">
        <v>10</v>
      </c>
      <c r="I156" s="214"/>
      <c r="J156" s="215">
        <f>ROUND(I156*H156,2)</f>
        <v>0</v>
      </c>
      <c r="K156" s="211" t="s">
        <v>1</v>
      </c>
      <c r="L156" s="216"/>
      <c r="M156" s="217" t="s">
        <v>1</v>
      </c>
      <c r="N156" s="218" t="s">
        <v>42</v>
      </c>
      <c r="O156" s="77"/>
      <c r="P156" s="190">
        <f>O156*H156</f>
        <v>0</v>
      </c>
      <c r="Q156" s="190">
        <v>0</v>
      </c>
      <c r="R156" s="190">
        <f>Q156*H156</f>
        <v>0</v>
      </c>
      <c r="S156" s="190">
        <v>0</v>
      </c>
      <c r="T156" s="191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192" t="s">
        <v>414</v>
      </c>
      <c r="AT156" s="192" t="s">
        <v>240</v>
      </c>
      <c r="AU156" s="192" t="s">
        <v>92</v>
      </c>
      <c r="AY156" s="19" t="s">
        <v>185</v>
      </c>
      <c r="BE156" s="193">
        <f>IF(N156="základní",J156,0)</f>
        <v>0</v>
      </c>
      <c r="BF156" s="193">
        <f>IF(N156="snížená",J156,0)</f>
        <v>0</v>
      </c>
      <c r="BG156" s="193">
        <f>IF(N156="zákl. přenesená",J156,0)</f>
        <v>0</v>
      </c>
      <c r="BH156" s="193">
        <f>IF(N156="sníž. přenesená",J156,0)</f>
        <v>0</v>
      </c>
      <c r="BI156" s="193">
        <f>IF(N156="nulová",J156,0)</f>
        <v>0</v>
      </c>
      <c r="BJ156" s="19" t="s">
        <v>92</v>
      </c>
      <c r="BK156" s="193">
        <f>ROUND(I156*H156,2)</f>
        <v>0</v>
      </c>
      <c r="BL156" s="19" t="s">
        <v>301</v>
      </c>
      <c r="BM156" s="192" t="s">
        <v>5267</v>
      </c>
    </row>
    <row r="157" s="2" customFormat="1">
      <c r="A157" s="38"/>
      <c r="B157" s="39"/>
      <c r="C157" s="38"/>
      <c r="D157" s="194" t="s">
        <v>193</v>
      </c>
      <c r="E157" s="38"/>
      <c r="F157" s="195" t="s">
        <v>4991</v>
      </c>
      <c r="G157" s="38"/>
      <c r="H157" s="38"/>
      <c r="I157" s="196"/>
      <c r="J157" s="38"/>
      <c r="K157" s="38"/>
      <c r="L157" s="39"/>
      <c r="M157" s="197"/>
      <c r="N157" s="198"/>
      <c r="O157" s="77"/>
      <c r="P157" s="77"/>
      <c r="Q157" s="77"/>
      <c r="R157" s="77"/>
      <c r="S157" s="77"/>
      <c r="T157" s="7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9" t="s">
        <v>193</v>
      </c>
      <c r="AU157" s="19" t="s">
        <v>92</v>
      </c>
    </row>
    <row r="158" s="2" customFormat="1" ht="21.75" customHeight="1">
      <c r="A158" s="38"/>
      <c r="B158" s="180"/>
      <c r="C158" s="209" t="s">
        <v>245</v>
      </c>
      <c r="D158" s="209" t="s">
        <v>240</v>
      </c>
      <c r="E158" s="210" t="s">
        <v>4695</v>
      </c>
      <c r="F158" s="211" t="s">
        <v>4993</v>
      </c>
      <c r="G158" s="212" t="s">
        <v>383</v>
      </c>
      <c r="H158" s="213">
        <v>58</v>
      </c>
      <c r="I158" s="214"/>
      <c r="J158" s="215">
        <f>ROUND(I158*H158,2)</f>
        <v>0</v>
      </c>
      <c r="K158" s="211" t="s">
        <v>1</v>
      </c>
      <c r="L158" s="216"/>
      <c r="M158" s="217" t="s">
        <v>1</v>
      </c>
      <c r="N158" s="218" t="s">
        <v>42</v>
      </c>
      <c r="O158" s="77"/>
      <c r="P158" s="190">
        <f>O158*H158</f>
        <v>0</v>
      </c>
      <c r="Q158" s="190">
        <v>0</v>
      </c>
      <c r="R158" s="190">
        <f>Q158*H158</f>
        <v>0</v>
      </c>
      <c r="S158" s="190">
        <v>0</v>
      </c>
      <c r="T158" s="191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192" t="s">
        <v>414</v>
      </c>
      <c r="AT158" s="192" t="s">
        <v>240</v>
      </c>
      <c r="AU158" s="192" t="s">
        <v>92</v>
      </c>
      <c r="AY158" s="19" t="s">
        <v>185</v>
      </c>
      <c r="BE158" s="193">
        <f>IF(N158="základní",J158,0)</f>
        <v>0</v>
      </c>
      <c r="BF158" s="193">
        <f>IF(N158="snížená",J158,0)</f>
        <v>0</v>
      </c>
      <c r="BG158" s="193">
        <f>IF(N158="zákl. přenesená",J158,0)</f>
        <v>0</v>
      </c>
      <c r="BH158" s="193">
        <f>IF(N158="sníž. přenesená",J158,0)</f>
        <v>0</v>
      </c>
      <c r="BI158" s="193">
        <f>IF(N158="nulová",J158,0)</f>
        <v>0</v>
      </c>
      <c r="BJ158" s="19" t="s">
        <v>92</v>
      </c>
      <c r="BK158" s="193">
        <f>ROUND(I158*H158,2)</f>
        <v>0</v>
      </c>
      <c r="BL158" s="19" t="s">
        <v>301</v>
      </c>
      <c r="BM158" s="192" t="s">
        <v>5268</v>
      </c>
    </row>
    <row r="159" s="2" customFormat="1">
      <c r="A159" s="38"/>
      <c r="B159" s="39"/>
      <c r="C159" s="38"/>
      <c r="D159" s="194" t="s">
        <v>193</v>
      </c>
      <c r="E159" s="38"/>
      <c r="F159" s="195" t="s">
        <v>4993</v>
      </c>
      <c r="G159" s="38"/>
      <c r="H159" s="38"/>
      <c r="I159" s="196"/>
      <c r="J159" s="38"/>
      <c r="K159" s="38"/>
      <c r="L159" s="39"/>
      <c r="M159" s="197"/>
      <c r="N159" s="198"/>
      <c r="O159" s="77"/>
      <c r="P159" s="77"/>
      <c r="Q159" s="77"/>
      <c r="R159" s="77"/>
      <c r="S159" s="77"/>
      <c r="T159" s="7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T159" s="19" t="s">
        <v>193</v>
      </c>
      <c r="AU159" s="19" t="s">
        <v>92</v>
      </c>
    </row>
    <row r="160" s="2" customFormat="1" ht="33" customHeight="1">
      <c r="A160" s="38"/>
      <c r="B160" s="180"/>
      <c r="C160" s="181" t="s">
        <v>8</v>
      </c>
      <c r="D160" s="181" t="s">
        <v>187</v>
      </c>
      <c r="E160" s="182" t="s">
        <v>5002</v>
      </c>
      <c r="F160" s="183" t="s">
        <v>5003</v>
      </c>
      <c r="G160" s="184" t="s">
        <v>584</v>
      </c>
      <c r="H160" s="185">
        <v>200</v>
      </c>
      <c r="I160" s="186"/>
      <c r="J160" s="187">
        <f>ROUND(I160*H160,2)</f>
        <v>0</v>
      </c>
      <c r="K160" s="183" t="s">
        <v>1</v>
      </c>
      <c r="L160" s="39"/>
      <c r="M160" s="188" t="s">
        <v>1</v>
      </c>
      <c r="N160" s="189" t="s">
        <v>42</v>
      </c>
      <c r="O160" s="77"/>
      <c r="P160" s="190">
        <f>O160*H160</f>
        <v>0</v>
      </c>
      <c r="Q160" s="190">
        <v>0</v>
      </c>
      <c r="R160" s="190">
        <f>Q160*H160</f>
        <v>0</v>
      </c>
      <c r="S160" s="190">
        <v>0</v>
      </c>
      <c r="T160" s="191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192" t="s">
        <v>301</v>
      </c>
      <c r="AT160" s="192" t="s">
        <v>187</v>
      </c>
      <c r="AU160" s="192" t="s">
        <v>92</v>
      </c>
      <c r="AY160" s="19" t="s">
        <v>185</v>
      </c>
      <c r="BE160" s="193">
        <f>IF(N160="základní",J160,0)</f>
        <v>0</v>
      </c>
      <c r="BF160" s="193">
        <f>IF(N160="snížená",J160,0)</f>
        <v>0</v>
      </c>
      <c r="BG160" s="193">
        <f>IF(N160="zákl. přenesená",J160,0)</f>
        <v>0</v>
      </c>
      <c r="BH160" s="193">
        <f>IF(N160="sníž. přenesená",J160,0)</f>
        <v>0</v>
      </c>
      <c r="BI160" s="193">
        <f>IF(N160="nulová",J160,0)</f>
        <v>0</v>
      </c>
      <c r="BJ160" s="19" t="s">
        <v>92</v>
      </c>
      <c r="BK160" s="193">
        <f>ROUND(I160*H160,2)</f>
        <v>0</v>
      </c>
      <c r="BL160" s="19" t="s">
        <v>301</v>
      </c>
      <c r="BM160" s="192" t="s">
        <v>5269</v>
      </c>
    </row>
    <row r="161" s="2" customFormat="1">
      <c r="A161" s="38"/>
      <c r="B161" s="39"/>
      <c r="C161" s="38"/>
      <c r="D161" s="194" t="s">
        <v>193</v>
      </c>
      <c r="E161" s="38"/>
      <c r="F161" s="195" t="s">
        <v>5003</v>
      </c>
      <c r="G161" s="38"/>
      <c r="H161" s="38"/>
      <c r="I161" s="196"/>
      <c r="J161" s="38"/>
      <c r="K161" s="38"/>
      <c r="L161" s="39"/>
      <c r="M161" s="197"/>
      <c r="N161" s="198"/>
      <c r="O161" s="77"/>
      <c r="P161" s="77"/>
      <c r="Q161" s="77"/>
      <c r="R161" s="77"/>
      <c r="S161" s="77"/>
      <c r="T161" s="7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9" t="s">
        <v>193</v>
      </c>
      <c r="AU161" s="19" t="s">
        <v>92</v>
      </c>
    </row>
    <row r="162" s="2" customFormat="1" ht="24.15" customHeight="1">
      <c r="A162" s="38"/>
      <c r="B162" s="180"/>
      <c r="C162" s="209" t="s">
        <v>255</v>
      </c>
      <c r="D162" s="209" t="s">
        <v>240</v>
      </c>
      <c r="E162" s="210" t="s">
        <v>5005</v>
      </c>
      <c r="F162" s="211" t="s">
        <v>5006</v>
      </c>
      <c r="G162" s="212" t="s">
        <v>584</v>
      </c>
      <c r="H162" s="213">
        <v>200</v>
      </c>
      <c r="I162" s="214"/>
      <c r="J162" s="215">
        <f>ROUND(I162*H162,2)</f>
        <v>0</v>
      </c>
      <c r="K162" s="211" t="s">
        <v>1</v>
      </c>
      <c r="L162" s="216"/>
      <c r="M162" s="217" t="s">
        <v>1</v>
      </c>
      <c r="N162" s="218" t="s">
        <v>42</v>
      </c>
      <c r="O162" s="77"/>
      <c r="P162" s="190">
        <f>O162*H162</f>
        <v>0</v>
      </c>
      <c r="Q162" s="190">
        <v>0.00012</v>
      </c>
      <c r="R162" s="190">
        <f>Q162*H162</f>
        <v>0.024</v>
      </c>
      <c r="S162" s="190">
        <v>0</v>
      </c>
      <c r="T162" s="191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192" t="s">
        <v>414</v>
      </c>
      <c r="AT162" s="192" t="s">
        <v>240</v>
      </c>
      <c r="AU162" s="192" t="s">
        <v>92</v>
      </c>
      <c r="AY162" s="19" t="s">
        <v>185</v>
      </c>
      <c r="BE162" s="193">
        <f>IF(N162="základní",J162,0)</f>
        <v>0</v>
      </c>
      <c r="BF162" s="193">
        <f>IF(N162="snížená",J162,0)</f>
        <v>0</v>
      </c>
      <c r="BG162" s="193">
        <f>IF(N162="zákl. přenesená",J162,0)</f>
        <v>0</v>
      </c>
      <c r="BH162" s="193">
        <f>IF(N162="sníž. přenesená",J162,0)</f>
        <v>0</v>
      </c>
      <c r="BI162" s="193">
        <f>IF(N162="nulová",J162,0)</f>
        <v>0</v>
      </c>
      <c r="BJ162" s="19" t="s">
        <v>92</v>
      </c>
      <c r="BK162" s="193">
        <f>ROUND(I162*H162,2)</f>
        <v>0</v>
      </c>
      <c r="BL162" s="19" t="s">
        <v>301</v>
      </c>
      <c r="BM162" s="192" t="s">
        <v>5270</v>
      </c>
    </row>
    <row r="163" s="2" customFormat="1">
      <c r="A163" s="38"/>
      <c r="B163" s="39"/>
      <c r="C163" s="38"/>
      <c r="D163" s="194" t="s">
        <v>193</v>
      </c>
      <c r="E163" s="38"/>
      <c r="F163" s="195" t="s">
        <v>5006</v>
      </c>
      <c r="G163" s="38"/>
      <c r="H163" s="38"/>
      <c r="I163" s="196"/>
      <c r="J163" s="38"/>
      <c r="K163" s="38"/>
      <c r="L163" s="39"/>
      <c r="M163" s="197"/>
      <c r="N163" s="198"/>
      <c r="O163" s="77"/>
      <c r="P163" s="77"/>
      <c r="Q163" s="77"/>
      <c r="R163" s="77"/>
      <c r="S163" s="77"/>
      <c r="T163" s="7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T163" s="19" t="s">
        <v>193</v>
      </c>
      <c r="AU163" s="19" t="s">
        <v>92</v>
      </c>
    </row>
    <row r="164" s="2" customFormat="1" ht="33" customHeight="1">
      <c r="A164" s="38"/>
      <c r="B164" s="180"/>
      <c r="C164" s="181" t="s">
        <v>278</v>
      </c>
      <c r="D164" s="181" t="s">
        <v>187</v>
      </c>
      <c r="E164" s="182" t="s">
        <v>5009</v>
      </c>
      <c r="F164" s="183" t="s">
        <v>5010</v>
      </c>
      <c r="G164" s="184" t="s">
        <v>584</v>
      </c>
      <c r="H164" s="185">
        <v>350</v>
      </c>
      <c r="I164" s="186"/>
      <c r="J164" s="187">
        <f>ROUND(I164*H164,2)</f>
        <v>0</v>
      </c>
      <c r="K164" s="183" t="s">
        <v>1</v>
      </c>
      <c r="L164" s="39"/>
      <c r="M164" s="188" t="s">
        <v>1</v>
      </c>
      <c r="N164" s="189" t="s">
        <v>42</v>
      </c>
      <c r="O164" s="77"/>
      <c r="P164" s="190">
        <f>O164*H164</f>
        <v>0</v>
      </c>
      <c r="Q164" s="190">
        <v>0</v>
      </c>
      <c r="R164" s="190">
        <f>Q164*H164</f>
        <v>0</v>
      </c>
      <c r="S164" s="190">
        <v>0</v>
      </c>
      <c r="T164" s="191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192" t="s">
        <v>301</v>
      </c>
      <c r="AT164" s="192" t="s">
        <v>187</v>
      </c>
      <c r="AU164" s="192" t="s">
        <v>92</v>
      </c>
      <c r="AY164" s="19" t="s">
        <v>185</v>
      </c>
      <c r="BE164" s="193">
        <f>IF(N164="základní",J164,0)</f>
        <v>0</v>
      </c>
      <c r="BF164" s="193">
        <f>IF(N164="snížená",J164,0)</f>
        <v>0</v>
      </c>
      <c r="BG164" s="193">
        <f>IF(N164="zákl. přenesená",J164,0)</f>
        <v>0</v>
      </c>
      <c r="BH164" s="193">
        <f>IF(N164="sníž. přenesená",J164,0)</f>
        <v>0</v>
      </c>
      <c r="BI164" s="193">
        <f>IF(N164="nulová",J164,0)</f>
        <v>0</v>
      </c>
      <c r="BJ164" s="19" t="s">
        <v>92</v>
      </c>
      <c r="BK164" s="193">
        <f>ROUND(I164*H164,2)</f>
        <v>0</v>
      </c>
      <c r="BL164" s="19" t="s">
        <v>301</v>
      </c>
      <c r="BM164" s="192" t="s">
        <v>5271</v>
      </c>
    </row>
    <row r="165" s="2" customFormat="1">
      <c r="A165" s="38"/>
      <c r="B165" s="39"/>
      <c r="C165" s="38"/>
      <c r="D165" s="194" t="s">
        <v>193</v>
      </c>
      <c r="E165" s="38"/>
      <c r="F165" s="195" t="s">
        <v>5010</v>
      </c>
      <c r="G165" s="38"/>
      <c r="H165" s="38"/>
      <c r="I165" s="196"/>
      <c r="J165" s="38"/>
      <c r="K165" s="38"/>
      <c r="L165" s="39"/>
      <c r="M165" s="197"/>
      <c r="N165" s="198"/>
      <c r="O165" s="77"/>
      <c r="P165" s="77"/>
      <c r="Q165" s="77"/>
      <c r="R165" s="77"/>
      <c r="S165" s="77"/>
      <c r="T165" s="7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T165" s="19" t="s">
        <v>193</v>
      </c>
      <c r="AU165" s="19" t="s">
        <v>92</v>
      </c>
    </row>
    <row r="166" s="2" customFormat="1" ht="24.15" customHeight="1">
      <c r="A166" s="38"/>
      <c r="B166" s="180"/>
      <c r="C166" s="209" t="s">
        <v>296</v>
      </c>
      <c r="D166" s="209" t="s">
        <v>240</v>
      </c>
      <c r="E166" s="210" t="s">
        <v>5014</v>
      </c>
      <c r="F166" s="211" t="s">
        <v>5015</v>
      </c>
      <c r="G166" s="212" t="s">
        <v>584</v>
      </c>
      <c r="H166" s="213">
        <v>350</v>
      </c>
      <c r="I166" s="214"/>
      <c r="J166" s="215">
        <f>ROUND(I166*H166,2)</f>
        <v>0</v>
      </c>
      <c r="K166" s="211" t="s">
        <v>1</v>
      </c>
      <c r="L166" s="216"/>
      <c r="M166" s="217" t="s">
        <v>1</v>
      </c>
      <c r="N166" s="218" t="s">
        <v>42</v>
      </c>
      <c r="O166" s="77"/>
      <c r="P166" s="190">
        <f>O166*H166</f>
        <v>0</v>
      </c>
      <c r="Q166" s="190">
        <v>0.00017000000000000001</v>
      </c>
      <c r="R166" s="190">
        <f>Q166*H166</f>
        <v>0.059500000000000004</v>
      </c>
      <c r="S166" s="190">
        <v>0</v>
      </c>
      <c r="T166" s="191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192" t="s">
        <v>414</v>
      </c>
      <c r="AT166" s="192" t="s">
        <v>240</v>
      </c>
      <c r="AU166" s="192" t="s">
        <v>92</v>
      </c>
      <c r="AY166" s="19" t="s">
        <v>185</v>
      </c>
      <c r="BE166" s="193">
        <f>IF(N166="základní",J166,0)</f>
        <v>0</v>
      </c>
      <c r="BF166" s="193">
        <f>IF(N166="snížená",J166,0)</f>
        <v>0</v>
      </c>
      <c r="BG166" s="193">
        <f>IF(N166="zákl. přenesená",J166,0)</f>
        <v>0</v>
      </c>
      <c r="BH166" s="193">
        <f>IF(N166="sníž. přenesená",J166,0)</f>
        <v>0</v>
      </c>
      <c r="BI166" s="193">
        <f>IF(N166="nulová",J166,0)</f>
        <v>0</v>
      </c>
      <c r="BJ166" s="19" t="s">
        <v>92</v>
      </c>
      <c r="BK166" s="193">
        <f>ROUND(I166*H166,2)</f>
        <v>0</v>
      </c>
      <c r="BL166" s="19" t="s">
        <v>301</v>
      </c>
      <c r="BM166" s="192" t="s">
        <v>5272</v>
      </c>
    </row>
    <row r="167" s="2" customFormat="1">
      <c r="A167" s="38"/>
      <c r="B167" s="39"/>
      <c r="C167" s="38"/>
      <c r="D167" s="194" t="s">
        <v>193</v>
      </c>
      <c r="E167" s="38"/>
      <c r="F167" s="195" t="s">
        <v>5015</v>
      </c>
      <c r="G167" s="38"/>
      <c r="H167" s="38"/>
      <c r="I167" s="196"/>
      <c r="J167" s="38"/>
      <c r="K167" s="38"/>
      <c r="L167" s="39"/>
      <c r="M167" s="197"/>
      <c r="N167" s="198"/>
      <c r="O167" s="77"/>
      <c r="P167" s="77"/>
      <c r="Q167" s="77"/>
      <c r="R167" s="77"/>
      <c r="S167" s="77"/>
      <c r="T167" s="7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T167" s="19" t="s">
        <v>193</v>
      </c>
      <c r="AU167" s="19" t="s">
        <v>92</v>
      </c>
    </row>
    <row r="168" s="2" customFormat="1" ht="33" customHeight="1">
      <c r="A168" s="38"/>
      <c r="B168" s="180"/>
      <c r="C168" s="181" t="s">
        <v>301</v>
      </c>
      <c r="D168" s="181" t="s">
        <v>187</v>
      </c>
      <c r="E168" s="182" t="s">
        <v>5036</v>
      </c>
      <c r="F168" s="183" t="s">
        <v>5037</v>
      </c>
      <c r="G168" s="184" t="s">
        <v>584</v>
      </c>
      <c r="H168" s="185">
        <v>270</v>
      </c>
      <c r="I168" s="186"/>
      <c r="J168" s="187">
        <f>ROUND(I168*H168,2)</f>
        <v>0</v>
      </c>
      <c r="K168" s="183" t="s">
        <v>1</v>
      </c>
      <c r="L168" s="39"/>
      <c r="M168" s="188" t="s">
        <v>1</v>
      </c>
      <c r="N168" s="189" t="s">
        <v>42</v>
      </c>
      <c r="O168" s="77"/>
      <c r="P168" s="190">
        <f>O168*H168</f>
        <v>0</v>
      </c>
      <c r="Q168" s="190">
        <v>0</v>
      </c>
      <c r="R168" s="190">
        <f>Q168*H168</f>
        <v>0</v>
      </c>
      <c r="S168" s="190">
        <v>0</v>
      </c>
      <c r="T168" s="191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192" t="s">
        <v>301</v>
      </c>
      <c r="AT168" s="192" t="s">
        <v>187</v>
      </c>
      <c r="AU168" s="192" t="s">
        <v>92</v>
      </c>
      <c r="AY168" s="19" t="s">
        <v>185</v>
      </c>
      <c r="BE168" s="193">
        <f>IF(N168="základní",J168,0)</f>
        <v>0</v>
      </c>
      <c r="BF168" s="193">
        <f>IF(N168="snížená",J168,0)</f>
        <v>0</v>
      </c>
      <c r="BG168" s="193">
        <f>IF(N168="zákl. přenesená",J168,0)</f>
        <v>0</v>
      </c>
      <c r="BH168" s="193">
        <f>IF(N168="sníž. přenesená",J168,0)</f>
        <v>0</v>
      </c>
      <c r="BI168" s="193">
        <f>IF(N168="nulová",J168,0)</f>
        <v>0</v>
      </c>
      <c r="BJ168" s="19" t="s">
        <v>92</v>
      </c>
      <c r="BK168" s="193">
        <f>ROUND(I168*H168,2)</f>
        <v>0</v>
      </c>
      <c r="BL168" s="19" t="s">
        <v>301</v>
      </c>
      <c r="BM168" s="192" t="s">
        <v>5273</v>
      </c>
    </row>
    <row r="169" s="2" customFormat="1">
      <c r="A169" s="38"/>
      <c r="B169" s="39"/>
      <c r="C169" s="38"/>
      <c r="D169" s="194" t="s">
        <v>193</v>
      </c>
      <c r="E169" s="38"/>
      <c r="F169" s="195" t="s">
        <v>5037</v>
      </c>
      <c r="G169" s="38"/>
      <c r="H169" s="38"/>
      <c r="I169" s="196"/>
      <c r="J169" s="38"/>
      <c r="K169" s="38"/>
      <c r="L169" s="39"/>
      <c r="M169" s="197"/>
      <c r="N169" s="198"/>
      <c r="O169" s="77"/>
      <c r="P169" s="77"/>
      <c r="Q169" s="77"/>
      <c r="R169" s="77"/>
      <c r="S169" s="77"/>
      <c r="T169" s="7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T169" s="19" t="s">
        <v>193</v>
      </c>
      <c r="AU169" s="19" t="s">
        <v>92</v>
      </c>
    </row>
    <row r="170" s="2" customFormat="1" ht="24.15" customHeight="1">
      <c r="A170" s="38"/>
      <c r="B170" s="180"/>
      <c r="C170" s="209" t="s">
        <v>306</v>
      </c>
      <c r="D170" s="209" t="s">
        <v>240</v>
      </c>
      <c r="E170" s="210" t="s">
        <v>5040</v>
      </c>
      <c r="F170" s="211" t="s">
        <v>5041</v>
      </c>
      <c r="G170" s="212" t="s">
        <v>584</v>
      </c>
      <c r="H170" s="213">
        <v>270</v>
      </c>
      <c r="I170" s="214"/>
      <c r="J170" s="215">
        <f>ROUND(I170*H170,2)</f>
        <v>0</v>
      </c>
      <c r="K170" s="211" t="s">
        <v>1</v>
      </c>
      <c r="L170" s="216"/>
      <c r="M170" s="217" t="s">
        <v>1</v>
      </c>
      <c r="N170" s="218" t="s">
        <v>42</v>
      </c>
      <c r="O170" s="77"/>
      <c r="P170" s="190">
        <f>O170*H170</f>
        <v>0</v>
      </c>
      <c r="Q170" s="190">
        <v>0.00016000000000000001</v>
      </c>
      <c r="R170" s="190">
        <f>Q170*H170</f>
        <v>0.043200000000000002</v>
      </c>
      <c r="S170" s="190">
        <v>0</v>
      </c>
      <c r="T170" s="191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192" t="s">
        <v>414</v>
      </c>
      <c r="AT170" s="192" t="s">
        <v>240</v>
      </c>
      <c r="AU170" s="192" t="s">
        <v>92</v>
      </c>
      <c r="AY170" s="19" t="s">
        <v>185</v>
      </c>
      <c r="BE170" s="193">
        <f>IF(N170="základní",J170,0)</f>
        <v>0</v>
      </c>
      <c r="BF170" s="193">
        <f>IF(N170="snížená",J170,0)</f>
        <v>0</v>
      </c>
      <c r="BG170" s="193">
        <f>IF(N170="zákl. přenesená",J170,0)</f>
        <v>0</v>
      </c>
      <c r="BH170" s="193">
        <f>IF(N170="sníž. přenesená",J170,0)</f>
        <v>0</v>
      </c>
      <c r="BI170" s="193">
        <f>IF(N170="nulová",J170,0)</f>
        <v>0</v>
      </c>
      <c r="BJ170" s="19" t="s">
        <v>92</v>
      </c>
      <c r="BK170" s="193">
        <f>ROUND(I170*H170,2)</f>
        <v>0</v>
      </c>
      <c r="BL170" s="19" t="s">
        <v>301</v>
      </c>
      <c r="BM170" s="192" t="s">
        <v>5274</v>
      </c>
    </row>
    <row r="171" s="2" customFormat="1">
      <c r="A171" s="38"/>
      <c r="B171" s="39"/>
      <c r="C171" s="38"/>
      <c r="D171" s="194" t="s">
        <v>193</v>
      </c>
      <c r="E171" s="38"/>
      <c r="F171" s="195" t="s">
        <v>5041</v>
      </c>
      <c r="G171" s="38"/>
      <c r="H171" s="38"/>
      <c r="I171" s="196"/>
      <c r="J171" s="38"/>
      <c r="K171" s="38"/>
      <c r="L171" s="39"/>
      <c r="M171" s="197"/>
      <c r="N171" s="198"/>
      <c r="O171" s="77"/>
      <c r="P171" s="77"/>
      <c r="Q171" s="77"/>
      <c r="R171" s="77"/>
      <c r="S171" s="77"/>
      <c r="T171" s="7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T171" s="19" t="s">
        <v>193</v>
      </c>
      <c r="AU171" s="19" t="s">
        <v>92</v>
      </c>
    </row>
    <row r="172" s="2" customFormat="1" ht="33" customHeight="1">
      <c r="A172" s="38"/>
      <c r="B172" s="180"/>
      <c r="C172" s="181" t="s">
        <v>313</v>
      </c>
      <c r="D172" s="181" t="s">
        <v>187</v>
      </c>
      <c r="E172" s="182" t="s">
        <v>5275</v>
      </c>
      <c r="F172" s="183" t="s">
        <v>5276</v>
      </c>
      <c r="G172" s="184" t="s">
        <v>584</v>
      </c>
      <c r="H172" s="185">
        <v>40</v>
      </c>
      <c r="I172" s="186"/>
      <c r="J172" s="187">
        <f>ROUND(I172*H172,2)</f>
        <v>0</v>
      </c>
      <c r="K172" s="183" t="s">
        <v>1</v>
      </c>
      <c r="L172" s="39"/>
      <c r="M172" s="188" t="s">
        <v>1</v>
      </c>
      <c r="N172" s="189" t="s">
        <v>42</v>
      </c>
      <c r="O172" s="77"/>
      <c r="P172" s="190">
        <f>O172*H172</f>
        <v>0</v>
      </c>
      <c r="Q172" s="190">
        <v>0</v>
      </c>
      <c r="R172" s="190">
        <f>Q172*H172</f>
        <v>0</v>
      </c>
      <c r="S172" s="190">
        <v>0</v>
      </c>
      <c r="T172" s="191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192" t="s">
        <v>301</v>
      </c>
      <c r="AT172" s="192" t="s">
        <v>187</v>
      </c>
      <c r="AU172" s="192" t="s">
        <v>92</v>
      </c>
      <c r="AY172" s="19" t="s">
        <v>185</v>
      </c>
      <c r="BE172" s="193">
        <f>IF(N172="základní",J172,0)</f>
        <v>0</v>
      </c>
      <c r="BF172" s="193">
        <f>IF(N172="snížená",J172,0)</f>
        <v>0</v>
      </c>
      <c r="BG172" s="193">
        <f>IF(N172="zákl. přenesená",J172,0)</f>
        <v>0</v>
      </c>
      <c r="BH172" s="193">
        <f>IF(N172="sníž. přenesená",J172,0)</f>
        <v>0</v>
      </c>
      <c r="BI172" s="193">
        <f>IF(N172="nulová",J172,0)</f>
        <v>0</v>
      </c>
      <c r="BJ172" s="19" t="s">
        <v>92</v>
      </c>
      <c r="BK172" s="193">
        <f>ROUND(I172*H172,2)</f>
        <v>0</v>
      </c>
      <c r="BL172" s="19" t="s">
        <v>301</v>
      </c>
      <c r="BM172" s="192" t="s">
        <v>5277</v>
      </c>
    </row>
    <row r="173" s="2" customFormat="1">
      <c r="A173" s="38"/>
      <c r="B173" s="39"/>
      <c r="C173" s="38"/>
      <c r="D173" s="194" t="s">
        <v>193</v>
      </c>
      <c r="E173" s="38"/>
      <c r="F173" s="195" t="s">
        <v>5276</v>
      </c>
      <c r="G173" s="38"/>
      <c r="H173" s="38"/>
      <c r="I173" s="196"/>
      <c r="J173" s="38"/>
      <c r="K173" s="38"/>
      <c r="L173" s="39"/>
      <c r="M173" s="197"/>
      <c r="N173" s="198"/>
      <c r="O173" s="77"/>
      <c r="P173" s="77"/>
      <c r="Q173" s="77"/>
      <c r="R173" s="77"/>
      <c r="S173" s="77"/>
      <c r="T173" s="7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T173" s="19" t="s">
        <v>193</v>
      </c>
      <c r="AU173" s="19" t="s">
        <v>92</v>
      </c>
    </row>
    <row r="174" s="2" customFormat="1" ht="24.15" customHeight="1">
      <c r="A174" s="38"/>
      <c r="B174" s="180"/>
      <c r="C174" s="209" t="s">
        <v>321</v>
      </c>
      <c r="D174" s="209" t="s">
        <v>240</v>
      </c>
      <c r="E174" s="210" t="s">
        <v>5278</v>
      </c>
      <c r="F174" s="211" t="s">
        <v>5279</v>
      </c>
      <c r="G174" s="212" t="s">
        <v>584</v>
      </c>
      <c r="H174" s="213">
        <v>46</v>
      </c>
      <c r="I174" s="214"/>
      <c r="J174" s="215">
        <f>ROUND(I174*H174,2)</f>
        <v>0</v>
      </c>
      <c r="K174" s="211" t="s">
        <v>1</v>
      </c>
      <c r="L174" s="216"/>
      <c r="M174" s="217" t="s">
        <v>1</v>
      </c>
      <c r="N174" s="218" t="s">
        <v>42</v>
      </c>
      <c r="O174" s="77"/>
      <c r="P174" s="190">
        <f>O174*H174</f>
        <v>0</v>
      </c>
      <c r="Q174" s="190">
        <v>0.00076999999999999996</v>
      </c>
      <c r="R174" s="190">
        <f>Q174*H174</f>
        <v>0.03542</v>
      </c>
      <c r="S174" s="190">
        <v>0</v>
      </c>
      <c r="T174" s="191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192" t="s">
        <v>414</v>
      </c>
      <c r="AT174" s="192" t="s">
        <v>240</v>
      </c>
      <c r="AU174" s="192" t="s">
        <v>92</v>
      </c>
      <c r="AY174" s="19" t="s">
        <v>185</v>
      </c>
      <c r="BE174" s="193">
        <f>IF(N174="základní",J174,0)</f>
        <v>0</v>
      </c>
      <c r="BF174" s="193">
        <f>IF(N174="snížená",J174,0)</f>
        <v>0</v>
      </c>
      <c r="BG174" s="193">
        <f>IF(N174="zákl. přenesená",J174,0)</f>
        <v>0</v>
      </c>
      <c r="BH174" s="193">
        <f>IF(N174="sníž. přenesená",J174,0)</f>
        <v>0</v>
      </c>
      <c r="BI174" s="193">
        <f>IF(N174="nulová",J174,0)</f>
        <v>0</v>
      </c>
      <c r="BJ174" s="19" t="s">
        <v>92</v>
      </c>
      <c r="BK174" s="193">
        <f>ROUND(I174*H174,2)</f>
        <v>0</v>
      </c>
      <c r="BL174" s="19" t="s">
        <v>301</v>
      </c>
      <c r="BM174" s="192" t="s">
        <v>5280</v>
      </c>
    </row>
    <row r="175" s="2" customFormat="1">
      <c r="A175" s="38"/>
      <c r="B175" s="39"/>
      <c r="C175" s="38"/>
      <c r="D175" s="194" t="s">
        <v>193</v>
      </c>
      <c r="E175" s="38"/>
      <c r="F175" s="195" t="s">
        <v>5279</v>
      </c>
      <c r="G175" s="38"/>
      <c r="H175" s="38"/>
      <c r="I175" s="196"/>
      <c r="J175" s="38"/>
      <c r="K175" s="38"/>
      <c r="L175" s="39"/>
      <c r="M175" s="197"/>
      <c r="N175" s="198"/>
      <c r="O175" s="77"/>
      <c r="P175" s="77"/>
      <c r="Q175" s="77"/>
      <c r="R175" s="77"/>
      <c r="S175" s="77"/>
      <c r="T175" s="7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T175" s="19" t="s">
        <v>193</v>
      </c>
      <c r="AU175" s="19" t="s">
        <v>92</v>
      </c>
    </row>
    <row r="176" s="13" customFormat="1">
      <c r="A176" s="13"/>
      <c r="B176" s="199"/>
      <c r="C176" s="13"/>
      <c r="D176" s="194" t="s">
        <v>194</v>
      </c>
      <c r="E176" s="200" t="s">
        <v>1</v>
      </c>
      <c r="F176" s="201" t="s">
        <v>5175</v>
      </c>
      <c r="G176" s="13"/>
      <c r="H176" s="202">
        <v>46</v>
      </c>
      <c r="I176" s="203"/>
      <c r="J176" s="13"/>
      <c r="K176" s="13"/>
      <c r="L176" s="199"/>
      <c r="M176" s="204"/>
      <c r="N176" s="205"/>
      <c r="O176" s="205"/>
      <c r="P176" s="205"/>
      <c r="Q176" s="205"/>
      <c r="R176" s="205"/>
      <c r="S176" s="205"/>
      <c r="T176" s="206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00" t="s">
        <v>194</v>
      </c>
      <c r="AU176" s="200" t="s">
        <v>92</v>
      </c>
      <c r="AV176" s="13" t="s">
        <v>92</v>
      </c>
      <c r="AW176" s="13" t="s">
        <v>32</v>
      </c>
      <c r="AX176" s="13" t="s">
        <v>84</v>
      </c>
      <c r="AY176" s="200" t="s">
        <v>185</v>
      </c>
    </row>
    <row r="177" s="2" customFormat="1" ht="24.15" customHeight="1">
      <c r="A177" s="38"/>
      <c r="B177" s="180"/>
      <c r="C177" s="181" t="s">
        <v>336</v>
      </c>
      <c r="D177" s="181" t="s">
        <v>187</v>
      </c>
      <c r="E177" s="182" t="s">
        <v>5058</v>
      </c>
      <c r="F177" s="183" t="s">
        <v>5059</v>
      </c>
      <c r="G177" s="184" t="s">
        <v>584</v>
      </c>
      <c r="H177" s="185">
        <v>30</v>
      </c>
      <c r="I177" s="186"/>
      <c r="J177" s="187">
        <f>ROUND(I177*H177,2)</f>
        <v>0</v>
      </c>
      <c r="K177" s="183" t="s">
        <v>1</v>
      </c>
      <c r="L177" s="39"/>
      <c r="M177" s="188" t="s">
        <v>1</v>
      </c>
      <c r="N177" s="189" t="s">
        <v>42</v>
      </c>
      <c r="O177" s="77"/>
      <c r="P177" s="190">
        <f>O177*H177</f>
        <v>0</v>
      </c>
      <c r="Q177" s="190">
        <v>0</v>
      </c>
      <c r="R177" s="190">
        <f>Q177*H177</f>
        <v>0</v>
      </c>
      <c r="S177" s="190">
        <v>0</v>
      </c>
      <c r="T177" s="191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192" t="s">
        <v>301</v>
      </c>
      <c r="AT177" s="192" t="s">
        <v>187</v>
      </c>
      <c r="AU177" s="192" t="s">
        <v>92</v>
      </c>
      <c r="AY177" s="19" t="s">
        <v>185</v>
      </c>
      <c r="BE177" s="193">
        <f>IF(N177="základní",J177,0)</f>
        <v>0</v>
      </c>
      <c r="BF177" s="193">
        <f>IF(N177="snížená",J177,0)</f>
        <v>0</v>
      </c>
      <c r="BG177" s="193">
        <f>IF(N177="zákl. přenesená",J177,0)</f>
        <v>0</v>
      </c>
      <c r="BH177" s="193">
        <f>IF(N177="sníž. přenesená",J177,0)</f>
        <v>0</v>
      </c>
      <c r="BI177" s="193">
        <f>IF(N177="nulová",J177,0)</f>
        <v>0</v>
      </c>
      <c r="BJ177" s="19" t="s">
        <v>92</v>
      </c>
      <c r="BK177" s="193">
        <f>ROUND(I177*H177,2)</f>
        <v>0</v>
      </c>
      <c r="BL177" s="19" t="s">
        <v>301</v>
      </c>
      <c r="BM177" s="192" t="s">
        <v>5281</v>
      </c>
    </row>
    <row r="178" s="2" customFormat="1">
      <c r="A178" s="38"/>
      <c r="B178" s="39"/>
      <c r="C178" s="38"/>
      <c r="D178" s="194" t="s">
        <v>193</v>
      </c>
      <c r="E178" s="38"/>
      <c r="F178" s="195" t="s">
        <v>5059</v>
      </c>
      <c r="G178" s="38"/>
      <c r="H178" s="38"/>
      <c r="I178" s="196"/>
      <c r="J178" s="38"/>
      <c r="K178" s="38"/>
      <c r="L178" s="39"/>
      <c r="M178" s="197"/>
      <c r="N178" s="198"/>
      <c r="O178" s="77"/>
      <c r="P178" s="77"/>
      <c r="Q178" s="77"/>
      <c r="R178" s="77"/>
      <c r="S178" s="77"/>
      <c r="T178" s="7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T178" s="19" t="s">
        <v>193</v>
      </c>
      <c r="AU178" s="19" t="s">
        <v>92</v>
      </c>
    </row>
    <row r="179" s="2" customFormat="1" ht="37.8" customHeight="1">
      <c r="A179" s="38"/>
      <c r="B179" s="180"/>
      <c r="C179" s="209" t="s">
        <v>7</v>
      </c>
      <c r="D179" s="209" t="s">
        <v>240</v>
      </c>
      <c r="E179" s="210" t="s">
        <v>5066</v>
      </c>
      <c r="F179" s="211" t="s">
        <v>5067</v>
      </c>
      <c r="G179" s="212" t="s">
        <v>584</v>
      </c>
      <c r="H179" s="213">
        <v>30</v>
      </c>
      <c r="I179" s="214"/>
      <c r="J179" s="215">
        <f>ROUND(I179*H179,2)</f>
        <v>0</v>
      </c>
      <c r="K179" s="211" t="s">
        <v>1</v>
      </c>
      <c r="L179" s="216"/>
      <c r="M179" s="217" t="s">
        <v>1</v>
      </c>
      <c r="N179" s="218" t="s">
        <v>42</v>
      </c>
      <c r="O179" s="77"/>
      <c r="P179" s="190">
        <f>O179*H179</f>
        <v>0</v>
      </c>
      <c r="Q179" s="190">
        <v>8.0000000000000007E-05</v>
      </c>
      <c r="R179" s="190">
        <f>Q179*H179</f>
        <v>0.0024000000000000002</v>
      </c>
      <c r="S179" s="190">
        <v>0</v>
      </c>
      <c r="T179" s="191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192" t="s">
        <v>414</v>
      </c>
      <c r="AT179" s="192" t="s">
        <v>240</v>
      </c>
      <c r="AU179" s="192" t="s">
        <v>92</v>
      </c>
      <c r="AY179" s="19" t="s">
        <v>185</v>
      </c>
      <c r="BE179" s="193">
        <f>IF(N179="základní",J179,0)</f>
        <v>0</v>
      </c>
      <c r="BF179" s="193">
        <f>IF(N179="snížená",J179,0)</f>
        <v>0</v>
      </c>
      <c r="BG179" s="193">
        <f>IF(N179="zákl. přenesená",J179,0)</f>
        <v>0</v>
      </c>
      <c r="BH179" s="193">
        <f>IF(N179="sníž. přenesená",J179,0)</f>
        <v>0</v>
      </c>
      <c r="BI179" s="193">
        <f>IF(N179="nulová",J179,0)</f>
        <v>0</v>
      </c>
      <c r="BJ179" s="19" t="s">
        <v>92</v>
      </c>
      <c r="BK179" s="193">
        <f>ROUND(I179*H179,2)</f>
        <v>0</v>
      </c>
      <c r="BL179" s="19" t="s">
        <v>301</v>
      </c>
      <c r="BM179" s="192" t="s">
        <v>5282</v>
      </c>
    </row>
    <row r="180" s="2" customFormat="1">
      <c r="A180" s="38"/>
      <c r="B180" s="39"/>
      <c r="C180" s="38"/>
      <c r="D180" s="194" t="s">
        <v>193</v>
      </c>
      <c r="E180" s="38"/>
      <c r="F180" s="195" t="s">
        <v>5067</v>
      </c>
      <c r="G180" s="38"/>
      <c r="H180" s="38"/>
      <c r="I180" s="196"/>
      <c r="J180" s="38"/>
      <c r="K180" s="38"/>
      <c r="L180" s="39"/>
      <c r="M180" s="197"/>
      <c r="N180" s="198"/>
      <c r="O180" s="77"/>
      <c r="P180" s="77"/>
      <c r="Q180" s="77"/>
      <c r="R180" s="77"/>
      <c r="S180" s="77"/>
      <c r="T180" s="7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T180" s="19" t="s">
        <v>193</v>
      </c>
      <c r="AU180" s="19" t="s">
        <v>92</v>
      </c>
    </row>
    <row r="181" s="2" customFormat="1" ht="24.15" customHeight="1">
      <c r="A181" s="38"/>
      <c r="B181" s="180"/>
      <c r="C181" s="181" t="s">
        <v>350</v>
      </c>
      <c r="D181" s="181" t="s">
        <v>187</v>
      </c>
      <c r="E181" s="182" t="s">
        <v>5070</v>
      </c>
      <c r="F181" s="183" t="s">
        <v>5071</v>
      </c>
      <c r="G181" s="184" t="s">
        <v>383</v>
      </c>
      <c r="H181" s="185">
        <v>14</v>
      </c>
      <c r="I181" s="186"/>
      <c r="J181" s="187">
        <f>ROUND(I181*H181,2)</f>
        <v>0</v>
      </c>
      <c r="K181" s="183" t="s">
        <v>1</v>
      </c>
      <c r="L181" s="39"/>
      <c r="M181" s="188" t="s">
        <v>1</v>
      </c>
      <c r="N181" s="189" t="s">
        <v>42</v>
      </c>
      <c r="O181" s="77"/>
      <c r="P181" s="190">
        <f>O181*H181</f>
        <v>0</v>
      </c>
      <c r="Q181" s="190">
        <v>0</v>
      </c>
      <c r="R181" s="190">
        <f>Q181*H181</f>
        <v>0</v>
      </c>
      <c r="S181" s="190">
        <v>0</v>
      </c>
      <c r="T181" s="191">
        <f>S181*H181</f>
        <v>0</v>
      </c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192" t="s">
        <v>301</v>
      </c>
      <c r="AT181" s="192" t="s">
        <v>187</v>
      </c>
      <c r="AU181" s="192" t="s">
        <v>92</v>
      </c>
      <c r="AY181" s="19" t="s">
        <v>185</v>
      </c>
      <c r="BE181" s="193">
        <f>IF(N181="základní",J181,0)</f>
        <v>0</v>
      </c>
      <c r="BF181" s="193">
        <f>IF(N181="snížená",J181,0)</f>
        <v>0</v>
      </c>
      <c r="BG181" s="193">
        <f>IF(N181="zákl. přenesená",J181,0)</f>
        <v>0</v>
      </c>
      <c r="BH181" s="193">
        <f>IF(N181="sníž. přenesená",J181,0)</f>
        <v>0</v>
      </c>
      <c r="BI181" s="193">
        <f>IF(N181="nulová",J181,0)</f>
        <v>0</v>
      </c>
      <c r="BJ181" s="19" t="s">
        <v>92</v>
      </c>
      <c r="BK181" s="193">
        <f>ROUND(I181*H181,2)</f>
        <v>0</v>
      </c>
      <c r="BL181" s="19" t="s">
        <v>301</v>
      </c>
      <c r="BM181" s="192" t="s">
        <v>5283</v>
      </c>
    </row>
    <row r="182" s="2" customFormat="1">
      <c r="A182" s="38"/>
      <c r="B182" s="39"/>
      <c r="C182" s="38"/>
      <c r="D182" s="194" t="s">
        <v>193</v>
      </c>
      <c r="E182" s="38"/>
      <c r="F182" s="195" t="s">
        <v>5071</v>
      </c>
      <c r="G182" s="38"/>
      <c r="H182" s="38"/>
      <c r="I182" s="196"/>
      <c r="J182" s="38"/>
      <c r="K182" s="38"/>
      <c r="L182" s="39"/>
      <c r="M182" s="197"/>
      <c r="N182" s="198"/>
      <c r="O182" s="77"/>
      <c r="P182" s="77"/>
      <c r="Q182" s="77"/>
      <c r="R182" s="77"/>
      <c r="S182" s="77"/>
      <c r="T182" s="7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T182" s="19" t="s">
        <v>193</v>
      </c>
      <c r="AU182" s="19" t="s">
        <v>92</v>
      </c>
    </row>
    <row r="183" s="14" customFormat="1">
      <c r="A183" s="14"/>
      <c r="B183" s="219"/>
      <c r="C183" s="14"/>
      <c r="D183" s="194" t="s">
        <v>194</v>
      </c>
      <c r="E183" s="220" t="s">
        <v>1</v>
      </c>
      <c r="F183" s="221" t="s">
        <v>5284</v>
      </c>
      <c r="G183" s="14"/>
      <c r="H183" s="220" t="s">
        <v>1</v>
      </c>
      <c r="I183" s="222"/>
      <c r="J183" s="14"/>
      <c r="K183" s="14"/>
      <c r="L183" s="219"/>
      <c r="M183" s="223"/>
      <c r="N183" s="224"/>
      <c r="O183" s="224"/>
      <c r="P183" s="224"/>
      <c r="Q183" s="224"/>
      <c r="R183" s="224"/>
      <c r="S183" s="224"/>
      <c r="T183" s="225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20" t="s">
        <v>194</v>
      </c>
      <c r="AU183" s="220" t="s">
        <v>92</v>
      </c>
      <c r="AV183" s="14" t="s">
        <v>84</v>
      </c>
      <c r="AW183" s="14" t="s">
        <v>32</v>
      </c>
      <c r="AX183" s="14" t="s">
        <v>76</v>
      </c>
      <c r="AY183" s="220" t="s">
        <v>185</v>
      </c>
    </row>
    <row r="184" s="13" customFormat="1">
      <c r="A184" s="13"/>
      <c r="B184" s="199"/>
      <c r="C184" s="13"/>
      <c r="D184" s="194" t="s">
        <v>194</v>
      </c>
      <c r="E184" s="200" t="s">
        <v>1</v>
      </c>
      <c r="F184" s="201" t="s">
        <v>5285</v>
      </c>
      <c r="G184" s="13"/>
      <c r="H184" s="202">
        <v>14</v>
      </c>
      <c r="I184" s="203"/>
      <c r="J184" s="13"/>
      <c r="K184" s="13"/>
      <c r="L184" s="199"/>
      <c r="M184" s="204"/>
      <c r="N184" s="205"/>
      <c r="O184" s="205"/>
      <c r="P184" s="205"/>
      <c r="Q184" s="205"/>
      <c r="R184" s="205"/>
      <c r="S184" s="205"/>
      <c r="T184" s="206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00" t="s">
        <v>194</v>
      </c>
      <c r="AU184" s="200" t="s">
        <v>92</v>
      </c>
      <c r="AV184" s="13" t="s">
        <v>92</v>
      </c>
      <c r="AW184" s="13" t="s">
        <v>32</v>
      </c>
      <c r="AX184" s="13" t="s">
        <v>76</v>
      </c>
      <c r="AY184" s="200" t="s">
        <v>185</v>
      </c>
    </row>
    <row r="185" s="15" customFormat="1">
      <c r="A185" s="15"/>
      <c r="B185" s="226"/>
      <c r="C185" s="15"/>
      <c r="D185" s="194" t="s">
        <v>194</v>
      </c>
      <c r="E185" s="227" t="s">
        <v>1</v>
      </c>
      <c r="F185" s="228" t="s">
        <v>276</v>
      </c>
      <c r="G185" s="15"/>
      <c r="H185" s="229">
        <v>14</v>
      </c>
      <c r="I185" s="230"/>
      <c r="J185" s="15"/>
      <c r="K185" s="15"/>
      <c r="L185" s="226"/>
      <c r="M185" s="231"/>
      <c r="N185" s="232"/>
      <c r="O185" s="232"/>
      <c r="P185" s="232"/>
      <c r="Q185" s="232"/>
      <c r="R185" s="232"/>
      <c r="S185" s="232"/>
      <c r="T185" s="233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T185" s="227" t="s">
        <v>194</v>
      </c>
      <c r="AU185" s="227" t="s">
        <v>92</v>
      </c>
      <c r="AV185" s="15" t="s">
        <v>191</v>
      </c>
      <c r="AW185" s="15" t="s">
        <v>32</v>
      </c>
      <c r="AX185" s="15" t="s">
        <v>84</v>
      </c>
      <c r="AY185" s="227" t="s">
        <v>185</v>
      </c>
    </row>
    <row r="186" s="2" customFormat="1" ht="16.5" customHeight="1">
      <c r="A186" s="38"/>
      <c r="B186" s="180"/>
      <c r="C186" s="209" t="s">
        <v>356</v>
      </c>
      <c r="D186" s="209" t="s">
        <v>240</v>
      </c>
      <c r="E186" s="210" t="s">
        <v>4570</v>
      </c>
      <c r="F186" s="211" t="s">
        <v>5286</v>
      </c>
      <c r="G186" s="212" t="s">
        <v>383</v>
      </c>
      <c r="H186" s="213">
        <v>7</v>
      </c>
      <c r="I186" s="214"/>
      <c r="J186" s="215">
        <f>ROUND(I186*H186,2)</f>
        <v>0</v>
      </c>
      <c r="K186" s="211" t="s">
        <v>1</v>
      </c>
      <c r="L186" s="216"/>
      <c r="M186" s="217" t="s">
        <v>1</v>
      </c>
      <c r="N186" s="218" t="s">
        <v>42</v>
      </c>
      <c r="O186" s="77"/>
      <c r="P186" s="190">
        <f>O186*H186</f>
        <v>0</v>
      </c>
      <c r="Q186" s="190">
        <v>0</v>
      </c>
      <c r="R186" s="190">
        <f>Q186*H186</f>
        <v>0</v>
      </c>
      <c r="S186" s="190">
        <v>0</v>
      </c>
      <c r="T186" s="191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192" t="s">
        <v>414</v>
      </c>
      <c r="AT186" s="192" t="s">
        <v>240</v>
      </c>
      <c r="AU186" s="192" t="s">
        <v>92</v>
      </c>
      <c r="AY186" s="19" t="s">
        <v>185</v>
      </c>
      <c r="BE186" s="193">
        <f>IF(N186="základní",J186,0)</f>
        <v>0</v>
      </c>
      <c r="BF186" s="193">
        <f>IF(N186="snížená",J186,0)</f>
        <v>0</v>
      </c>
      <c r="BG186" s="193">
        <f>IF(N186="zákl. přenesená",J186,0)</f>
        <v>0</v>
      </c>
      <c r="BH186" s="193">
        <f>IF(N186="sníž. přenesená",J186,0)</f>
        <v>0</v>
      </c>
      <c r="BI186" s="193">
        <f>IF(N186="nulová",J186,0)</f>
        <v>0</v>
      </c>
      <c r="BJ186" s="19" t="s">
        <v>92</v>
      </c>
      <c r="BK186" s="193">
        <f>ROUND(I186*H186,2)</f>
        <v>0</v>
      </c>
      <c r="BL186" s="19" t="s">
        <v>301</v>
      </c>
      <c r="BM186" s="192" t="s">
        <v>5287</v>
      </c>
    </row>
    <row r="187" s="2" customFormat="1">
      <c r="A187" s="38"/>
      <c r="B187" s="39"/>
      <c r="C187" s="38"/>
      <c r="D187" s="194" t="s">
        <v>193</v>
      </c>
      <c r="E187" s="38"/>
      <c r="F187" s="195" t="s">
        <v>5286</v>
      </c>
      <c r="G187" s="38"/>
      <c r="H187" s="38"/>
      <c r="I187" s="196"/>
      <c r="J187" s="38"/>
      <c r="K187" s="38"/>
      <c r="L187" s="39"/>
      <c r="M187" s="197"/>
      <c r="N187" s="198"/>
      <c r="O187" s="77"/>
      <c r="P187" s="77"/>
      <c r="Q187" s="77"/>
      <c r="R187" s="77"/>
      <c r="S187" s="77"/>
      <c r="T187" s="7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T187" s="19" t="s">
        <v>193</v>
      </c>
      <c r="AU187" s="19" t="s">
        <v>92</v>
      </c>
    </row>
    <row r="188" s="2" customFormat="1" ht="24.15" customHeight="1">
      <c r="A188" s="38"/>
      <c r="B188" s="180"/>
      <c r="C188" s="209" t="s">
        <v>361</v>
      </c>
      <c r="D188" s="209" t="s">
        <v>240</v>
      </c>
      <c r="E188" s="210" t="s">
        <v>4670</v>
      </c>
      <c r="F188" s="211" t="s">
        <v>5076</v>
      </c>
      <c r="G188" s="212" t="s">
        <v>383</v>
      </c>
      <c r="H188" s="213">
        <v>7</v>
      </c>
      <c r="I188" s="214"/>
      <c r="J188" s="215">
        <f>ROUND(I188*H188,2)</f>
        <v>0</v>
      </c>
      <c r="K188" s="211" t="s">
        <v>1</v>
      </c>
      <c r="L188" s="216"/>
      <c r="M188" s="217" t="s">
        <v>1</v>
      </c>
      <c r="N188" s="218" t="s">
        <v>42</v>
      </c>
      <c r="O188" s="77"/>
      <c r="P188" s="190">
        <f>O188*H188</f>
        <v>0</v>
      </c>
      <c r="Q188" s="190">
        <v>0</v>
      </c>
      <c r="R188" s="190">
        <f>Q188*H188</f>
        <v>0</v>
      </c>
      <c r="S188" s="190">
        <v>0</v>
      </c>
      <c r="T188" s="191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192" t="s">
        <v>414</v>
      </c>
      <c r="AT188" s="192" t="s">
        <v>240</v>
      </c>
      <c r="AU188" s="192" t="s">
        <v>92</v>
      </c>
      <c r="AY188" s="19" t="s">
        <v>185</v>
      </c>
      <c r="BE188" s="193">
        <f>IF(N188="základní",J188,0)</f>
        <v>0</v>
      </c>
      <c r="BF188" s="193">
        <f>IF(N188="snížená",J188,0)</f>
        <v>0</v>
      </c>
      <c r="BG188" s="193">
        <f>IF(N188="zákl. přenesená",J188,0)</f>
        <v>0</v>
      </c>
      <c r="BH188" s="193">
        <f>IF(N188="sníž. přenesená",J188,0)</f>
        <v>0</v>
      </c>
      <c r="BI188" s="193">
        <f>IF(N188="nulová",J188,0)</f>
        <v>0</v>
      </c>
      <c r="BJ188" s="19" t="s">
        <v>92</v>
      </c>
      <c r="BK188" s="193">
        <f>ROUND(I188*H188,2)</f>
        <v>0</v>
      </c>
      <c r="BL188" s="19" t="s">
        <v>301</v>
      </c>
      <c r="BM188" s="192" t="s">
        <v>5288</v>
      </c>
    </row>
    <row r="189" s="2" customFormat="1">
      <c r="A189" s="38"/>
      <c r="B189" s="39"/>
      <c r="C189" s="38"/>
      <c r="D189" s="194" t="s">
        <v>193</v>
      </c>
      <c r="E189" s="38"/>
      <c r="F189" s="195" t="s">
        <v>5076</v>
      </c>
      <c r="G189" s="38"/>
      <c r="H189" s="38"/>
      <c r="I189" s="196"/>
      <c r="J189" s="38"/>
      <c r="K189" s="38"/>
      <c r="L189" s="39"/>
      <c r="M189" s="197"/>
      <c r="N189" s="198"/>
      <c r="O189" s="77"/>
      <c r="P189" s="77"/>
      <c r="Q189" s="77"/>
      <c r="R189" s="77"/>
      <c r="S189" s="77"/>
      <c r="T189" s="7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T189" s="19" t="s">
        <v>193</v>
      </c>
      <c r="AU189" s="19" t="s">
        <v>92</v>
      </c>
    </row>
    <row r="190" s="2" customFormat="1" ht="24.15" customHeight="1">
      <c r="A190" s="38"/>
      <c r="B190" s="180"/>
      <c r="C190" s="181" t="s">
        <v>368</v>
      </c>
      <c r="D190" s="181" t="s">
        <v>187</v>
      </c>
      <c r="E190" s="182" t="s">
        <v>5289</v>
      </c>
      <c r="F190" s="183" t="s">
        <v>5290</v>
      </c>
      <c r="G190" s="184" t="s">
        <v>383</v>
      </c>
      <c r="H190" s="185">
        <v>1</v>
      </c>
      <c r="I190" s="186"/>
      <c r="J190" s="187">
        <f>ROUND(I190*H190,2)</f>
        <v>0</v>
      </c>
      <c r="K190" s="183" t="s">
        <v>1</v>
      </c>
      <c r="L190" s="39"/>
      <c r="M190" s="188" t="s">
        <v>1</v>
      </c>
      <c r="N190" s="189" t="s">
        <v>42</v>
      </c>
      <c r="O190" s="77"/>
      <c r="P190" s="190">
        <f>O190*H190</f>
        <v>0</v>
      </c>
      <c r="Q190" s="190">
        <v>0</v>
      </c>
      <c r="R190" s="190">
        <f>Q190*H190</f>
        <v>0</v>
      </c>
      <c r="S190" s="190">
        <v>0</v>
      </c>
      <c r="T190" s="191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192" t="s">
        <v>301</v>
      </c>
      <c r="AT190" s="192" t="s">
        <v>187</v>
      </c>
      <c r="AU190" s="192" t="s">
        <v>92</v>
      </c>
      <c r="AY190" s="19" t="s">
        <v>185</v>
      </c>
      <c r="BE190" s="193">
        <f>IF(N190="základní",J190,0)</f>
        <v>0</v>
      </c>
      <c r="BF190" s="193">
        <f>IF(N190="snížená",J190,0)</f>
        <v>0</v>
      </c>
      <c r="BG190" s="193">
        <f>IF(N190="zákl. přenesená",J190,0)</f>
        <v>0</v>
      </c>
      <c r="BH190" s="193">
        <f>IF(N190="sníž. přenesená",J190,0)</f>
        <v>0</v>
      </c>
      <c r="BI190" s="193">
        <f>IF(N190="nulová",J190,0)</f>
        <v>0</v>
      </c>
      <c r="BJ190" s="19" t="s">
        <v>92</v>
      </c>
      <c r="BK190" s="193">
        <f>ROUND(I190*H190,2)</f>
        <v>0</v>
      </c>
      <c r="BL190" s="19" t="s">
        <v>301</v>
      </c>
      <c r="BM190" s="192" t="s">
        <v>5291</v>
      </c>
    </row>
    <row r="191" s="2" customFormat="1">
      <c r="A191" s="38"/>
      <c r="B191" s="39"/>
      <c r="C191" s="38"/>
      <c r="D191" s="194" t="s">
        <v>193</v>
      </c>
      <c r="E191" s="38"/>
      <c r="F191" s="195" t="s">
        <v>5290</v>
      </c>
      <c r="G191" s="38"/>
      <c r="H191" s="38"/>
      <c r="I191" s="196"/>
      <c r="J191" s="38"/>
      <c r="K191" s="38"/>
      <c r="L191" s="39"/>
      <c r="M191" s="197"/>
      <c r="N191" s="198"/>
      <c r="O191" s="77"/>
      <c r="P191" s="77"/>
      <c r="Q191" s="77"/>
      <c r="R191" s="77"/>
      <c r="S191" s="77"/>
      <c r="T191" s="7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9" t="s">
        <v>193</v>
      </c>
      <c r="AU191" s="19" t="s">
        <v>92</v>
      </c>
    </row>
    <row r="192" s="14" customFormat="1">
      <c r="A192" s="14"/>
      <c r="B192" s="219"/>
      <c r="C192" s="14"/>
      <c r="D192" s="194" t="s">
        <v>194</v>
      </c>
      <c r="E192" s="220" t="s">
        <v>1</v>
      </c>
      <c r="F192" s="221" t="s">
        <v>5292</v>
      </c>
      <c r="G192" s="14"/>
      <c r="H192" s="220" t="s">
        <v>1</v>
      </c>
      <c r="I192" s="222"/>
      <c r="J192" s="14"/>
      <c r="K192" s="14"/>
      <c r="L192" s="219"/>
      <c r="M192" s="223"/>
      <c r="N192" s="224"/>
      <c r="O192" s="224"/>
      <c r="P192" s="224"/>
      <c r="Q192" s="224"/>
      <c r="R192" s="224"/>
      <c r="S192" s="224"/>
      <c r="T192" s="225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20" t="s">
        <v>194</v>
      </c>
      <c r="AU192" s="220" t="s">
        <v>92</v>
      </c>
      <c r="AV192" s="14" t="s">
        <v>84</v>
      </c>
      <c r="AW192" s="14" t="s">
        <v>32</v>
      </c>
      <c r="AX192" s="14" t="s">
        <v>76</v>
      </c>
      <c r="AY192" s="220" t="s">
        <v>185</v>
      </c>
    </row>
    <row r="193" s="13" customFormat="1">
      <c r="A193" s="13"/>
      <c r="B193" s="199"/>
      <c r="C193" s="13"/>
      <c r="D193" s="194" t="s">
        <v>194</v>
      </c>
      <c r="E193" s="200" t="s">
        <v>1</v>
      </c>
      <c r="F193" s="201" t="s">
        <v>84</v>
      </c>
      <c r="G193" s="13"/>
      <c r="H193" s="202">
        <v>1</v>
      </c>
      <c r="I193" s="203"/>
      <c r="J193" s="13"/>
      <c r="K193" s="13"/>
      <c r="L193" s="199"/>
      <c r="M193" s="204"/>
      <c r="N193" s="205"/>
      <c r="O193" s="205"/>
      <c r="P193" s="205"/>
      <c r="Q193" s="205"/>
      <c r="R193" s="205"/>
      <c r="S193" s="205"/>
      <c r="T193" s="206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00" t="s">
        <v>194</v>
      </c>
      <c r="AU193" s="200" t="s">
        <v>92</v>
      </c>
      <c r="AV193" s="13" t="s">
        <v>92</v>
      </c>
      <c r="AW193" s="13" t="s">
        <v>32</v>
      </c>
      <c r="AX193" s="13" t="s">
        <v>76</v>
      </c>
      <c r="AY193" s="200" t="s">
        <v>185</v>
      </c>
    </row>
    <row r="194" s="15" customFormat="1">
      <c r="A194" s="15"/>
      <c r="B194" s="226"/>
      <c r="C194" s="15"/>
      <c r="D194" s="194" t="s">
        <v>194</v>
      </c>
      <c r="E194" s="227" t="s">
        <v>1</v>
      </c>
      <c r="F194" s="228" t="s">
        <v>276</v>
      </c>
      <c r="G194" s="15"/>
      <c r="H194" s="229">
        <v>1</v>
      </c>
      <c r="I194" s="230"/>
      <c r="J194" s="15"/>
      <c r="K194" s="15"/>
      <c r="L194" s="226"/>
      <c r="M194" s="231"/>
      <c r="N194" s="232"/>
      <c r="O194" s="232"/>
      <c r="P194" s="232"/>
      <c r="Q194" s="232"/>
      <c r="R194" s="232"/>
      <c r="S194" s="232"/>
      <c r="T194" s="233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T194" s="227" t="s">
        <v>194</v>
      </c>
      <c r="AU194" s="227" t="s">
        <v>92</v>
      </c>
      <c r="AV194" s="15" t="s">
        <v>191</v>
      </c>
      <c r="AW194" s="15" t="s">
        <v>32</v>
      </c>
      <c r="AX194" s="15" t="s">
        <v>84</v>
      </c>
      <c r="AY194" s="227" t="s">
        <v>185</v>
      </c>
    </row>
    <row r="195" s="2" customFormat="1" ht="16.5" customHeight="1">
      <c r="A195" s="38"/>
      <c r="B195" s="180"/>
      <c r="C195" s="209" t="s">
        <v>375</v>
      </c>
      <c r="D195" s="209" t="s">
        <v>240</v>
      </c>
      <c r="E195" s="210" t="s">
        <v>4679</v>
      </c>
      <c r="F195" s="211" t="s">
        <v>5293</v>
      </c>
      <c r="G195" s="212" t="s">
        <v>383</v>
      </c>
      <c r="H195" s="213">
        <v>1</v>
      </c>
      <c r="I195" s="214"/>
      <c r="J195" s="215">
        <f>ROUND(I195*H195,2)</f>
        <v>0</v>
      </c>
      <c r="K195" s="211" t="s">
        <v>1</v>
      </c>
      <c r="L195" s="216"/>
      <c r="M195" s="217" t="s">
        <v>1</v>
      </c>
      <c r="N195" s="218" t="s">
        <v>42</v>
      </c>
      <c r="O195" s="77"/>
      <c r="P195" s="190">
        <f>O195*H195</f>
        <v>0</v>
      </c>
      <c r="Q195" s="190">
        <v>0</v>
      </c>
      <c r="R195" s="190">
        <f>Q195*H195</f>
        <v>0</v>
      </c>
      <c r="S195" s="190">
        <v>0</v>
      </c>
      <c r="T195" s="191">
        <f>S195*H195</f>
        <v>0</v>
      </c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192" t="s">
        <v>414</v>
      </c>
      <c r="AT195" s="192" t="s">
        <v>240</v>
      </c>
      <c r="AU195" s="192" t="s">
        <v>92</v>
      </c>
      <c r="AY195" s="19" t="s">
        <v>185</v>
      </c>
      <c r="BE195" s="193">
        <f>IF(N195="základní",J195,0)</f>
        <v>0</v>
      </c>
      <c r="BF195" s="193">
        <f>IF(N195="snížená",J195,0)</f>
        <v>0</v>
      </c>
      <c r="BG195" s="193">
        <f>IF(N195="zákl. přenesená",J195,0)</f>
        <v>0</v>
      </c>
      <c r="BH195" s="193">
        <f>IF(N195="sníž. přenesená",J195,0)</f>
        <v>0</v>
      </c>
      <c r="BI195" s="193">
        <f>IF(N195="nulová",J195,0)</f>
        <v>0</v>
      </c>
      <c r="BJ195" s="19" t="s">
        <v>92</v>
      </c>
      <c r="BK195" s="193">
        <f>ROUND(I195*H195,2)</f>
        <v>0</v>
      </c>
      <c r="BL195" s="19" t="s">
        <v>301</v>
      </c>
      <c r="BM195" s="192" t="s">
        <v>5294</v>
      </c>
    </row>
    <row r="196" s="2" customFormat="1">
      <c r="A196" s="38"/>
      <c r="B196" s="39"/>
      <c r="C196" s="38"/>
      <c r="D196" s="194" t="s">
        <v>193</v>
      </c>
      <c r="E196" s="38"/>
      <c r="F196" s="195" t="s">
        <v>5293</v>
      </c>
      <c r="G196" s="38"/>
      <c r="H196" s="38"/>
      <c r="I196" s="196"/>
      <c r="J196" s="38"/>
      <c r="K196" s="38"/>
      <c r="L196" s="39"/>
      <c r="M196" s="197"/>
      <c r="N196" s="198"/>
      <c r="O196" s="77"/>
      <c r="P196" s="77"/>
      <c r="Q196" s="77"/>
      <c r="R196" s="77"/>
      <c r="S196" s="77"/>
      <c r="T196" s="7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T196" s="19" t="s">
        <v>193</v>
      </c>
      <c r="AU196" s="19" t="s">
        <v>92</v>
      </c>
    </row>
    <row r="197" s="2" customFormat="1" ht="24.15" customHeight="1">
      <c r="A197" s="38"/>
      <c r="B197" s="180"/>
      <c r="C197" s="181" t="s">
        <v>380</v>
      </c>
      <c r="D197" s="181" t="s">
        <v>187</v>
      </c>
      <c r="E197" s="182" t="s">
        <v>5295</v>
      </c>
      <c r="F197" s="183" t="s">
        <v>5296</v>
      </c>
      <c r="G197" s="184" t="s">
        <v>383</v>
      </c>
      <c r="H197" s="185">
        <v>2</v>
      </c>
      <c r="I197" s="186"/>
      <c r="J197" s="187">
        <f>ROUND(I197*H197,2)</f>
        <v>0</v>
      </c>
      <c r="K197" s="183" t="s">
        <v>1</v>
      </c>
      <c r="L197" s="39"/>
      <c r="M197" s="188" t="s">
        <v>1</v>
      </c>
      <c r="N197" s="189" t="s">
        <v>42</v>
      </c>
      <c r="O197" s="77"/>
      <c r="P197" s="190">
        <f>O197*H197</f>
        <v>0</v>
      </c>
      <c r="Q197" s="190">
        <v>0</v>
      </c>
      <c r="R197" s="190">
        <f>Q197*H197</f>
        <v>0</v>
      </c>
      <c r="S197" s="190">
        <v>0</v>
      </c>
      <c r="T197" s="191">
        <f>S197*H197</f>
        <v>0</v>
      </c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192" t="s">
        <v>301</v>
      </c>
      <c r="AT197" s="192" t="s">
        <v>187</v>
      </c>
      <c r="AU197" s="192" t="s">
        <v>92</v>
      </c>
      <c r="AY197" s="19" t="s">
        <v>185</v>
      </c>
      <c r="BE197" s="193">
        <f>IF(N197="základní",J197,0)</f>
        <v>0</v>
      </c>
      <c r="BF197" s="193">
        <f>IF(N197="snížená",J197,0)</f>
        <v>0</v>
      </c>
      <c r="BG197" s="193">
        <f>IF(N197="zákl. přenesená",J197,0)</f>
        <v>0</v>
      </c>
      <c r="BH197" s="193">
        <f>IF(N197="sníž. přenesená",J197,0)</f>
        <v>0</v>
      </c>
      <c r="BI197" s="193">
        <f>IF(N197="nulová",J197,0)</f>
        <v>0</v>
      </c>
      <c r="BJ197" s="19" t="s">
        <v>92</v>
      </c>
      <c r="BK197" s="193">
        <f>ROUND(I197*H197,2)</f>
        <v>0</v>
      </c>
      <c r="BL197" s="19" t="s">
        <v>301</v>
      </c>
      <c r="BM197" s="192" t="s">
        <v>5297</v>
      </c>
    </row>
    <row r="198" s="2" customFormat="1">
      <c r="A198" s="38"/>
      <c r="B198" s="39"/>
      <c r="C198" s="38"/>
      <c r="D198" s="194" t="s">
        <v>193</v>
      </c>
      <c r="E198" s="38"/>
      <c r="F198" s="195" t="s">
        <v>5296</v>
      </c>
      <c r="G198" s="38"/>
      <c r="H198" s="38"/>
      <c r="I198" s="196"/>
      <c r="J198" s="38"/>
      <c r="K198" s="38"/>
      <c r="L198" s="39"/>
      <c r="M198" s="197"/>
      <c r="N198" s="198"/>
      <c r="O198" s="77"/>
      <c r="P198" s="77"/>
      <c r="Q198" s="77"/>
      <c r="R198" s="77"/>
      <c r="S198" s="77"/>
      <c r="T198" s="7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T198" s="19" t="s">
        <v>193</v>
      </c>
      <c r="AU198" s="19" t="s">
        <v>92</v>
      </c>
    </row>
    <row r="199" s="2" customFormat="1" ht="16.5" customHeight="1">
      <c r="A199" s="38"/>
      <c r="B199" s="180"/>
      <c r="C199" s="209" t="s">
        <v>387</v>
      </c>
      <c r="D199" s="209" t="s">
        <v>240</v>
      </c>
      <c r="E199" s="210" t="s">
        <v>4579</v>
      </c>
      <c r="F199" s="211" t="s">
        <v>5298</v>
      </c>
      <c r="G199" s="212" t="s">
        <v>383</v>
      </c>
      <c r="H199" s="213">
        <v>2</v>
      </c>
      <c r="I199" s="214"/>
      <c r="J199" s="215">
        <f>ROUND(I199*H199,2)</f>
        <v>0</v>
      </c>
      <c r="K199" s="211" t="s">
        <v>1</v>
      </c>
      <c r="L199" s="216"/>
      <c r="M199" s="217" t="s">
        <v>1</v>
      </c>
      <c r="N199" s="218" t="s">
        <v>42</v>
      </c>
      <c r="O199" s="77"/>
      <c r="P199" s="190">
        <f>O199*H199</f>
        <v>0</v>
      </c>
      <c r="Q199" s="190">
        <v>0</v>
      </c>
      <c r="R199" s="190">
        <f>Q199*H199</f>
        <v>0</v>
      </c>
      <c r="S199" s="190">
        <v>0</v>
      </c>
      <c r="T199" s="191">
        <f>S199*H199</f>
        <v>0</v>
      </c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192" t="s">
        <v>414</v>
      </c>
      <c r="AT199" s="192" t="s">
        <v>240</v>
      </c>
      <c r="AU199" s="192" t="s">
        <v>92</v>
      </c>
      <c r="AY199" s="19" t="s">
        <v>185</v>
      </c>
      <c r="BE199" s="193">
        <f>IF(N199="základní",J199,0)</f>
        <v>0</v>
      </c>
      <c r="BF199" s="193">
        <f>IF(N199="snížená",J199,0)</f>
        <v>0</v>
      </c>
      <c r="BG199" s="193">
        <f>IF(N199="zákl. přenesená",J199,0)</f>
        <v>0</v>
      </c>
      <c r="BH199" s="193">
        <f>IF(N199="sníž. přenesená",J199,0)</f>
        <v>0</v>
      </c>
      <c r="BI199" s="193">
        <f>IF(N199="nulová",J199,0)</f>
        <v>0</v>
      </c>
      <c r="BJ199" s="19" t="s">
        <v>92</v>
      </c>
      <c r="BK199" s="193">
        <f>ROUND(I199*H199,2)</f>
        <v>0</v>
      </c>
      <c r="BL199" s="19" t="s">
        <v>301</v>
      </c>
      <c r="BM199" s="192" t="s">
        <v>5299</v>
      </c>
    </row>
    <row r="200" s="2" customFormat="1">
      <c r="A200" s="38"/>
      <c r="B200" s="39"/>
      <c r="C200" s="38"/>
      <c r="D200" s="194" t="s">
        <v>193</v>
      </c>
      <c r="E200" s="38"/>
      <c r="F200" s="195" t="s">
        <v>5298</v>
      </c>
      <c r="G200" s="38"/>
      <c r="H200" s="38"/>
      <c r="I200" s="196"/>
      <c r="J200" s="38"/>
      <c r="K200" s="38"/>
      <c r="L200" s="39"/>
      <c r="M200" s="197"/>
      <c r="N200" s="198"/>
      <c r="O200" s="77"/>
      <c r="P200" s="77"/>
      <c r="Q200" s="77"/>
      <c r="R200" s="77"/>
      <c r="S200" s="77"/>
      <c r="T200" s="7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T200" s="19" t="s">
        <v>193</v>
      </c>
      <c r="AU200" s="19" t="s">
        <v>92</v>
      </c>
    </row>
    <row r="201" s="2" customFormat="1" ht="37.8" customHeight="1">
      <c r="A201" s="38"/>
      <c r="B201" s="180"/>
      <c r="C201" s="181" t="s">
        <v>394</v>
      </c>
      <c r="D201" s="181" t="s">
        <v>187</v>
      </c>
      <c r="E201" s="182" t="s">
        <v>5091</v>
      </c>
      <c r="F201" s="183" t="s">
        <v>5092</v>
      </c>
      <c r="G201" s="184" t="s">
        <v>383</v>
      </c>
      <c r="H201" s="185">
        <v>73</v>
      </c>
      <c r="I201" s="186"/>
      <c r="J201" s="187">
        <f>ROUND(I201*H201,2)</f>
        <v>0</v>
      </c>
      <c r="K201" s="183" t="s">
        <v>1</v>
      </c>
      <c r="L201" s="39"/>
      <c r="M201" s="188" t="s">
        <v>1</v>
      </c>
      <c r="N201" s="189" t="s">
        <v>42</v>
      </c>
      <c r="O201" s="77"/>
      <c r="P201" s="190">
        <f>O201*H201</f>
        <v>0</v>
      </c>
      <c r="Q201" s="190">
        <v>0</v>
      </c>
      <c r="R201" s="190">
        <f>Q201*H201</f>
        <v>0</v>
      </c>
      <c r="S201" s="190">
        <v>0</v>
      </c>
      <c r="T201" s="191">
        <f>S201*H201</f>
        <v>0</v>
      </c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192" t="s">
        <v>301</v>
      </c>
      <c r="AT201" s="192" t="s">
        <v>187</v>
      </c>
      <c r="AU201" s="192" t="s">
        <v>92</v>
      </c>
      <c r="AY201" s="19" t="s">
        <v>185</v>
      </c>
      <c r="BE201" s="193">
        <f>IF(N201="základní",J201,0)</f>
        <v>0</v>
      </c>
      <c r="BF201" s="193">
        <f>IF(N201="snížená",J201,0)</f>
        <v>0</v>
      </c>
      <c r="BG201" s="193">
        <f>IF(N201="zákl. přenesená",J201,0)</f>
        <v>0</v>
      </c>
      <c r="BH201" s="193">
        <f>IF(N201="sníž. přenesená",J201,0)</f>
        <v>0</v>
      </c>
      <c r="BI201" s="193">
        <f>IF(N201="nulová",J201,0)</f>
        <v>0</v>
      </c>
      <c r="BJ201" s="19" t="s">
        <v>92</v>
      </c>
      <c r="BK201" s="193">
        <f>ROUND(I201*H201,2)</f>
        <v>0</v>
      </c>
      <c r="BL201" s="19" t="s">
        <v>301</v>
      </c>
      <c r="BM201" s="192" t="s">
        <v>5300</v>
      </c>
    </row>
    <row r="202" s="2" customFormat="1">
      <c r="A202" s="38"/>
      <c r="B202" s="39"/>
      <c r="C202" s="38"/>
      <c r="D202" s="194" t="s">
        <v>193</v>
      </c>
      <c r="E202" s="38"/>
      <c r="F202" s="195" t="s">
        <v>5092</v>
      </c>
      <c r="G202" s="38"/>
      <c r="H202" s="38"/>
      <c r="I202" s="196"/>
      <c r="J202" s="38"/>
      <c r="K202" s="38"/>
      <c r="L202" s="39"/>
      <c r="M202" s="197"/>
      <c r="N202" s="198"/>
      <c r="O202" s="77"/>
      <c r="P202" s="77"/>
      <c r="Q202" s="77"/>
      <c r="R202" s="77"/>
      <c r="S202" s="77"/>
      <c r="T202" s="7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T202" s="19" t="s">
        <v>193</v>
      </c>
      <c r="AU202" s="19" t="s">
        <v>92</v>
      </c>
    </row>
    <row r="203" s="2" customFormat="1" ht="16.5" customHeight="1">
      <c r="A203" s="38"/>
      <c r="B203" s="180"/>
      <c r="C203" s="209" t="s">
        <v>398</v>
      </c>
      <c r="D203" s="209" t="s">
        <v>240</v>
      </c>
      <c r="E203" s="210" t="s">
        <v>4567</v>
      </c>
      <c r="F203" s="211" t="s">
        <v>5301</v>
      </c>
      <c r="G203" s="212" t="s">
        <v>383</v>
      </c>
      <c r="H203" s="213">
        <v>73</v>
      </c>
      <c r="I203" s="214"/>
      <c r="J203" s="215">
        <f>ROUND(I203*H203,2)</f>
        <v>0</v>
      </c>
      <c r="K203" s="211" t="s">
        <v>1</v>
      </c>
      <c r="L203" s="216"/>
      <c r="M203" s="217" t="s">
        <v>1</v>
      </c>
      <c r="N203" s="218" t="s">
        <v>42</v>
      </c>
      <c r="O203" s="77"/>
      <c r="P203" s="190">
        <f>O203*H203</f>
        <v>0</v>
      </c>
      <c r="Q203" s="190">
        <v>0</v>
      </c>
      <c r="R203" s="190">
        <f>Q203*H203</f>
        <v>0</v>
      </c>
      <c r="S203" s="190">
        <v>0</v>
      </c>
      <c r="T203" s="191">
        <f>S203*H203</f>
        <v>0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192" t="s">
        <v>414</v>
      </c>
      <c r="AT203" s="192" t="s">
        <v>240</v>
      </c>
      <c r="AU203" s="192" t="s">
        <v>92</v>
      </c>
      <c r="AY203" s="19" t="s">
        <v>185</v>
      </c>
      <c r="BE203" s="193">
        <f>IF(N203="základní",J203,0)</f>
        <v>0</v>
      </c>
      <c r="BF203" s="193">
        <f>IF(N203="snížená",J203,0)</f>
        <v>0</v>
      </c>
      <c r="BG203" s="193">
        <f>IF(N203="zákl. přenesená",J203,0)</f>
        <v>0</v>
      </c>
      <c r="BH203" s="193">
        <f>IF(N203="sníž. přenesená",J203,0)</f>
        <v>0</v>
      </c>
      <c r="BI203" s="193">
        <f>IF(N203="nulová",J203,0)</f>
        <v>0</v>
      </c>
      <c r="BJ203" s="19" t="s">
        <v>92</v>
      </c>
      <c r="BK203" s="193">
        <f>ROUND(I203*H203,2)</f>
        <v>0</v>
      </c>
      <c r="BL203" s="19" t="s">
        <v>301</v>
      </c>
      <c r="BM203" s="192" t="s">
        <v>5302</v>
      </c>
    </row>
    <row r="204" s="2" customFormat="1">
      <c r="A204" s="38"/>
      <c r="B204" s="39"/>
      <c r="C204" s="38"/>
      <c r="D204" s="194" t="s">
        <v>193</v>
      </c>
      <c r="E204" s="38"/>
      <c r="F204" s="195" t="s">
        <v>5301</v>
      </c>
      <c r="G204" s="38"/>
      <c r="H204" s="38"/>
      <c r="I204" s="196"/>
      <c r="J204" s="38"/>
      <c r="K204" s="38"/>
      <c r="L204" s="39"/>
      <c r="M204" s="197"/>
      <c r="N204" s="198"/>
      <c r="O204" s="77"/>
      <c r="P204" s="77"/>
      <c r="Q204" s="77"/>
      <c r="R204" s="77"/>
      <c r="S204" s="77"/>
      <c r="T204" s="7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T204" s="19" t="s">
        <v>193</v>
      </c>
      <c r="AU204" s="19" t="s">
        <v>92</v>
      </c>
    </row>
    <row r="205" s="2" customFormat="1" ht="37.8" customHeight="1">
      <c r="A205" s="38"/>
      <c r="B205" s="180"/>
      <c r="C205" s="181" t="s">
        <v>407</v>
      </c>
      <c r="D205" s="181" t="s">
        <v>187</v>
      </c>
      <c r="E205" s="182" t="s">
        <v>5096</v>
      </c>
      <c r="F205" s="183" t="s">
        <v>5097</v>
      </c>
      <c r="G205" s="184" t="s">
        <v>383</v>
      </c>
      <c r="H205" s="185">
        <v>43</v>
      </c>
      <c r="I205" s="186"/>
      <c r="J205" s="187">
        <f>ROUND(I205*H205,2)</f>
        <v>0</v>
      </c>
      <c r="K205" s="183" t="s">
        <v>1</v>
      </c>
      <c r="L205" s="39"/>
      <c r="M205" s="188" t="s">
        <v>1</v>
      </c>
      <c r="N205" s="189" t="s">
        <v>42</v>
      </c>
      <c r="O205" s="77"/>
      <c r="P205" s="190">
        <f>O205*H205</f>
        <v>0</v>
      </c>
      <c r="Q205" s="190">
        <v>0</v>
      </c>
      <c r="R205" s="190">
        <f>Q205*H205</f>
        <v>0</v>
      </c>
      <c r="S205" s="190">
        <v>0</v>
      </c>
      <c r="T205" s="191">
        <f>S205*H205</f>
        <v>0</v>
      </c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192" t="s">
        <v>301</v>
      </c>
      <c r="AT205" s="192" t="s">
        <v>187</v>
      </c>
      <c r="AU205" s="192" t="s">
        <v>92</v>
      </c>
      <c r="AY205" s="19" t="s">
        <v>185</v>
      </c>
      <c r="BE205" s="193">
        <f>IF(N205="základní",J205,0)</f>
        <v>0</v>
      </c>
      <c r="BF205" s="193">
        <f>IF(N205="snížená",J205,0)</f>
        <v>0</v>
      </c>
      <c r="BG205" s="193">
        <f>IF(N205="zákl. přenesená",J205,0)</f>
        <v>0</v>
      </c>
      <c r="BH205" s="193">
        <f>IF(N205="sníž. přenesená",J205,0)</f>
        <v>0</v>
      </c>
      <c r="BI205" s="193">
        <f>IF(N205="nulová",J205,0)</f>
        <v>0</v>
      </c>
      <c r="BJ205" s="19" t="s">
        <v>92</v>
      </c>
      <c r="BK205" s="193">
        <f>ROUND(I205*H205,2)</f>
        <v>0</v>
      </c>
      <c r="BL205" s="19" t="s">
        <v>301</v>
      </c>
      <c r="BM205" s="192" t="s">
        <v>5303</v>
      </c>
    </row>
    <row r="206" s="2" customFormat="1">
      <c r="A206" s="38"/>
      <c r="B206" s="39"/>
      <c r="C206" s="38"/>
      <c r="D206" s="194" t="s">
        <v>193</v>
      </c>
      <c r="E206" s="38"/>
      <c r="F206" s="195" t="s">
        <v>5097</v>
      </c>
      <c r="G206" s="38"/>
      <c r="H206" s="38"/>
      <c r="I206" s="196"/>
      <c r="J206" s="38"/>
      <c r="K206" s="38"/>
      <c r="L206" s="39"/>
      <c r="M206" s="197"/>
      <c r="N206" s="198"/>
      <c r="O206" s="77"/>
      <c r="P206" s="77"/>
      <c r="Q206" s="77"/>
      <c r="R206" s="77"/>
      <c r="S206" s="77"/>
      <c r="T206" s="7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T206" s="19" t="s">
        <v>193</v>
      </c>
      <c r="AU206" s="19" t="s">
        <v>92</v>
      </c>
    </row>
    <row r="207" s="2" customFormat="1" ht="16.5" customHeight="1">
      <c r="A207" s="38"/>
      <c r="B207" s="180"/>
      <c r="C207" s="209" t="s">
        <v>414</v>
      </c>
      <c r="D207" s="209" t="s">
        <v>240</v>
      </c>
      <c r="E207" s="210" t="s">
        <v>4551</v>
      </c>
      <c r="F207" s="211" t="s">
        <v>5304</v>
      </c>
      <c r="G207" s="212" t="s">
        <v>383</v>
      </c>
      <c r="H207" s="213">
        <v>3</v>
      </c>
      <c r="I207" s="214"/>
      <c r="J207" s="215">
        <f>ROUND(I207*H207,2)</f>
        <v>0</v>
      </c>
      <c r="K207" s="211" t="s">
        <v>1</v>
      </c>
      <c r="L207" s="216"/>
      <c r="M207" s="217" t="s">
        <v>1</v>
      </c>
      <c r="N207" s="218" t="s">
        <v>42</v>
      </c>
      <c r="O207" s="77"/>
      <c r="P207" s="190">
        <f>O207*H207</f>
        <v>0</v>
      </c>
      <c r="Q207" s="190">
        <v>0</v>
      </c>
      <c r="R207" s="190">
        <f>Q207*H207</f>
        <v>0</v>
      </c>
      <c r="S207" s="190">
        <v>0</v>
      </c>
      <c r="T207" s="191">
        <f>S207*H207</f>
        <v>0</v>
      </c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R207" s="192" t="s">
        <v>414</v>
      </c>
      <c r="AT207" s="192" t="s">
        <v>240</v>
      </c>
      <c r="AU207" s="192" t="s">
        <v>92</v>
      </c>
      <c r="AY207" s="19" t="s">
        <v>185</v>
      </c>
      <c r="BE207" s="193">
        <f>IF(N207="základní",J207,0)</f>
        <v>0</v>
      </c>
      <c r="BF207" s="193">
        <f>IF(N207="snížená",J207,0)</f>
        <v>0</v>
      </c>
      <c r="BG207" s="193">
        <f>IF(N207="zákl. přenesená",J207,0)</f>
        <v>0</v>
      </c>
      <c r="BH207" s="193">
        <f>IF(N207="sníž. přenesená",J207,0)</f>
        <v>0</v>
      </c>
      <c r="BI207" s="193">
        <f>IF(N207="nulová",J207,0)</f>
        <v>0</v>
      </c>
      <c r="BJ207" s="19" t="s">
        <v>92</v>
      </c>
      <c r="BK207" s="193">
        <f>ROUND(I207*H207,2)</f>
        <v>0</v>
      </c>
      <c r="BL207" s="19" t="s">
        <v>301</v>
      </c>
      <c r="BM207" s="192" t="s">
        <v>5305</v>
      </c>
    </row>
    <row r="208" s="2" customFormat="1">
      <c r="A208" s="38"/>
      <c r="B208" s="39"/>
      <c r="C208" s="38"/>
      <c r="D208" s="194" t="s">
        <v>193</v>
      </c>
      <c r="E208" s="38"/>
      <c r="F208" s="195" t="s">
        <v>5304</v>
      </c>
      <c r="G208" s="38"/>
      <c r="H208" s="38"/>
      <c r="I208" s="196"/>
      <c r="J208" s="38"/>
      <c r="K208" s="38"/>
      <c r="L208" s="39"/>
      <c r="M208" s="197"/>
      <c r="N208" s="198"/>
      <c r="O208" s="77"/>
      <c r="P208" s="77"/>
      <c r="Q208" s="77"/>
      <c r="R208" s="77"/>
      <c r="S208" s="77"/>
      <c r="T208" s="7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T208" s="19" t="s">
        <v>193</v>
      </c>
      <c r="AU208" s="19" t="s">
        <v>92</v>
      </c>
    </row>
    <row r="209" s="2" customFormat="1" ht="16.5" customHeight="1">
      <c r="A209" s="38"/>
      <c r="B209" s="180"/>
      <c r="C209" s="209" t="s">
        <v>425</v>
      </c>
      <c r="D209" s="209" t="s">
        <v>240</v>
      </c>
      <c r="E209" s="210" t="s">
        <v>4554</v>
      </c>
      <c r="F209" s="211" t="s">
        <v>5306</v>
      </c>
      <c r="G209" s="212" t="s">
        <v>383</v>
      </c>
      <c r="H209" s="213">
        <v>2</v>
      </c>
      <c r="I209" s="214"/>
      <c r="J209" s="215">
        <f>ROUND(I209*H209,2)</f>
        <v>0</v>
      </c>
      <c r="K209" s="211" t="s">
        <v>1</v>
      </c>
      <c r="L209" s="216"/>
      <c r="M209" s="217" t="s">
        <v>1</v>
      </c>
      <c r="N209" s="218" t="s">
        <v>42</v>
      </c>
      <c r="O209" s="77"/>
      <c r="P209" s="190">
        <f>O209*H209</f>
        <v>0</v>
      </c>
      <c r="Q209" s="190">
        <v>0</v>
      </c>
      <c r="R209" s="190">
        <f>Q209*H209</f>
        <v>0</v>
      </c>
      <c r="S209" s="190">
        <v>0</v>
      </c>
      <c r="T209" s="191">
        <f>S209*H209</f>
        <v>0</v>
      </c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192" t="s">
        <v>414</v>
      </c>
      <c r="AT209" s="192" t="s">
        <v>240</v>
      </c>
      <c r="AU209" s="192" t="s">
        <v>92</v>
      </c>
      <c r="AY209" s="19" t="s">
        <v>185</v>
      </c>
      <c r="BE209" s="193">
        <f>IF(N209="základní",J209,0)</f>
        <v>0</v>
      </c>
      <c r="BF209" s="193">
        <f>IF(N209="snížená",J209,0)</f>
        <v>0</v>
      </c>
      <c r="BG209" s="193">
        <f>IF(N209="zákl. přenesená",J209,0)</f>
        <v>0</v>
      </c>
      <c r="BH209" s="193">
        <f>IF(N209="sníž. přenesená",J209,0)</f>
        <v>0</v>
      </c>
      <c r="BI209" s="193">
        <f>IF(N209="nulová",J209,0)</f>
        <v>0</v>
      </c>
      <c r="BJ209" s="19" t="s">
        <v>92</v>
      </c>
      <c r="BK209" s="193">
        <f>ROUND(I209*H209,2)</f>
        <v>0</v>
      </c>
      <c r="BL209" s="19" t="s">
        <v>301</v>
      </c>
      <c r="BM209" s="192" t="s">
        <v>5307</v>
      </c>
    </row>
    <row r="210" s="2" customFormat="1">
      <c r="A210" s="38"/>
      <c r="B210" s="39"/>
      <c r="C210" s="38"/>
      <c r="D210" s="194" t="s">
        <v>193</v>
      </c>
      <c r="E210" s="38"/>
      <c r="F210" s="195" t="s">
        <v>5306</v>
      </c>
      <c r="G210" s="38"/>
      <c r="H210" s="38"/>
      <c r="I210" s="196"/>
      <c r="J210" s="38"/>
      <c r="K210" s="38"/>
      <c r="L210" s="39"/>
      <c r="M210" s="197"/>
      <c r="N210" s="198"/>
      <c r="O210" s="77"/>
      <c r="P210" s="77"/>
      <c r="Q210" s="77"/>
      <c r="R210" s="77"/>
      <c r="S210" s="77"/>
      <c r="T210" s="7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T210" s="19" t="s">
        <v>193</v>
      </c>
      <c r="AU210" s="19" t="s">
        <v>92</v>
      </c>
    </row>
    <row r="211" s="2" customFormat="1" ht="16.5" customHeight="1">
      <c r="A211" s="38"/>
      <c r="B211" s="180"/>
      <c r="C211" s="209" t="s">
        <v>432</v>
      </c>
      <c r="D211" s="209" t="s">
        <v>240</v>
      </c>
      <c r="E211" s="210" t="s">
        <v>4557</v>
      </c>
      <c r="F211" s="211" t="s">
        <v>5308</v>
      </c>
      <c r="G211" s="212" t="s">
        <v>383</v>
      </c>
      <c r="H211" s="213">
        <v>9</v>
      </c>
      <c r="I211" s="214"/>
      <c r="J211" s="215">
        <f>ROUND(I211*H211,2)</f>
        <v>0</v>
      </c>
      <c r="K211" s="211" t="s">
        <v>1</v>
      </c>
      <c r="L211" s="216"/>
      <c r="M211" s="217" t="s">
        <v>1</v>
      </c>
      <c r="N211" s="218" t="s">
        <v>42</v>
      </c>
      <c r="O211" s="77"/>
      <c r="P211" s="190">
        <f>O211*H211</f>
        <v>0</v>
      </c>
      <c r="Q211" s="190">
        <v>0</v>
      </c>
      <c r="R211" s="190">
        <f>Q211*H211</f>
        <v>0</v>
      </c>
      <c r="S211" s="190">
        <v>0</v>
      </c>
      <c r="T211" s="191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192" t="s">
        <v>414</v>
      </c>
      <c r="AT211" s="192" t="s">
        <v>240</v>
      </c>
      <c r="AU211" s="192" t="s">
        <v>92</v>
      </c>
      <c r="AY211" s="19" t="s">
        <v>185</v>
      </c>
      <c r="BE211" s="193">
        <f>IF(N211="základní",J211,0)</f>
        <v>0</v>
      </c>
      <c r="BF211" s="193">
        <f>IF(N211="snížená",J211,0)</f>
        <v>0</v>
      </c>
      <c r="BG211" s="193">
        <f>IF(N211="zákl. přenesená",J211,0)</f>
        <v>0</v>
      </c>
      <c r="BH211" s="193">
        <f>IF(N211="sníž. přenesená",J211,0)</f>
        <v>0</v>
      </c>
      <c r="BI211" s="193">
        <f>IF(N211="nulová",J211,0)</f>
        <v>0</v>
      </c>
      <c r="BJ211" s="19" t="s">
        <v>92</v>
      </c>
      <c r="BK211" s="193">
        <f>ROUND(I211*H211,2)</f>
        <v>0</v>
      </c>
      <c r="BL211" s="19" t="s">
        <v>301</v>
      </c>
      <c r="BM211" s="192" t="s">
        <v>5309</v>
      </c>
    </row>
    <row r="212" s="2" customFormat="1">
      <c r="A212" s="38"/>
      <c r="B212" s="39"/>
      <c r="C212" s="38"/>
      <c r="D212" s="194" t="s">
        <v>193</v>
      </c>
      <c r="E212" s="38"/>
      <c r="F212" s="195" t="s">
        <v>5308</v>
      </c>
      <c r="G212" s="38"/>
      <c r="H212" s="38"/>
      <c r="I212" s="196"/>
      <c r="J212" s="38"/>
      <c r="K212" s="38"/>
      <c r="L212" s="39"/>
      <c r="M212" s="197"/>
      <c r="N212" s="198"/>
      <c r="O212" s="77"/>
      <c r="P212" s="77"/>
      <c r="Q212" s="77"/>
      <c r="R212" s="77"/>
      <c r="S212" s="77"/>
      <c r="T212" s="7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T212" s="19" t="s">
        <v>193</v>
      </c>
      <c r="AU212" s="19" t="s">
        <v>92</v>
      </c>
    </row>
    <row r="213" s="2" customFormat="1" ht="16.5" customHeight="1">
      <c r="A213" s="38"/>
      <c r="B213" s="180"/>
      <c r="C213" s="209" t="s">
        <v>438</v>
      </c>
      <c r="D213" s="209" t="s">
        <v>240</v>
      </c>
      <c r="E213" s="210" t="s">
        <v>4560</v>
      </c>
      <c r="F213" s="211" t="s">
        <v>5310</v>
      </c>
      <c r="G213" s="212" t="s">
        <v>383</v>
      </c>
      <c r="H213" s="213">
        <v>6</v>
      </c>
      <c r="I213" s="214"/>
      <c r="J213" s="215">
        <f>ROUND(I213*H213,2)</f>
        <v>0</v>
      </c>
      <c r="K213" s="211" t="s">
        <v>1</v>
      </c>
      <c r="L213" s="216"/>
      <c r="M213" s="217" t="s">
        <v>1</v>
      </c>
      <c r="N213" s="218" t="s">
        <v>42</v>
      </c>
      <c r="O213" s="77"/>
      <c r="P213" s="190">
        <f>O213*H213</f>
        <v>0</v>
      </c>
      <c r="Q213" s="190">
        <v>0</v>
      </c>
      <c r="R213" s="190">
        <f>Q213*H213</f>
        <v>0</v>
      </c>
      <c r="S213" s="190">
        <v>0</v>
      </c>
      <c r="T213" s="191">
        <f>S213*H213</f>
        <v>0</v>
      </c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192" t="s">
        <v>414</v>
      </c>
      <c r="AT213" s="192" t="s">
        <v>240</v>
      </c>
      <c r="AU213" s="192" t="s">
        <v>92</v>
      </c>
      <c r="AY213" s="19" t="s">
        <v>185</v>
      </c>
      <c r="BE213" s="193">
        <f>IF(N213="základní",J213,0)</f>
        <v>0</v>
      </c>
      <c r="BF213" s="193">
        <f>IF(N213="snížená",J213,0)</f>
        <v>0</v>
      </c>
      <c r="BG213" s="193">
        <f>IF(N213="zákl. přenesená",J213,0)</f>
        <v>0</v>
      </c>
      <c r="BH213" s="193">
        <f>IF(N213="sníž. přenesená",J213,0)</f>
        <v>0</v>
      </c>
      <c r="BI213" s="193">
        <f>IF(N213="nulová",J213,0)</f>
        <v>0</v>
      </c>
      <c r="BJ213" s="19" t="s">
        <v>92</v>
      </c>
      <c r="BK213" s="193">
        <f>ROUND(I213*H213,2)</f>
        <v>0</v>
      </c>
      <c r="BL213" s="19" t="s">
        <v>301</v>
      </c>
      <c r="BM213" s="192" t="s">
        <v>5311</v>
      </c>
    </row>
    <row r="214" s="2" customFormat="1">
      <c r="A214" s="38"/>
      <c r="B214" s="39"/>
      <c r="C214" s="38"/>
      <c r="D214" s="194" t="s">
        <v>193</v>
      </c>
      <c r="E214" s="38"/>
      <c r="F214" s="195" t="s">
        <v>5310</v>
      </c>
      <c r="G214" s="38"/>
      <c r="H214" s="38"/>
      <c r="I214" s="196"/>
      <c r="J214" s="38"/>
      <c r="K214" s="38"/>
      <c r="L214" s="39"/>
      <c r="M214" s="197"/>
      <c r="N214" s="198"/>
      <c r="O214" s="77"/>
      <c r="P214" s="77"/>
      <c r="Q214" s="77"/>
      <c r="R214" s="77"/>
      <c r="S214" s="77"/>
      <c r="T214" s="7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T214" s="19" t="s">
        <v>193</v>
      </c>
      <c r="AU214" s="19" t="s">
        <v>92</v>
      </c>
    </row>
    <row r="215" s="2" customFormat="1" ht="16.5" customHeight="1">
      <c r="A215" s="38"/>
      <c r="B215" s="180"/>
      <c r="C215" s="209" t="s">
        <v>454</v>
      </c>
      <c r="D215" s="209" t="s">
        <v>240</v>
      </c>
      <c r="E215" s="210" t="s">
        <v>4615</v>
      </c>
      <c r="F215" s="211" t="s">
        <v>5312</v>
      </c>
      <c r="G215" s="212" t="s">
        <v>383</v>
      </c>
      <c r="H215" s="213">
        <v>8</v>
      </c>
      <c r="I215" s="214"/>
      <c r="J215" s="215">
        <f>ROUND(I215*H215,2)</f>
        <v>0</v>
      </c>
      <c r="K215" s="211" t="s">
        <v>1</v>
      </c>
      <c r="L215" s="216"/>
      <c r="M215" s="217" t="s">
        <v>1</v>
      </c>
      <c r="N215" s="218" t="s">
        <v>42</v>
      </c>
      <c r="O215" s="77"/>
      <c r="P215" s="190">
        <f>O215*H215</f>
        <v>0</v>
      </c>
      <c r="Q215" s="190">
        <v>0</v>
      </c>
      <c r="R215" s="190">
        <f>Q215*H215</f>
        <v>0</v>
      </c>
      <c r="S215" s="190">
        <v>0</v>
      </c>
      <c r="T215" s="191">
        <f>S215*H215</f>
        <v>0</v>
      </c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R215" s="192" t="s">
        <v>414</v>
      </c>
      <c r="AT215" s="192" t="s">
        <v>240</v>
      </c>
      <c r="AU215" s="192" t="s">
        <v>92</v>
      </c>
      <c r="AY215" s="19" t="s">
        <v>185</v>
      </c>
      <c r="BE215" s="193">
        <f>IF(N215="základní",J215,0)</f>
        <v>0</v>
      </c>
      <c r="BF215" s="193">
        <f>IF(N215="snížená",J215,0)</f>
        <v>0</v>
      </c>
      <c r="BG215" s="193">
        <f>IF(N215="zákl. přenesená",J215,0)</f>
        <v>0</v>
      </c>
      <c r="BH215" s="193">
        <f>IF(N215="sníž. přenesená",J215,0)</f>
        <v>0</v>
      </c>
      <c r="BI215" s="193">
        <f>IF(N215="nulová",J215,0)</f>
        <v>0</v>
      </c>
      <c r="BJ215" s="19" t="s">
        <v>92</v>
      </c>
      <c r="BK215" s="193">
        <f>ROUND(I215*H215,2)</f>
        <v>0</v>
      </c>
      <c r="BL215" s="19" t="s">
        <v>301</v>
      </c>
      <c r="BM215" s="192" t="s">
        <v>5313</v>
      </c>
    </row>
    <row r="216" s="2" customFormat="1">
      <c r="A216" s="38"/>
      <c r="B216" s="39"/>
      <c r="C216" s="38"/>
      <c r="D216" s="194" t="s">
        <v>193</v>
      </c>
      <c r="E216" s="38"/>
      <c r="F216" s="195" t="s">
        <v>5312</v>
      </c>
      <c r="G216" s="38"/>
      <c r="H216" s="38"/>
      <c r="I216" s="196"/>
      <c r="J216" s="38"/>
      <c r="K216" s="38"/>
      <c r="L216" s="39"/>
      <c r="M216" s="197"/>
      <c r="N216" s="198"/>
      <c r="O216" s="77"/>
      <c r="P216" s="77"/>
      <c r="Q216" s="77"/>
      <c r="R216" s="77"/>
      <c r="S216" s="77"/>
      <c r="T216" s="7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T216" s="19" t="s">
        <v>193</v>
      </c>
      <c r="AU216" s="19" t="s">
        <v>92</v>
      </c>
    </row>
    <row r="217" s="2" customFormat="1" ht="16.5" customHeight="1">
      <c r="A217" s="38"/>
      <c r="B217" s="180"/>
      <c r="C217" s="209" t="s">
        <v>461</v>
      </c>
      <c r="D217" s="209" t="s">
        <v>240</v>
      </c>
      <c r="E217" s="210" t="s">
        <v>4621</v>
      </c>
      <c r="F217" s="211" t="s">
        <v>5314</v>
      </c>
      <c r="G217" s="212" t="s">
        <v>383</v>
      </c>
      <c r="H217" s="213">
        <v>1</v>
      </c>
      <c r="I217" s="214"/>
      <c r="J217" s="215">
        <f>ROUND(I217*H217,2)</f>
        <v>0</v>
      </c>
      <c r="K217" s="211" t="s">
        <v>1</v>
      </c>
      <c r="L217" s="216"/>
      <c r="M217" s="217" t="s">
        <v>1</v>
      </c>
      <c r="N217" s="218" t="s">
        <v>42</v>
      </c>
      <c r="O217" s="77"/>
      <c r="P217" s="190">
        <f>O217*H217</f>
        <v>0</v>
      </c>
      <c r="Q217" s="190">
        <v>0</v>
      </c>
      <c r="R217" s="190">
        <f>Q217*H217</f>
        <v>0</v>
      </c>
      <c r="S217" s="190">
        <v>0</v>
      </c>
      <c r="T217" s="191">
        <f>S217*H217</f>
        <v>0</v>
      </c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R217" s="192" t="s">
        <v>414</v>
      </c>
      <c r="AT217" s="192" t="s">
        <v>240</v>
      </c>
      <c r="AU217" s="192" t="s">
        <v>92</v>
      </c>
      <c r="AY217" s="19" t="s">
        <v>185</v>
      </c>
      <c r="BE217" s="193">
        <f>IF(N217="základní",J217,0)</f>
        <v>0</v>
      </c>
      <c r="BF217" s="193">
        <f>IF(N217="snížená",J217,0)</f>
        <v>0</v>
      </c>
      <c r="BG217" s="193">
        <f>IF(N217="zákl. přenesená",J217,0)</f>
        <v>0</v>
      </c>
      <c r="BH217" s="193">
        <f>IF(N217="sníž. přenesená",J217,0)</f>
        <v>0</v>
      </c>
      <c r="BI217" s="193">
        <f>IF(N217="nulová",J217,0)</f>
        <v>0</v>
      </c>
      <c r="BJ217" s="19" t="s">
        <v>92</v>
      </c>
      <c r="BK217" s="193">
        <f>ROUND(I217*H217,2)</f>
        <v>0</v>
      </c>
      <c r="BL217" s="19" t="s">
        <v>301</v>
      </c>
      <c r="BM217" s="192" t="s">
        <v>5315</v>
      </c>
    </row>
    <row r="218" s="2" customFormat="1">
      <c r="A218" s="38"/>
      <c r="B218" s="39"/>
      <c r="C218" s="38"/>
      <c r="D218" s="194" t="s">
        <v>193</v>
      </c>
      <c r="E218" s="38"/>
      <c r="F218" s="195" t="s">
        <v>5314</v>
      </c>
      <c r="G218" s="38"/>
      <c r="H218" s="38"/>
      <c r="I218" s="196"/>
      <c r="J218" s="38"/>
      <c r="K218" s="38"/>
      <c r="L218" s="39"/>
      <c r="M218" s="197"/>
      <c r="N218" s="198"/>
      <c r="O218" s="77"/>
      <c r="P218" s="77"/>
      <c r="Q218" s="77"/>
      <c r="R218" s="77"/>
      <c r="S218" s="77"/>
      <c r="T218" s="7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T218" s="19" t="s">
        <v>193</v>
      </c>
      <c r="AU218" s="19" t="s">
        <v>92</v>
      </c>
    </row>
    <row r="219" s="2" customFormat="1" ht="16.5" customHeight="1">
      <c r="A219" s="38"/>
      <c r="B219" s="180"/>
      <c r="C219" s="209" t="s">
        <v>469</v>
      </c>
      <c r="D219" s="209" t="s">
        <v>240</v>
      </c>
      <c r="E219" s="210" t="s">
        <v>4627</v>
      </c>
      <c r="F219" s="211" t="s">
        <v>5316</v>
      </c>
      <c r="G219" s="212" t="s">
        <v>5317</v>
      </c>
      <c r="H219" s="213">
        <v>150</v>
      </c>
      <c r="I219" s="214"/>
      <c r="J219" s="215">
        <f>ROUND(I219*H219,2)</f>
        <v>0</v>
      </c>
      <c r="K219" s="211" t="s">
        <v>1</v>
      </c>
      <c r="L219" s="216"/>
      <c r="M219" s="217" t="s">
        <v>1</v>
      </c>
      <c r="N219" s="218" t="s">
        <v>42</v>
      </c>
      <c r="O219" s="77"/>
      <c r="P219" s="190">
        <f>O219*H219</f>
        <v>0</v>
      </c>
      <c r="Q219" s="190">
        <v>0</v>
      </c>
      <c r="R219" s="190">
        <f>Q219*H219</f>
        <v>0</v>
      </c>
      <c r="S219" s="190">
        <v>0</v>
      </c>
      <c r="T219" s="191">
        <f>S219*H219</f>
        <v>0</v>
      </c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192" t="s">
        <v>414</v>
      </c>
      <c r="AT219" s="192" t="s">
        <v>240</v>
      </c>
      <c r="AU219" s="192" t="s">
        <v>92</v>
      </c>
      <c r="AY219" s="19" t="s">
        <v>185</v>
      </c>
      <c r="BE219" s="193">
        <f>IF(N219="základní",J219,0)</f>
        <v>0</v>
      </c>
      <c r="BF219" s="193">
        <f>IF(N219="snížená",J219,0)</f>
        <v>0</v>
      </c>
      <c r="BG219" s="193">
        <f>IF(N219="zákl. přenesená",J219,0)</f>
        <v>0</v>
      </c>
      <c r="BH219" s="193">
        <f>IF(N219="sníž. přenesená",J219,0)</f>
        <v>0</v>
      </c>
      <c r="BI219" s="193">
        <f>IF(N219="nulová",J219,0)</f>
        <v>0</v>
      </c>
      <c r="BJ219" s="19" t="s">
        <v>92</v>
      </c>
      <c r="BK219" s="193">
        <f>ROUND(I219*H219,2)</f>
        <v>0</v>
      </c>
      <c r="BL219" s="19" t="s">
        <v>301</v>
      </c>
      <c r="BM219" s="192" t="s">
        <v>5318</v>
      </c>
    </row>
    <row r="220" s="2" customFormat="1">
      <c r="A220" s="38"/>
      <c r="B220" s="39"/>
      <c r="C220" s="38"/>
      <c r="D220" s="194" t="s">
        <v>193</v>
      </c>
      <c r="E220" s="38"/>
      <c r="F220" s="195" t="s">
        <v>5316</v>
      </c>
      <c r="G220" s="38"/>
      <c r="H220" s="38"/>
      <c r="I220" s="196"/>
      <c r="J220" s="38"/>
      <c r="K220" s="38"/>
      <c r="L220" s="39"/>
      <c r="M220" s="197"/>
      <c r="N220" s="198"/>
      <c r="O220" s="77"/>
      <c r="P220" s="77"/>
      <c r="Q220" s="77"/>
      <c r="R220" s="77"/>
      <c r="S220" s="77"/>
      <c r="T220" s="7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T220" s="19" t="s">
        <v>193</v>
      </c>
      <c r="AU220" s="19" t="s">
        <v>92</v>
      </c>
    </row>
    <row r="221" s="2" customFormat="1" ht="16.5" customHeight="1">
      <c r="A221" s="38"/>
      <c r="B221" s="180"/>
      <c r="C221" s="209" t="s">
        <v>476</v>
      </c>
      <c r="D221" s="209" t="s">
        <v>240</v>
      </c>
      <c r="E221" s="210" t="s">
        <v>4585</v>
      </c>
      <c r="F221" s="211" t="s">
        <v>5319</v>
      </c>
      <c r="G221" s="212" t="s">
        <v>383</v>
      </c>
      <c r="H221" s="213">
        <v>2</v>
      </c>
      <c r="I221" s="214"/>
      <c r="J221" s="215">
        <f>ROUND(I221*H221,2)</f>
        <v>0</v>
      </c>
      <c r="K221" s="211" t="s">
        <v>1</v>
      </c>
      <c r="L221" s="216"/>
      <c r="M221" s="217" t="s">
        <v>1</v>
      </c>
      <c r="N221" s="218" t="s">
        <v>42</v>
      </c>
      <c r="O221" s="77"/>
      <c r="P221" s="190">
        <f>O221*H221</f>
        <v>0</v>
      </c>
      <c r="Q221" s="190">
        <v>0</v>
      </c>
      <c r="R221" s="190">
        <f>Q221*H221</f>
        <v>0</v>
      </c>
      <c r="S221" s="190">
        <v>0</v>
      </c>
      <c r="T221" s="191">
        <f>S221*H221</f>
        <v>0</v>
      </c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R221" s="192" t="s">
        <v>414</v>
      </c>
      <c r="AT221" s="192" t="s">
        <v>240</v>
      </c>
      <c r="AU221" s="192" t="s">
        <v>92</v>
      </c>
      <c r="AY221" s="19" t="s">
        <v>185</v>
      </c>
      <c r="BE221" s="193">
        <f>IF(N221="základní",J221,0)</f>
        <v>0</v>
      </c>
      <c r="BF221" s="193">
        <f>IF(N221="snížená",J221,0)</f>
        <v>0</v>
      </c>
      <c r="BG221" s="193">
        <f>IF(N221="zákl. přenesená",J221,0)</f>
        <v>0</v>
      </c>
      <c r="BH221" s="193">
        <f>IF(N221="sníž. přenesená",J221,0)</f>
        <v>0</v>
      </c>
      <c r="BI221" s="193">
        <f>IF(N221="nulová",J221,0)</f>
        <v>0</v>
      </c>
      <c r="BJ221" s="19" t="s">
        <v>92</v>
      </c>
      <c r="BK221" s="193">
        <f>ROUND(I221*H221,2)</f>
        <v>0</v>
      </c>
      <c r="BL221" s="19" t="s">
        <v>301</v>
      </c>
      <c r="BM221" s="192" t="s">
        <v>5320</v>
      </c>
    </row>
    <row r="222" s="2" customFormat="1">
      <c r="A222" s="38"/>
      <c r="B222" s="39"/>
      <c r="C222" s="38"/>
      <c r="D222" s="194" t="s">
        <v>193</v>
      </c>
      <c r="E222" s="38"/>
      <c r="F222" s="195" t="s">
        <v>5319</v>
      </c>
      <c r="G222" s="38"/>
      <c r="H222" s="38"/>
      <c r="I222" s="196"/>
      <c r="J222" s="38"/>
      <c r="K222" s="38"/>
      <c r="L222" s="39"/>
      <c r="M222" s="197"/>
      <c r="N222" s="198"/>
      <c r="O222" s="77"/>
      <c r="P222" s="77"/>
      <c r="Q222" s="77"/>
      <c r="R222" s="77"/>
      <c r="S222" s="77"/>
      <c r="T222" s="7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T222" s="19" t="s">
        <v>193</v>
      </c>
      <c r="AU222" s="19" t="s">
        <v>92</v>
      </c>
    </row>
    <row r="223" s="2" customFormat="1" ht="16.5" customHeight="1">
      <c r="A223" s="38"/>
      <c r="B223" s="180"/>
      <c r="C223" s="209" t="s">
        <v>486</v>
      </c>
      <c r="D223" s="209" t="s">
        <v>240</v>
      </c>
      <c r="E223" s="210" t="s">
        <v>4588</v>
      </c>
      <c r="F223" s="211" t="s">
        <v>5321</v>
      </c>
      <c r="G223" s="212" t="s">
        <v>383</v>
      </c>
      <c r="H223" s="213">
        <v>2</v>
      </c>
      <c r="I223" s="214"/>
      <c r="J223" s="215">
        <f>ROUND(I223*H223,2)</f>
        <v>0</v>
      </c>
      <c r="K223" s="211" t="s">
        <v>1</v>
      </c>
      <c r="L223" s="216"/>
      <c r="M223" s="217" t="s">
        <v>1</v>
      </c>
      <c r="N223" s="218" t="s">
        <v>42</v>
      </c>
      <c r="O223" s="77"/>
      <c r="P223" s="190">
        <f>O223*H223</f>
        <v>0</v>
      </c>
      <c r="Q223" s="190">
        <v>0</v>
      </c>
      <c r="R223" s="190">
        <f>Q223*H223</f>
        <v>0</v>
      </c>
      <c r="S223" s="190">
        <v>0</v>
      </c>
      <c r="T223" s="191">
        <f>S223*H223</f>
        <v>0</v>
      </c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R223" s="192" t="s">
        <v>414</v>
      </c>
      <c r="AT223" s="192" t="s">
        <v>240</v>
      </c>
      <c r="AU223" s="192" t="s">
        <v>92</v>
      </c>
      <c r="AY223" s="19" t="s">
        <v>185</v>
      </c>
      <c r="BE223" s="193">
        <f>IF(N223="základní",J223,0)</f>
        <v>0</v>
      </c>
      <c r="BF223" s="193">
        <f>IF(N223="snížená",J223,0)</f>
        <v>0</v>
      </c>
      <c r="BG223" s="193">
        <f>IF(N223="zákl. přenesená",J223,0)</f>
        <v>0</v>
      </c>
      <c r="BH223" s="193">
        <f>IF(N223="sníž. přenesená",J223,0)</f>
        <v>0</v>
      </c>
      <c r="BI223" s="193">
        <f>IF(N223="nulová",J223,0)</f>
        <v>0</v>
      </c>
      <c r="BJ223" s="19" t="s">
        <v>92</v>
      </c>
      <c r="BK223" s="193">
        <f>ROUND(I223*H223,2)</f>
        <v>0</v>
      </c>
      <c r="BL223" s="19" t="s">
        <v>301</v>
      </c>
      <c r="BM223" s="192" t="s">
        <v>5322</v>
      </c>
    </row>
    <row r="224" s="2" customFormat="1">
      <c r="A224" s="38"/>
      <c r="B224" s="39"/>
      <c r="C224" s="38"/>
      <c r="D224" s="194" t="s">
        <v>193</v>
      </c>
      <c r="E224" s="38"/>
      <c r="F224" s="195" t="s">
        <v>5321</v>
      </c>
      <c r="G224" s="38"/>
      <c r="H224" s="38"/>
      <c r="I224" s="196"/>
      <c r="J224" s="38"/>
      <c r="K224" s="38"/>
      <c r="L224" s="39"/>
      <c r="M224" s="197"/>
      <c r="N224" s="198"/>
      <c r="O224" s="77"/>
      <c r="P224" s="77"/>
      <c r="Q224" s="77"/>
      <c r="R224" s="77"/>
      <c r="S224" s="77"/>
      <c r="T224" s="7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T224" s="19" t="s">
        <v>193</v>
      </c>
      <c r="AU224" s="19" t="s">
        <v>92</v>
      </c>
    </row>
    <row r="225" s="2" customFormat="1" ht="16.5" customHeight="1">
      <c r="A225" s="38"/>
      <c r="B225" s="180"/>
      <c r="C225" s="209" t="s">
        <v>492</v>
      </c>
      <c r="D225" s="209" t="s">
        <v>240</v>
      </c>
      <c r="E225" s="210" t="s">
        <v>4591</v>
      </c>
      <c r="F225" s="211" t="s">
        <v>5323</v>
      </c>
      <c r="G225" s="212" t="s">
        <v>383</v>
      </c>
      <c r="H225" s="213">
        <v>6</v>
      </c>
      <c r="I225" s="214"/>
      <c r="J225" s="215">
        <f>ROUND(I225*H225,2)</f>
        <v>0</v>
      </c>
      <c r="K225" s="211" t="s">
        <v>1</v>
      </c>
      <c r="L225" s="216"/>
      <c r="M225" s="217" t="s">
        <v>1</v>
      </c>
      <c r="N225" s="218" t="s">
        <v>42</v>
      </c>
      <c r="O225" s="77"/>
      <c r="P225" s="190">
        <f>O225*H225</f>
        <v>0</v>
      </c>
      <c r="Q225" s="190">
        <v>0</v>
      </c>
      <c r="R225" s="190">
        <f>Q225*H225</f>
        <v>0</v>
      </c>
      <c r="S225" s="190">
        <v>0</v>
      </c>
      <c r="T225" s="191">
        <f>S225*H225</f>
        <v>0</v>
      </c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R225" s="192" t="s">
        <v>414</v>
      </c>
      <c r="AT225" s="192" t="s">
        <v>240</v>
      </c>
      <c r="AU225" s="192" t="s">
        <v>92</v>
      </c>
      <c r="AY225" s="19" t="s">
        <v>185</v>
      </c>
      <c r="BE225" s="193">
        <f>IF(N225="základní",J225,0)</f>
        <v>0</v>
      </c>
      <c r="BF225" s="193">
        <f>IF(N225="snížená",J225,0)</f>
        <v>0</v>
      </c>
      <c r="BG225" s="193">
        <f>IF(N225="zákl. přenesená",J225,0)</f>
        <v>0</v>
      </c>
      <c r="BH225" s="193">
        <f>IF(N225="sníž. přenesená",J225,0)</f>
        <v>0</v>
      </c>
      <c r="BI225" s="193">
        <f>IF(N225="nulová",J225,0)</f>
        <v>0</v>
      </c>
      <c r="BJ225" s="19" t="s">
        <v>92</v>
      </c>
      <c r="BK225" s="193">
        <f>ROUND(I225*H225,2)</f>
        <v>0</v>
      </c>
      <c r="BL225" s="19" t="s">
        <v>301</v>
      </c>
      <c r="BM225" s="192" t="s">
        <v>5324</v>
      </c>
    </row>
    <row r="226" s="2" customFormat="1">
      <c r="A226" s="38"/>
      <c r="B226" s="39"/>
      <c r="C226" s="38"/>
      <c r="D226" s="194" t="s">
        <v>193</v>
      </c>
      <c r="E226" s="38"/>
      <c r="F226" s="195" t="s">
        <v>5323</v>
      </c>
      <c r="G226" s="38"/>
      <c r="H226" s="38"/>
      <c r="I226" s="196"/>
      <c r="J226" s="38"/>
      <c r="K226" s="38"/>
      <c r="L226" s="39"/>
      <c r="M226" s="197"/>
      <c r="N226" s="198"/>
      <c r="O226" s="77"/>
      <c r="P226" s="77"/>
      <c r="Q226" s="77"/>
      <c r="R226" s="77"/>
      <c r="S226" s="77"/>
      <c r="T226" s="7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T226" s="19" t="s">
        <v>193</v>
      </c>
      <c r="AU226" s="19" t="s">
        <v>92</v>
      </c>
    </row>
    <row r="227" s="2" customFormat="1" ht="16.5" customHeight="1">
      <c r="A227" s="38"/>
      <c r="B227" s="180"/>
      <c r="C227" s="209" t="s">
        <v>498</v>
      </c>
      <c r="D227" s="209" t="s">
        <v>240</v>
      </c>
      <c r="E227" s="210" t="s">
        <v>4597</v>
      </c>
      <c r="F227" s="211" t="s">
        <v>5325</v>
      </c>
      <c r="G227" s="212" t="s">
        <v>383</v>
      </c>
      <c r="H227" s="213">
        <v>4</v>
      </c>
      <c r="I227" s="214"/>
      <c r="J227" s="215">
        <f>ROUND(I227*H227,2)</f>
        <v>0</v>
      </c>
      <c r="K227" s="211" t="s">
        <v>1</v>
      </c>
      <c r="L227" s="216"/>
      <c r="M227" s="217" t="s">
        <v>1</v>
      </c>
      <c r="N227" s="218" t="s">
        <v>42</v>
      </c>
      <c r="O227" s="77"/>
      <c r="P227" s="190">
        <f>O227*H227</f>
        <v>0</v>
      </c>
      <c r="Q227" s="190">
        <v>0</v>
      </c>
      <c r="R227" s="190">
        <f>Q227*H227</f>
        <v>0</v>
      </c>
      <c r="S227" s="190">
        <v>0</v>
      </c>
      <c r="T227" s="191">
        <f>S227*H227</f>
        <v>0</v>
      </c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R227" s="192" t="s">
        <v>414</v>
      </c>
      <c r="AT227" s="192" t="s">
        <v>240</v>
      </c>
      <c r="AU227" s="192" t="s">
        <v>92</v>
      </c>
      <c r="AY227" s="19" t="s">
        <v>185</v>
      </c>
      <c r="BE227" s="193">
        <f>IF(N227="základní",J227,0)</f>
        <v>0</v>
      </c>
      <c r="BF227" s="193">
        <f>IF(N227="snížená",J227,0)</f>
        <v>0</v>
      </c>
      <c r="BG227" s="193">
        <f>IF(N227="zákl. přenesená",J227,0)</f>
        <v>0</v>
      </c>
      <c r="BH227" s="193">
        <f>IF(N227="sníž. přenesená",J227,0)</f>
        <v>0</v>
      </c>
      <c r="BI227" s="193">
        <f>IF(N227="nulová",J227,0)</f>
        <v>0</v>
      </c>
      <c r="BJ227" s="19" t="s">
        <v>92</v>
      </c>
      <c r="BK227" s="193">
        <f>ROUND(I227*H227,2)</f>
        <v>0</v>
      </c>
      <c r="BL227" s="19" t="s">
        <v>301</v>
      </c>
      <c r="BM227" s="192" t="s">
        <v>5326</v>
      </c>
    </row>
    <row r="228" s="2" customFormat="1">
      <c r="A228" s="38"/>
      <c r="B228" s="39"/>
      <c r="C228" s="38"/>
      <c r="D228" s="194" t="s">
        <v>193</v>
      </c>
      <c r="E228" s="38"/>
      <c r="F228" s="195" t="s">
        <v>5325</v>
      </c>
      <c r="G228" s="38"/>
      <c r="H228" s="38"/>
      <c r="I228" s="196"/>
      <c r="J228" s="38"/>
      <c r="K228" s="38"/>
      <c r="L228" s="39"/>
      <c r="M228" s="197"/>
      <c r="N228" s="198"/>
      <c r="O228" s="77"/>
      <c r="P228" s="77"/>
      <c r="Q228" s="77"/>
      <c r="R228" s="77"/>
      <c r="S228" s="77"/>
      <c r="T228" s="7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T228" s="19" t="s">
        <v>193</v>
      </c>
      <c r="AU228" s="19" t="s">
        <v>92</v>
      </c>
    </row>
    <row r="229" s="2" customFormat="1" ht="24.15" customHeight="1">
      <c r="A229" s="38"/>
      <c r="B229" s="180"/>
      <c r="C229" s="181" t="s">
        <v>514</v>
      </c>
      <c r="D229" s="181" t="s">
        <v>187</v>
      </c>
      <c r="E229" s="182" t="s">
        <v>5327</v>
      </c>
      <c r="F229" s="183" t="s">
        <v>5328</v>
      </c>
      <c r="G229" s="184" t="s">
        <v>383</v>
      </c>
      <c r="H229" s="185">
        <v>1</v>
      </c>
      <c r="I229" s="186"/>
      <c r="J229" s="187">
        <f>ROUND(I229*H229,2)</f>
        <v>0</v>
      </c>
      <c r="K229" s="183" t="s">
        <v>1</v>
      </c>
      <c r="L229" s="39"/>
      <c r="M229" s="188" t="s">
        <v>1</v>
      </c>
      <c r="N229" s="189" t="s">
        <v>42</v>
      </c>
      <c r="O229" s="77"/>
      <c r="P229" s="190">
        <f>O229*H229</f>
        <v>0</v>
      </c>
      <c r="Q229" s="190">
        <v>0</v>
      </c>
      <c r="R229" s="190">
        <f>Q229*H229</f>
        <v>0</v>
      </c>
      <c r="S229" s="190">
        <v>0</v>
      </c>
      <c r="T229" s="191">
        <f>S229*H229</f>
        <v>0</v>
      </c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192" t="s">
        <v>301</v>
      </c>
      <c r="AT229" s="192" t="s">
        <v>187</v>
      </c>
      <c r="AU229" s="192" t="s">
        <v>92</v>
      </c>
      <c r="AY229" s="19" t="s">
        <v>185</v>
      </c>
      <c r="BE229" s="193">
        <f>IF(N229="základní",J229,0)</f>
        <v>0</v>
      </c>
      <c r="BF229" s="193">
        <f>IF(N229="snížená",J229,0)</f>
        <v>0</v>
      </c>
      <c r="BG229" s="193">
        <f>IF(N229="zákl. přenesená",J229,0)</f>
        <v>0</v>
      </c>
      <c r="BH229" s="193">
        <f>IF(N229="sníž. přenesená",J229,0)</f>
        <v>0</v>
      </c>
      <c r="BI229" s="193">
        <f>IF(N229="nulová",J229,0)</f>
        <v>0</v>
      </c>
      <c r="BJ229" s="19" t="s">
        <v>92</v>
      </c>
      <c r="BK229" s="193">
        <f>ROUND(I229*H229,2)</f>
        <v>0</v>
      </c>
      <c r="BL229" s="19" t="s">
        <v>301</v>
      </c>
      <c r="BM229" s="192" t="s">
        <v>5329</v>
      </c>
    </row>
    <row r="230" s="2" customFormat="1">
      <c r="A230" s="38"/>
      <c r="B230" s="39"/>
      <c r="C230" s="38"/>
      <c r="D230" s="194" t="s">
        <v>193</v>
      </c>
      <c r="E230" s="38"/>
      <c r="F230" s="195" t="s">
        <v>5328</v>
      </c>
      <c r="G230" s="38"/>
      <c r="H230" s="38"/>
      <c r="I230" s="196"/>
      <c r="J230" s="38"/>
      <c r="K230" s="38"/>
      <c r="L230" s="39"/>
      <c r="M230" s="197"/>
      <c r="N230" s="198"/>
      <c r="O230" s="77"/>
      <c r="P230" s="77"/>
      <c r="Q230" s="77"/>
      <c r="R230" s="77"/>
      <c r="S230" s="77"/>
      <c r="T230" s="7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T230" s="19" t="s">
        <v>193</v>
      </c>
      <c r="AU230" s="19" t="s">
        <v>92</v>
      </c>
    </row>
    <row r="231" s="12" customFormat="1" ht="25.92" customHeight="1">
      <c r="A231" s="12"/>
      <c r="B231" s="167"/>
      <c r="C231" s="12"/>
      <c r="D231" s="168" t="s">
        <v>75</v>
      </c>
      <c r="E231" s="169" t="s">
        <v>240</v>
      </c>
      <c r="F231" s="169" t="s">
        <v>5144</v>
      </c>
      <c r="G231" s="12"/>
      <c r="H231" s="12"/>
      <c r="I231" s="170"/>
      <c r="J231" s="171">
        <f>BK231</f>
        <v>0</v>
      </c>
      <c r="K231" s="12"/>
      <c r="L231" s="167"/>
      <c r="M231" s="172"/>
      <c r="N231" s="173"/>
      <c r="O231" s="173"/>
      <c r="P231" s="174">
        <f>P232</f>
        <v>0</v>
      </c>
      <c r="Q231" s="173"/>
      <c r="R231" s="174">
        <f>R232</f>
        <v>0.018800000000000001</v>
      </c>
      <c r="S231" s="173"/>
      <c r="T231" s="175">
        <f>T232</f>
        <v>0</v>
      </c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R231" s="168" t="s">
        <v>111</v>
      </c>
      <c r="AT231" s="176" t="s">
        <v>75</v>
      </c>
      <c r="AU231" s="176" t="s">
        <v>76</v>
      </c>
      <c r="AY231" s="168" t="s">
        <v>185</v>
      </c>
      <c r="BK231" s="177">
        <f>BK232</f>
        <v>0</v>
      </c>
    </row>
    <row r="232" s="12" customFormat="1" ht="22.8" customHeight="1">
      <c r="A232" s="12"/>
      <c r="B232" s="167"/>
      <c r="C232" s="12"/>
      <c r="D232" s="168" t="s">
        <v>75</v>
      </c>
      <c r="E232" s="178" t="s">
        <v>5145</v>
      </c>
      <c r="F232" s="178" t="s">
        <v>5146</v>
      </c>
      <c r="G232" s="12"/>
      <c r="H232" s="12"/>
      <c r="I232" s="170"/>
      <c r="J232" s="179">
        <f>BK232</f>
        <v>0</v>
      </c>
      <c r="K232" s="12"/>
      <c r="L232" s="167"/>
      <c r="M232" s="172"/>
      <c r="N232" s="173"/>
      <c r="O232" s="173"/>
      <c r="P232" s="174">
        <f>SUM(P233:P240)</f>
        <v>0</v>
      </c>
      <c r="Q232" s="173"/>
      <c r="R232" s="174">
        <f>SUM(R233:R240)</f>
        <v>0.018800000000000001</v>
      </c>
      <c r="S232" s="173"/>
      <c r="T232" s="175">
        <f>SUM(T233:T240)</f>
        <v>0</v>
      </c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R232" s="168" t="s">
        <v>111</v>
      </c>
      <c r="AT232" s="176" t="s">
        <v>75</v>
      </c>
      <c r="AU232" s="176" t="s">
        <v>84</v>
      </c>
      <c r="AY232" s="168" t="s">
        <v>185</v>
      </c>
      <c r="BK232" s="177">
        <f>SUM(BK233:BK240)</f>
        <v>0</v>
      </c>
    </row>
    <row r="233" s="2" customFormat="1" ht="37.8" customHeight="1">
      <c r="A233" s="38"/>
      <c r="B233" s="180"/>
      <c r="C233" s="181" t="s">
        <v>524</v>
      </c>
      <c r="D233" s="181" t="s">
        <v>187</v>
      </c>
      <c r="E233" s="182" t="s">
        <v>5147</v>
      </c>
      <c r="F233" s="183" t="s">
        <v>5148</v>
      </c>
      <c r="G233" s="184" t="s">
        <v>584</v>
      </c>
      <c r="H233" s="185">
        <v>140</v>
      </c>
      <c r="I233" s="186"/>
      <c r="J233" s="187">
        <f>ROUND(I233*H233,2)</f>
        <v>0</v>
      </c>
      <c r="K233" s="183" t="s">
        <v>1</v>
      </c>
      <c r="L233" s="39"/>
      <c r="M233" s="188" t="s">
        <v>1</v>
      </c>
      <c r="N233" s="189" t="s">
        <v>42</v>
      </c>
      <c r="O233" s="77"/>
      <c r="P233" s="190">
        <f>O233*H233</f>
        <v>0</v>
      </c>
      <c r="Q233" s="190">
        <v>0</v>
      </c>
      <c r="R233" s="190">
        <f>Q233*H233</f>
        <v>0</v>
      </c>
      <c r="S233" s="190">
        <v>0</v>
      </c>
      <c r="T233" s="191">
        <f>S233*H233</f>
        <v>0</v>
      </c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R233" s="192" t="s">
        <v>638</v>
      </c>
      <c r="AT233" s="192" t="s">
        <v>187</v>
      </c>
      <c r="AU233" s="192" t="s">
        <v>92</v>
      </c>
      <c r="AY233" s="19" t="s">
        <v>185</v>
      </c>
      <c r="BE233" s="193">
        <f>IF(N233="základní",J233,0)</f>
        <v>0</v>
      </c>
      <c r="BF233" s="193">
        <f>IF(N233="snížená",J233,0)</f>
        <v>0</v>
      </c>
      <c r="BG233" s="193">
        <f>IF(N233="zákl. přenesená",J233,0)</f>
        <v>0</v>
      </c>
      <c r="BH233" s="193">
        <f>IF(N233="sníž. přenesená",J233,0)</f>
        <v>0</v>
      </c>
      <c r="BI233" s="193">
        <f>IF(N233="nulová",J233,0)</f>
        <v>0</v>
      </c>
      <c r="BJ233" s="19" t="s">
        <v>92</v>
      </c>
      <c r="BK233" s="193">
        <f>ROUND(I233*H233,2)</f>
        <v>0</v>
      </c>
      <c r="BL233" s="19" t="s">
        <v>638</v>
      </c>
      <c r="BM233" s="192" t="s">
        <v>5330</v>
      </c>
    </row>
    <row r="234" s="2" customFormat="1">
      <c r="A234" s="38"/>
      <c r="B234" s="39"/>
      <c r="C234" s="38"/>
      <c r="D234" s="194" t="s">
        <v>193</v>
      </c>
      <c r="E234" s="38"/>
      <c r="F234" s="195" t="s">
        <v>5148</v>
      </c>
      <c r="G234" s="38"/>
      <c r="H234" s="38"/>
      <c r="I234" s="196"/>
      <c r="J234" s="38"/>
      <c r="K234" s="38"/>
      <c r="L234" s="39"/>
      <c r="M234" s="197"/>
      <c r="N234" s="198"/>
      <c r="O234" s="77"/>
      <c r="P234" s="77"/>
      <c r="Q234" s="77"/>
      <c r="R234" s="77"/>
      <c r="S234" s="77"/>
      <c r="T234" s="7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T234" s="19" t="s">
        <v>193</v>
      </c>
      <c r="AU234" s="19" t="s">
        <v>92</v>
      </c>
    </row>
    <row r="235" s="13" customFormat="1">
      <c r="A235" s="13"/>
      <c r="B235" s="199"/>
      <c r="C235" s="13"/>
      <c r="D235" s="194" t="s">
        <v>194</v>
      </c>
      <c r="E235" s="200" t="s">
        <v>1</v>
      </c>
      <c r="F235" s="201" t="s">
        <v>5331</v>
      </c>
      <c r="G235" s="13"/>
      <c r="H235" s="202">
        <v>140</v>
      </c>
      <c r="I235" s="203"/>
      <c r="J235" s="13"/>
      <c r="K235" s="13"/>
      <c r="L235" s="199"/>
      <c r="M235" s="204"/>
      <c r="N235" s="205"/>
      <c r="O235" s="205"/>
      <c r="P235" s="205"/>
      <c r="Q235" s="205"/>
      <c r="R235" s="205"/>
      <c r="S235" s="205"/>
      <c r="T235" s="206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00" t="s">
        <v>194</v>
      </c>
      <c r="AU235" s="200" t="s">
        <v>92</v>
      </c>
      <c r="AV235" s="13" t="s">
        <v>92</v>
      </c>
      <c r="AW235" s="13" t="s">
        <v>32</v>
      </c>
      <c r="AX235" s="13" t="s">
        <v>76</v>
      </c>
      <c r="AY235" s="200" t="s">
        <v>185</v>
      </c>
    </row>
    <row r="236" s="15" customFormat="1">
      <c r="A236" s="15"/>
      <c r="B236" s="226"/>
      <c r="C236" s="15"/>
      <c r="D236" s="194" t="s">
        <v>194</v>
      </c>
      <c r="E236" s="227" t="s">
        <v>1</v>
      </c>
      <c r="F236" s="228" t="s">
        <v>276</v>
      </c>
      <c r="G236" s="15"/>
      <c r="H236" s="229">
        <v>140</v>
      </c>
      <c r="I236" s="230"/>
      <c r="J236" s="15"/>
      <c r="K236" s="15"/>
      <c r="L236" s="226"/>
      <c r="M236" s="231"/>
      <c r="N236" s="232"/>
      <c r="O236" s="232"/>
      <c r="P236" s="232"/>
      <c r="Q236" s="232"/>
      <c r="R236" s="232"/>
      <c r="S236" s="232"/>
      <c r="T236" s="233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T236" s="227" t="s">
        <v>194</v>
      </c>
      <c r="AU236" s="227" t="s">
        <v>92</v>
      </c>
      <c r="AV236" s="15" t="s">
        <v>191</v>
      </c>
      <c r="AW236" s="15" t="s">
        <v>32</v>
      </c>
      <c r="AX236" s="15" t="s">
        <v>84</v>
      </c>
      <c r="AY236" s="227" t="s">
        <v>185</v>
      </c>
    </row>
    <row r="237" s="2" customFormat="1" ht="24.15" customHeight="1">
      <c r="A237" s="38"/>
      <c r="B237" s="180"/>
      <c r="C237" s="209" t="s">
        <v>529</v>
      </c>
      <c r="D237" s="209" t="s">
        <v>240</v>
      </c>
      <c r="E237" s="210" t="s">
        <v>5158</v>
      </c>
      <c r="F237" s="211" t="s">
        <v>5159</v>
      </c>
      <c r="G237" s="212" t="s">
        <v>584</v>
      </c>
      <c r="H237" s="213">
        <v>90</v>
      </c>
      <c r="I237" s="214"/>
      <c r="J237" s="215">
        <f>ROUND(I237*H237,2)</f>
        <v>0</v>
      </c>
      <c r="K237" s="211" t="s">
        <v>1</v>
      </c>
      <c r="L237" s="216"/>
      <c r="M237" s="217" t="s">
        <v>1</v>
      </c>
      <c r="N237" s="218" t="s">
        <v>42</v>
      </c>
      <c r="O237" s="77"/>
      <c r="P237" s="190">
        <f>O237*H237</f>
        <v>0</v>
      </c>
      <c r="Q237" s="190">
        <v>0.00017000000000000001</v>
      </c>
      <c r="R237" s="190">
        <f>Q237*H237</f>
        <v>0.015300000000000001</v>
      </c>
      <c r="S237" s="190">
        <v>0</v>
      </c>
      <c r="T237" s="191">
        <f>S237*H237</f>
        <v>0</v>
      </c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R237" s="192" t="s">
        <v>1096</v>
      </c>
      <c r="AT237" s="192" t="s">
        <v>240</v>
      </c>
      <c r="AU237" s="192" t="s">
        <v>92</v>
      </c>
      <c r="AY237" s="19" t="s">
        <v>185</v>
      </c>
      <c r="BE237" s="193">
        <f>IF(N237="základní",J237,0)</f>
        <v>0</v>
      </c>
      <c r="BF237" s="193">
        <f>IF(N237="snížená",J237,0)</f>
        <v>0</v>
      </c>
      <c r="BG237" s="193">
        <f>IF(N237="zákl. přenesená",J237,0)</f>
        <v>0</v>
      </c>
      <c r="BH237" s="193">
        <f>IF(N237="sníž. přenesená",J237,0)</f>
        <v>0</v>
      </c>
      <c r="BI237" s="193">
        <f>IF(N237="nulová",J237,0)</f>
        <v>0</v>
      </c>
      <c r="BJ237" s="19" t="s">
        <v>92</v>
      </c>
      <c r="BK237" s="193">
        <f>ROUND(I237*H237,2)</f>
        <v>0</v>
      </c>
      <c r="BL237" s="19" t="s">
        <v>1096</v>
      </c>
      <c r="BM237" s="192" t="s">
        <v>5332</v>
      </c>
    </row>
    <row r="238" s="2" customFormat="1">
      <c r="A238" s="38"/>
      <c r="B238" s="39"/>
      <c r="C238" s="38"/>
      <c r="D238" s="194" t="s">
        <v>193</v>
      </c>
      <c r="E238" s="38"/>
      <c r="F238" s="195" t="s">
        <v>5159</v>
      </c>
      <c r="G238" s="38"/>
      <c r="H238" s="38"/>
      <c r="I238" s="196"/>
      <c r="J238" s="38"/>
      <c r="K238" s="38"/>
      <c r="L238" s="39"/>
      <c r="M238" s="197"/>
      <c r="N238" s="198"/>
      <c r="O238" s="77"/>
      <c r="P238" s="77"/>
      <c r="Q238" s="77"/>
      <c r="R238" s="77"/>
      <c r="S238" s="77"/>
      <c r="T238" s="7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T238" s="19" t="s">
        <v>193</v>
      </c>
      <c r="AU238" s="19" t="s">
        <v>92</v>
      </c>
    </row>
    <row r="239" s="2" customFormat="1" ht="24.15" customHeight="1">
      <c r="A239" s="38"/>
      <c r="B239" s="180"/>
      <c r="C239" s="209" t="s">
        <v>534</v>
      </c>
      <c r="D239" s="209" t="s">
        <v>240</v>
      </c>
      <c r="E239" s="210" t="s">
        <v>5333</v>
      </c>
      <c r="F239" s="211" t="s">
        <v>5334</v>
      </c>
      <c r="G239" s="212" t="s">
        <v>584</v>
      </c>
      <c r="H239" s="213">
        <v>50</v>
      </c>
      <c r="I239" s="214"/>
      <c r="J239" s="215">
        <f>ROUND(I239*H239,2)</f>
        <v>0</v>
      </c>
      <c r="K239" s="211" t="s">
        <v>1</v>
      </c>
      <c r="L239" s="216"/>
      <c r="M239" s="217" t="s">
        <v>1</v>
      </c>
      <c r="N239" s="218" t="s">
        <v>42</v>
      </c>
      <c r="O239" s="77"/>
      <c r="P239" s="190">
        <f>O239*H239</f>
        <v>0</v>
      </c>
      <c r="Q239" s="190">
        <v>6.9999999999999994E-05</v>
      </c>
      <c r="R239" s="190">
        <f>Q239*H239</f>
        <v>0.0034999999999999996</v>
      </c>
      <c r="S239" s="190">
        <v>0</v>
      </c>
      <c r="T239" s="191">
        <f>S239*H239</f>
        <v>0</v>
      </c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R239" s="192" t="s">
        <v>1096</v>
      </c>
      <c r="AT239" s="192" t="s">
        <v>240</v>
      </c>
      <c r="AU239" s="192" t="s">
        <v>92</v>
      </c>
      <c r="AY239" s="19" t="s">
        <v>185</v>
      </c>
      <c r="BE239" s="193">
        <f>IF(N239="základní",J239,0)</f>
        <v>0</v>
      </c>
      <c r="BF239" s="193">
        <f>IF(N239="snížená",J239,0)</f>
        <v>0</v>
      </c>
      <c r="BG239" s="193">
        <f>IF(N239="zákl. přenesená",J239,0)</f>
        <v>0</v>
      </c>
      <c r="BH239" s="193">
        <f>IF(N239="sníž. přenesená",J239,0)</f>
        <v>0</v>
      </c>
      <c r="BI239" s="193">
        <f>IF(N239="nulová",J239,0)</f>
        <v>0</v>
      </c>
      <c r="BJ239" s="19" t="s">
        <v>92</v>
      </c>
      <c r="BK239" s="193">
        <f>ROUND(I239*H239,2)</f>
        <v>0</v>
      </c>
      <c r="BL239" s="19" t="s">
        <v>1096</v>
      </c>
      <c r="BM239" s="192" t="s">
        <v>5335</v>
      </c>
    </row>
    <row r="240" s="2" customFormat="1">
      <c r="A240" s="38"/>
      <c r="B240" s="39"/>
      <c r="C240" s="38"/>
      <c r="D240" s="194" t="s">
        <v>193</v>
      </c>
      <c r="E240" s="38"/>
      <c r="F240" s="195" t="s">
        <v>5334</v>
      </c>
      <c r="G240" s="38"/>
      <c r="H240" s="38"/>
      <c r="I240" s="196"/>
      <c r="J240" s="38"/>
      <c r="K240" s="38"/>
      <c r="L240" s="39"/>
      <c r="M240" s="197"/>
      <c r="N240" s="198"/>
      <c r="O240" s="77"/>
      <c r="P240" s="77"/>
      <c r="Q240" s="77"/>
      <c r="R240" s="77"/>
      <c r="S240" s="77"/>
      <c r="T240" s="7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T240" s="19" t="s">
        <v>193</v>
      </c>
      <c r="AU240" s="19" t="s">
        <v>92</v>
      </c>
    </row>
    <row r="241" s="12" customFormat="1" ht="25.92" customHeight="1">
      <c r="A241" s="12"/>
      <c r="B241" s="167"/>
      <c r="C241" s="12"/>
      <c r="D241" s="168" t="s">
        <v>75</v>
      </c>
      <c r="E241" s="169" t="s">
        <v>3877</v>
      </c>
      <c r="F241" s="169" t="s">
        <v>3878</v>
      </c>
      <c r="G241" s="12"/>
      <c r="H241" s="12"/>
      <c r="I241" s="170"/>
      <c r="J241" s="171">
        <f>BK241</f>
        <v>0</v>
      </c>
      <c r="K241" s="12"/>
      <c r="L241" s="167"/>
      <c r="M241" s="172"/>
      <c r="N241" s="173"/>
      <c r="O241" s="173"/>
      <c r="P241" s="174">
        <f>SUM(P242:P251)</f>
        <v>0</v>
      </c>
      <c r="Q241" s="173"/>
      <c r="R241" s="174">
        <f>SUM(R242:R251)</f>
        <v>0</v>
      </c>
      <c r="S241" s="173"/>
      <c r="T241" s="175">
        <f>SUM(T242:T251)</f>
        <v>0</v>
      </c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R241" s="168" t="s">
        <v>191</v>
      </c>
      <c r="AT241" s="176" t="s">
        <v>75</v>
      </c>
      <c r="AU241" s="176" t="s">
        <v>76</v>
      </c>
      <c r="AY241" s="168" t="s">
        <v>185</v>
      </c>
      <c r="BK241" s="177">
        <f>SUM(BK242:BK251)</f>
        <v>0</v>
      </c>
    </row>
    <row r="242" s="2" customFormat="1" ht="16.5" customHeight="1">
      <c r="A242" s="38"/>
      <c r="B242" s="180"/>
      <c r="C242" s="181" t="s">
        <v>540</v>
      </c>
      <c r="D242" s="181" t="s">
        <v>187</v>
      </c>
      <c r="E242" s="182" t="s">
        <v>5225</v>
      </c>
      <c r="F242" s="183" t="s">
        <v>5226</v>
      </c>
      <c r="G242" s="184" t="s">
        <v>3882</v>
      </c>
      <c r="H242" s="185">
        <v>40</v>
      </c>
      <c r="I242" s="186"/>
      <c r="J242" s="187">
        <f>ROUND(I242*H242,2)</f>
        <v>0</v>
      </c>
      <c r="K242" s="183" t="s">
        <v>1</v>
      </c>
      <c r="L242" s="39"/>
      <c r="M242" s="188" t="s">
        <v>1</v>
      </c>
      <c r="N242" s="189" t="s">
        <v>42</v>
      </c>
      <c r="O242" s="77"/>
      <c r="P242" s="190">
        <f>O242*H242</f>
        <v>0</v>
      </c>
      <c r="Q242" s="190">
        <v>0</v>
      </c>
      <c r="R242" s="190">
        <f>Q242*H242</f>
        <v>0</v>
      </c>
      <c r="S242" s="190">
        <v>0</v>
      </c>
      <c r="T242" s="191">
        <f>S242*H242</f>
        <v>0</v>
      </c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R242" s="192" t="s">
        <v>3282</v>
      </c>
      <c r="AT242" s="192" t="s">
        <v>187</v>
      </c>
      <c r="AU242" s="192" t="s">
        <v>84</v>
      </c>
      <c r="AY242" s="19" t="s">
        <v>185</v>
      </c>
      <c r="BE242" s="193">
        <f>IF(N242="základní",J242,0)</f>
        <v>0</v>
      </c>
      <c r="BF242" s="193">
        <f>IF(N242="snížená",J242,0)</f>
        <v>0</v>
      </c>
      <c r="BG242" s="193">
        <f>IF(N242="zákl. přenesená",J242,0)</f>
        <v>0</v>
      </c>
      <c r="BH242" s="193">
        <f>IF(N242="sníž. přenesená",J242,0)</f>
        <v>0</v>
      </c>
      <c r="BI242" s="193">
        <f>IF(N242="nulová",J242,0)</f>
        <v>0</v>
      </c>
      <c r="BJ242" s="19" t="s">
        <v>92</v>
      </c>
      <c r="BK242" s="193">
        <f>ROUND(I242*H242,2)</f>
        <v>0</v>
      </c>
      <c r="BL242" s="19" t="s">
        <v>3282</v>
      </c>
      <c r="BM242" s="192" t="s">
        <v>5336</v>
      </c>
    </row>
    <row r="243" s="2" customFormat="1">
      <c r="A243" s="38"/>
      <c r="B243" s="39"/>
      <c r="C243" s="38"/>
      <c r="D243" s="194" t="s">
        <v>193</v>
      </c>
      <c r="E243" s="38"/>
      <c r="F243" s="195" t="s">
        <v>5226</v>
      </c>
      <c r="G243" s="38"/>
      <c r="H243" s="38"/>
      <c r="I243" s="196"/>
      <c r="J243" s="38"/>
      <c r="K243" s="38"/>
      <c r="L243" s="39"/>
      <c r="M243" s="197"/>
      <c r="N243" s="198"/>
      <c r="O243" s="77"/>
      <c r="P243" s="77"/>
      <c r="Q243" s="77"/>
      <c r="R243" s="77"/>
      <c r="S243" s="77"/>
      <c r="T243" s="7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T243" s="19" t="s">
        <v>193</v>
      </c>
      <c r="AU243" s="19" t="s">
        <v>84</v>
      </c>
    </row>
    <row r="244" s="14" customFormat="1">
      <c r="A244" s="14"/>
      <c r="B244" s="219"/>
      <c r="C244" s="14"/>
      <c r="D244" s="194" t="s">
        <v>194</v>
      </c>
      <c r="E244" s="220" t="s">
        <v>1</v>
      </c>
      <c r="F244" s="221" t="s">
        <v>4845</v>
      </c>
      <c r="G244" s="14"/>
      <c r="H244" s="220" t="s">
        <v>1</v>
      </c>
      <c r="I244" s="222"/>
      <c r="J244" s="14"/>
      <c r="K244" s="14"/>
      <c r="L244" s="219"/>
      <c r="M244" s="223"/>
      <c r="N244" s="224"/>
      <c r="O244" s="224"/>
      <c r="P244" s="224"/>
      <c r="Q244" s="224"/>
      <c r="R244" s="224"/>
      <c r="S244" s="224"/>
      <c r="T244" s="225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20" t="s">
        <v>194</v>
      </c>
      <c r="AU244" s="220" t="s">
        <v>84</v>
      </c>
      <c r="AV244" s="14" t="s">
        <v>84</v>
      </c>
      <c r="AW244" s="14" t="s">
        <v>32</v>
      </c>
      <c r="AX244" s="14" t="s">
        <v>76</v>
      </c>
      <c r="AY244" s="220" t="s">
        <v>185</v>
      </c>
    </row>
    <row r="245" s="13" customFormat="1">
      <c r="A245" s="13"/>
      <c r="B245" s="199"/>
      <c r="C245" s="13"/>
      <c r="D245" s="194" t="s">
        <v>194</v>
      </c>
      <c r="E245" s="200" t="s">
        <v>1</v>
      </c>
      <c r="F245" s="201" t="s">
        <v>486</v>
      </c>
      <c r="G245" s="13"/>
      <c r="H245" s="202">
        <v>40</v>
      </c>
      <c r="I245" s="203"/>
      <c r="J245" s="13"/>
      <c r="K245" s="13"/>
      <c r="L245" s="199"/>
      <c r="M245" s="204"/>
      <c r="N245" s="205"/>
      <c r="O245" s="205"/>
      <c r="P245" s="205"/>
      <c r="Q245" s="205"/>
      <c r="R245" s="205"/>
      <c r="S245" s="205"/>
      <c r="T245" s="206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00" t="s">
        <v>194</v>
      </c>
      <c r="AU245" s="200" t="s">
        <v>84</v>
      </c>
      <c r="AV245" s="13" t="s">
        <v>92</v>
      </c>
      <c r="AW245" s="13" t="s">
        <v>32</v>
      </c>
      <c r="AX245" s="13" t="s">
        <v>76</v>
      </c>
      <c r="AY245" s="200" t="s">
        <v>185</v>
      </c>
    </row>
    <row r="246" s="15" customFormat="1">
      <c r="A246" s="15"/>
      <c r="B246" s="226"/>
      <c r="C246" s="15"/>
      <c r="D246" s="194" t="s">
        <v>194</v>
      </c>
      <c r="E246" s="227" t="s">
        <v>1</v>
      </c>
      <c r="F246" s="228" t="s">
        <v>276</v>
      </c>
      <c r="G246" s="15"/>
      <c r="H246" s="229">
        <v>40</v>
      </c>
      <c r="I246" s="230"/>
      <c r="J246" s="15"/>
      <c r="K246" s="15"/>
      <c r="L246" s="226"/>
      <c r="M246" s="231"/>
      <c r="N246" s="232"/>
      <c r="O246" s="232"/>
      <c r="P246" s="232"/>
      <c r="Q246" s="232"/>
      <c r="R246" s="232"/>
      <c r="S246" s="232"/>
      <c r="T246" s="233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T246" s="227" t="s">
        <v>194</v>
      </c>
      <c r="AU246" s="227" t="s">
        <v>84</v>
      </c>
      <c r="AV246" s="15" t="s">
        <v>191</v>
      </c>
      <c r="AW246" s="15" t="s">
        <v>32</v>
      </c>
      <c r="AX246" s="15" t="s">
        <v>84</v>
      </c>
      <c r="AY246" s="227" t="s">
        <v>185</v>
      </c>
    </row>
    <row r="247" s="2" customFormat="1" ht="21.75" customHeight="1">
      <c r="A247" s="38"/>
      <c r="B247" s="180"/>
      <c r="C247" s="181" t="s">
        <v>546</v>
      </c>
      <c r="D247" s="181" t="s">
        <v>187</v>
      </c>
      <c r="E247" s="182" t="s">
        <v>4936</v>
      </c>
      <c r="F247" s="183" t="s">
        <v>4937</v>
      </c>
      <c r="G247" s="184" t="s">
        <v>3882</v>
      </c>
      <c r="H247" s="185">
        <v>14</v>
      </c>
      <c r="I247" s="186"/>
      <c r="J247" s="187">
        <f>ROUND(I247*H247,2)</f>
        <v>0</v>
      </c>
      <c r="K247" s="183" t="s">
        <v>1</v>
      </c>
      <c r="L247" s="39"/>
      <c r="M247" s="188" t="s">
        <v>1</v>
      </c>
      <c r="N247" s="189" t="s">
        <v>42</v>
      </c>
      <c r="O247" s="77"/>
      <c r="P247" s="190">
        <f>O247*H247</f>
        <v>0</v>
      </c>
      <c r="Q247" s="190">
        <v>0</v>
      </c>
      <c r="R247" s="190">
        <f>Q247*H247</f>
        <v>0</v>
      </c>
      <c r="S247" s="190">
        <v>0</v>
      </c>
      <c r="T247" s="191">
        <f>S247*H247</f>
        <v>0</v>
      </c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R247" s="192" t="s">
        <v>3282</v>
      </c>
      <c r="AT247" s="192" t="s">
        <v>187</v>
      </c>
      <c r="AU247" s="192" t="s">
        <v>84</v>
      </c>
      <c r="AY247" s="19" t="s">
        <v>185</v>
      </c>
      <c r="BE247" s="193">
        <f>IF(N247="základní",J247,0)</f>
        <v>0</v>
      </c>
      <c r="BF247" s="193">
        <f>IF(N247="snížená",J247,0)</f>
        <v>0</v>
      </c>
      <c r="BG247" s="193">
        <f>IF(N247="zákl. přenesená",J247,0)</f>
        <v>0</v>
      </c>
      <c r="BH247" s="193">
        <f>IF(N247="sníž. přenesená",J247,0)</f>
        <v>0</v>
      </c>
      <c r="BI247" s="193">
        <f>IF(N247="nulová",J247,0)</f>
        <v>0</v>
      </c>
      <c r="BJ247" s="19" t="s">
        <v>92</v>
      </c>
      <c r="BK247" s="193">
        <f>ROUND(I247*H247,2)</f>
        <v>0</v>
      </c>
      <c r="BL247" s="19" t="s">
        <v>3282</v>
      </c>
      <c r="BM247" s="192" t="s">
        <v>5337</v>
      </c>
    </row>
    <row r="248" s="2" customFormat="1">
      <c r="A248" s="38"/>
      <c r="B248" s="39"/>
      <c r="C248" s="38"/>
      <c r="D248" s="194" t="s">
        <v>193</v>
      </c>
      <c r="E248" s="38"/>
      <c r="F248" s="195" t="s">
        <v>4937</v>
      </c>
      <c r="G248" s="38"/>
      <c r="H248" s="38"/>
      <c r="I248" s="196"/>
      <c r="J248" s="38"/>
      <c r="K248" s="38"/>
      <c r="L248" s="39"/>
      <c r="M248" s="197"/>
      <c r="N248" s="198"/>
      <c r="O248" s="77"/>
      <c r="P248" s="77"/>
      <c r="Q248" s="77"/>
      <c r="R248" s="77"/>
      <c r="S248" s="77"/>
      <c r="T248" s="7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T248" s="19" t="s">
        <v>193</v>
      </c>
      <c r="AU248" s="19" t="s">
        <v>84</v>
      </c>
    </row>
    <row r="249" s="14" customFormat="1">
      <c r="A249" s="14"/>
      <c r="B249" s="219"/>
      <c r="C249" s="14"/>
      <c r="D249" s="194" t="s">
        <v>194</v>
      </c>
      <c r="E249" s="220" t="s">
        <v>1</v>
      </c>
      <c r="F249" s="221" t="s">
        <v>5229</v>
      </c>
      <c r="G249" s="14"/>
      <c r="H249" s="220" t="s">
        <v>1</v>
      </c>
      <c r="I249" s="222"/>
      <c r="J249" s="14"/>
      <c r="K249" s="14"/>
      <c r="L249" s="219"/>
      <c r="M249" s="223"/>
      <c r="N249" s="224"/>
      <c r="O249" s="224"/>
      <c r="P249" s="224"/>
      <c r="Q249" s="224"/>
      <c r="R249" s="224"/>
      <c r="S249" s="224"/>
      <c r="T249" s="225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20" t="s">
        <v>194</v>
      </c>
      <c r="AU249" s="220" t="s">
        <v>84</v>
      </c>
      <c r="AV249" s="14" t="s">
        <v>84</v>
      </c>
      <c r="AW249" s="14" t="s">
        <v>32</v>
      </c>
      <c r="AX249" s="14" t="s">
        <v>76</v>
      </c>
      <c r="AY249" s="220" t="s">
        <v>185</v>
      </c>
    </row>
    <row r="250" s="13" customFormat="1">
      <c r="A250" s="13"/>
      <c r="B250" s="199"/>
      <c r="C250" s="13"/>
      <c r="D250" s="194" t="s">
        <v>194</v>
      </c>
      <c r="E250" s="200" t="s">
        <v>1</v>
      </c>
      <c r="F250" s="201" t="s">
        <v>278</v>
      </c>
      <c r="G250" s="13"/>
      <c r="H250" s="202">
        <v>14</v>
      </c>
      <c r="I250" s="203"/>
      <c r="J250" s="13"/>
      <c r="K250" s="13"/>
      <c r="L250" s="199"/>
      <c r="M250" s="204"/>
      <c r="N250" s="205"/>
      <c r="O250" s="205"/>
      <c r="P250" s="205"/>
      <c r="Q250" s="205"/>
      <c r="R250" s="205"/>
      <c r="S250" s="205"/>
      <c r="T250" s="206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00" t="s">
        <v>194</v>
      </c>
      <c r="AU250" s="200" t="s">
        <v>84</v>
      </c>
      <c r="AV250" s="13" t="s">
        <v>92</v>
      </c>
      <c r="AW250" s="13" t="s">
        <v>32</v>
      </c>
      <c r="AX250" s="13" t="s">
        <v>76</v>
      </c>
      <c r="AY250" s="200" t="s">
        <v>185</v>
      </c>
    </row>
    <row r="251" s="15" customFormat="1">
      <c r="A251" s="15"/>
      <c r="B251" s="226"/>
      <c r="C251" s="15"/>
      <c r="D251" s="194" t="s">
        <v>194</v>
      </c>
      <c r="E251" s="227" t="s">
        <v>1</v>
      </c>
      <c r="F251" s="228" t="s">
        <v>276</v>
      </c>
      <c r="G251" s="15"/>
      <c r="H251" s="229">
        <v>14</v>
      </c>
      <c r="I251" s="230"/>
      <c r="J251" s="15"/>
      <c r="K251" s="15"/>
      <c r="L251" s="226"/>
      <c r="M251" s="231"/>
      <c r="N251" s="232"/>
      <c r="O251" s="232"/>
      <c r="P251" s="232"/>
      <c r="Q251" s="232"/>
      <c r="R251" s="232"/>
      <c r="S251" s="232"/>
      <c r="T251" s="233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T251" s="227" t="s">
        <v>194</v>
      </c>
      <c r="AU251" s="227" t="s">
        <v>84</v>
      </c>
      <c r="AV251" s="15" t="s">
        <v>191</v>
      </c>
      <c r="AW251" s="15" t="s">
        <v>32</v>
      </c>
      <c r="AX251" s="15" t="s">
        <v>84</v>
      </c>
      <c r="AY251" s="227" t="s">
        <v>185</v>
      </c>
    </row>
    <row r="252" s="12" customFormat="1" ht="25.92" customHeight="1">
      <c r="A252" s="12"/>
      <c r="B252" s="167"/>
      <c r="C252" s="12"/>
      <c r="D252" s="168" t="s">
        <v>75</v>
      </c>
      <c r="E252" s="169" t="s">
        <v>4733</v>
      </c>
      <c r="F252" s="169" t="s">
        <v>4733</v>
      </c>
      <c r="G252" s="12"/>
      <c r="H252" s="12"/>
      <c r="I252" s="170"/>
      <c r="J252" s="171">
        <f>BK252</f>
        <v>0</v>
      </c>
      <c r="K252" s="12"/>
      <c r="L252" s="167"/>
      <c r="M252" s="172"/>
      <c r="N252" s="173"/>
      <c r="O252" s="173"/>
      <c r="P252" s="174">
        <f>P253+SUM(P254:P273)</f>
        <v>0</v>
      </c>
      <c r="Q252" s="173"/>
      <c r="R252" s="174">
        <f>R253+SUM(R254:R273)</f>
        <v>0.030700000000000002</v>
      </c>
      <c r="S252" s="173"/>
      <c r="T252" s="175">
        <f>T253+SUM(T254:T273)</f>
        <v>0.6329999999999999</v>
      </c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R252" s="168" t="s">
        <v>191</v>
      </c>
      <c r="AT252" s="176" t="s">
        <v>75</v>
      </c>
      <c r="AU252" s="176" t="s">
        <v>76</v>
      </c>
      <c r="AY252" s="168" t="s">
        <v>185</v>
      </c>
      <c r="BK252" s="177">
        <f>BK253+SUM(BK254:BK273)</f>
        <v>0</v>
      </c>
    </row>
    <row r="253" s="2" customFormat="1" ht="16.5" customHeight="1">
      <c r="A253" s="38"/>
      <c r="B253" s="180"/>
      <c r="C253" s="181" t="s">
        <v>553</v>
      </c>
      <c r="D253" s="181" t="s">
        <v>187</v>
      </c>
      <c r="E253" s="182" t="s">
        <v>81</v>
      </c>
      <c r="F253" s="183" t="s">
        <v>5246</v>
      </c>
      <c r="G253" s="184" t="s">
        <v>4727</v>
      </c>
      <c r="H253" s="185">
        <v>1</v>
      </c>
      <c r="I253" s="186"/>
      <c r="J253" s="187">
        <f>ROUND(I253*H253,2)</f>
        <v>0</v>
      </c>
      <c r="K253" s="183" t="s">
        <v>1</v>
      </c>
      <c r="L253" s="39"/>
      <c r="M253" s="188" t="s">
        <v>1</v>
      </c>
      <c r="N253" s="189" t="s">
        <v>42</v>
      </c>
      <c r="O253" s="77"/>
      <c r="P253" s="190">
        <f>O253*H253</f>
        <v>0</v>
      </c>
      <c r="Q253" s="190">
        <v>0</v>
      </c>
      <c r="R253" s="190">
        <f>Q253*H253</f>
        <v>0</v>
      </c>
      <c r="S253" s="190">
        <v>0</v>
      </c>
      <c r="T253" s="191">
        <f>S253*H253</f>
        <v>0</v>
      </c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R253" s="192" t="s">
        <v>3282</v>
      </c>
      <c r="AT253" s="192" t="s">
        <v>187</v>
      </c>
      <c r="AU253" s="192" t="s">
        <v>84</v>
      </c>
      <c r="AY253" s="19" t="s">
        <v>185</v>
      </c>
      <c r="BE253" s="193">
        <f>IF(N253="základní",J253,0)</f>
        <v>0</v>
      </c>
      <c r="BF253" s="193">
        <f>IF(N253="snížená",J253,0)</f>
        <v>0</v>
      </c>
      <c r="BG253" s="193">
        <f>IF(N253="zákl. přenesená",J253,0)</f>
        <v>0</v>
      </c>
      <c r="BH253" s="193">
        <f>IF(N253="sníž. přenesená",J253,0)</f>
        <v>0</v>
      </c>
      <c r="BI253" s="193">
        <f>IF(N253="nulová",J253,0)</f>
        <v>0</v>
      </c>
      <c r="BJ253" s="19" t="s">
        <v>92</v>
      </c>
      <c r="BK253" s="193">
        <f>ROUND(I253*H253,2)</f>
        <v>0</v>
      </c>
      <c r="BL253" s="19" t="s">
        <v>3282</v>
      </c>
      <c r="BM253" s="192" t="s">
        <v>5338</v>
      </c>
    </row>
    <row r="254" s="2" customFormat="1">
      <c r="A254" s="38"/>
      <c r="B254" s="39"/>
      <c r="C254" s="38"/>
      <c r="D254" s="194" t="s">
        <v>193</v>
      </c>
      <c r="E254" s="38"/>
      <c r="F254" s="195" t="s">
        <v>5246</v>
      </c>
      <c r="G254" s="38"/>
      <c r="H254" s="38"/>
      <c r="I254" s="196"/>
      <c r="J254" s="38"/>
      <c r="K254" s="38"/>
      <c r="L254" s="39"/>
      <c r="M254" s="197"/>
      <c r="N254" s="198"/>
      <c r="O254" s="77"/>
      <c r="P254" s="77"/>
      <c r="Q254" s="77"/>
      <c r="R254" s="77"/>
      <c r="S254" s="77"/>
      <c r="T254" s="7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T254" s="19" t="s">
        <v>193</v>
      </c>
      <c r="AU254" s="19" t="s">
        <v>84</v>
      </c>
    </row>
    <row r="255" s="2" customFormat="1" ht="16.5" customHeight="1">
      <c r="A255" s="38"/>
      <c r="B255" s="180"/>
      <c r="C255" s="181" t="s">
        <v>559</v>
      </c>
      <c r="D255" s="181" t="s">
        <v>187</v>
      </c>
      <c r="E255" s="182" t="s">
        <v>86</v>
      </c>
      <c r="F255" s="183" t="s">
        <v>5339</v>
      </c>
      <c r="G255" s="184" t="s">
        <v>4736</v>
      </c>
      <c r="H255" s="185">
        <v>1</v>
      </c>
      <c r="I255" s="186"/>
      <c r="J255" s="187">
        <f>ROUND(I255*H255,2)</f>
        <v>0</v>
      </c>
      <c r="K255" s="183" t="s">
        <v>1</v>
      </c>
      <c r="L255" s="39"/>
      <c r="M255" s="188" t="s">
        <v>1</v>
      </c>
      <c r="N255" s="189" t="s">
        <v>42</v>
      </c>
      <c r="O255" s="77"/>
      <c r="P255" s="190">
        <f>O255*H255</f>
        <v>0</v>
      </c>
      <c r="Q255" s="190">
        <v>0</v>
      </c>
      <c r="R255" s="190">
        <f>Q255*H255</f>
        <v>0</v>
      </c>
      <c r="S255" s="190">
        <v>0</v>
      </c>
      <c r="T255" s="191">
        <f>S255*H255</f>
        <v>0</v>
      </c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R255" s="192" t="s">
        <v>3282</v>
      </c>
      <c r="AT255" s="192" t="s">
        <v>187</v>
      </c>
      <c r="AU255" s="192" t="s">
        <v>84</v>
      </c>
      <c r="AY255" s="19" t="s">
        <v>185</v>
      </c>
      <c r="BE255" s="193">
        <f>IF(N255="základní",J255,0)</f>
        <v>0</v>
      </c>
      <c r="BF255" s="193">
        <f>IF(N255="snížená",J255,0)</f>
        <v>0</v>
      </c>
      <c r="BG255" s="193">
        <f>IF(N255="zákl. přenesená",J255,0)</f>
        <v>0</v>
      </c>
      <c r="BH255" s="193">
        <f>IF(N255="sníž. přenesená",J255,0)</f>
        <v>0</v>
      </c>
      <c r="BI255" s="193">
        <f>IF(N255="nulová",J255,0)</f>
        <v>0</v>
      </c>
      <c r="BJ255" s="19" t="s">
        <v>92</v>
      </c>
      <c r="BK255" s="193">
        <f>ROUND(I255*H255,2)</f>
        <v>0</v>
      </c>
      <c r="BL255" s="19" t="s">
        <v>3282</v>
      </c>
      <c r="BM255" s="192" t="s">
        <v>5340</v>
      </c>
    </row>
    <row r="256" s="2" customFormat="1">
      <c r="A256" s="38"/>
      <c r="B256" s="39"/>
      <c r="C256" s="38"/>
      <c r="D256" s="194" t="s">
        <v>193</v>
      </c>
      <c r="E256" s="38"/>
      <c r="F256" s="195" t="s">
        <v>5339</v>
      </c>
      <c r="G256" s="38"/>
      <c r="H256" s="38"/>
      <c r="I256" s="196"/>
      <c r="J256" s="38"/>
      <c r="K256" s="38"/>
      <c r="L256" s="39"/>
      <c r="M256" s="197"/>
      <c r="N256" s="198"/>
      <c r="O256" s="77"/>
      <c r="P256" s="77"/>
      <c r="Q256" s="77"/>
      <c r="R256" s="77"/>
      <c r="S256" s="77"/>
      <c r="T256" s="7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T256" s="19" t="s">
        <v>193</v>
      </c>
      <c r="AU256" s="19" t="s">
        <v>84</v>
      </c>
    </row>
    <row r="257" s="2" customFormat="1" ht="16.5" customHeight="1">
      <c r="A257" s="38"/>
      <c r="B257" s="180"/>
      <c r="C257" s="181" t="s">
        <v>564</v>
      </c>
      <c r="D257" s="181" t="s">
        <v>187</v>
      </c>
      <c r="E257" s="182" t="s">
        <v>97</v>
      </c>
      <c r="F257" s="183" t="s">
        <v>5341</v>
      </c>
      <c r="G257" s="184" t="s">
        <v>4736</v>
      </c>
      <c r="H257" s="185">
        <v>1</v>
      </c>
      <c r="I257" s="186"/>
      <c r="J257" s="187">
        <f>ROUND(I257*H257,2)</f>
        <v>0</v>
      </c>
      <c r="K257" s="183" t="s">
        <v>1</v>
      </c>
      <c r="L257" s="39"/>
      <c r="M257" s="188" t="s">
        <v>1</v>
      </c>
      <c r="N257" s="189" t="s">
        <v>42</v>
      </c>
      <c r="O257" s="77"/>
      <c r="P257" s="190">
        <f>O257*H257</f>
        <v>0</v>
      </c>
      <c r="Q257" s="190">
        <v>0</v>
      </c>
      <c r="R257" s="190">
        <f>Q257*H257</f>
        <v>0</v>
      </c>
      <c r="S257" s="190">
        <v>0</v>
      </c>
      <c r="T257" s="191">
        <f>S257*H257</f>
        <v>0</v>
      </c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R257" s="192" t="s">
        <v>3282</v>
      </c>
      <c r="AT257" s="192" t="s">
        <v>187</v>
      </c>
      <c r="AU257" s="192" t="s">
        <v>84</v>
      </c>
      <c r="AY257" s="19" t="s">
        <v>185</v>
      </c>
      <c r="BE257" s="193">
        <f>IF(N257="základní",J257,0)</f>
        <v>0</v>
      </c>
      <c r="BF257" s="193">
        <f>IF(N257="snížená",J257,0)</f>
        <v>0</v>
      </c>
      <c r="BG257" s="193">
        <f>IF(N257="zákl. přenesená",J257,0)</f>
        <v>0</v>
      </c>
      <c r="BH257" s="193">
        <f>IF(N257="sníž. přenesená",J257,0)</f>
        <v>0</v>
      </c>
      <c r="BI257" s="193">
        <f>IF(N257="nulová",J257,0)</f>
        <v>0</v>
      </c>
      <c r="BJ257" s="19" t="s">
        <v>92</v>
      </c>
      <c r="BK257" s="193">
        <f>ROUND(I257*H257,2)</f>
        <v>0</v>
      </c>
      <c r="BL257" s="19" t="s">
        <v>3282</v>
      </c>
      <c r="BM257" s="192" t="s">
        <v>5342</v>
      </c>
    </row>
    <row r="258" s="2" customFormat="1">
      <c r="A258" s="38"/>
      <c r="B258" s="39"/>
      <c r="C258" s="38"/>
      <c r="D258" s="194" t="s">
        <v>193</v>
      </c>
      <c r="E258" s="38"/>
      <c r="F258" s="195" t="s">
        <v>5341</v>
      </c>
      <c r="G258" s="38"/>
      <c r="H258" s="38"/>
      <c r="I258" s="196"/>
      <c r="J258" s="38"/>
      <c r="K258" s="38"/>
      <c r="L258" s="39"/>
      <c r="M258" s="197"/>
      <c r="N258" s="198"/>
      <c r="O258" s="77"/>
      <c r="P258" s="77"/>
      <c r="Q258" s="77"/>
      <c r="R258" s="77"/>
      <c r="S258" s="77"/>
      <c r="T258" s="7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T258" s="19" t="s">
        <v>193</v>
      </c>
      <c r="AU258" s="19" t="s">
        <v>84</v>
      </c>
    </row>
    <row r="259" s="2" customFormat="1" ht="16.5" customHeight="1">
      <c r="A259" s="38"/>
      <c r="B259" s="180"/>
      <c r="C259" s="181" t="s">
        <v>569</v>
      </c>
      <c r="D259" s="181" t="s">
        <v>187</v>
      </c>
      <c r="E259" s="182" t="s">
        <v>106</v>
      </c>
      <c r="F259" s="183" t="s">
        <v>5343</v>
      </c>
      <c r="G259" s="184" t="s">
        <v>4736</v>
      </c>
      <c r="H259" s="185">
        <v>1</v>
      </c>
      <c r="I259" s="186"/>
      <c r="J259" s="187">
        <f>ROUND(I259*H259,2)</f>
        <v>0</v>
      </c>
      <c r="K259" s="183" t="s">
        <v>1</v>
      </c>
      <c r="L259" s="39"/>
      <c r="M259" s="188" t="s">
        <v>1</v>
      </c>
      <c r="N259" s="189" t="s">
        <v>42</v>
      </c>
      <c r="O259" s="77"/>
      <c r="P259" s="190">
        <f>O259*H259</f>
        <v>0</v>
      </c>
      <c r="Q259" s="190">
        <v>0</v>
      </c>
      <c r="R259" s="190">
        <f>Q259*H259</f>
        <v>0</v>
      </c>
      <c r="S259" s="190">
        <v>0</v>
      </c>
      <c r="T259" s="191">
        <f>S259*H259</f>
        <v>0</v>
      </c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R259" s="192" t="s">
        <v>3282</v>
      </c>
      <c r="AT259" s="192" t="s">
        <v>187</v>
      </c>
      <c r="AU259" s="192" t="s">
        <v>84</v>
      </c>
      <c r="AY259" s="19" t="s">
        <v>185</v>
      </c>
      <c r="BE259" s="193">
        <f>IF(N259="základní",J259,0)</f>
        <v>0</v>
      </c>
      <c r="BF259" s="193">
        <f>IF(N259="snížená",J259,0)</f>
        <v>0</v>
      </c>
      <c r="BG259" s="193">
        <f>IF(N259="zákl. přenesená",J259,0)</f>
        <v>0</v>
      </c>
      <c r="BH259" s="193">
        <f>IF(N259="sníž. přenesená",J259,0)</f>
        <v>0</v>
      </c>
      <c r="BI259" s="193">
        <f>IF(N259="nulová",J259,0)</f>
        <v>0</v>
      </c>
      <c r="BJ259" s="19" t="s">
        <v>92</v>
      </c>
      <c r="BK259" s="193">
        <f>ROUND(I259*H259,2)</f>
        <v>0</v>
      </c>
      <c r="BL259" s="19" t="s">
        <v>3282</v>
      </c>
      <c r="BM259" s="192" t="s">
        <v>5344</v>
      </c>
    </row>
    <row r="260" s="2" customFormat="1">
      <c r="A260" s="38"/>
      <c r="B260" s="39"/>
      <c r="C260" s="38"/>
      <c r="D260" s="194" t="s">
        <v>193</v>
      </c>
      <c r="E260" s="38"/>
      <c r="F260" s="195" t="s">
        <v>5343</v>
      </c>
      <c r="G260" s="38"/>
      <c r="H260" s="38"/>
      <c r="I260" s="196"/>
      <c r="J260" s="38"/>
      <c r="K260" s="38"/>
      <c r="L260" s="39"/>
      <c r="M260" s="197"/>
      <c r="N260" s="198"/>
      <c r="O260" s="77"/>
      <c r="P260" s="77"/>
      <c r="Q260" s="77"/>
      <c r="R260" s="77"/>
      <c r="S260" s="77"/>
      <c r="T260" s="7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T260" s="19" t="s">
        <v>193</v>
      </c>
      <c r="AU260" s="19" t="s">
        <v>84</v>
      </c>
    </row>
    <row r="261" s="2" customFormat="1" ht="16.5" customHeight="1">
      <c r="A261" s="38"/>
      <c r="B261" s="180"/>
      <c r="C261" s="181" t="s">
        <v>575</v>
      </c>
      <c r="D261" s="181" t="s">
        <v>187</v>
      </c>
      <c r="E261" s="182" t="s">
        <v>122</v>
      </c>
      <c r="F261" s="183" t="s">
        <v>5345</v>
      </c>
      <c r="G261" s="184" t="s">
        <v>4736</v>
      </c>
      <c r="H261" s="185">
        <v>5</v>
      </c>
      <c r="I261" s="186"/>
      <c r="J261" s="187">
        <f>ROUND(I261*H261,2)</f>
        <v>0</v>
      </c>
      <c r="K261" s="183" t="s">
        <v>1</v>
      </c>
      <c r="L261" s="39"/>
      <c r="M261" s="188" t="s">
        <v>1</v>
      </c>
      <c r="N261" s="189" t="s">
        <v>42</v>
      </c>
      <c r="O261" s="77"/>
      <c r="P261" s="190">
        <f>O261*H261</f>
        <v>0</v>
      </c>
      <c r="Q261" s="190">
        <v>0</v>
      </c>
      <c r="R261" s="190">
        <f>Q261*H261</f>
        <v>0</v>
      </c>
      <c r="S261" s="190">
        <v>0</v>
      </c>
      <c r="T261" s="191">
        <f>S261*H261</f>
        <v>0</v>
      </c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R261" s="192" t="s">
        <v>3282</v>
      </c>
      <c r="AT261" s="192" t="s">
        <v>187</v>
      </c>
      <c r="AU261" s="192" t="s">
        <v>84</v>
      </c>
      <c r="AY261" s="19" t="s">
        <v>185</v>
      </c>
      <c r="BE261" s="193">
        <f>IF(N261="základní",J261,0)</f>
        <v>0</v>
      </c>
      <c r="BF261" s="193">
        <f>IF(N261="snížená",J261,0)</f>
        <v>0</v>
      </c>
      <c r="BG261" s="193">
        <f>IF(N261="zákl. přenesená",J261,0)</f>
        <v>0</v>
      </c>
      <c r="BH261" s="193">
        <f>IF(N261="sníž. přenesená",J261,0)</f>
        <v>0</v>
      </c>
      <c r="BI261" s="193">
        <f>IF(N261="nulová",J261,0)</f>
        <v>0</v>
      </c>
      <c r="BJ261" s="19" t="s">
        <v>92</v>
      </c>
      <c r="BK261" s="193">
        <f>ROUND(I261*H261,2)</f>
        <v>0</v>
      </c>
      <c r="BL261" s="19" t="s">
        <v>3282</v>
      </c>
      <c r="BM261" s="192" t="s">
        <v>5346</v>
      </c>
    </row>
    <row r="262" s="2" customFormat="1">
      <c r="A262" s="38"/>
      <c r="B262" s="39"/>
      <c r="C262" s="38"/>
      <c r="D262" s="194" t="s">
        <v>193</v>
      </c>
      <c r="E262" s="38"/>
      <c r="F262" s="195" t="s">
        <v>5345</v>
      </c>
      <c r="G262" s="38"/>
      <c r="H262" s="38"/>
      <c r="I262" s="196"/>
      <c r="J262" s="38"/>
      <c r="K262" s="38"/>
      <c r="L262" s="39"/>
      <c r="M262" s="197"/>
      <c r="N262" s="198"/>
      <c r="O262" s="77"/>
      <c r="P262" s="77"/>
      <c r="Q262" s="77"/>
      <c r="R262" s="77"/>
      <c r="S262" s="77"/>
      <c r="T262" s="7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T262" s="19" t="s">
        <v>193</v>
      </c>
      <c r="AU262" s="19" t="s">
        <v>84</v>
      </c>
    </row>
    <row r="263" s="2" customFormat="1" ht="24.15" customHeight="1">
      <c r="A263" s="38"/>
      <c r="B263" s="180"/>
      <c r="C263" s="181" t="s">
        <v>581</v>
      </c>
      <c r="D263" s="181" t="s">
        <v>187</v>
      </c>
      <c r="E263" s="182" t="s">
        <v>4856</v>
      </c>
      <c r="F263" s="183" t="s">
        <v>5347</v>
      </c>
      <c r="G263" s="184" t="s">
        <v>4736</v>
      </c>
      <c r="H263" s="185">
        <v>7</v>
      </c>
      <c r="I263" s="186"/>
      <c r="J263" s="187">
        <f>ROUND(I263*H263,2)</f>
        <v>0</v>
      </c>
      <c r="K263" s="183" t="s">
        <v>1</v>
      </c>
      <c r="L263" s="39"/>
      <c r="M263" s="188" t="s">
        <v>1</v>
      </c>
      <c r="N263" s="189" t="s">
        <v>42</v>
      </c>
      <c r="O263" s="77"/>
      <c r="P263" s="190">
        <f>O263*H263</f>
        <v>0</v>
      </c>
      <c r="Q263" s="190">
        <v>0</v>
      </c>
      <c r="R263" s="190">
        <f>Q263*H263</f>
        <v>0</v>
      </c>
      <c r="S263" s="190">
        <v>0</v>
      </c>
      <c r="T263" s="191">
        <f>S263*H263</f>
        <v>0</v>
      </c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R263" s="192" t="s">
        <v>3282</v>
      </c>
      <c r="AT263" s="192" t="s">
        <v>187</v>
      </c>
      <c r="AU263" s="192" t="s">
        <v>84</v>
      </c>
      <c r="AY263" s="19" t="s">
        <v>185</v>
      </c>
      <c r="BE263" s="193">
        <f>IF(N263="základní",J263,0)</f>
        <v>0</v>
      </c>
      <c r="BF263" s="193">
        <f>IF(N263="snížená",J263,0)</f>
        <v>0</v>
      </c>
      <c r="BG263" s="193">
        <f>IF(N263="zákl. přenesená",J263,0)</f>
        <v>0</v>
      </c>
      <c r="BH263" s="193">
        <f>IF(N263="sníž. přenesená",J263,0)</f>
        <v>0</v>
      </c>
      <c r="BI263" s="193">
        <f>IF(N263="nulová",J263,0)</f>
        <v>0</v>
      </c>
      <c r="BJ263" s="19" t="s">
        <v>92</v>
      </c>
      <c r="BK263" s="193">
        <f>ROUND(I263*H263,2)</f>
        <v>0</v>
      </c>
      <c r="BL263" s="19" t="s">
        <v>3282</v>
      </c>
      <c r="BM263" s="192" t="s">
        <v>5348</v>
      </c>
    </row>
    <row r="264" s="2" customFormat="1">
      <c r="A264" s="38"/>
      <c r="B264" s="39"/>
      <c r="C264" s="38"/>
      <c r="D264" s="194" t="s">
        <v>193</v>
      </c>
      <c r="E264" s="38"/>
      <c r="F264" s="195" t="s">
        <v>5347</v>
      </c>
      <c r="G264" s="38"/>
      <c r="H264" s="38"/>
      <c r="I264" s="196"/>
      <c r="J264" s="38"/>
      <c r="K264" s="38"/>
      <c r="L264" s="39"/>
      <c r="M264" s="197"/>
      <c r="N264" s="198"/>
      <c r="O264" s="77"/>
      <c r="P264" s="77"/>
      <c r="Q264" s="77"/>
      <c r="R264" s="77"/>
      <c r="S264" s="77"/>
      <c r="T264" s="7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T264" s="19" t="s">
        <v>193</v>
      </c>
      <c r="AU264" s="19" t="s">
        <v>84</v>
      </c>
    </row>
    <row r="265" s="2" customFormat="1" ht="24.15" customHeight="1">
      <c r="A265" s="38"/>
      <c r="B265" s="180"/>
      <c r="C265" s="181" t="s">
        <v>589</v>
      </c>
      <c r="D265" s="181" t="s">
        <v>187</v>
      </c>
      <c r="E265" s="182" t="s">
        <v>4859</v>
      </c>
      <c r="F265" s="183" t="s">
        <v>5349</v>
      </c>
      <c r="G265" s="184" t="s">
        <v>4736</v>
      </c>
      <c r="H265" s="185">
        <v>2</v>
      </c>
      <c r="I265" s="186"/>
      <c r="J265" s="187">
        <f>ROUND(I265*H265,2)</f>
        <v>0</v>
      </c>
      <c r="K265" s="183" t="s">
        <v>1</v>
      </c>
      <c r="L265" s="39"/>
      <c r="M265" s="188" t="s">
        <v>1</v>
      </c>
      <c r="N265" s="189" t="s">
        <v>42</v>
      </c>
      <c r="O265" s="77"/>
      <c r="P265" s="190">
        <f>O265*H265</f>
        <v>0</v>
      </c>
      <c r="Q265" s="190">
        <v>0</v>
      </c>
      <c r="R265" s="190">
        <f>Q265*H265</f>
        <v>0</v>
      </c>
      <c r="S265" s="190">
        <v>0</v>
      </c>
      <c r="T265" s="191">
        <f>S265*H265</f>
        <v>0</v>
      </c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R265" s="192" t="s">
        <v>3282</v>
      </c>
      <c r="AT265" s="192" t="s">
        <v>187</v>
      </c>
      <c r="AU265" s="192" t="s">
        <v>84</v>
      </c>
      <c r="AY265" s="19" t="s">
        <v>185</v>
      </c>
      <c r="BE265" s="193">
        <f>IF(N265="základní",J265,0)</f>
        <v>0</v>
      </c>
      <c r="BF265" s="193">
        <f>IF(N265="snížená",J265,0)</f>
        <v>0</v>
      </c>
      <c r="BG265" s="193">
        <f>IF(N265="zákl. přenesená",J265,0)</f>
        <v>0</v>
      </c>
      <c r="BH265" s="193">
        <f>IF(N265="sníž. přenesená",J265,0)</f>
        <v>0</v>
      </c>
      <c r="BI265" s="193">
        <f>IF(N265="nulová",J265,0)</f>
        <v>0</v>
      </c>
      <c r="BJ265" s="19" t="s">
        <v>92</v>
      </c>
      <c r="BK265" s="193">
        <f>ROUND(I265*H265,2)</f>
        <v>0</v>
      </c>
      <c r="BL265" s="19" t="s">
        <v>3282</v>
      </c>
      <c r="BM265" s="192" t="s">
        <v>5350</v>
      </c>
    </row>
    <row r="266" s="2" customFormat="1">
      <c r="A266" s="38"/>
      <c r="B266" s="39"/>
      <c r="C266" s="38"/>
      <c r="D266" s="194" t="s">
        <v>193</v>
      </c>
      <c r="E266" s="38"/>
      <c r="F266" s="195" t="s">
        <v>5349</v>
      </c>
      <c r="G266" s="38"/>
      <c r="H266" s="38"/>
      <c r="I266" s="196"/>
      <c r="J266" s="38"/>
      <c r="K266" s="38"/>
      <c r="L266" s="39"/>
      <c r="M266" s="197"/>
      <c r="N266" s="198"/>
      <c r="O266" s="77"/>
      <c r="P266" s="77"/>
      <c r="Q266" s="77"/>
      <c r="R266" s="77"/>
      <c r="S266" s="77"/>
      <c r="T266" s="7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T266" s="19" t="s">
        <v>193</v>
      </c>
      <c r="AU266" s="19" t="s">
        <v>84</v>
      </c>
    </row>
    <row r="267" s="2" customFormat="1" ht="21.75" customHeight="1">
      <c r="A267" s="38"/>
      <c r="B267" s="180"/>
      <c r="C267" s="181" t="s">
        <v>596</v>
      </c>
      <c r="D267" s="181" t="s">
        <v>187</v>
      </c>
      <c r="E267" s="182" t="s">
        <v>4862</v>
      </c>
      <c r="F267" s="183" t="s">
        <v>5351</v>
      </c>
      <c r="G267" s="184" t="s">
        <v>4736</v>
      </c>
      <c r="H267" s="185">
        <v>2</v>
      </c>
      <c r="I267" s="186"/>
      <c r="J267" s="187">
        <f>ROUND(I267*H267,2)</f>
        <v>0</v>
      </c>
      <c r="K267" s="183" t="s">
        <v>1</v>
      </c>
      <c r="L267" s="39"/>
      <c r="M267" s="188" t="s">
        <v>1</v>
      </c>
      <c r="N267" s="189" t="s">
        <v>42</v>
      </c>
      <c r="O267" s="77"/>
      <c r="P267" s="190">
        <f>O267*H267</f>
        <v>0</v>
      </c>
      <c r="Q267" s="190">
        <v>0</v>
      </c>
      <c r="R267" s="190">
        <f>Q267*H267</f>
        <v>0</v>
      </c>
      <c r="S267" s="190">
        <v>0</v>
      </c>
      <c r="T267" s="191">
        <f>S267*H267</f>
        <v>0</v>
      </c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R267" s="192" t="s">
        <v>3282</v>
      </c>
      <c r="AT267" s="192" t="s">
        <v>187</v>
      </c>
      <c r="AU267" s="192" t="s">
        <v>84</v>
      </c>
      <c r="AY267" s="19" t="s">
        <v>185</v>
      </c>
      <c r="BE267" s="193">
        <f>IF(N267="základní",J267,0)</f>
        <v>0</v>
      </c>
      <c r="BF267" s="193">
        <f>IF(N267="snížená",J267,0)</f>
        <v>0</v>
      </c>
      <c r="BG267" s="193">
        <f>IF(N267="zákl. přenesená",J267,0)</f>
        <v>0</v>
      </c>
      <c r="BH267" s="193">
        <f>IF(N267="sníž. přenesená",J267,0)</f>
        <v>0</v>
      </c>
      <c r="BI267" s="193">
        <f>IF(N267="nulová",J267,0)</f>
        <v>0</v>
      </c>
      <c r="BJ267" s="19" t="s">
        <v>92</v>
      </c>
      <c r="BK267" s="193">
        <f>ROUND(I267*H267,2)</f>
        <v>0</v>
      </c>
      <c r="BL267" s="19" t="s">
        <v>3282</v>
      </c>
      <c r="BM267" s="192" t="s">
        <v>5352</v>
      </c>
    </row>
    <row r="268" s="2" customFormat="1">
      <c r="A268" s="38"/>
      <c r="B268" s="39"/>
      <c r="C268" s="38"/>
      <c r="D268" s="194" t="s">
        <v>193</v>
      </c>
      <c r="E268" s="38"/>
      <c r="F268" s="195" t="s">
        <v>5351</v>
      </c>
      <c r="G268" s="38"/>
      <c r="H268" s="38"/>
      <c r="I268" s="196"/>
      <c r="J268" s="38"/>
      <c r="K268" s="38"/>
      <c r="L268" s="39"/>
      <c r="M268" s="197"/>
      <c r="N268" s="198"/>
      <c r="O268" s="77"/>
      <c r="P268" s="77"/>
      <c r="Q268" s="77"/>
      <c r="R268" s="77"/>
      <c r="S268" s="77"/>
      <c r="T268" s="7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T268" s="19" t="s">
        <v>193</v>
      </c>
      <c r="AU268" s="19" t="s">
        <v>84</v>
      </c>
    </row>
    <row r="269" s="2" customFormat="1" ht="16.5" customHeight="1">
      <c r="A269" s="38"/>
      <c r="B269" s="180"/>
      <c r="C269" s="181" t="s">
        <v>602</v>
      </c>
      <c r="D269" s="181" t="s">
        <v>187</v>
      </c>
      <c r="E269" s="182" t="s">
        <v>4865</v>
      </c>
      <c r="F269" s="183" t="s">
        <v>5246</v>
      </c>
      <c r="G269" s="184" t="s">
        <v>4727</v>
      </c>
      <c r="H269" s="185">
        <v>1</v>
      </c>
      <c r="I269" s="186"/>
      <c r="J269" s="187">
        <f>ROUND(I269*H269,2)</f>
        <v>0</v>
      </c>
      <c r="K269" s="183" t="s">
        <v>1</v>
      </c>
      <c r="L269" s="39"/>
      <c r="M269" s="188" t="s">
        <v>1</v>
      </c>
      <c r="N269" s="189" t="s">
        <v>42</v>
      </c>
      <c r="O269" s="77"/>
      <c r="P269" s="190">
        <f>O269*H269</f>
        <v>0</v>
      </c>
      <c r="Q269" s="190">
        <v>0</v>
      </c>
      <c r="R269" s="190">
        <f>Q269*H269</f>
        <v>0</v>
      </c>
      <c r="S269" s="190">
        <v>0</v>
      </c>
      <c r="T269" s="191">
        <f>S269*H269</f>
        <v>0</v>
      </c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R269" s="192" t="s">
        <v>3282</v>
      </c>
      <c r="AT269" s="192" t="s">
        <v>187</v>
      </c>
      <c r="AU269" s="192" t="s">
        <v>84</v>
      </c>
      <c r="AY269" s="19" t="s">
        <v>185</v>
      </c>
      <c r="BE269" s="193">
        <f>IF(N269="základní",J269,0)</f>
        <v>0</v>
      </c>
      <c r="BF269" s="193">
        <f>IF(N269="snížená",J269,0)</f>
        <v>0</v>
      </c>
      <c r="BG269" s="193">
        <f>IF(N269="zákl. přenesená",J269,0)</f>
        <v>0</v>
      </c>
      <c r="BH269" s="193">
        <f>IF(N269="sníž. přenesená",J269,0)</f>
        <v>0</v>
      </c>
      <c r="BI269" s="193">
        <f>IF(N269="nulová",J269,0)</f>
        <v>0</v>
      </c>
      <c r="BJ269" s="19" t="s">
        <v>92</v>
      </c>
      <c r="BK269" s="193">
        <f>ROUND(I269*H269,2)</f>
        <v>0</v>
      </c>
      <c r="BL269" s="19" t="s">
        <v>3282</v>
      </c>
      <c r="BM269" s="192" t="s">
        <v>5353</v>
      </c>
    </row>
    <row r="270" s="2" customFormat="1">
      <c r="A270" s="38"/>
      <c r="B270" s="39"/>
      <c r="C270" s="38"/>
      <c r="D270" s="194" t="s">
        <v>193</v>
      </c>
      <c r="E270" s="38"/>
      <c r="F270" s="195" t="s">
        <v>5246</v>
      </c>
      <c r="G270" s="38"/>
      <c r="H270" s="38"/>
      <c r="I270" s="196"/>
      <c r="J270" s="38"/>
      <c r="K270" s="38"/>
      <c r="L270" s="39"/>
      <c r="M270" s="197"/>
      <c r="N270" s="198"/>
      <c r="O270" s="77"/>
      <c r="P270" s="77"/>
      <c r="Q270" s="77"/>
      <c r="R270" s="77"/>
      <c r="S270" s="77"/>
      <c r="T270" s="7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T270" s="19" t="s">
        <v>193</v>
      </c>
      <c r="AU270" s="19" t="s">
        <v>84</v>
      </c>
    </row>
    <row r="271" s="2" customFormat="1" ht="16.5" customHeight="1">
      <c r="A271" s="38"/>
      <c r="B271" s="180"/>
      <c r="C271" s="181" t="s">
        <v>608</v>
      </c>
      <c r="D271" s="181" t="s">
        <v>187</v>
      </c>
      <c r="E271" s="182" t="s">
        <v>239</v>
      </c>
      <c r="F271" s="183" t="s">
        <v>5354</v>
      </c>
      <c r="G271" s="184" t="s">
        <v>4736</v>
      </c>
      <c r="H271" s="185">
        <v>3</v>
      </c>
      <c r="I271" s="186"/>
      <c r="J271" s="187">
        <f>ROUND(I271*H271,2)</f>
        <v>0</v>
      </c>
      <c r="K271" s="183" t="s">
        <v>1</v>
      </c>
      <c r="L271" s="39"/>
      <c r="M271" s="188" t="s">
        <v>1</v>
      </c>
      <c r="N271" s="189" t="s">
        <v>42</v>
      </c>
      <c r="O271" s="77"/>
      <c r="P271" s="190">
        <f>O271*H271</f>
        <v>0</v>
      </c>
      <c r="Q271" s="190">
        <v>0</v>
      </c>
      <c r="R271" s="190">
        <f>Q271*H271</f>
        <v>0</v>
      </c>
      <c r="S271" s="190">
        <v>0</v>
      </c>
      <c r="T271" s="191">
        <f>S271*H271</f>
        <v>0</v>
      </c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R271" s="192" t="s">
        <v>3282</v>
      </c>
      <c r="AT271" s="192" t="s">
        <v>187</v>
      </c>
      <c r="AU271" s="192" t="s">
        <v>84</v>
      </c>
      <c r="AY271" s="19" t="s">
        <v>185</v>
      </c>
      <c r="BE271" s="193">
        <f>IF(N271="základní",J271,0)</f>
        <v>0</v>
      </c>
      <c r="BF271" s="193">
        <f>IF(N271="snížená",J271,0)</f>
        <v>0</v>
      </c>
      <c r="BG271" s="193">
        <f>IF(N271="zákl. přenesená",J271,0)</f>
        <v>0</v>
      </c>
      <c r="BH271" s="193">
        <f>IF(N271="sníž. přenesená",J271,0)</f>
        <v>0</v>
      </c>
      <c r="BI271" s="193">
        <f>IF(N271="nulová",J271,0)</f>
        <v>0</v>
      </c>
      <c r="BJ271" s="19" t="s">
        <v>92</v>
      </c>
      <c r="BK271" s="193">
        <f>ROUND(I271*H271,2)</f>
        <v>0</v>
      </c>
      <c r="BL271" s="19" t="s">
        <v>3282</v>
      </c>
      <c r="BM271" s="192" t="s">
        <v>5355</v>
      </c>
    </row>
    <row r="272" s="2" customFormat="1">
      <c r="A272" s="38"/>
      <c r="B272" s="39"/>
      <c r="C272" s="38"/>
      <c r="D272" s="194" t="s">
        <v>193</v>
      </c>
      <c r="E272" s="38"/>
      <c r="F272" s="195" t="s">
        <v>5354</v>
      </c>
      <c r="G272" s="38"/>
      <c r="H272" s="38"/>
      <c r="I272" s="196"/>
      <c r="J272" s="38"/>
      <c r="K272" s="38"/>
      <c r="L272" s="39"/>
      <c r="M272" s="197"/>
      <c r="N272" s="198"/>
      <c r="O272" s="77"/>
      <c r="P272" s="77"/>
      <c r="Q272" s="77"/>
      <c r="R272" s="77"/>
      <c r="S272" s="77"/>
      <c r="T272" s="7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T272" s="19" t="s">
        <v>193</v>
      </c>
      <c r="AU272" s="19" t="s">
        <v>84</v>
      </c>
    </row>
    <row r="273" s="12" customFormat="1" ht="22.8" customHeight="1">
      <c r="A273" s="12"/>
      <c r="B273" s="167"/>
      <c r="C273" s="12"/>
      <c r="D273" s="168" t="s">
        <v>75</v>
      </c>
      <c r="E273" s="178" t="s">
        <v>5183</v>
      </c>
      <c r="F273" s="178" t="s">
        <v>5184</v>
      </c>
      <c r="G273" s="12"/>
      <c r="H273" s="12"/>
      <c r="I273" s="170"/>
      <c r="J273" s="179">
        <f>BK273</f>
        <v>0</v>
      </c>
      <c r="K273" s="12"/>
      <c r="L273" s="167"/>
      <c r="M273" s="172"/>
      <c r="N273" s="173"/>
      <c r="O273" s="173"/>
      <c r="P273" s="174">
        <f>SUM(P274:P293)</f>
        <v>0</v>
      </c>
      <c r="Q273" s="173"/>
      <c r="R273" s="174">
        <f>SUM(R274:R293)</f>
        <v>0.030700000000000002</v>
      </c>
      <c r="S273" s="173"/>
      <c r="T273" s="175">
        <f>SUM(T274:T293)</f>
        <v>0.6329999999999999</v>
      </c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R273" s="168" t="s">
        <v>111</v>
      </c>
      <c r="AT273" s="176" t="s">
        <v>75</v>
      </c>
      <c r="AU273" s="176" t="s">
        <v>84</v>
      </c>
      <c r="AY273" s="168" t="s">
        <v>185</v>
      </c>
      <c r="BK273" s="177">
        <f>SUM(BK274:BK293)</f>
        <v>0</v>
      </c>
    </row>
    <row r="274" s="2" customFormat="1" ht="24.15" customHeight="1">
      <c r="A274" s="38"/>
      <c r="B274" s="180"/>
      <c r="C274" s="181" t="s">
        <v>613</v>
      </c>
      <c r="D274" s="181" t="s">
        <v>187</v>
      </c>
      <c r="E274" s="182" t="s">
        <v>5198</v>
      </c>
      <c r="F274" s="183" t="s">
        <v>5199</v>
      </c>
      <c r="G274" s="184" t="s">
        <v>584</v>
      </c>
      <c r="H274" s="185">
        <v>20</v>
      </c>
      <c r="I274" s="186"/>
      <c r="J274" s="187">
        <f>ROUND(I274*H274,2)</f>
        <v>0</v>
      </c>
      <c r="K274" s="183" t="s">
        <v>1</v>
      </c>
      <c r="L274" s="39"/>
      <c r="M274" s="188" t="s">
        <v>1</v>
      </c>
      <c r="N274" s="189" t="s">
        <v>42</v>
      </c>
      <c r="O274" s="77"/>
      <c r="P274" s="190">
        <f>O274*H274</f>
        <v>0</v>
      </c>
      <c r="Q274" s="190">
        <v>0.00025999999999999998</v>
      </c>
      <c r="R274" s="190">
        <f>Q274*H274</f>
        <v>0.0051999999999999998</v>
      </c>
      <c r="S274" s="190">
        <v>0</v>
      </c>
      <c r="T274" s="191">
        <f>S274*H274</f>
        <v>0</v>
      </c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R274" s="192" t="s">
        <v>638</v>
      </c>
      <c r="AT274" s="192" t="s">
        <v>187</v>
      </c>
      <c r="AU274" s="192" t="s">
        <v>92</v>
      </c>
      <c r="AY274" s="19" t="s">
        <v>185</v>
      </c>
      <c r="BE274" s="193">
        <f>IF(N274="základní",J274,0)</f>
        <v>0</v>
      </c>
      <c r="BF274" s="193">
        <f>IF(N274="snížená",J274,0)</f>
        <v>0</v>
      </c>
      <c r="BG274" s="193">
        <f>IF(N274="zákl. přenesená",J274,0)</f>
        <v>0</v>
      </c>
      <c r="BH274" s="193">
        <f>IF(N274="sníž. přenesená",J274,0)</f>
        <v>0</v>
      </c>
      <c r="BI274" s="193">
        <f>IF(N274="nulová",J274,0)</f>
        <v>0</v>
      </c>
      <c r="BJ274" s="19" t="s">
        <v>92</v>
      </c>
      <c r="BK274" s="193">
        <f>ROUND(I274*H274,2)</f>
        <v>0</v>
      </c>
      <c r="BL274" s="19" t="s">
        <v>638</v>
      </c>
      <c r="BM274" s="192" t="s">
        <v>5356</v>
      </c>
    </row>
    <row r="275" s="2" customFormat="1">
      <c r="A275" s="38"/>
      <c r="B275" s="39"/>
      <c r="C275" s="38"/>
      <c r="D275" s="194" t="s">
        <v>193</v>
      </c>
      <c r="E275" s="38"/>
      <c r="F275" s="195" t="s">
        <v>5199</v>
      </c>
      <c r="G275" s="38"/>
      <c r="H275" s="38"/>
      <c r="I275" s="196"/>
      <c r="J275" s="38"/>
      <c r="K275" s="38"/>
      <c r="L275" s="39"/>
      <c r="M275" s="197"/>
      <c r="N275" s="198"/>
      <c r="O275" s="77"/>
      <c r="P275" s="77"/>
      <c r="Q275" s="77"/>
      <c r="R275" s="77"/>
      <c r="S275" s="77"/>
      <c r="T275" s="7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T275" s="19" t="s">
        <v>193</v>
      </c>
      <c r="AU275" s="19" t="s">
        <v>92</v>
      </c>
    </row>
    <row r="276" s="2" customFormat="1" ht="24.15" customHeight="1">
      <c r="A276" s="38"/>
      <c r="B276" s="180"/>
      <c r="C276" s="181" t="s">
        <v>618</v>
      </c>
      <c r="D276" s="181" t="s">
        <v>187</v>
      </c>
      <c r="E276" s="182" t="s">
        <v>5201</v>
      </c>
      <c r="F276" s="183" t="s">
        <v>5202</v>
      </c>
      <c r="G276" s="184" t="s">
        <v>584</v>
      </c>
      <c r="H276" s="185">
        <v>50</v>
      </c>
      <c r="I276" s="186"/>
      <c r="J276" s="187">
        <f>ROUND(I276*H276,2)</f>
        <v>0</v>
      </c>
      <c r="K276" s="183" t="s">
        <v>1</v>
      </c>
      <c r="L276" s="39"/>
      <c r="M276" s="188" t="s">
        <v>1</v>
      </c>
      <c r="N276" s="189" t="s">
        <v>42</v>
      </c>
      <c r="O276" s="77"/>
      <c r="P276" s="190">
        <f>O276*H276</f>
        <v>0</v>
      </c>
      <c r="Q276" s="190">
        <v>0.00051000000000000004</v>
      </c>
      <c r="R276" s="190">
        <f>Q276*H276</f>
        <v>0.025500000000000002</v>
      </c>
      <c r="S276" s="190">
        <v>0</v>
      </c>
      <c r="T276" s="191">
        <f>S276*H276</f>
        <v>0</v>
      </c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R276" s="192" t="s">
        <v>638</v>
      </c>
      <c r="AT276" s="192" t="s">
        <v>187</v>
      </c>
      <c r="AU276" s="192" t="s">
        <v>92</v>
      </c>
      <c r="AY276" s="19" t="s">
        <v>185</v>
      </c>
      <c r="BE276" s="193">
        <f>IF(N276="základní",J276,0)</f>
        <v>0</v>
      </c>
      <c r="BF276" s="193">
        <f>IF(N276="snížená",J276,0)</f>
        <v>0</v>
      </c>
      <c r="BG276" s="193">
        <f>IF(N276="zákl. přenesená",J276,0)</f>
        <v>0</v>
      </c>
      <c r="BH276" s="193">
        <f>IF(N276="sníž. přenesená",J276,0)</f>
        <v>0</v>
      </c>
      <c r="BI276" s="193">
        <f>IF(N276="nulová",J276,0)</f>
        <v>0</v>
      </c>
      <c r="BJ276" s="19" t="s">
        <v>92</v>
      </c>
      <c r="BK276" s="193">
        <f>ROUND(I276*H276,2)</f>
        <v>0</v>
      </c>
      <c r="BL276" s="19" t="s">
        <v>638</v>
      </c>
      <c r="BM276" s="192" t="s">
        <v>5357</v>
      </c>
    </row>
    <row r="277" s="2" customFormat="1">
      <c r="A277" s="38"/>
      <c r="B277" s="39"/>
      <c r="C277" s="38"/>
      <c r="D277" s="194" t="s">
        <v>193</v>
      </c>
      <c r="E277" s="38"/>
      <c r="F277" s="195" t="s">
        <v>5202</v>
      </c>
      <c r="G277" s="38"/>
      <c r="H277" s="38"/>
      <c r="I277" s="196"/>
      <c r="J277" s="38"/>
      <c r="K277" s="38"/>
      <c r="L277" s="39"/>
      <c r="M277" s="197"/>
      <c r="N277" s="198"/>
      <c r="O277" s="77"/>
      <c r="P277" s="77"/>
      <c r="Q277" s="77"/>
      <c r="R277" s="77"/>
      <c r="S277" s="77"/>
      <c r="T277" s="7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T277" s="19" t="s">
        <v>193</v>
      </c>
      <c r="AU277" s="19" t="s">
        <v>92</v>
      </c>
    </row>
    <row r="278" s="2" customFormat="1" ht="24.15" customHeight="1">
      <c r="A278" s="38"/>
      <c r="B278" s="180"/>
      <c r="C278" s="181" t="s">
        <v>623</v>
      </c>
      <c r="D278" s="181" t="s">
        <v>187</v>
      </c>
      <c r="E278" s="182" t="s">
        <v>5204</v>
      </c>
      <c r="F278" s="183" t="s">
        <v>5205</v>
      </c>
      <c r="G278" s="184" t="s">
        <v>383</v>
      </c>
      <c r="H278" s="185">
        <v>65</v>
      </c>
      <c r="I278" s="186"/>
      <c r="J278" s="187">
        <f>ROUND(I278*H278,2)</f>
        <v>0</v>
      </c>
      <c r="K278" s="183" t="s">
        <v>1</v>
      </c>
      <c r="L278" s="39"/>
      <c r="M278" s="188" t="s">
        <v>1</v>
      </c>
      <c r="N278" s="189" t="s">
        <v>42</v>
      </c>
      <c r="O278" s="77"/>
      <c r="P278" s="190">
        <f>O278*H278</f>
        <v>0</v>
      </c>
      <c r="Q278" s="190">
        <v>0</v>
      </c>
      <c r="R278" s="190">
        <f>Q278*H278</f>
        <v>0</v>
      </c>
      <c r="S278" s="190">
        <v>0.0011999999999999999</v>
      </c>
      <c r="T278" s="191">
        <f>S278*H278</f>
        <v>0.078</v>
      </c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R278" s="192" t="s">
        <v>638</v>
      </c>
      <c r="AT278" s="192" t="s">
        <v>187</v>
      </c>
      <c r="AU278" s="192" t="s">
        <v>92</v>
      </c>
      <c r="AY278" s="19" t="s">
        <v>185</v>
      </c>
      <c r="BE278" s="193">
        <f>IF(N278="základní",J278,0)</f>
        <v>0</v>
      </c>
      <c r="BF278" s="193">
        <f>IF(N278="snížená",J278,0)</f>
        <v>0</v>
      </c>
      <c r="BG278" s="193">
        <f>IF(N278="zákl. přenesená",J278,0)</f>
        <v>0</v>
      </c>
      <c r="BH278" s="193">
        <f>IF(N278="sníž. přenesená",J278,0)</f>
        <v>0</v>
      </c>
      <c r="BI278" s="193">
        <f>IF(N278="nulová",J278,0)</f>
        <v>0</v>
      </c>
      <c r="BJ278" s="19" t="s">
        <v>92</v>
      </c>
      <c r="BK278" s="193">
        <f>ROUND(I278*H278,2)</f>
        <v>0</v>
      </c>
      <c r="BL278" s="19" t="s">
        <v>638</v>
      </c>
      <c r="BM278" s="192" t="s">
        <v>5358</v>
      </c>
    </row>
    <row r="279" s="2" customFormat="1">
      <c r="A279" s="38"/>
      <c r="B279" s="39"/>
      <c r="C279" s="38"/>
      <c r="D279" s="194" t="s">
        <v>193</v>
      </c>
      <c r="E279" s="38"/>
      <c r="F279" s="195" t="s">
        <v>5205</v>
      </c>
      <c r="G279" s="38"/>
      <c r="H279" s="38"/>
      <c r="I279" s="196"/>
      <c r="J279" s="38"/>
      <c r="K279" s="38"/>
      <c r="L279" s="39"/>
      <c r="M279" s="197"/>
      <c r="N279" s="198"/>
      <c r="O279" s="77"/>
      <c r="P279" s="77"/>
      <c r="Q279" s="77"/>
      <c r="R279" s="77"/>
      <c r="S279" s="77"/>
      <c r="T279" s="7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T279" s="19" t="s">
        <v>193</v>
      </c>
      <c r="AU279" s="19" t="s">
        <v>92</v>
      </c>
    </row>
    <row r="280" s="13" customFormat="1">
      <c r="A280" s="13"/>
      <c r="B280" s="199"/>
      <c r="C280" s="13"/>
      <c r="D280" s="194" t="s">
        <v>194</v>
      </c>
      <c r="E280" s="200" t="s">
        <v>1</v>
      </c>
      <c r="F280" s="201" t="s">
        <v>5359</v>
      </c>
      <c r="G280" s="13"/>
      <c r="H280" s="202">
        <v>65</v>
      </c>
      <c r="I280" s="203"/>
      <c r="J280" s="13"/>
      <c r="K280" s="13"/>
      <c r="L280" s="199"/>
      <c r="M280" s="204"/>
      <c r="N280" s="205"/>
      <c r="O280" s="205"/>
      <c r="P280" s="205"/>
      <c r="Q280" s="205"/>
      <c r="R280" s="205"/>
      <c r="S280" s="205"/>
      <c r="T280" s="206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00" t="s">
        <v>194</v>
      </c>
      <c r="AU280" s="200" t="s">
        <v>92</v>
      </c>
      <c r="AV280" s="13" t="s">
        <v>92</v>
      </c>
      <c r="AW280" s="13" t="s">
        <v>32</v>
      </c>
      <c r="AX280" s="13" t="s">
        <v>76</v>
      </c>
      <c r="AY280" s="200" t="s">
        <v>185</v>
      </c>
    </row>
    <row r="281" s="15" customFormat="1">
      <c r="A281" s="15"/>
      <c r="B281" s="226"/>
      <c r="C281" s="15"/>
      <c r="D281" s="194" t="s">
        <v>194</v>
      </c>
      <c r="E281" s="227" t="s">
        <v>1</v>
      </c>
      <c r="F281" s="228" t="s">
        <v>276</v>
      </c>
      <c r="G281" s="15"/>
      <c r="H281" s="229">
        <v>65</v>
      </c>
      <c r="I281" s="230"/>
      <c r="J281" s="15"/>
      <c r="K281" s="15"/>
      <c r="L281" s="226"/>
      <c r="M281" s="231"/>
      <c r="N281" s="232"/>
      <c r="O281" s="232"/>
      <c r="P281" s="232"/>
      <c r="Q281" s="232"/>
      <c r="R281" s="232"/>
      <c r="S281" s="232"/>
      <c r="T281" s="233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T281" s="227" t="s">
        <v>194</v>
      </c>
      <c r="AU281" s="227" t="s">
        <v>92</v>
      </c>
      <c r="AV281" s="15" t="s">
        <v>191</v>
      </c>
      <c r="AW281" s="15" t="s">
        <v>32</v>
      </c>
      <c r="AX281" s="15" t="s">
        <v>84</v>
      </c>
      <c r="AY281" s="227" t="s">
        <v>185</v>
      </c>
    </row>
    <row r="282" s="2" customFormat="1" ht="33" customHeight="1">
      <c r="A282" s="38"/>
      <c r="B282" s="180"/>
      <c r="C282" s="181" t="s">
        <v>628</v>
      </c>
      <c r="D282" s="181" t="s">
        <v>187</v>
      </c>
      <c r="E282" s="182" t="s">
        <v>5207</v>
      </c>
      <c r="F282" s="183" t="s">
        <v>5208</v>
      </c>
      <c r="G282" s="184" t="s">
        <v>584</v>
      </c>
      <c r="H282" s="185">
        <v>20</v>
      </c>
      <c r="I282" s="186"/>
      <c r="J282" s="187">
        <f>ROUND(I282*H282,2)</f>
        <v>0</v>
      </c>
      <c r="K282" s="183" t="s">
        <v>1</v>
      </c>
      <c r="L282" s="39"/>
      <c r="M282" s="188" t="s">
        <v>1</v>
      </c>
      <c r="N282" s="189" t="s">
        <v>42</v>
      </c>
      <c r="O282" s="77"/>
      <c r="P282" s="190">
        <f>O282*H282</f>
        <v>0</v>
      </c>
      <c r="Q282" s="190">
        <v>0</v>
      </c>
      <c r="R282" s="190">
        <f>Q282*H282</f>
        <v>0</v>
      </c>
      <c r="S282" s="190">
        <v>0.0050000000000000001</v>
      </c>
      <c r="T282" s="191">
        <f>S282*H282</f>
        <v>0.10000000000000001</v>
      </c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R282" s="192" t="s">
        <v>638</v>
      </c>
      <c r="AT282" s="192" t="s">
        <v>187</v>
      </c>
      <c r="AU282" s="192" t="s">
        <v>92</v>
      </c>
      <c r="AY282" s="19" t="s">
        <v>185</v>
      </c>
      <c r="BE282" s="193">
        <f>IF(N282="základní",J282,0)</f>
        <v>0</v>
      </c>
      <c r="BF282" s="193">
        <f>IF(N282="snížená",J282,0)</f>
        <v>0</v>
      </c>
      <c r="BG282" s="193">
        <f>IF(N282="zákl. přenesená",J282,0)</f>
        <v>0</v>
      </c>
      <c r="BH282" s="193">
        <f>IF(N282="sníž. přenesená",J282,0)</f>
        <v>0</v>
      </c>
      <c r="BI282" s="193">
        <f>IF(N282="nulová",J282,0)</f>
        <v>0</v>
      </c>
      <c r="BJ282" s="19" t="s">
        <v>92</v>
      </c>
      <c r="BK282" s="193">
        <f>ROUND(I282*H282,2)</f>
        <v>0</v>
      </c>
      <c r="BL282" s="19" t="s">
        <v>638</v>
      </c>
      <c r="BM282" s="192" t="s">
        <v>5360</v>
      </c>
    </row>
    <row r="283" s="2" customFormat="1">
      <c r="A283" s="38"/>
      <c r="B283" s="39"/>
      <c r="C283" s="38"/>
      <c r="D283" s="194" t="s">
        <v>193</v>
      </c>
      <c r="E283" s="38"/>
      <c r="F283" s="195" t="s">
        <v>5208</v>
      </c>
      <c r="G283" s="38"/>
      <c r="H283" s="38"/>
      <c r="I283" s="196"/>
      <c r="J283" s="38"/>
      <c r="K283" s="38"/>
      <c r="L283" s="39"/>
      <c r="M283" s="197"/>
      <c r="N283" s="198"/>
      <c r="O283" s="77"/>
      <c r="P283" s="77"/>
      <c r="Q283" s="77"/>
      <c r="R283" s="77"/>
      <c r="S283" s="77"/>
      <c r="T283" s="7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T283" s="19" t="s">
        <v>193</v>
      </c>
      <c r="AU283" s="19" t="s">
        <v>92</v>
      </c>
    </row>
    <row r="284" s="2" customFormat="1" ht="33" customHeight="1">
      <c r="A284" s="38"/>
      <c r="B284" s="180"/>
      <c r="C284" s="181" t="s">
        <v>633</v>
      </c>
      <c r="D284" s="181" t="s">
        <v>187</v>
      </c>
      <c r="E284" s="182" t="s">
        <v>5210</v>
      </c>
      <c r="F284" s="183" t="s">
        <v>5211</v>
      </c>
      <c r="G284" s="184" t="s">
        <v>584</v>
      </c>
      <c r="H284" s="185">
        <v>35</v>
      </c>
      <c r="I284" s="186"/>
      <c r="J284" s="187">
        <f>ROUND(I284*H284,2)</f>
        <v>0</v>
      </c>
      <c r="K284" s="183" t="s">
        <v>1</v>
      </c>
      <c r="L284" s="39"/>
      <c r="M284" s="188" t="s">
        <v>1</v>
      </c>
      <c r="N284" s="189" t="s">
        <v>42</v>
      </c>
      <c r="O284" s="77"/>
      <c r="P284" s="190">
        <f>O284*H284</f>
        <v>0</v>
      </c>
      <c r="Q284" s="190">
        <v>0</v>
      </c>
      <c r="R284" s="190">
        <f>Q284*H284</f>
        <v>0</v>
      </c>
      <c r="S284" s="190">
        <v>0.012999999999999999</v>
      </c>
      <c r="T284" s="191">
        <f>S284*H284</f>
        <v>0.45499999999999996</v>
      </c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R284" s="192" t="s">
        <v>638</v>
      </c>
      <c r="AT284" s="192" t="s">
        <v>187</v>
      </c>
      <c r="AU284" s="192" t="s">
        <v>92</v>
      </c>
      <c r="AY284" s="19" t="s">
        <v>185</v>
      </c>
      <c r="BE284" s="193">
        <f>IF(N284="základní",J284,0)</f>
        <v>0</v>
      </c>
      <c r="BF284" s="193">
        <f>IF(N284="snížená",J284,0)</f>
        <v>0</v>
      </c>
      <c r="BG284" s="193">
        <f>IF(N284="zákl. přenesená",J284,0)</f>
        <v>0</v>
      </c>
      <c r="BH284" s="193">
        <f>IF(N284="sníž. přenesená",J284,0)</f>
        <v>0</v>
      </c>
      <c r="BI284" s="193">
        <f>IF(N284="nulová",J284,0)</f>
        <v>0</v>
      </c>
      <c r="BJ284" s="19" t="s">
        <v>92</v>
      </c>
      <c r="BK284" s="193">
        <f>ROUND(I284*H284,2)</f>
        <v>0</v>
      </c>
      <c r="BL284" s="19" t="s">
        <v>638</v>
      </c>
      <c r="BM284" s="192" t="s">
        <v>5361</v>
      </c>
    </row>
    <row r="285" s="2" customFormat="1">
      <c r="A285" s="38"/>
      <c r="B285" s="39"/>
      <c r="C285" s="38"/>
      <c r="D285" s="194" t="s">
        <v>193</v>
      </c>
      <c r="E285" s="38"/>
      <c r="F285" s="195" t="s">
        <v>5211</v>
      </c>
      <c r="G285" s="38"/>
      <c r="H285" s="38"/>
      <c r="I285" s="196"/>
      <c r="J285" s="38"/>
      <c r="K285" s="38"/>
      <c r="L285" s="39"/>
      <c r="M285" s="197"/>
      <c r="N285" s="198"/>
      <c r="O285" s="77"/>
      <c r="P285" s="77"/>
      <c r="Q285" s="77"/>
      <c r="R285" s="77"/>
      <c r="S285" s="77"/>
      <c r="T285" s="7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T285" s="19" t="s">
        <v>193</v>
      </c>
      <c r="AU285" s="19" t="s">
        <v>92</v>
      </c>
    </row>
    <row r="286" s="2" customFormat="1" ht="16.5" customHeight="1">
      <c r="A286" s="38"/>
      <c r="B286" s="180"/>
      <c r="C286" s="181" t="s">
        <v>638</v>
      </c>
      <c r="D286" s="181" t="s">
        <v>187</v>
      </c>
      <c r="E286" s="182" t="s">
        <v>5213</v>
      </c>
      <c r="F286" s="183" t="s">
        <v>5214</v>
      </c>
      <c r="G286" s="184" t="s">
        <v>225</v>
      </c>
      <c r="H286" s="185">
        <v>0.29999999999999999</v>
      </c>
      <c r="I286" s="186"/>
      <c r="J286" s="187">
        <f>ROUND(I286*H286,2)</f>
        <v>0</v>
      </c>
      <c r="K286" s="183" t="s">
        <v>1</v>
      </c>
      <c r="L286" s="39"/>
      <c r="M286" s="188" t="s">
        <v>1</v>
      </c>
      <c r="N286" s="189" t="s">
        <v>42</v>
      </c>
      <c r="O286" s="77"/>
      <c r="P286" s="190">
        <f>O286*H286</f>
        <v>0</v>
      </c>
      <c r="Q286" s="190">
        <v>0</v>
      </c>
      <c r="R286" s="190">
        <f>Q286*H286</f>
        <v>0</v>
      </c>
      <c r="S286" s="190">
        <v>0</v>
      </c>
      <c r="T286" s="191">
        <f>S286*H286</f>
        <v>0</v>
      </c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R286" s="192" t="s">
        <v>638</v>
      </c>
      <c r="AT286" s="192" t="s">
        <v>187</v>
      </c>
      <c r="AU286" s="192" t="s">
        <v>92</v>
      </c>
      <c r="AY286" s="19" t="s">
        <v>185</v>
      </c>
      <c r="BE286" s="193">
        <f>IF(N286="základní",J286,0)</f>
        <v>0</v>
      </c>
      <c r="BF286" s="193">
        <f>IF(N286="snížená",J286,0)</f>
        <v>0</v>
      </c>
      <c r="BG286" s="193">
        <f>IF(N286="zákl. přenesená",J286,0)</f>
        <v>0</v>
      </c>
      <c r="BH286" s="193">
        <f>IF(N286="sníž. přenesená",J286,0)</f>
        <v>0</v>
      </c>
      <c r="BI286" s="193">
        <f>IF(N286="nulová",J286,0)</f>
        <v>0</v>
      </c>
      <c r="BJ286" s="19" t="s">
        <v>92</v>
      </c>
      <c r="BK286" s="193">
        <f>ROUND(I286*H286,2)</f>
        <v>0</v>
      </c>
      <c r="BL286" s="19" t="s">
        <v>638</v>
      </c>
      <c r="BM286" s="192" t="s">
        <v>5362</v>
      </c>
    </row>
    <row r="287" s="2" customFormat="1">
      <c r="A287" s="38"/>
      <c r="B287" s="39"/>
      <c r="C287" s="38"/>
      <c r="D287" s="194" t="s">
        <v>193</v>
      </c>
      <c r="E287" s="38"/>
      <c r="F287" s="195" t="s">
        <v>5214</v>
      </c>
      <c r="G287" s="38"/>
      <c r="H287" s="38"/>
      <c r="I287" s="196"/>
      <c r="J287" s="38"/>
      <c r="K287" s="38"/>
      <c r="L287" s="39"/>
      <c r="M287" s="197"/>
      <c r="N287" s="198"/>
      <c r="O287" s="77"/>
      <c r="P287" s="77"/>
      <c r="Q287" s="77"/>
      <c r="R287" s="77"/>
      <c r="S287" s="77"/>
      <c r="T287" s="7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T287" s="19" t="s">
        <v>193</v>
      </c>
      <c r="AU287" s="19" t="s">
        <v>92</v>
      </c>
    </row>
    <row r="288" s="2" customFormat="1" ht="24.15" customHeight="1">
      <c r="A288" s="38"/>
      <c r="B288" s="180"/>
      <c r="C288" s="181" t="s">
        <v>643</v>
      </c>
      <c r="D288" s="181" t="s">
        <v>187</v>
      </c>
      <c r="E288" s="182" t="s">
        <v>5216</v>
      </c>
      <c r="F288" s="183" t="s">
        <v>5217</v>
      </c>
      <c r="G288" s="184" t="s">
        <v>225</v>
      </c>
      <c r="H288" s="185">
        <v>0.29999999999999999</v>
      </c>
      <c r="I288" s="186"/>
      <c r="J288" s="187">
        <f>ROUND(I288*H288,2)</f>
        <v>0</v>
      </c>
      <c r="K288" s="183" t="s">
        <v>1</v>
      </c>
      <c r="L288" s="39"/>
      <c r="M288" s="188" t="s">
        <v>1</v>
      </c>
      <c r="N288" s="189" t="s">
        <v>42</v>
      </c>
      <c r="O288" s="77"/>
      <c r="P288" s="190">
        <f>O288*H288</f>
        <v>0</v>
      </c>
      <c r="Q288" s="190">
        <v>0</v>
      </c>
      <c r="R288" s="190">
        <f>Q288*H288</f>
        <v>0</v>
      </c>
      <c r="S288" s="190">
        <v>0</v>
      </c>
      <c r="T288" s="191">
        <f>S288*H288</f>
        <v>0</v>
      </c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R288" s="192" t="s">
        <v>638</v>
      </c>
      <c r="AT288" s="192" t="s">
        <v>187</v>
      </c>
      <c r="AU288" s="192" t="s">
        <v>92</v>
      </c>
      <c r="AY288" s="19" t="s">
        <v>185</v>
      </c>
      <c r="BE288" s="193">
        <f>IF(N288="základní",J288,0)</f>
        <v>0</v>
      </c>
      <c r="BF288" s="193">
        <f>IF(N288="snížená",J288,0)</f>
        <v>0</v>
      </c>
      <c r="BG288" s="193">
        <f>IF(N288="zákl. přenesená",J288,0)</f>
        <v>0</v>
      </c>
      <c r="BH288" s="193">
        <f>IF(N288="sníž. přenesená",J288,0)</f>
        <v>0</v>
      </c>
      <c r="BI288" s="193">
        <f>IF(N288="nulová",J288,0)</f>
        <v>0</v>
      </c>
      <c r="BJ288" s="19" t="s">
        <v>92</v>
      </c>
      <c r="BK288" s="193">
        <f>ROUND(I288*H288,2)</f>
        <v>0</v>
      </c>
      <c r="BL288" s="19" t="s">
        <v>638</v>
      </c>
      <c r="BM288" s="192" t="s">
        <v>5363</v>
      </c>
    </row>
    <row r="289" s="2" customFormat="1">
      <c r="A289" s="38"/>
      <c r="B289" s="39"/>
      <c r="C289" s="38"/>
      <c r="D289" s="194" t="s">
        <v>193</v>
      </c>
      <c r="E289" s="38"/>
      <c r="F289" s="195" t="s">
        <v>5217</v>
      </c>
      <c r="G289" s="38"/>
      <c r="H289" s="38"/>
      <c r="I289" s="196"/>
      <c r="J289" s="38"/>
      <c r="K289" s="38"/>
      <c r="L289" s="39"/>
      <c r="M289" s="197"/>
      <c r="N289" s="198"/>
      <c r="O289" s="77"/>
      <c r="P289" s="77"/>
      <c r="Q289" s="77"/>
      <c r="R289" s="77"/>
      <c r="S289" s="77"/>
      <c r="T289" s="7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T289" s="19" t="s">
        <v>193</v>
      </c>
      <c r="AU289" s="19" t="s">
        <v>92</v>
      </c>
    </row>
    <row r="290" s="2" customFormat="1" ht="24.15" customHeight="1">
      <c r="A290" s="38"/>
      <c r="B290" s="180"/>
      <c r="C290" s="181" t="s">
        <v>648</v>
      </c>
      <c r="D290" s="181" t="s">
        <v>187</v>
      </c>
      <c r="E290" s="182" t="s">
        <v>5220</v>
      </c>
      <c r="F290" s="183" t="s">
        <v>5221</v>
      </c>
      <c r="G290" s="184" t="s">
        <v>225</v>
      </c>
      <c r="H290" s="185">
        <v>0.29999999999999999</v>
      </c>
      <c r="I290" s="186"/>
      <c r="J290" s="187">
        <f>ROUND(I290*H290,2)</f>
        <v>0</v>
      </c>
      <c r="K290" s="183" t="s">
        <v>1</v>
      </c>
      <c r="L290" s="39"/>
      <c r="M290" s="188" t="s">
        <v>1</v>
      </c>
      <c r="N290" s="189" t="s">
        <v>42</v>
      </c>
      <c r="O290" s="77"/>
      <c r="P290" s="190">
        <f>O290*H290</f>
        <v>0</v>
      </c>
      <c r="Q290" s="190">
        <v>0</v>
      </c>
      <c r="R290" s="190">
        <f>Q290*H290</f>
        <v>0</v>
      </c>
      <c r="S290" s="190">
        <v>0</v>
      </c>
      <c r="T290" s="191">
        <f>S290*H290</f>
        <v>0</v>
      </c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R290" s="192" t="s">
        <v>638</v>
      </c>
      <c r="AT290" s="192" t="s">
        <v>187</v>
      </c>
      <c r="AU290" s="192" t="s">
        <v>92</v>
      </c>
      <c r="AY290" s="19" t="s">
        <v>185</v>
      </c>
      <c r="BE290" s="193">
        <f>IF(N290="základní",J290,0)</f>
        <v>0</v>
      </c>
      <c r="BF290" s="193">
        <f>IF(N290="snížená",J290,0)</f>
        <v>0</v>
      </c>
      <c r="BG290" s="193">
        <f>IF(N290="zákl. přenesená",J290,0)</f>
        <v>0</v>
      </c>
      <c r="BH290" s="193">
        <f>IF(N290="sníž. přenesená",J290,0)</f>
        <v>0</v>
      </c>
      <c r="BI290" s="193">
        <f>IF(N290="nulová",J290,0)</f>
        <v>0</v>
      </c>
      <c r="BJ290" s="19" t="s">
        <v>92</v>
      </c>
      <c r="BK290" s="193">
        <f>ROUND(I290*H290,2)</f>
        <v>0</v>
      </c>
      <c r="BL290" s="19" t="s">
        <v>638</v>
      </c>
      <c r="BM290" s="192" t="s">
        <v>5364</v>
      </c>
    </row>
    <row r="291" s="2" customFormat="1">
      <c r="A291" s="38"/>
      <c r="B291" s="39"/>
      <c r="C291" s="38"/>
      <c r="D291" s="194" t="s">
        <v>193</v>
      </c>
      <c r="E291" s="38"/>
      <c r="F291" s="195" t="s">
        <v>5221</v>
      </c>
      <c r="G291" s="38"/>
      <c r="H291" s="38"/>
      <c r="I291" s="196"/>
      <c r="J291" s="38"/>
      <c r="K291" s="38"/>
      <c r="L291" s="39"/>
      <c r="M291" s="197"/>
      <c r="N291" s="198"/>
      <c r="O291" s="77"/>
      <c r="P291" s="77"/>
      <c r="Q291" s="77"/>
      <c r="R291" s="77"/>
      <c r="S291" s="77"/>
      <c r="T291" s="7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T291" s="19" t="s">
        <v>193</v>
      </c>
      <c r="AU291" s="19" t="s">
        <v>92</v>
      </c>
    </row>
    <row r="292" s="2" customFormat="1" ht="33" customHeight="1">
      <c r="A292" s="38"/>
      <c r="B292" s="180"/>
      <c r="C292" s="181" t="s">
        <v>653</v>
      </c>
      <c r="D292" s="181" t="s">
        <v>187</v>
      </c>
      <c r="E292" s="182" t="s">
        <v>5223</v>
      </c>
      <c r="F292" s="183" t="s">
        <v>1624</v>
      </c>
      <c r="G292" s="184" t="s">
        <v>225</v>
      </c>
      <c r="H292" s="185">
        <v>0.29999999999999999</v>
      </c>
      <c r="I292" s="186"/>
      <c r="J292" s="187">
        <f>ROUND(I292*H292,2)</f>
        <v>0</v>
      </c>
      <c r="K292" s="183" t="s">
        <v>1</v>
      </c>
      <c r="L292" s="39"/>
      <c r="M292" s="188" t="s">
        <v>1</v>
      </c>
      <c r="N292" s="189" t="s">
        <v>42</v>
      </c>
      <c r="O292" s="77"/>
      <c r="P292" s="190">
        <f>O292*H292</f>
        <v>0</v>
      </c>
      <c r="Q292" s="190">
        <v>0</v>
      </c>
      <c r="R292" s="190">
        <f>Q292*H292</f>
        <v>0</v>
      </c>
      <c r="S292" s="190">
        <v>0</v>
      </c>
      <c r="T292" s="191">
        <f>S292*H292</f>
        <v>0</v>
      </c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R292" s="192" t="s">
        <v>638</v>
      </c>
      <c r="AT292" s="192" t="s">
        <v>187</v>
      </c>
      <c r="AU292" s="192" t="s">
        <v>92</v>
      </c>
      <c r="AY292" s="19" t="s">
        <v>185</v>
      </c>
      <c r="BE292" s="193">
        <f>IF(N292="základní",J292,0)</f>
        <v>0</v>
      </c>
      <c r="BF292" s="193">
        <f>IF(N292="snížená",J292,0)</f>
        <v>0</v>
      </c>
      <c r="BG292" s="193">
        <f>IF(N292="zákl. přenesená",J292,0)</f>
        <v>0</v>
      </c>
      <c r="BH292" s="193">
        <f>IF(N292="sníž. přenesená",J292,0)</f>
        <v>0</v>
      </c>
      <c r="BI292" s="193">
        <f>IF(N292="nulová",J292,0)</f>
        <v>0</v>
      </c>
      <c r="BJ292" s="19" t="s">
        <v>92</v>
      </c>
      <c r="BK292" s="193">
        <f>ROUND(I292*H292,2)</f>
        <v>0</v>
      </c>
      <c r="BL292" s="19" t="s">
        <v>638</v>
      </c>
      <c r="BM292" s="192" t="s">
        <v>5365</v>
      </c>
    </row>
    <row r="293" s="2" customFormat="1">
      <c r="A293" s="38"/>
      <c r="B293" s="39"/>
      <c r="C293" s="38"/>
      <c r="D293" s="194" t="s">
        <v>193</v>
      </c>
      <c r="E293" s="38"/>
      <c r="F293" s="195" t="s">
        <v>1624</v>
      </c>
      <c r="G293" s="38"/>
      <c r="H293" s="38"/>
      <c r="I293" s="196"/>
      <c r="J293" s="38"/>
      <c r="K293" s="38"/>
      <c r="L293" s="39"/>
      <c r="M293" s="243"/>
      <c r="N293" s="244"/>
      <c r="O293" s="245"/>
      <c r="P293" s="245"/>
      <c r="Q293" s="245"/>
      <c r="R293" s="245"/>
      <c r="S293" s="245"/>
      <c r="T293" s="246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T293" s="19" t="s">
        <v>193</v>
      </c>
      <c r="AU293" s="19" t="s">
        <v>92</v>
      </c>
    </row>
    <row r="294" s="2" customFormat="1" ht="6.96" customHeight="1">
      <c r="A294" s="38"/>
      <c r="B294" s="60"/>
      <c r="C294" s="61"/>
      <c r="D294" s="61"/>
      <c r="E294" s="61"/>
      <c r="F294" s="61"/>
      <c r="G294" s="61"/>
      <c r="H294" s="61"/>
      <c r="I294" s="61"/>
      <c r="J294" s="61"/>
      <c r="K294" s="61"/>
      <c r="L294" s="39"/>
      <c r="M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</row>
  </sheetData>
  <autoFilter ref="C130:K293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17:H117"/>
    <mergeCell ref="E121:H121"/>
    <mergeCell ref="E119:H119"/>
    <mergeCell ref="E123:H12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118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84</v>
      </c>
    </row>
    <row r="4" s="1" customFormat="1" ht="24.96" customHeight="1">
      <c r="B4" s="22"/>
      <c r="D4" s="23" t="s">
        <v>130</v>
      </c>
      <c r="L4" s="22"/>
      <c r="M4" s="129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30" t="str">
        <f>'Rekapitulace stavby'!K6</f>
        <v>Bytový dům Líbeznice, Martinova 142</v>
      </c>
      <c r="F7" s="32"/>
      <c r="G7" s="32"/>
      <c r="H7" s="32"/>
      <c r="L7" s="22"/>
    </row>
    <row r="8">
      <c r="B8" s="22"/>
      <c r="D8" s="32" t="s">
        <v>131</v>
      </c>
      <c r="L8" s="22"/>
    </row>
    <row r="9" s="1" customFormat="1" ht="16.5" customHeight="1">
      <c r="B9" s="22"/>
      <c r="E9" s="130" t="s">
        <v>4341</v>
      </c>
      <c r="F9" s="1"/>
      <c r="G9" s="1"/>
      <c r="H9" s="1"/>
      <c r="L9" s="22"/>
    </row>
    <row r="10" s="1" customFormat="1" ht="12" customHeight="1">
      <c r="B10" s="22"/>
      <c r="D10" s="32" t="s">
        <v>3886</v>
      </c>
      <c r="L10" s="22"/>
    </row>
    <row r="11" s="2" customFormat="1" ht="16.5" customHeight="1">
      <c r="A11" s="38"/>
      <c r="B11" s="39"/>
      <c r="C11" s="38"/>
      <c r="D11" s="38"/>
      <c r="E11" s="135" t="s">
        <v>4947</v>
      </c>
      <c r="F11" s="38"/>
      <c r="G11" s="38"/>
      <c r="H11" s="38"/>
      <c r="I11" s="38"/>
      <c r="J11" s="38"/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39"/>
      <c r="C12" s="38"/>
      <c r="D12" s="32" t="s">
        <v>4948</v>
      </c>
      <c r="E12" s="38"/>
      <c r="F12" s="38"/>
      <c r="G12" s="38"/>
      <c r="H12" s="38"/>
      <c r="I12" s="38"/>
      <c r="J12" s="38"/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6.5" customHeight="1">
      <c r="A13" s="38"/>
      <c r="B13" s="39"/>
      <c r="C13" s="38"/>
      <c r="D13" s="38"/>
      <c r="E13" s="67" t="s">
        <v>5366</v>
      </c>
      <c r="F13" s="38"/>
      <c r="G13" s="38"/>
      <c r="H13" s="38"/>
      <c r="I13" s="38"/>
      <c r="J13" s="38"/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>
      <c r="A14" s="38"/>
      <c r="B14" s="39"/>
      <c r="C14" s="38"/>
      <c r="D14" s="38"/>
      <c r="E14" s="38"/>
      <c r="F14" s="38"/>
      <c r="G14" s="38"/>
      <c r="H14" s="38"/>
      <c r="I14" s="38"/>
      <c r="J14" s="38"/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2" customHeight="1">
      <c r="A15" s="38"/>
      <c r="B15" s="39"/>
      <c r="C15" s="38"/>
      <c r="D15" s="32" t="s">
        <v>18</v>
      </c>
      <c r="E15" s="38"/>
      <c r="F15" s="27" t="s">
        <v>1</v>
      </c>
      <c r="G15" s="38"/>
      <c r="H15" s="38"/>
      <c r="I15" s="32" t="s">
        <v>19</v>
      </c>
      <c r="J15" s="27" t="s">
        <v>1</v>
      </c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39"/>
      <c r="C16" s="38"/>
      <c r="D16" s="32" t="s">
        <v>20</v>
      </c>
      <c r="E16" s="38"/>
      <c r="F16" s="27" t="s">
        <v>4343</v>
      </c>
      <c r="G16" s="38"/>
      <c r="H16" s="38"/>
      <c r="I16" s="32" t="s">
        <v>22</v>
      </c>
      <c r="J16" s="69" t="str">
        <f>'Rekapitulace stavby'!AN8</f>
        <v>3. 11. 2025</v>
      </c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0.8" customHeight="1">
      <c r="A17" s="38"/>
      <c r="B17" s="39"/>
      <c r="C17" s="38"/>
      <c r="D17" s="38"/>
      <c r="E17" s="38"/>
      <c r="F17" s="38"/>
      <c r="G17" s="38"/>
      <c r="H17" s="38"/>
      <c r="I17" s="38"/>
      <c r="J17" s="38"/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2" customHeight="1">
      <c r="A18" s="38"/>
      <c r="B18" s="39"/>
      <c r="C18" s="38"/>
      <c r="D18" s="32" t="s">
        <v>24</v>
      </c>
      <c r="E18" s="38"/>
      <c r="F18" s="38"/>
      <c r="G18" s="38"/>
      <c r="H18" s="38"/>
      <c r="I18" s="32" t="s">
        <v>25</v>
      </c>
      <c r="J18" s="27" t="s">
        <v>1</v>
      </c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8" customHeight="1">
      <c r="A19" s="38"/>
      <c r="B19" s="39"/>
      <c r="C19" s="38"/>
      <c r="D19" s="38"/>
      <c r="E19" s="27" t="s">
        <v>26</v>
      </c>
      <c r="F19" s="38"/>
      <c r="G19" s="38"/>
      <c r="H19" s="38"/>
      <c r="I19" s="32" t="s">
        <v>27</v>
      </c>
      <c r="J19" s="27" t="s">
        <v>1</v>
      </c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6.96" customHeight="1">
      <c r="A20" s="38"/>
      <c r="B20" s="39"/>
      <c r="C20" s="38"/>
      <c r="D20" s="38"/>
      <c r="E20" s="38"/>
      <c r="F20" s="38"/>
      <c r="G20" s="38"/>
      <c r="H20" s="38"/>
      <c r="I20" s="38"/>
      <c r="J20" s="38"/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2" customHeight="1">
      <c r="A21" s="38"/>
      <c r="B21" s="39"/>
      <c r="C21" s="38"/>
      <c r="D21" s="32" t="s">
        <v>28</v>
      </c>
      <c r="E21" s="38"/>
      <c r="F21" s="38"/>
      <c r="G21" s="38"/>
      <c r="H21" s="38"/>
      <c r="I21" s="32" t="s">
        <v>25</v>
      </c>
      <c r="J21" s="33" t="str">
        <f>'Rekapitulace stavby'!AN13</f>
        <v>Vyplň údaj</v>
      </c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8" customHeight="1">
      <c r="A22" s="38"/>
      <c r="B22" s="39"/>
      <c r="C22" s="38"/>
      <c r="D22" s="38"/>
      <c r="E22" s="33" t="str">
        <f>'Rekapitulace stavby'!E14</f>
        <v>Vyplň údaj</v>
      </c>
      <c r="F22" s="27"/>
      <c r="G22" s="27"/>
      <c r="H22" s="27"/>
      <c r="I22" s="32" t="s">
        <v>27</v>
      </c>
      <c r="J22" s="33" t="str">
        <f>'Rekapitulace stavby'!AN14</f>
        <v>Vyplň údaj</v>
      </c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6.96" customHeight="1">
      <c r="A23" s="38"/>
      <c r="B23" s="39"/>
      <c r="C23" s="38"/>
      <c r="D23" s="38"/>
      <c r="E23" s="38"/>
      <c r="F23" s="38"/>
      <c r="G23" s="38"/>
      <c r="H23" s="38"/>
      <c r="I23" s="38"/>
      <c r="J23" s="38"/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2" customHeight="1">
      <c r="A24" s="38"/>
      <c r="B24" s="39"/>
      <c r="C24" s="38"/>
      <c r="D24" s="32" t="s">
        <v>30</v>
      </c>
      <c r="E24" s="38"/>
      <c r="F24" s="38"/>
      <c r="G24" s="38"/>
      <c r="H24" s="38"/>
      <c r="I24" s="32" t="s">
        <v>25</v>
      </c>
      <c r="J24" s="27" t="s">
        <v>1</v>
      </c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8" customHeight="1">
      <c r="A25" s="38"/>
      <c r="B25" s="39"/>
      <c r="C25" s="38"/>
      <c r="D25" s="38"/>
      <c r="E25" s="27" t="s">
        <v>26</v>
      </c>
      <c r="F25" s="38"/>
      <c r="G25" s="38"/>
      <c r="H25" s="38"/>
      <c r="I25" s="32" t="s">
        <v>27</v>
      </c>
      <c r="J25" s="27" t="s">
        <v>1</v>
      </c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6.96" customHeight="1">
      <c r="A26" s="38"/>
      <c r="B26" s="39"/>
      <c r="C26" s="38"/>
      <c r="D26" s="38"/>
      <c r="E26" s="38"/>
      <c r="F26" s="38"/>
      <c r="G26" s="38"/>
      <c r="H26" s="38"/>
      <c r="I26" s="38"/>
      <c r="J26" s="38"/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12" customHeight="1">
      <c r="A27" s="38"/>
      <c r="B27" s="39"/>
      <c r="C27" s="38"/>
      <c r="D27" s="32" t="s">
        <v>33</v>
      </c>
      <c r="E27" s="38"/>
      <c r="F27" s="38"/>
      <c r="G27" s="38"/>
      <c r="H27" s="38"/>
      <c r="I27" s="32" t="s">
        <v>25</v>
      </c>
      <c r="J27" s="27" t="s">
        <v>1</v>
      </c>
      <c r="K27" s="38"/>
      <c r="L27" s="55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8" customHeight="1">
      <c r="A28" s="38"/>
      <c r="B28" s="39"/>
      <c r="C28" s="38"/>
      <c r="D28" s="38"/>
      <c r="E28" s="27" t="s">
        <v>4344</v>
      </c>
      <c r="F28" s="38"/>
      <c r="G28" s="38"/>
      <c r="H28" s="38"/>
      <c r="I28" s="32" t="s">
        <v>27</v>
      </c>
      <c r="J28" s="27" t="s">
        <v>1</v>
      </c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39"/>
      <c r="C29" s="38"/>
      <c r="D29" s="38"/>
      <c r="E29" s="38"/>
      <c r="F29" s="38"/>
      <c r="G29" s="38"/>
      <c r="H29" s="38"/>
      <c r="I29" s="38"/>
      <c r="J29" s="38"/>
      <c r="K29" s="38"/>
      <c r="L29" s="55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12" customHeight="1">
      <c r="A30" s="38"/>
      <c r="B30" s="39"/>
      <c r="C30" s="38"/>
      <c r="D30" s="32" t="s">
        <v>35</v>
      </c>
      <c r="E30" s="38"/>
      <c r="F30" s="38"/>
      <c r="G30" s="38"/>
      <c r="H30" s="38"/>
      <c r="I30" s="38"/>
      <c r="J30" s="38"/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8" customFormat="1" ht="16.5" customHeight="1">
      <c r="A31" s="131"/>
      <c r="B31" s="132"/>
      <c r="C31" s="131"/>
      <c r="D31" s="131"/>
      <c r="E31" s="36" t="s">
        <v>1</v>
      </c>
      <c r="F31" s="36"/>
      <c r="G31" s="36"/>
      <c r="H31" s="36"/>
      <c r="I31" s="131"/>
      <c r="J31" s="131"/>
      <c r="K31" s="131"/>
      <c r="L31" s="133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</row>
    <row r="32" s="2" customFormat="1" ht="6.96" customHeight="1">
      <c r="A32" s="38"/>
      <c r="B32" s="39"/>
      <c r="C32" s="38"/>
      <c r="D32" s="38"/>
      <c r="E32" s="38"/>
      <c r="F32" s="38"/>
      <c r="G32" s="38"/>
      <c r="H32" s="38"/>
      <c r="I32" s="38"/>
      <c r="J32" s="38"/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39"/>
      <c r="C33" s="38"/>
      <c r="D33" s="90"/>
      <c r="E33" s="90"/>
      <c r="F33" s="90"/>
      <c r="G33" s="90"/>
      <c r="H33" s="90"/>
      <c r="I33" s="90"/>
      <c r="J33" s="90"/>
      <c r="K33" s="90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25.44" customHeight="1">
      <c r="A34" s="38"/>
      <c r="B34" s="39"/>
      <c r="C34" s="38"/>
      <c r="D34" s="134" t="s">
        <v>36</v>
      </c>
      <c r="E34" s="38"/>
      <c r="F34" s="38"/>
      <c r="G34" s="38"/>
      <c r="H34" s="38"/>
      <c r="I34" s="38"/>
      <c r="J34" s="96">
        <f>ROUND(J132, 2)</f>
        <v>0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6.96" customHeight="1">
      <c r="A35" s="38"/>
      <c r="B35" s="39"/>
      <c r="C35" s="38"/>
      <c r="D35" s="90"/>
      <c r="E35" s="90"/>
      <c r="F35" s="90"/>
      <c r="G35" s="90"/>
      <c r="H35" s="90"/>
      <c r="I35" s="90"/>
      <c r="J35" s="90"/>
      <c r="K35" s="90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39"/>
      <c r="C36" s="38"/>
      <c r="D36" s="38"/>
      <c r="E36" s="38"/>
      <c r="F36" s="43" t="s">
        <v>38</v>
      </c>
      <c r="G36" s="38"/>
      <c r="H36" s="38"/>
      <c r="I36" s="43" t="s">
        <v>37</v>
      </c>
      <c r="J36" s="43" t="s">
        <v>39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s="2" customFormat="1" ht="14.4" customHeight="1">
      <c r="A37" s="38"/>
      <c r="B37" s="39"/>
      <c r="C37" s="38"/>
      <c r="D37" s="135" t="s">
        <v>40</v>
      </c>
      <c r="E37" s="32" t="s">
        <v>41</v>
      </c>
      <c r="F37" s="136">
        <f>ROUND((SUM(BE132:BE281)),  2)</f>
        <v>0</v>
      </c>
      <c r="G37" s="38"/>
      <c r="H37" s="38"/>
      <c r="I37" s="137">
        <v>0.20999999999999999</v>
      </c>
      <c r="J37" s="136">
        <f>ROUND(((SUM(BE132:BE281))*I37),  2)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14.4" customHeight="1">
      <c r="A38" s="38"/>
      <c r="B38" s="39"/>
      <c r="C38" s="38"/>
      <c r="D38" s="38"/>
      <c r="E38" s="32" t="s">
        <v>42</v>
      </c>
      <c r="F38" s="136">
        <f>ROUND((SUM(BF132:BF281)),  2)</f>
        <v>0</v>
      </c>
      <c r="G38" s="38"/>
      <c r="H38" s="38"/>
      <c r="I38" s="137">
        <v>0.12</v>
      </c>
      <c r="J38" s="136">
        <f>ROUND(((SUM(BF132:BF281))*I38),  2)</f>
        <v>0</v>
      </c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39"/>
      <c r="C39" s="38"/>
      <c r="D39" s="38"/>
      <c r="E39" s="32" t="s">
        <v>43</v>
      </c>
      <c r="F39" s="136">
        <f>ROUND((SUM(BG132:BG281)),  2)</f>
        <v>0</v>
      </c>
      <c r="G39" s="38"/>
      <c r="H39" s="38"/>
      <c r="I39" s="137">
        <v>0.20999999999999999</v>
      </c>
      <c r="J39" s="136">
        <f>0</f>
        <v>0</v>
      </c>
      <c r="K39" s="38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14.4" customHeight="1">
      <c r="A40" s="38"/>
      <c r="B40" s="39"/>
      <c r="C40" s="38"/>
      <c r="D40" s="38"/>
      <c r="E40" s="32" t="s">
        <v>44</v>
      </c>
      <c r="F40" s="136">
        <f>ROUND((SUM(BH132:BH281)),  2)</f>
        <v>0</v>
      </c>
      <c r="G40" s="38"/>
      <c r="H40" s="38"/>
      <c r="I40" s="137">
        <v>0.12</v>
      </c>
      <c r="J40" s="136">
        <f>0</f>
        <v>0</v>
      </c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2" customFormat="1" ht="14.4" customHeight="1">
      <c r="A41" s="38"/>
      <c r="B41" s="39"/>
      <c r="C41" s="38"/>
      <c r="D41" s="38"/>
      <c r="E41" s="32" t="s">
        <v>45</v>
      </c>
      <c r="F41" s="136">
        <f>ROUND((SUM(BI132:BI281)),  2)</f>
        <v>0</v>
      </c>
      <c r="G41" s="38"/>
      <c r="H41" s="38"/>
      <c r="I41" s="137">
        <v>0</v>
      </c>
      <c r="J41" s="136">
        <f>0</f>
        <v>0</v>
      </c>
      <c r="K41" s="38"/>
      <c r="L41" s="55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6.96" customHeight="1">
      <c r="A42" s="38"/>
      <c r="B42" s="39"/>
      <c r="C42" s="38"/>
      <c r="D42" s="38"/>
      <c r="E42" s="38"/>
      <c r="F42" s="38"/>
      <c r="G42" s="38"/>
      <c r="H42" s="38"/>
      <c r="I42" s="38"/>
      <c r="J42" s="38"/>
      <c r="K42" s="38"/>
      <c r="L42" s="55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2" customFormat="1" ht="25.44" customHeight="1">
      <c r="A43" s="38"/>
      <c r="B43" s="39"/>
      <c r="C43" s="138"/>
      <c r="D43" s="139" t="s">
        <v>46</v>
      </c>
      <c r="E43" s="81"/>
      <c r="F43" s="81"/>
      <c r="G43" s="140" t="s">
        <v>47</v>
      </c>
      <c r="H43" s="141" t="s">
        <v>48</v>
      </c>
      <c r="I43" s="81"/>
      <c r="J43" s="142">
        <f>SUM(J34:J41)</f>
        <v>0</v>
      </c>
      <c r="K43" s="143"/>
      <c r="L43" s="55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</row>
    <row r="44" s="2" customFormat="1" ht="14.4" customHeight="1">
      <c r="A44" s="38"/>
      <c r="B44" s="39"/>
      <c r="C44" s="38"/>
      <c r="D44" s="38"/>
      <c r="E44" s="38"/>
      <c r="F44" s="38"/>
      <c r="G44" s="38"/>
      <c r="H44" s="38"/>
      <c r="I44" s="38"/>
      <c r="J44" s="38"/>
      <c r="K44" s="38"/>
      <c r="L44" s="55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49</v>
      </c>
      <c r="E50" s="57"/>
      <c r="F50" s="57"/>
      <c r="G50" s="56" t="s">
        <v>50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51</v>
      </c>
      <c r="E61" s="41"/>
      <c r="F61" s="144" t="s">
        <v>52</v>
      </c>
      <c r="G61" s="58" t="s">
        <v>51</v>
      </c>
      <c r="H61" s="41"/>
      <c r="I61" s="41"/>
      <c r="J61" s="145" t="s">
        <v>52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53</v>
      </c>
      <c r="E65" s="59"/>
      <c r="F65" s="59"/>
      <c r="G65" s="56" t="s">
        <v>54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51</v>
      </c>
      <c r="E76" s="41"/>
      <c r="F76" s="144" t="s">
        <v>52</v>
      </c>
      <c r="G76" s="58" t="s">
        <v>51</v>
      </c>
      <c r="H76" s="41"/>
      <c r="I76" s="41"/>
      <c r="J76" s="145" t="s">
        <v>52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133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30" t="str">
        <f>E7</f>
        <v>Bytový dům Líbeznice, Martinova 142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2"/>
      <c r="C86" s="32" t="s">
        <v>131</v>
      </c>
      <c r="L86" s="22"/>
    </row>
    <row r="87" s="1" customFormat="1" ht="16.5" customHeight="1">
      <c r="B87" s="22"/>
      <c r="E87" s="130" t="s">
        <v>4341</v>
      </c>
      <c r="F87" s="1"/>
      <c r="G87" s="1"/>
      <c r="H87" s="1"/>
      <c r="L87" s="22"/>
    </row>
    <row r="88" s="1" customFormat="1" ht="12" customHeight="1">
      <c r="B88" s="22"/>
      <c r="C88" s="32" t="s">
        <v>3886</v>
      </c>
      <c r="L88" s="22"/>
    </row>
    <row r="89" s="2" customFormat="1" ht="16.5" customHeight="1">
      <c r="A89" s="38"/>
      <c r="B89" s="39"/>
      <c r="C89" s="38"/>
      <c r="D89" s="38"/>
      <c r="E89" s="135" t="s">
        <v>4947</v>
      </c>
      <c r="F89" s="38"/>
      <c r="G89" s="38"/>
      <c r="H89" s="38"/>
      <c r="I89" s="38"/>
      <c r="J89" s="38"/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12" customHeight="1">
      <c r="A90" s="38"/>
      <c r="B90" s="39"/>
      <c r="C90" s="32" t="s">
        <v>4948</v>
      </c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6.5" customHeight="1">
      <c r="A91" s="38"/>
      <c r="B91" s="39"/>
      <c r="C91" s="38"/>
      <c r="D91" s="38"/>
      <c r="E91" s="67" t="str">
        <f>E13</f>
        <v>c - Byty</v>
      </c>
      <c r="F91" s="38"/>
      <c r="G91" s="38"/>
      <c r="H91" s="38"/>
      <c r="I91" s="38"/>
      <c r="J91" s="38"/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38"/>
      <c r="D92" s="38"/>
      <c r="E92" s="38"/>
      <c r="F92" s="38"/>
      <c r="G92" s="38"/>
      <c r="H92" s="38"/>
      <c r="I92" s="38"/>
      <c r="J92" s="38"/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2" customHeight="1">
      <c r="A93" s="38"/>
      <c r="B93" s="39"/>
      <c r="C93" s="32" t="s">
        <v>20</v>
      </c>
      <c r="D93" s="38"/>
      <c r="E93" s="38"/>
      <c r="F93" s="27" t="str">
        <f>F16</f>
        <v>Líbeznice</v>
      </c>
      <c r="G93" s="38"/>
      <c r="H93" s="38"/>
      <c r="I93" s="32" t="s">
        <v>22</v>
      </c>
      <c r="J93" s="69" t="str">
        <f>IF(J16="","",J16)</f>
        <v>3. 11. 2025</v>
      </c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6.96" customHeight="1">
      <c r="A94" s="38"/>
      <c r="B94" s="39"/>
      <c r="C94" s="38"/>
      <c r="D94" s="38"/>
      <c r="E94" s="38"/>
      <c r="F94" s="38"/>
      <c r="G94" s="38"/>
      <c r="H94" s="38"/>
      <c r="I94" s="38"/>
      <c r="J94" s="38"/>
      <c r="K94" s="38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5.15" customHeight="1">
      <c r="A95" s="38"/>
      <c r="B95" s="39"/>
      <c r="C95" s="32" t="s">
        <v>24</v>
      </c>
      <c r="D95" s="38"/>
      <c r="E95" s="38"/>
      <c r="F95" s="27" t="str">
        <f>E19</f>
        <v xml:space="preserve"> </v>
      </c>
      <c r="G95" s="38"/>
      <c r="H95" s="38"/>
      <c r="I95" s="32" t="s">
        <v>30</v>
      </c>
      <c r="J95" s="36" t="str">
        <f>E25</f>
        <v xml:space="preserve"> </v>
      </c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15.15" customHeight="1">
      <c r="A96" s="38"/>
      <c r="B96" s="39"/>
      <c r="C96" s="32" t="s">
        <v>28</v>
      </c>
      <c r="D96" s="38"/>
      <c r="E96" s="38"/>
      <c r="F96" s="27" t="str">
        <f>IF(E22="","",E22)</f>
        <v>Vyplň údaj</v>
      </c>
      <c r="G96" s="38"/>
      <c r="H96" s="38"/>
      <c r="I96" s="32" t="s">
        <v>33</v>
      </c>
      <c r="J96" s="36" t="str">
        <f>E28</f>
        <v>Krajovský</v>
      </c>
      <c r="K96" s="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38"/>
      <c r="D97" s="38"/>
      <c r="E97" s="38"/>
      <c r="F97" s="38"/>
      <c r="G97" s="38"/>
      <c r="H97" s="38"/>
      <c r="I97" s="38"/>
      <c r="J97" s="38"/>
      <c r="K97" s="38"/>
      <c r="L97" s="55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9.28" customHeight="1">
      <c r="A98" s="38"/>
      <c r="B98" s="39"/>
      <c r="C98" s="146" t="s">
        <v>134</v>
      </c>
      <c r="D98" s="138"/>
      <c r="E98" s="138"/>
      <c r="F98" s="138"/>
      <c r="G98" s="138"/>
      <c r="H98" s="138"/>
      <c r="I98" s="138"/>
      <c r="J98" s="147" t="s">
        <v>135</v>
      </c>
      <c r="K98" s="138"/>
      <c r="L98" s="55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</row>
    <row r="99" s="2" customFormat="1" ht="10.32" customHeight="1">
      <c r="A99" s="38"/>
      <c r="B99" s="39"/>
      <c r="C99" s="38"/>
      <c r="D99" s="38"/>
      <c r="E99" s="38"/>
      <c r="F99" s="38"/>
      <c r="G99" s="38"/>
      <c r="H99" s="38"/>
      <c r="I99" s="38"/>
      <c r="J99" s="38"/>
      <c r="K99" s="38"/>
      <c r="L99" s="55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</row>
    <row r="100" s="2" customFormat="1" ht="22.8" customHeight="1">
      <c r="A100" s="38"/>
      <c r="B100" s="39"/>
      <c r="C100" s="148" t="s">
        <v>136</v>
      </c>
      <c r="D100" s="38"/>
      <c r="E100" s="38"/>
      <c r="F100" s="38"/>
      <c r="G100" s="38"/>
      <c r="H100" s="38"/>
      <c r="I100" s="38"/>
      <c r="J100" s="96">
        <f>J132</f>
        <v>0</v>
      </c>
      <c r="K100" s="38"/>
      <c r="L100" s="55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U100" s="19" t="s">
        <v>137</v>
      </c>
    </row>
    <row r="101" s="9" customFormat="1" ht="24.96" customHeight="1">
      <c r="A101" s="9"/>
      <c r="B101" s="149"/>
      <c r="C101" s="9"/>
      <c r="D101" s="150" t="s">
        <v>149</v>
      </c>
      <c r="E101" s="151"/>
      <c r="F101" s="151"/>
      <c r="G101" s="151"/>
      <c r="H101" s="151"/>
      <c r="I101" s="151"/>
      <c r="J101" s="152">
        <f>J133</f>
        <v>0</v>
      </c>
      <c r="K101" s="9"/>
      <c r="L101" s="14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53"/>
      <c r="C102" s="10"/>
      <c r="D102" s="154" t="s">
        <v>4950</v>
      </c>
      <c r="E102" s="155"/>
      <c r="F102" s="155"/>
      <c r="G102" s="155"/>
      <c r="H102" s="155"/>
      <c r="I102" s="155"/>
      <c r="J102" s="156">
        <f>J134</f>
        <v>0</v>
      </c>
      <c r="K102" s="10"/>
      <c r="L102" s="153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53"/>
      <c r="C103" s="10"/>
      <c r="D103" s="154" t="s">
        <v>4951</v>
      </c>
      <c r="E103" s="155"/>
      <c r="F103" s="155"/>
      <c r="G103" s="155"/>
      <c r="H103" s="155"/>
      <c r="I103" s="155"/>
      <c r="J103" s="156">
        <f>J230</f>
        <v>0</v>
      </c>
      <c r="K103" s="10"/>
      <c r="L103" s="153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49"/>
      <c r="C104" s="9"/>
      <c r="D104" s="150" t="s">
        <v>4952</v>
      </c>
      <c r="E104" s="151"/>
      <c r="F104" s="151"/>
      <c r="G104" s="151"/>
      <c r="H104" s="151"/>
      <c r="I104" s="151"/>
      <c r="J104" s="152">
        <f>J235</f>
        <v>0</v>
      </c>
      <c r="K104" s="9"/>
      <c r="L104" s="14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53"/>
      <c r="C105" s="10"/>
      <c r="D105" s="154" t="s">
        <v>4953</v>
      </c>
      <c r="E105" s="155"/>
      <c r="F105" s="155"/>
      <c r="G105" s="155"/>
      <c r="H105" s="155"/>
      <c r="I105" s="155"/>
      <c r="J105" s="156">
        <f>J236</f>
        <v>0</v>
      </c>
      <c r="K105" s="10"/>
      <c r="L105" s="153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9" customFormat="1" ht="24.96" customHeight="1">
      <c r="A106" s="9"/>
      <c r="B106" s="149"/>
      <c r="C106" s="9"/>
      <c r="D106" s="150" t="s">
        <v>169</v>
      </c>
      <c r="E106" s="151"/>
      <c r="F106" s="151"/>
      <c r="G106" s="151"/>
      <c r="H106" s="151"/>
      <c r="I106" s="151"/>
      <c r="J106" s="152">
        <f>J241</f>
        <v>0</v>
      </c>
      <c r="K106" s="9"/>
      <c r="L106" s="14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9" customFormat="1" ht="24.96" customHeight="1">
      <c r="A107" s="9"/>
      <c r="B107" s="149"/>
      <c r="C107" s="9"/>
      <c r="D107" s="150" t="s">
        <v>4350</v>
      </c>
      <c r="E107" s="151"/>
      <c r="F107" s="151"/>
      <c r="G107" s="151"/>
      <c r="H107" s="151"/>
      <c r="I107" s="151"/>
      <c r="J107" s="152">
        <f>J252</f>
        <v>0</v>
      </c>
      <c r="K107" s="9"/>
      <c r="L107" s="14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s="10" customFormat="1" ht="19.92" customHeight="1">
      <c r="A108" s="10"/>
      <c r="B108" s="153"/>
      <c r="C108" s="10"/>
      <c r="D108" s="154" t="s">
        <v>4954</v>
      </c>
      <c r="E108" s="155"/>
      <c r="F108" s="155"/>
      <c r="G108" s="155"/>
      <c r="H108" s="155"/>
      <c r="I108" s="155"/>
      <c r="J108" s="156">
        <f>J261</f>
        <v>0</v>
      </c>
      <c r="K108" s="10"/>
      <c r="L108" s="153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2" customFormat="1" ht="21.84" customHeight="1">
      <c r="A109" s="38"/>
      <c r="B109" s="39"/>
      <c r="C109" s="38"/>
      <c r="D109" s="38"/>
      <c r="E109" s="38"/>
      <c r="F109" s="38"/>
      <c r="G109" s="38"/>
      <c r="H109" s="38"/>
      <c r="I109" s="38"/>
      <c r="J109" s="38"/>
      <c r="K109" s="38"/>
      <c r="L109" s="55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6.96" customHeight="1">
      <c r="A110" s="38"/>
      <c r="B110" s="60"/>
      <c r="C110" s="61"/>
      <c r="D110" s="61"/>
      <c r="E110" s="61"/>
      <c r="F110" s="61"/>
      <c r="G110" s="61"/>
      <c r="H110" s="61"/>
      <c r="I110" s="61"/>
      <c r="J110" s="61"/>
      <c r="K110" s="61"/>
      <c r="L110" s="55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4" s="2" customFormat="1" ht="6.96" customHeight="1">
      <c r="A114" s="38"/>
      <c r="B114" s="62"/>
      <c r="C114" s="63"/>
      <c r="D114" s="63"/>
      <c r="E114" s="63"/>
      <c r="F114" s="63"/>
      <c r="G114" s="63"/>
      <c r="H114" s="63"/>
      <c r="I114" s="63"/>
      <c r="J114" s="63"/>
      <c r="K114" s="63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24.96" customHeight="1">
      <c r="A115" s="38"/>
      <c r="B115" s="39"/>
      <c r="C115" s="23" t="s">
        <v>170</v>
      </c>
      <c r="D115" s="38"/>
      <c r="E115" s="38"/>
      <c r="F115" s="38"/>
      <c r="G115" s="38"/>
      <c r="H115" s="38"/>
      <c r="I115" s="38"/>
      <c r="J115" s="38"/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38"/>
      <c r="D116" s="38"/>
      <c r="E116" s="38"/>
      <c r="F116" s="38"/>
      <c r="G116" s="38"/>
      <c r="H116" s="38"/>
      <c r="I116" s="38"/>
      <c r="J116" s="38"/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16</v>
      </c>
      <c r="D117" s="38"/>
      <c r="E117" s="38"/>
      <c r="F117" s="38"/>
      <c r="G117" s="38"/>
      <c r="H117" s="38"/>
      <c r="I117" s="38"/>
      <c r="J117" s="38"/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6.5" customHeight="1">
      <c r="A118" s="38"/>
      <c r="B118" s="39"/>
      <c r="C118" s="38"/>
      <c r="D118" s="38"/>
      <c r="E118" s="130" t="str">
        <f>E7</f>
        <v>Bytový dům Líbeznice, Martinova 142</v>
      </c>
      <c r="F118" s="32"/>
      <c r="G118" s="32"/>
      <c r="H118" s="32"/>
      <c r="I118" s="38"/>
      <c r="J118" s="38"/>
      <c r="K118" s="38"/>
      <c r="L118" s="55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1" customFormat="1" ht="12" customHeight="1">
      <c r="B119" s="22"/>
      <c r="C119" s="32" t="s">
        <v>131</v>
      </c>
      <c r="L119" s="22"/>
    </row>
    <row r="120" s="1" customFormat="1" ht="16.5" customHeight="1">
      <c r="B120" s="22"/>
      <c r="E120" s="130" t="s">
        <v>4341</v>
      </c>
      <c r="F120" s="1"/>
      <c r="G120" s="1"/>
      <c r="H120" s="1"/>
      <c r="L120" s="22"/>
    </row>
    <row r="121" s="1" customFormat="1" ht="12" customHeight="1">
      <c r="B121" s="22"/>
      <c r="C121" s="32" t="s">
        <v>3886</v>
      </c>
      <c r="L121" s="22"/>
    </row>
    <row r="122" s="2" customFormat="1" ht="16.5" customHeight="1">
      <c r="A122" s="38"/>
      <c r="B122" s="39"/>
      <c r="C122" s="38"/>
      <c r="D122" s="38"/>
      <c r="E122" s="135" t="s">
        <v>4947</v>
      </c>
      <c r="F122" s="38"/>
      <c r="G122" s="38"/>
      <c r="H122" s="38"/>
      <c r="I122" s="38"/>
      <c r="J122" s="38"/>
      <c r="K122" s="38"/>
      <c r="L122" s="55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2" customHeight="1">
      <c r="A123" s="38"/>
      <c r="B123" s="39"/>
      <c r="C123" s="32" t="s">
        <v>4948</v>
      </c>
      <c r="D123" s="38"/>
      <c r="E123" s="38"/>
      <c r="F123" s="38"/>
      <c r="G123" s="38"/>
      <c r="H123" s="38"/>
      <c r="I123" s="38"/>
      <c r="J123" s="38"/>
      <c r="K123" s="38"/>
      <c r="L123" s="55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6.5" customHeight="1">
      <c r="A124" s="38"/>
      <c r="B124" s="39"/>
      <c r="C124" s="38"/>
      <c r="D124" s="38"/>
      <c r="E124" s="67" t="str">
        <f>E13</f>
        <v>c - Byty</v>
      </c>
      <c r="F124" s="38"/>
      <c r="G124" s="38"/>
      <c r="H124" s="38"/>
      <c r="I124" s="38"/>
      <c r="J124" s="38"/>
      <c r="K124" s="38"/>
      <c r="L124" s="55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6.96" customHeight="1">
      <c r="A125" s="38"/>
      <c r="B125" s="39"/>
      <c r="C125" s="38"/>
      <c r="D125" s="38"/>
      <c r="E125" s="38"/>
      <c r="F125" s="38"/>
      <c r="G125" s="38"/>
      <c r="H125" s="38"/>
      <c r="I125" s="38"/>
      <c r="J125" s="38"/>
      <c r="K125" s="38"/>
      <c r="L125" s="55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12" customHeight="1">
      <c r="A126" s="38"/>
      <c r="B126" s="39"/>
      <c r="C126" s="32" t="s">
        <v>20</v>
      </c>
      <c r="D126" s="38"/>
      <c r="E126" s="38"/>
      <c r="F126" s="27" t="str">
        <f>F16</f>
        <v>Líbeznice</v>
      </c>
      <c r="G126" s="38"/>
      <c r="H126" s="38"/>
      <c r="I126" s="32" t="s">
        <v>22</v>
      </c>
      <c r="J126" s="69" t="str">
        <f>IF(J16="","",J16)</f>
        <v>3. 11. 2025</v>
      </c>
      <c r="K126" s="38"/>
      <c r="L126" s="55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6.96" customHeight="1">
      <c r="A127" s="38"/>
      <c r="B127" s="39"/>
      <c r="C127" s="38"/>
      <c r="D127" s="38"/>
      <c r="E127" s="38"/>
      <c r="F127" s="38"/>
      <c r="G127" s="38"/>
      <c r="H127" s="38"/>
      <c r="I127" s="38"/>
      <c r="J127" s="38"/>
      <c r="K127" s="38"/>
      <c r="L127" s="55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2" customFormat="1" ht="15.15" customHeight="1">
      <c r="A128" s="38"/>
      <c r="B128" s="39"/>
      <c r="C128" s="32" t="s">
        <v>24</v>
      </c>
      <c r="D128" s="38"/>
      <c r="E128" s="38"/>
      <c r="F128" s="27" t="str">
        <f>E19</f>
        <v xml:space="preserve"> </v>
      </c>
      <c r="G128" s="38"/>
      <c r="H128" s="38"/>
      <c r="I128" s="32" t="s">
        <v>30</v>
      </c>
      <c r="J128" s="36" t="str">
        <f>E25</f>
        <v xml:space="preserve"> </v>
      </c>
      <c r="K128" s="38"/>
      <c r="L128" s="55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2" customFormat="1" ht="15.15" customHeight="1">
      <c r="A129" s="38"/>
      <c r="B129" s="39"/>
      <c r="C129" s="32" t="s">
        <v>28</v>
      </c>
      <c r="D129" s="38"/>
      <c r="E129" s="38"/>
      <c r="F129" s="27" t="str">
        <f>IF(E22="","",E22)</f>
        <v>Vyplň údaj</v>
      </c>
      <c r="G129" s="38"/>
      <c r="H129" s="38"/>
      <c r="I129" s="32" t="s">
        <v>33</v>
      </c>
      <c r="J129" s="36" t="str">
        <f>E28</f>
        <v>Krajovský</v>
      </c>
      <c r="K129" s="38"/>
      <c r="L129" s="55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="2" customFormat="1" ht="10.32" customHeight="1">
      <c r="A130" s="38"/>
      <c r="B130" s="39"/>
      <c r="C130" s="38"/>
      <c r="D130" s="38"/>
      <c r="E130" s="38"/>
      <c r="F130" s="38"/>
      <c r="G130" s="38"/>
      <c r="H130" s="38"/>
      <c r="I130" s="38"/>
      <c r="J130" s="38"/>
      <c r="K130" s="38"/>
      <c r="L130" s="55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</row>
    <row r="131" s="11" customFormat="1" ht="29.28" customHeight="1">
      <c r="A131" s="157"/>
      <c r="B131" s="158"/>
      <c r="C131" s="159" t="s">
        <v>171</v>
      </c>
      <c r="D131" s="160" t="s">
        <v>61</v>
      </c>
      <c r="E131" s="160" t="s">
        <v>57</v>
      </c>
      <c r="F131" s="160" t="s">
        <v>58</v>
      </c>
      <c r="G131" s="160" t="s">
        <v>172</v>
      </c>
      <c r="H131" s="160" t="s">
        <v>173</v>
      </c>
      <c r="I131" s="160" t="s">
        <v>174</v>
      </c>
      <c r="J131" s="160" t="s">
        <v>135</v>
      </c>
      <c r="K131" s="161" t="s">
        <v>175</v>
      </c>
      <c r="L131" s="162"/>
      <c r="M131" s="86" t="s">
        <v>1</v>
      </c>
      <c r="N131" s="87" t="s">
        <v>40</v>
      </c>
      <c r="O131" s="87" t="s">
        <v>176</v>
      </c>
      <c r="P131" s="87" t="s">
        <v>177</v>
      </c>
      <c r="Q131" s="87" t="s">
        <v>178</v>
      </c>
      <c r="R131" s="87" t="s">
        <v>179</v>
      </c>
      <c r="S131" s="87" t="s">
        <v>180</v>
      </c>
      <c r="T131" s="88" t="s">
        <v>181</v>
      </c>
      <c r="U131" s="157"/>
      <c r="V131" s="157"/>
      <c r="W131" s="157"/>
      <c r="X131" s="157"/>
      <c r="Y131" s="157"/>
      <c r="Z131" s="157"/>
      <c r="AA131" s="157"/>
      <c r="AB131" s="157"/>
      <c r="AC131" s="157"/>
      <c r="AD131" s="157"/>
      <c r="AE131" s="157"/>
    </row>
    <row r="132" s="2" customFormat="1" ht="22.8" customHeight="1">
      <c r="A132" s="38"/>
      <c r="B132" s="39"/>
      <c r="C132" s="93" t="s">
        <v>182</v>
      </c>
      <c r="D132" s="38"/>
      <c r="E132" s="38"/>
      <c r="F132" s="38"/>
      <c r="G132" s="38"/>
      <c r="H132" s="38"/>
      <c r="I132" s="38"/>
      <c r="J132" s="163">
        <f>BK132</f>
        <v>0</v>
      </c>
      <c r="K132" s="38"/>
      <c r="L132" s="39"/>
      <c r="M132" s="89"/>
      <c r="N132" s="73"/>
      <c r="O132" s="90"/>
      <c r="P132" s="164">
        <f>P133+P235+P241+P252</f>
        <v>0</v>
      </c>
      <c r="Q132" s="90"/>
      <c r="R132" s="164">
        <f>R133+R235+R241+R252</f>
        <v>0.81842000000000004</v>
      </c>
      <c r="S132" s="90"/>
      <c r="T132" s="165">
        <f>T133+T235+T241+T252</f>
        <v>3.1080000000000001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9" t="s">
        <v>75</v>
      </c>
      <c r="AU132" s="19" t="s">
        <v>137</v>
      </c>
      <c r="BK132" s="166">
        <f>BK133+BK235+BK241+BK252</f>
        <v>0</v>
      </c>
    </row>
    <row r="133" s="12" customFormat="1" ht="25.92" customHeight="1">
      <c r="A133" s="12"/>
      <c r="B133" s="167"/>
      <c r="C133" s="12"/>
      <c r="D133" s="168" t="s">
        <v>75</v>
      </c>
      <c r="E133" s="169" t="s">
        <v>1787</v>
      </c>
      <c r="F133" s="169" t="s">
        <v>1788</v>
      </c>
      <c r="G133" s="12"/>
      <c r="H133" s="12"/>
      <c r="I133" s="170"/>
      <c r="J133" s="171">
        <f>BK133</f>
        <v>0</v>
      </c>
      <c r="K133" s="12"/>
      <c r="L133" s="167"/>
      <c r="M133" s="172"/>
      <c r="N133" s="173"/>
      <c r="O133" s="173"/>
      <c r="P133" s="174">
        <f>P134+P230</f>
        <v>0</v>
      </c>
      <c r="Q133" s="173"/>
      <c r="R133" s="174">
        <f>R134+R230</f>
        <v>0.70982000000000001</v>
      </c>
      <c r="S133" s="173"/>
      <c r="T133" s="175">
        <f>T134+T230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168" t="s">
        <v>92</v>
      </c>
      <c r="AT133" s="176" t="s">
        <v>75</v>
      </c>
      <c r="AU133" s="176" t="s">
        <v>76</v>
      </c>
      <c r="AY133" s="168" t="s">
        <v>185</v>
      </c>
      <c r="BK133" s="177">
        <f>BK134+BK230</f>
        <v>0</v>
      </c>
    </row>
    <row r="134" s="12" customFormat="1" ht="22.8" customHeight="1">
      <c r="A134" s="12"/>
      <c r="B134" s="167"/>
      <c r="C134" s="12"/>
      <c r="D134" s="168" t="s">
        <v>75</v>
      </c>
      <c r="E134" s="178" t="s">
        <v>4955</v>
      </c>
      <c r="F134" s="178" t="s">
        <v>4956</v>
      </c>
      <c r="G134" s="12"/>
      <c r="H134" s="12"/>
      <c r="I134" s="170"/>
      <c r="J134" s="179">
        <f>BK134</f>
        <v>0</v>
      </c>
      <c r="K134" s="12"/>
      <c r="L134" s="167"/>
      <c r="M134" s="172"/>
      <c r="N134" s="173"/>
      <c r="O134" s="173"/>
      <c r="P134" s="174">
        <f>SUM(P135:P229)</f>
        <v>0</v>
      </c>
      <c r="Q134" s="173"/>
      <c r="R134" s="174">
        <f>SUM(R135:R229)</f>
        <v>0.70782</v>
      </c>
      <c r="S134" s="173"/>
      <c r="T134" s="175">
        <f>SUM(T135:T229)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168" t="s">
        <v>92</v>
      </c>
      <c r="AT134" s="176" t="s">
        <v>75</v>
      </c>
      <c r="AU134" s="176" t="s">
        <v>84</v>
      </c>
      <c r="AY134" s="168" t="s">
        <v>185</v>
      </c>
      <c r="BK134" s="177">
        <f>SUM(BK135:BK229)</f>
        <v>0</v>
      </c>
    </row>
    <row r="135" s="2" customFormat="1" ht="24.15" customHeight="1">
      <c r="A135" s="38"/>
      <c r="B135" s="180"/>
      <c r="C135" s="181" t="s">
        <v>84</v>
      </c>
      <c r="D135" s="181" t="s">
        <v>187</v>
      </c>
      <c r="E135" s="182" t="s">
        <v>4957</v>
      </c>
      <c r="F135" s="183" t="s">
        <v>4958</v>
      </c>
      <c r="G135" s="184" t="s">
        <v>584</v>
      </c>
      <c r="H135" s="185">
        <v>1850</v>
      </c>
      <c r="I135" s="186"/>
      <c r="J135" s="187">
        <f>ROUND(I135*H135,2)</f>
        <v>0</v>
      </c>
      <c r="K135" s="183" t="s">
        <v>1</v>
      </c>
      <c r="L135" s="39"/>
      <c r="M135" s="188" t="s">
        <v>1</v>
      </c>
      <c r="N135" s="189" t="s">
        <v>42</v>
      </c>
      <c r="O135" s="77"/>
      <c r="P135" s="190">
        <f>O135*H135</f>
        <v>0</v>
      </c>
      <c r="Q135" s="190">
        <v>0</v>
      </c>
      <c r="R135" s="190">
        <f>Q135*H135</f>
        <v>0</v>
      </c>
      <c r="S135" s="190">
        <v>0</v>
      </c>
      <c r="T135" s="191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192" t="s">
        <v>301</v>
      </c>
      <c r="AT135" s="192" t="s">
        <v>187</v>
      </c>
      <c r="AU135" s="192" t="s">
        <v>92</v>
      </c>
      <c r="AY135" s="19" t="s">
        <v>185</v>
      </c>
      <c r="BE135" s="193">
        <f>IF(N135="základní",J135,0)</f>
        <v>0</v>
      </c>
      <c r="BF135" s="193">
        <f>IF(N135="snížená",J135,0)</f>
        <v>0</v>
      </c>
      <c r="BG135" s="193">
        <f>IF(N135="zákl. přenesená",J135,0)</f>
        <v>0</v>
      </c>
      <c r="BH135" s="193">
        <f>IF(N135="sníž. přenesená",J135,0)</f>
        <v>0</v>
      </c>
      <c r="BI135" s="193">
        <f>IF(N135="nulová",J135,0)</f>
        <v>0</v>
      </c>
      <c r="BJ135" s="19" t="s">
        <v>92</v>
      </c>
      <c r="BK135" s="193">
        <f>ROUND(I135*H135,2)</f>
        <v>0</v>
      </c>
      <c r="BL135" s="19" t="s">
        <v>301</v>
      </c>
      <c r="BM135" s="192" t="s">
        <v>5367</v>
      </c>
    </row>
    <row r="136" s="2" customFormat="1">
      <c r="A136" s="38"/>
      <c r="B136" s="39"/>
      <c r="C136" s="38"/>
      <c r="D136" s="194" t="s">
        <v>193</v>
      </c>
      <c r="E136" s="38"/>
      <c r="F136" s="195" t="s">
        <v>4958</v>
      </c>
      <c r="G136" s="38"/>
      <c r="H136" s="38"/>
      <c r="I136" s="196"/>
      <c r="J136" s="38"/>
      <c r="K136" s="38"/>
      <c r="L136" s="39"/>
      <c r="M136" s="197"/>
      <c r="N136" s="198"/>
      <c r="O136" s="77"/>
      <c r="P136" s="77"/>
      <c r="Q136" s="77"/>
      <c r="R136" s="77"/>
      <c r="S136" s="77"/>
      <c r="T136" s="7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9" t="s">
        <v>193</v>
      </c>
      <c r="AU136" s="19" t="s">
        <v>92</v>
      </c>
    </row>
    <row r="137" s="13" customFormat="1">
      <c r="A137" s="13"/>
      <c r="B137" s="199"/>
      <c r="C137" s="13"/>
      <c r="D137" s="194" t="s">
        <v>194</v>
      </c>
      <c r="E137" s="200" t="s">
        <v>1</v>
      </c>
      <c r="F137" s="201" t="s">
        <v>5368</v>
      </c>
      <c r="G137" s="13"/>
      <c r="H137" s="202">
        <v>1850</v>
      </c>
      <c r="I137" s="203"/>
      <c r="J137" s="13"/>
      <c r="K137" s="13"/>
      <c r="L137" s="199"/>
      <c r="M137" s="204"/>
      <c r="N137" s="205"/>
      <c r="O137" s="205"/>
      <c r="P137" s="205"/>
      <c r="Q137" s="205"/>
      <c r="R137" s="205"/>
      <c r="S137" s="205"/>
      <c r="T137" s="206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00" t="s">
        <v>194</v>
      </c>
      <c r="AU137" s="200" t="s">
        <v>92</v>
      </c>
      <c r="AV137" s="13" t="s">
        <v>92</v>
      </c>
      <c r="AW137" s="13" t="s">
        <v>32</v>
      </c>
      <c r="AX137" s="13" t="s">
        <v>76</v>
      </c>
      <c r="AY137" s="200" t="s">
        <v>185</v>
      </c>
    </row>
    <row r="138" s="15" customFormat="1">
      <c r="A138" s="15"/>
      <c r="B138" s="226"/>
      <c r="C138" s="15"/>
      <c r="D138" s="194" t="s">
        <v>194</v>
      </c>
      <c r="E138" s="227" t="s">
        <v>1</v>
      </c>
      <c r="F138" s="228" t="s">
        <v>276</v>
      </c>
      <c r="G138" s="15"/>
      <c r="H138" s="229">
        <v>1850</v>
      </c>
      <c r="I138" s="230"/>
      <c r="J138" s="15"/>
      <c r="K138" s="15"/>
      <c r="L138" s="226"/>
      <c r="M138" s="231"/>
      <c r="N138" s="232"/>
      <c r="O138" s="232"/>
      <c r="P138" s="232"/>
      <c r="Q138" s="232"/>
      <c r="R138" s="232"/>
      <c r="S138" s="232"/>
      <c r="T138" s="233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T138" s="227" t="s">
        <v>194</v>
      </c>
      <c r="AU138" s="227" t="s">
        <v>92</v>
      </c>
      <c r="AV138" s="15" t="s">
        <v>191</v>
      </c>
      <c r="AW138" s="15" t="s">
        <v>32</v>
      </c>
      <c r="AX138" s="15" t="s">
        <v>84</v>
      </c>
      <c r="AY138" s="227" t="s">
        <v>185</v>
      </c>
    </row>
    <row r="139" s="2" customFormat="1" ht="16.5" customHeight="1">
      <c r="A139" s="38"/>
      <c r="B139" s="180"/>
      <c r="C139" s="209" t="s">
        <v>92</v>
      </c>
      <c r="D139" s="209" t="s">
        <v>240</v>
      </c>
      <c r="E139" s="210" t="s">
        <v>4685</v>
      </c>
      <c r="F139" s="211" t="s">
        <v>4973</v>
      </c>
      <c r="G139" s="212" t="s">
        <v>584</v>
      </c>
      <c r="H139" s="213">
        <v>250</v>
      </c>
      <c r="I139" s="214"/>
      <c r="J139" s="215">
        <f>ROUND(I139*H139,2)</f>
        <v>0</v>
      </c>
      <c r="K139" s="211" t="s">
        <v>1</v>
      </c>
      <c r="L139" s="216"/>
      <c r="M139" s="217" t="s">
        <v>1</v>
      </c>
      <c r="N139" s="218" t="s">
        <v>42</v>
      </c>
      <c r="O139" s="77"/>
      <c r="P139" s="190">
        <f>O139*H139</f>
        <v>0</v>
      </c>
      <c r="Q139" s="190">
        <v>0</v>
      </c>
      <c r="R139" s="190">
        <f>Q139*H139</f>
        <v>0</v>
      </c>
      <c r="S139" s="190">
        <v>0</v>
      </c>
      <c r="T139" s="191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192" t="s">
        <v>414</v>
      </c>
      <c r="AT139" s="192" t="s">
        <v>240</v>
      </c>
      <c r="AU139" s="192" t="s">
        <v>92</v>
      </c>
      <c r="AY139" s="19" t="s">
        <v>185</v>
      </c>
      <c r="BE139" s="193">
        <f>IF(N139="základní",J139,0)</f>
        <v>0</v>
      </c>
      <c r="BF139" s="193">
        <f>IF(N139="snížená",J139,0)</f>
        <v>0</v>
      </c>
      <c r="BG139" s="193">
        <f>IF(N139="zákl. přenesená",J139,0)</f>
        <v>0</v>
      </c>
      <c r="BH139" s="193">
        <f>IF(N139="sníž. přenesená",J139,0)</f>
        <v>0</v>
      </c>
      <c r="BI139" s="193">
        <f>IF(N139="nulová",J139,0)</f>
        <v>0</v>
      </c>
      <c r="BJ139" s="19" t="s">
        <v>92</v>
      </c>
      <c r="BK139" s="193">
        <f>ROUND(I139*H139,2)</f>
        <v>0</v>
      </c>
      <c r="BL139" s="19" t="s">
        <v>301</v>
      </c>
      <c r="BM139" s="192" t="s">
        <v>5369</v>
      </c>
    </row>
    <row r="140" s="2" customFormat="1">
      <c r="A140" s="38"/>
      <c r="B140" s="39"/>
      <c r="C140" s="38"/>
      <c r="D140" s="194" t="s">
        <v>193</v>
      </c>
      <c r="E140" s="38"/>
      <c r="F140" s="195" t="s">
        <v>4973</v>
      </c>
      <c r="G140" s="38"/>
      <c r="H140" s="38"/>
      <c r="I140" s="196"/>
      <c r="J140" s="38"/>
      <c r="K140" s="38"/>
      <c r="L140" s="39"/>
      <c r="M140" s="197"/>
      <c r="N140" s="198"/>
      <c r="O140" s="77"/>
      <c r="P140" s="77"/>
      <c r="Q140" s="77"/>
      <c r="R140" s="77"/>
      <c r="S140" s="77"/>
      <c r="T140" s="7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9" t="s">
        <v>193</v>
      </c>
      <c r="AU140" s="19" t="s">
        <v>92</v>
      </c>
    </row>
    <row r="141" s="2" customFormat="1" ht="16.5" customHeight="1">
      <c r="A141" s="38"/>
      <c r="B141" s="180"/>
      <c r="C141" s="209" t="s">
        <v>111</v>
      </c>
      <c r="D141" s="209" t="s">
        <v>240</v>
      </c>
      <c r="E141" s="210" t="s">
        <v>4609</v>
      </c>
      <c r="F141" s="211" t="s">
        <v>4975</v>
      </c>
      <c r="G141" s="212" t="s">
        <v>584</v>
      </c>
      <c r="H141" s="213">
        <v>600</v>
      </c>
      <c r="I141" s="214"/>
      <c r="J141" s="215">
        <f>ROUND(I141*H141,2)</f>
        <v>0</v>
      </c>
      <c r="K141" s="211" t="s">
        <v>1</v>
      </c>
      <c r="L141" s="216"/>
      <c r="M141" s="217" t="s">
        <v>1</v>
      </c>
      <c r="N141" s="218" t="s">
        <v>42</v>
      </c>
      <c r="O141" s="77"/>
      <c r="P141" s="190">
        <f>O141*H141</f>
        <v>0</v>
      </c>
      <c r="Q141" s="190">
        <v>0</v>
      </c>
      <c r="R141" s="190">
        <f>Q141*H141</f>
        <v>0</v>
      </c>
      <c r="S141" s="190">
        <v>0</v>
      </c>
      <c r="T141" s="191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192" t="s">
        <v>414</v>
      </c>
      <c r="AT141" s="192" t="s">
        <v>240</v>
      </c>
      <c r="AU141" s="192" t="s">
        <v>92</v>
      </c>
      <c r="AY141" s="19" t="s">
        <v>185</v>
      </c>
      <c r="BE141" s="193">
        <f>IF(N141="základní",J141,0)</f>
        <v>0</v>
      </c>
      <c r="BF141" s="193">
        <f>IF(N141="snížená",J141,0)</f>
        <v>0</v>
      </c>
      <c r="BG141" s="193">
        <f>IF(N141="zákl. přenesená",J141,0)</f>
        <v>0</v>
      </c>
      <c r="BH141" s="193">
        <f>IF(N141="sníž. přenesená",J141,0)</f>
        <v>0</v>
      </c>
      <c r="BI141" s="193">
        <f>IF(N141="nulová",J141,0)</f>
        <v>0</v>
      </c>
      <c r="BJ141" s="19" t="s">
        <v>92</v>
      </c>
      <c r="BK141" s="193">
        <f>ROUND(I141*H141,2)</f>
        <v>0</v>
      </c>
      <c r="BL141" s="19" t="s">
        <v>301</v>
      </c>
      <c r="BM141" s="192" t="s">
        <v>5370</v>
      </c>
    </row>
    <row r="142" s="2" customFormat="1">
      <c r="A142" s="38"/>
      <c r="B142" s="39"/>
      <c r="C142" s="38"/>
      <c r="D142" s="194" t="s">
        <v>193</v>
      </c>
      <c r="E142" s="38"/>
      <c r="F142" s="195" t="s">
        <v>4975</v>
      </c>
      <c r="G142" s="38"/>
      <c r="H142" s="38"/>
      <c r="I142" s="196"/>
      <c r="J142" s="38"/>
      <c r="K142" s="38"/>
      <c r="L142" s="39"/>
      <c r="M142" s="197"/>
      <c r="N142" s="198"/>
      <c r="O142" s="77"/>
      <c r="P142" s="77"/>
      <c r="Q142" s="77"/>
      <c r="R142" s="77"/>
      <c r="S142" s="77"/>
      <c r="T142" s="7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9" t="s">
        <v>193</v>
      </c>
      <c r="AU142" s="19" t="s">
        <v>92</v>
      </c>
    </row>
    <row r="143" s="2" customFormat="1" ht="16.5" customHeight="1">
      <c r="A143" s="38"/>
      <c r="B143" s="180"/>
      <c r="C143" s="209" t="s">
        <v>191</v>
      </c>
      <c r="D143" s="209" t="s">
        <v>240</v>
      </c>
      <c r="E143" s="210" t="s">
        <v>4576</v>
      </c>
      <c r="F143" s="211" t="s">
        <v>4978</v>
      </c>
      <c r="G143" s="212" t="s">
        <v>584</v>
      </c>
      <c r="H143" s="213">
        <v>1000</v>
      </c>
      <c r="I143" s="214"/>
      <c r="J143" s="215">
        <f>ROUND(I143*H143,2)</f>
        <v>0</v>
      </c>
      <c r="K143" s="211" t="s">
        <v>1</v>
      </c>
      <c r="L143" s="216"/>
      <c r="M143" s="217" t="s">
        <v>1</v>
      </c>
      <c r="N143" s="218" t="s">
        <v>42</v>
      </c>
      <c r="O143" s="77"/>
      <c r="P143" s="190">
        <f>O143*H143</f>
        <v>0</v>
      </c>
      <c r="Q143" s="190">
        <v>0</v>
      </c>
      <c r="R143" s="190">
        <f>Q143*H143</f>
        <v>0</v>
      </c>
      <c r="S143" s="190">
        <v>0</v>
      </c>
      <c r="T143" s="191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192" t="s">
        <v>414</v>
      </c>
      <c r="AT143" s="192" t="s">
        <v>240</v>
      </c>
      <c r="AU143" s="192" t="s">
        <v>92</v>
      </c>
      <c r="AY143" s="19" t="s">
        <v>185</v>
      </c>
      <c r="BE143" s="193">
        <f>IF(N143="základní",J143,0)</f>
        <v>0</v>
      </c>
      <c r="BF143" s="193">
        <f>IF(N143="snížená",J143,0)</f>
        <v>0</v>
      </c>
      <c r="BG143" s="193">
        <f>IF(N143="zákl. přenesená",J143,0)</f>
        <v>0</v>
      </c>
      <c r="BH143" s="193">
        <f>IF(N143="sníž. přenesená",J143,0)</f>
        <v>0</v>
      </c>
      <c r="BI143" s="193">
        <f>IF(N143="nulová",J143,0)</f>
        <v>0</v>
      </c>
      <c r="BJ143" s="19" t="s">
        <v>92</v>
      </c>
      <c r="BK143" s="193">
        <f>ROUND(I143*H143,2)</f>
        <v>0</v>
      </c>
      <c r="BL143" s="19" t="s">
        <v>301</v>
      </c>
      <c r="BM143" s="192" t="s">
        <v>5371</v>
      </c>
    </row>
    <row r="144" s="2" customFormat="1">
      <c r="A144" s="38"/>
      <c r="B144" s="39"/>
      <c r="C144" s="38"/>
      <c r="D144" s="194" t="s">
        <v>193</v>
      </c>
      <c r="E144" s="38"/>
      <c r="F144" s="195" t="s">
        <v>4978</v>
      </c>
      <c r="G144" s="38"/>
      <c r="H144" s="38"/>
      <c r="I144" s="196"/>
      <c r="J144" s="38"/>
      <c r="K144" s="38"/>
      <c r="L144" s="39"/>
      <c r="M144" s="197"/>
      <c r="N144" s="198"/>
      <c r="O144" s="77"/>
      <c r="P144" s="77"/>
      <c r="Q144" s="77"/>
      <c r="R144" s="77"/>
      <c r="S144" s="77"/>
      <c r="T144" s="7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9" t="s">
        <v>193</v>
      </c>
      <c r="AU144" s="19" t="s">
        <v>92</v>
      </c>
    </row>
    <row r="145" s="2" customFormat="1" ht="24.15" customHeight="1">
      <c r="A145" s="38"/>
      <c r="B145" s="180"/>
      <c r="C145" s="209" t="s">
        <v>211</v>
      </c>
      <c r="D145" s="209" t="s">
        <v>240</v>
      </c>
      <c r="E145" s="210" t="s">
        <v>4981</v>
      </c>
      <c r="F145" s="211" t="s">
        <v>4982</v>
      </c>
      <c r="G145" s="212" t="s">
        <v>4983</v>
      </c>
      <c r="H145" s="213">
        <v>7</v>
      </c>
      <c r="I145" s="214"/>
      <c r="J145" s="215">
        <f>ROUND(I145*H145,2)</f>
        <v>0</v>
      </c>
      <c r="K145" s="211" t="s">
        <v>1</v>
      </c>
      <c r="L145" s="216"/>
      <c r="M145" s="217" t="s">
        <v>1</v>
      </c>
      <c r="N145" s="218" t="s">
        <v>42</v>
      </c>
      <c r="O145" s="77"/>
      <c r="P145" s="190">
        <f>O145*H145</f>
        <v>0</v>
      </c>
      <c r="Q145" s="190">
        <v>0.00316</v>
      </c>
      <c r="R145" s="190">
        <f>Q145*H145</f>
        <v>0.022120000000000001</v>
      </c>
      <c r="S145" s="190">
        <v>0</v>
      </c>
      <c r="T145" s="191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192" t="s">
        <v>414</v>
      </c>
      <c r="AT145" s="192" t="s">
        <v>240</v>
      </c>
      <c r="AU145" s="192" t="s">
        <v>92</v>
      </c>
      <c r="AY145" s="19" t="s">
        <v>185</v>
      </c>
      <c r="BE145" s="193">
        <f>IF(N145="základní",J145,0)</f>
        <v>0</v>
      </c>
      <c r="BF145" s="193">
        <f>IF(N145="snížená",J145,0)</f>
        <v>0</v>
      </c>
      <c r="BG145" s="193">
        <f>IF(N145="zákl. přenesená",J145,0)</f>
        <v>0</v>
      </c>
      <c r="BH145" s="193">
        <f>IF(N145="sníž. přenesená",J145,0)</f>
        <v>0</v>
      </c>
      <c r="BI145" s="193">
        <f>IF(N145="nulová",J145,0)</f>
        <v>0</v>
      </c>
      <c r="BJ145" s="19" t="s">
        <v>92</v>
      </c>
      <c r="BK145" s="193">
        <f>ROUND(I145*H145,2)</f>
        <v>0</v>
      </c>
      <c r="BL145" s="19" t="s">
        <v>301</v>
      </c>
      <c r="BM145" s="192" t="s">
        <v>5372</v>
      </c>
    </row>
    <row r="146" s="2" customFormat="1">
      <c r="A146" s="38"/>
      <c r="B146" s="39"/>
      <c r="C146" s="38"/>
      <c r="D146" s="194" t="s">
        <v>193</v>
      </c>
      <c r="E146" s="38"/>
      <c r="F146" s="195" t="s">
        <v>4982</v>
      </c>
      <c r="G146" s="38"/>
      <c r="H146" s="38"/>
      <c r="I146" s="196"/>
      <c r="J146" s="38"/>
      <c r="K146" s="38"/>
      <c r="L146" s="39"/>
      <c r="M146" s="197"/>
      <c r="N146" s="198"/>
      <c r="O146" s="77"/>
      <c r="P146" s="77"/>
      <c r="Q146" s="77"/>
      <c r="R146" s="77"/>
      <c r="S146" s="77"/>
      <c r="T146" s="7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T146" s="19" t="s">
        <v>193</v>
      </c>
      <c r="AU146" s="19" t="s">
        <v>92</v>
      </c>
    </row>
    <row r="147" s="2" customFormat="1" ht="16.5" customHeight="1">
      <c r="A147" s="38"/>
      <c r="B147" s="180"/>
      <c r="C147" s="181" t="s">
        <v>217</v>
      </c>
      <c r="D147" s="181" t="s">
        <v>187</v>
      </c>
      <c r="E147" s="182" t="s">
        <v>4985</v>
      </c>
      <c r="F147" s="183" t="s">
        <v>4986</v>
      </c>
      <c r="G147" s="184" t="s">
        <v>383</v>
      </c>
      <c r="H147" s="185">
        <v>881</v>
      </c>
      <c r="I147" s="186"/>
      <c r="J147" s="187">
        <f>ROUND(I147*H147,2)</f>
        <v>0</v>
      </c>
      <c r="K147" s="183" t="s">
        <v>1</v>
      </c>
      <c r="L147" s="39"/>
      <c r="M147" s="188" t="s">
        <v>1</v>
      </c>
      <c r="N147" s="189" t="s">
        <v>42</v>
      </c>
      <c r="O147" s="77"/>
      <c r="P147" s="190">
        <f>O147*H147</f>
        <v>0</v>
      </c>
      <c r="Q147" s="190">
        <v>0</v>
      </c>
      <c r="R147" s="190">
        <f>Q147*H147</f>
        <v>0</v>
      </c>
      <c r="S147" s="190">
        <v>0</v>
      </c>
      <c r="T147" s="191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192" t="s">
        <v>301</v>
      </c>
      <c r="AT147" s="192" t="s">
        <v>187</v>
      </c>
      <c r="AU147" s="192" t="s">
        <v>92</v>
      </c>
      <c r="AY147" s="19" t="s">
        <v>185</v>
      </c>
      <c r="BE147" s="193">
        <f>IF(N147="základní",J147,0)</f>
        <v>0</v>
      </c>
      <c r="BF147" s="193">
        <f>IF(N147="snížená",J147,0)</f>
        <v>0</v>
      </c>
      <c r="BG147" s="193">
        <f>IF(N147="zákl. přenesená",J147,0)</f>
        <v>0</v>
      </c>
      <c r="BH147" s="193">
        <f>IF(N147="sníž. přenesená",J147,0)</f>
        <v>0</v>
      </c>
      <c r="BI147" s="193">
        <f>IF(N147="nulová",J147,0)</f>
        <v>0</v>
      </c>
      <c r="BJ147" s="19" t="s">
        <v>92</v>
      </c>
      <c r="BK147" s="193">
        <f>ROUND(I147*H147,2)</f>
        <v>0</v>
      </c>
      <c r="BL147" s="19" t="s">
        <v>301</v>
      </c>
      <c r="BM147" s="192" t="s">
        <v>5373</v>
      </c>
    </row>
    <row r="148" s="2" customFormat="1">
      <c r="A148" s="38"/>
      <c r="B148" s="39"/>
      <c r="C148" s="38"/>
      <c r="D148" s="194" t="s">
        <v>193</v>
      </c>
      <c r="E148" s="38"/>
      <c r="F148" s="195" t="s">
        <v>4986</v>
      </c>
      <c r="G148" s="38"/>
      <c r="H148" s="38"/>
      <c r="I148" s="196"/>
      <c r="J148" s="38"/>
      <c r="K148" s="38"/>
      <c r="L148" s="39"/>
      <c r="M148" s="197"/>
      <c r="N148" s="198"/>
      <c r="O148" s="77"/>
      <c r="P148" s="77"/>
      <c r="Q148" s="77"/>
      <c r="R148" s="77"/>
      <c r="S148" s="77"/>
      <c r="T148" s="7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9" t="s">
        <v>193</v>
      </c>
      <c r="AU148" s="19" t="s">
        <v>92</v>
      </c>
    </row>
    <row r="149" s="13" customFormat="1">
      <c r="A149" s="13"/>
      <c r="B149" s="199"/>
      <c r="C149" s="13"/>
      <c r="D149" s="194" t="s">
        <v>194</v>
      </c>
      <c r="E149" s="200" t="s">
        <v>1</v>
      </c>
      <c r="F149" s="201" t="s">
        <v>5374</v>
      </c>
      <c r="G149" s="13"/>
      <c r="H149" s="202">
        <v>881</v>
      </c>
      <c r="I149" s="203"/>
      <c r="J149" s="13"/>
      <c r="K149" s="13"/>
      <c r="L149" s="199"/>
      <c r="M149" s="204"/>
      <c r="N149" s="205"/>
      <c r="O149" s="205"/>
      <c r="P149" s="205"/>
      <c r="Q149" s="205"/>
      <c r="R149" s="205"/>
      <c r="S149" s="205"/>
      <c r="T149" s="206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00" t="s">
        <v>194</v>
      </c>
      <c r="AU149" s="200" t="s">
        <v>92</v>
      </c>
      <c r="AV149" s="13" t="s">
        <v>92</v>
      </c>
      <c r="AW149" s="13" t="s">
        <v>32</v>
      </c>
      <c r="AX149" s="13" t="s">
        <v>76</v>
      </c>
      <c r="AY149" s="200" t="s">
        <v>185</v>
      </c>
    </row>
    <row r="150" s="15" customFormat="1">
      <c r="A150" s="15"/>
      <c r="B150" s="226"/>
      <c r="C150" s="15"/>
      <c r="D150" s="194" t="s">
        <v>194</v>
      </c>
      <c r="E150" s="227" t="s">
        <v>1</v>
      </c>
      <c r="F150" s="228" t="s">
        <v>276</v>
      </c>
      <c r="G150" s="15"/>
      <c r="H150" s="229">
        <v>881</v>
      </c>
      <c r="I150" s="230"/>
      <c r="J150" s="15"/>
      <c r="K150" s="15"/>
      <c r="L150" s="226"/>
      <c r="M150" s="231"/>
      <c r="N150" s="232"/>
      <c r="O150" s="232"/>
      <c r="P150" s="232"/>
      <c r="Q150" s="232"/>
      <c r="R150" s="232"/>
      <c r="S150" s="232"/>
      <c r="T150" s="233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T150" s="227" t="s">
        <v>194</v>
      </c>
      <c r="AU150" s="227" t="s">
        <v>92</v>
      </c>
      <c r="AV150" s="15" t="s">
        <v>191</v>
      </c>
      <c r="AW150" s="15" t="s">
        <v>32</v>
      </c>
      <c r="AX150" s="15" t="s">
        <v>84</v>
      </c>
      <c r="AY150" s="227" t="s">
        <v>185</v>
      </c>
    </row>
    <row r="151" s="2" customFormat="1" ht="16.5" customHeight="1">
      <c r="A151" s="38"/>
      <c r="B151" s="180"/>
      <c r="C151" s="209" t="s">
        <v>222</v>
      </c>
      <c r="D151" s="209" t="s">
        <v>240</v>
      </c>
      <c r="E151" s="210" t="s">
        <v>4673</v>
      </c>
      <c r="F151" s="211" t="s">
        <v>5265</v>
      </c>
      <c r="G151" s="212" t="s">
        <v>383</v>
      </c>
      <c r="H151" s="213">
        <v>15</v>
      </c>
      <c r="I151" s="214"/>
      <c r="J151" s="215">
        <f>ROUND(I151*H151,2)</f>
        <v>0</v>
      </c>
      <c r="K151" s="211" t="s">
        <v>1</v>
      </c>
      <c r="L151" s="216"/>
      <c r="M151" s="217" t="s">
        <v>1</v>
      </c>
      <c r="N151" s="218" t="s">
        <v>42</v>
      </c>
      <c r="O151" s="77"/>
      <c r="P151" s="190">
        <f>O151*H151</f>
        <v>0</v>
      </c>
      <c r="Q151" s="190">
        <v>0</v>
      </c>
      <c r="R151" s="190">
        <f>Q151*H151</f>
        <v>0</v>
      </c>
      <c r="S151" s="190">
        <v>0</v>
      </c>
      <c r="T151" s="191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192" t="s">
        <v>414</v>
      </c>
      <c r="AT151" s="192" t="s">
        <v>240</v>
      </c>
      <c r="AU151" s="192" t="s">
        <v>92</v>
      </c>
      <c r="AY151" s="19" t="s">
        <v>185</v>
      </c>
      <c r="BE151" s="193">
        <f>IF(N151="základní",J151,0)</f>
        <v>0</v>
      </c>
      <c r="BF151" s="193">
        <f>IF(N151="snížená",J151,0)</f>
        <v>0</v>
      </c>
      <c r="BG151" s="193">
        <f>IF(N151="zákl. přenesená",J151,0)</f>
        <v>0</v>
      </c>
      <c r="BH151" s="193">
        <f>IF(N151="sníž. přenesená",J151,0)</f>
        <v>0</v>
      </c>
      <c r="BI151" s="193">
        <f>IF(N151="nulová",J151,0)</f>
        <v>0</v>
      </c>
      <c r="BJ151" s="19" t="s">
        <v>92</v>
      </c>
      <c r="BK151" s="193">
        <f>ROUND(I151*H151,2)</f>
        <v>0</v>
      </c>
      <c r="BL151" s="19" t="s">
        <v>301</v>
      </c>
      <c r="BM151" s="192" t="s">
        <v>5375</v>
      </c>
    </row>
    <row r="152" s="2" customFormat="1">
      <c r="A152" s="38"/>
      <c r="B152" s="39"/>
      <c r="C152" s="38"/>
      <c r="D152" s="194" t="s">
        <v>193</v>
      </c>
      <c r="E152" s="38"/>
      <c r="F152" s="195" t="s">
        <v>5265</v>
      </c>
      <c r="G152" s="38"/>
      <c r="H152" s="38"/>
      <c r="I152" s="196"/>
      <c r="J152" s="38"/>
      <c r="K152" s="38"/>
      <c r="L152" s="39"/>
      <c r="M152" s="197"/>
      <c r="N152" s="198"/>
      <c r="O152" s="77"/>
      <c r="P152" s="77"/>
      <c r="Q152" s="77"/>
      <c r="R152" s="77"/>
      <c r="S152" s="77"/>
      <c r="T152" s="7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9" t="s">
        <v>193</v>
      </c>
      <c r="AU152" s="19" t="s">
        <v>92</v>
      </c>
    </row>
    <row r="153" s="2" customFormat="1" ht="21.75" customHeight="1">
      <c r="A153" s="38"/>
      <c r="B153" s="180"/>
      <c r="C153" s="209" t="s">
        <v>229</v>
      </c>
      <c r="D153" s="209" t="s">
        <v>240</v>
      </c>
      <c r="E153" s="210" t="s">
        <v>4692</v>
      </c>
      <c r="F153" s="211" t="s">
        <v>4991</v>
      </c>
      <c r="G153" s="212" t="s">
        <v>383</v>
      </c>
      <c r="H153" s="213">
        <v>90</v>
      </c>
      <c r="I153" s="214"/>
      <c r="J153" s="215">
        <f>ROUND(I153*H153,2)</f>
        <v>0</v>
      </c>
      <c r="K153" s="211" t="s">
        <v>1</v>
      </c>
      <c r="L153" s="216"/>
      <c r="M153" s="217" t="s">
        <v>1</v>
      </c>
      <c r="N153" s="218" t="s">
        <v>42</v>
      </c>
      <c r="O153" s="77"/>
      <c r="P153" s="190">
        <f>O153*H153</f>
        <v>0</v>
      </c>
      <c r="Q153" s="190">
        <v>0</v>
      </c>
      <c r="R153" s="190">
        <f>Q153*H153</f>
        <v>0</v>
      </c>
      <c r="S153" s="190">
        <v>0</v>
      </c>
      <c r="T153" s="191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192" t="s">
        <v>414</v>
      </c>
      <c r="AT153" s="192" t="s">
        <v>240</v>
      </c>
      <c r="AU153" s="192" t="s">
        <v>92</v>
      </c>
      <c r="AY153" s="19" t="s">
        <v>185</v>
      </c>
      <c r="BE153" s="193">
        <f>IF(N153="základní",J153,0)</f>
        <v>0</v>
      </c>
      <c r="BF153" s="193">
        <f>IF(N153="snížená",J153,0)</f>
        <v>0</v>
      </c>
      <c r="BG153" s="193">
        <f>IF(N153="zákl. přenesená",J153,0)</f>
        <v>0</v>
      </c>
      <c r="BH153" s="193">
        <f>IF(N153="sníž. přenesená",J153,0)</f>
        <v>0</v>
      </c>
      <c r="BI153" s="193">
        <f>IF(N153="nulová",J153,0)</f>
        <v>0</v>
      </c>
      <c r="BJ153" s="19" t="s">
        <v>92</v>
      </c>
      <c r="BK153" s="193">
        <f>ROUND(I153*H153,2)</f>
        <v>0</v>
      </c>
      <c r="BL153" s="19" t="s">
        <v>301</v>
      </c>
      <c r="BM153" s="192" t="s">
        <v>5376</v>
      </c>
    </row>
    <row r="154" s="2" customFormat="1">
      <c r="A154" s="38"/>
      <c r="B154" s="39"/>
      <c r="C154" s="38"/>
      <c r="D154" s="194" t="s">
        <v>193</v>
      </c>
      <c r="E154" s="38"/>
      <c r="F154" s="195" t="s">
        <v>4991</v>
      </c>
      <c r="G154" s="38"/>
      <c r="H154" s="38"/>
      <c r="I154" s="196"/>
      <c r="J154" s="38"/>
      <c r="K154" s="38"/>
      <c r="L154" s="39"/>
      <c r="M154" s="197"/>
      <c r="N154" s="198"/>
      <c r="O154" s="77"/>
      <c r="P154" s="77"/>
      <c r="Q154" s="77"/>
      <c r="R154" s="77"/>
      <c r="S154" s="77"/>
      <c r="T154" s="7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T154" s="19" t="s">
        <v>193</v>
      </c>
      <c r="AU154" s="19" t="s">
        <v>92</v>
      </c>
    </row>
    <row r="155" s="2" customFormat="1" ht="21.75" customHeight="1">
      <c r="A155" s="38"/>
      <c r="B155" s="180"/>
      <c r="C155" s="209" t="s">
        <v>234</v>
      </c>
      <c r="D155" s="209" t="s">
        <v>240</v>
      </c>
      <c r="E155" s="210" t="s">
        <v>4695</v>
      </c>
      <c r="F155" s="211" t="s">
        <v>4993</v>
      </c>
      <c r="G155" s="212" t="s">
        <v>383</v>
      </c>
      <c r="H155" s="213">
        <v>760</v>
      </c>
      <c r="I155" s="214"/>
      <c r="J155" s="215">
        <f>ROUND(I155*H155,2)</f>
        <v>0</v>
      </c>
      <c r="K155" s="211" t="s">
        <v>1</v>
      </c>
      <c r="L155" s="216"/>
      <c r="M155" s="217" t="s">
        <v>1</v>
      </c>
      <c r="N155" s="218" t="s">
        <v>42</v>
      </c>
      <c r="O155" s="77"/>
      <c r="P155" s="190">
        <f>O155*H155</f>
        <v>0</v>
      </c>
      <c r="Q155" s="190">
        <v>0</v>
      </c>
      <c r="R155" s="190">
        <f>Q155*H155</f>
        <v>0</v>
      </c>
      <c r="S155" s="190">
        <v>0</v>
      </c>
      <c r="T155" s="191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192" t="s">
        <v>414</v>
      </c>
      <c r="AT155" s="192" t="s">
        <v>240</v>
      </c>
      <c r="AU155" s="192" t="s">
        <v>92</v>
      </c>
      <c r="AY155" s="19" t="s">
        <v>185</v>
      </c>
      <c r="BE155" s="193">
        <f>IF(N155="základní",J155,0)</f>
        <v>0</v>
      </c>
      <c r="BF155" s="193">
        <f>IF(N155="snížená",J155,0)</f>
        <v>0</v>
      </c>
      <c r="BG155" s="193">
        <f>IF(N155="zákl. přenesená",J155,0)</f>
        <v>0</v>
      </c>
      <c r="BH155" s="193">
        <f>IF(N155="sníž. přenesená",J155,0)</f>
        <v>0</v>
      </c>
      <c r="BI155" s="193">
        <f>IF(N155="nulová",J155,0)</f>
        <v>0</v>
      </c>
      <c r="BJ155" s="19" t="s">
        <v>92</v>
      </c>
      <c r="BK155" s="193">
        <f>ROUND(I155*H155,2)</f>
        <v>0</v>
      </c>
      <c r="BL155" s="19" t="s">
        <v>301</v>
      </c>
      <c r="BM155" s="192" t="s">
        <v>5377</v>
      </c>
    </row>
    <row r="156" s="2" customFormat="1">
      <c r="A156" s="38"/>
      <c r="B156" s="39"/>
      <c r="C156" s="38"/>
      <c r="D156" s="194" t="s">
        <v>193</v>
      </c>
      <c r="E156" s="38"/>
      <c r="F156" s="195" t="s">
        <v>4993</v>
      </c>
      <c r="G156" s="38"/>
      <c r="H156" s="38"/>
      <c r="I156" s="196"/>
      <c r="J156" s="38"/>
      <c r="K156" s="38"/>
      <c r="L156" s="39"/>
      <c r="M156" s="197"/>
      <c r="N156" s="198"/>
      <c r="O156" s="77"/>
      <c r="P156" s="77"/>
      <c r="Q156" s="77"/>
      <c r="R156" s="77"/>
      <c r="S156" s="77"/>
      <c r="T156" s="7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9" t="s">
        <v>193</v>
      </c>
      <c r="AU156" s="19" t="s">
        <v>92</v>
      </c>
    </row>
    <row r="157" s="2" customFormat="1" ht="16.5" customHeight="1">
      <c r="A157" s="38"/>
      <c r="B157" s="180"/>
      <c r="C157" s="209" t="s">
        <v>239</v>
      </c>
      <c r="D157" s="209" t="s">
        <v>240</v>
      </c>
      <c r="E157" s="210" t="s">
        <v>5378</v>
      </c>
      <c r="F157" s="211" t="s">
        <v>5379</v>
      </c>
      <c r="G157" s="212" t="s">
        <v>4736</v>
      </c>
      <c r="H157" s="213">
        <v>16</v>
      </c>
      <c r="I157" s="214"/>
      <c r="J157" s="215">
        <f>ROUND(I157*H157,2)</f>
        <v>0</v>
      </c>
      <c r="K157" s="211" t="s">
        <v>1</v>
      </c>
      <c r="L157" s="216"/>
      <c r="M157" s="217" t="s">
        <v>1</v>
      </c>
      <c r="N157" s="218" t="s">
        <v>42</v>
      </c>
      <c r="O157" s="77"/>
      <c r="P157" s="190">
        <f>O157*H157</f>
        <v>0</v>
      </c>
      <c r="Q157" s="190">
        <v>0</v>
      </c>
      <c r="R157" s="190">
        <f>Q157*H157</f>
        <v>0</v>
      </c>
      <c r="S157" s="190">
        <v>0</v>
      </c>
      <c r="T157" s="191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192" t="s">
        <v>414</v>
      </c>
      <c r="AT157" s="192" t="s">
        <v>240</v>
      </c>
      <c r="AU157" s="192" t="s">
        <v>92</v>
      </c>
      <c r="AY157" s="19" t="s">
        <v>185</v>
      </c>
      <c r="BE157" s="193">
        <f>IF(N157="základní",J157,0)</f>
        <v>0</v>
      </c>
      <c r="BF157" s="193">
        <f>IF(N157="snížená",J157,0)</f>
        <v>0</v>
      </c>
      <c r="BG157" s="193">
        <f>IF(N157="zákl. přenesená",J157,0)</f>
        <v>0</v>
      </c>
      <c r="BH157" s="193">
        <f>IF(N157="sníž. přenesená",J157,0)</f>
        <v>0</v>
      </c>
      <c r="BI157" s="193">
        <f>IF(N157="nulová",J157,0)</f>
        <v>0</v>
      </c>
      <c r="BJ157" s="19" t="s">
        <v>92</v>
      </c>
      <c r="BK157" s="193">
        <f>ROUND(I157*H157,2)</f>
        <v>0</v>
      </c>
      <c r="BL157" s="19" t="s">
        <v>301</v>
      </c>
      <c r="BM157" s="192" t="s">
        <v>5380</v>
      </c>
    </row>
    <row r="158" s="2" customFormat="1">
      <c r="A158" s="38"/>
      <c r="B158" s="39"/>
      <c r="C158" s="38"/>
      <c r="D158" s="194" t="s">
        <v>193</v>
      </c>
      <c r="E158" s="38"/>
      <c r="F158" s="195" t="s">
        <v>5379</v>
      </c>
      <c r="G158" s="38"/>
      <c r="H158" s="38"/>
      <c r="I158" s="196"/>
      <c r="J158" s="38"/>
      <c r="K158" s="38"/>
      <c r="L158" s="39"/>
      <c r="M158" s="197"/>
      <c r="N158" s="198"/>
      <c r="O158" s="77"/>
      <c r="P158" s="77"/>
      <c r="Q158" s="77"/>
      <c r="R158" s="77"/>
      <c r="S158" s="77"/>
      <c r="T158" s="7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T158" s="19" t="s">
        <v>193</v>
      </c>
      <c r="AU158" s="19" t="s">
        <v>92</v>
      </c>
    </row>
    <row r="159" s="2" customFormat="1" ht="33" customHeight="1">
      <c r="A159" s="38"/>
      <c r="B159" s="180"/>
      <c r="C159" s="181" t="s">
        <v>245</v>
      </c>
      <c r="D159" s="181" t="s">
        <v>187</v>
      </c>
      <c r="E159" s="182" t="s">
        <v>5002</v>
      </c>
      <c r="F159" s="183" t="s">
        <v>5003</v>
      </c>
      <c r="G159" s="184" t="s">
        <v>584</v>
      </c>
      <c r="H159" s="185">
        <v>1830</v>
      </c>
      <c r="I159" s="186"/>
      <c r="J159" s="187">
        <f>ROUND(I159*H159,2)</f>
        <v>0</v>
      </c>
      <c r="K159" s="183" t="s">
        <v>1</v>
      </c>
      <c r="L159" s="39"/>
      <c r="M159" s="188" t="s">
        <v>1</v>
      </c>
      <c r="N159" s="189" t="s">
        <v>42</v>
      </c>
      <c r="O159" s="77"/>
      <c r="P159" s="190">
        <f>O159*H159</f>
        <v>0</v>
      </c>
      <c r="Q159" s="190">
        <v>0</v>
      </c>
      <c r="R159" s="190">
        <f>Q159*H159</f>
        <v>0</v>
      </c>
      <c r="S159" s="190">
        <v>0</v>
      </c>
      <c r="T159" s="191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192" t="s">
        <v>301</v>
      </c>
      <c r="AT159" s="192" t="s">
        <v>187</v>
      </c>
      <c r="AU159" s="192" t="s">
        <v>92</v>
      </c>
      <c r="AY159" s="19" t="s">
        <v>185</v>
      </c>
      <c r="BE159" s="193">
        <f>IF(N159="základní",J159,0)</f>
        <v>0</v>
      </c>
      <c r="BF159" s="193">
        <f>IF(N159="snížená",J159,0)</f>
        <v>0</v>
      </c>
      <c r="BG159" s="193">
        <f>IF(N159="zákl. přenesená",J159,0)</f>
        <v>0</v>
      </c>
      <c r="BH159" s="193">
        <f>IF(N159="sníž. přenesená",J159,0)</f>
        <v>0</v>
      </c>
      <c r="BI159" s="193">
        <f>IF(N159="nulová",J159,0)</f>
        <v>0</v>
      </c>
      <c r="BJ159" s="19" t="s">
        <v>92</v>
      </c>
      <c r="BK159" s="193">
        <f>ROUND(I159*H159,2)</f>
        <v>0</v>
      </c>
      <c r="BL159" s="19" t="s">
        <v>301</v>
      </c>
      <c r="BM159" s="192" t="s">
        <v>5381</v>
      </c>
    </row>
    <row r="160" s="2" customFormat="1">
      <c r="A160" s="38"/>
      <c r="B160" s="39"/>
      <c r="C160" s="38"/>
      <c r="D160" s="194" t="s">
        <v>193</v>
      </c>
      <c r="E160" s="38"/>
      <c r="F160" s="195" t="s">
        <v>5003</v>
      </c>
      <c r="G160" s="38"/>
      <c r="H160" s="38"/>
      <c r="I160" s="196"/>
      <c r="J160" s="38"/>
      <c r="K160" s="38"/>
      <c r="L160" s="39"/>
      <c r="M160" s="197"/>
      <c r="N160" s="198"/>
      <c r="O160" s="77"/>
      <c r="P160" s="77"/>
      <c r="Q160" s="77"/>
      <c r="R160" s="77"/>
      <c r="S160" s="77"/>
      <c r="T160" s="7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T160" s="19" t="s">
        <v>193</v>
      </c>
      <c r="AU160" s="19" t="s">
        <v>92</v>
      </c>
    </row>
    <row r="161" s="2" customFormat="1" ht="24.15" customHeight="1">
      <c r="A161" s="38"/>
      <c r="B161" s="180"/>
      <c r="C161" s="209" t="s">
        <v>8</v>
      </c>
      <c r="D161" s="209" t="s">
        <v>240</v>
      </c>
      <c r="E161" s="210" t="s">
        <v>5005</v>
      </c>
      <c r="F161" s="211" t="s">
        <v>5006</v>
      </c>
      <c r="G161" s="212" t="s">
        <v>584</v>
      </c>
      <c r="H161" s="213">
        <v>1830</v>
      </c>
      <c r="I161" s="214"/>
      <c r="J161" s="215">
        <f>ROUND(I161*H161,2)</f>
        <v>0</v>
      </c>
      <c r="K161" s="211" t="s">
        <v>1</v>
      </c>
      <c r="L161" s="216"/>
      <c r="M161" s="217" t="s">
        <v>1</v>
      </c>
      <c r="N161" s="218" t="s">
        <v>42</v>
      </c>
      <c r="O161" s="77"/>
      <c r="P161" s="190">
        <f>O161*H161</f>
        <v>0</v>
      </c>
      <c r="Q161" s="190">
        <v>0.00012</v>
      </c>
      <c r="R161" s="190">
        <f>Q161*H161</f>
        <v>0.21960000000000002</v>
      </c>
      <c r="S161" s="190">
        <v>0</v>
      </c>
      <c r="T161" s="191">
        <f>S161*H161</f>
        <v>0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192" t="s">
        <v>414</v>
      </c>
      <c r="AT161" s="192" t="s">
        <v>240</v>
      </c>
      <c r="AU161" s="192" t="s">
        <v>92</v>
      </c>
      <c r="AY161" s="19" t="s">
        <v>185</v>
      </c>
      <c r="BE161" s="193">
        <f>IF(N161="základní",J161,0)</f>
        <v>0</v>
      </c>
      <c r="BF161" s="193">
        <f>IF(N161="snížená",J161,0)</f>
        <v>0</v>
      </c>
      <c r="BG161" s="193">
        <f>IF(N161="zákl. přenesená",J161,0)</f>
        <v>0</v>
      </c>
      <c r="BH161" s="193">
        <f>IF(N161="sníž. přenesená",J161,0)</f>
        <v>0</v>
      </c>
      <c r="BI161" s="193">
        <f>IF(N161="nulová",J161,0)</f>
        <v>0</v>
      </c>
      <c r="BJ161" s="19" t="s">
        <v>92</v>
      </c>
      <c r="BK161" s="193">
        <f>ROUND(I161*H161,2)</f>
        <v>0</v>
      </c>
      <c r="BL161" s="19" t="s">
        <v>301</v>
      </c>
      <c r="BM161" s="192" t="s">
        <v>5382</v>
      </c>
    </row>
    <row r="162" s="2" customFormat="1">
      <c r="A162" s="38"/>
      <c r="B162" s="39"/>
      <c r="C162" s="38"/>
      <c r="D162" s="194" t="s">
        <v>193</v>
      </c>
      <c r="E162" s="38"/>
      <c r="F162" s="195" t="s">
        <v>5006</v>
      </c>
      <c r="G162" s="38"/>
      <c r="H162" s="38"/>
      <c r="I162" s="196"/>
      <c r="J162" s="38"/>
      <c r="K162" s="38"/>
      <c r="L162" s="39"/>
      <c r="M162" s="197"/>
      <c r="N162" s="198"/>
      <c r="O162" s="77"/>
      <c r="P162" s="77"/>
      <c r="Q162" s="77"/>
      <c r="R162" s="77"/>
      <c r="S162" s="77"/>
      <c r="T162" s="7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T162" s="19" t="s">
        <v>193</v>
      </c>
      <c r="AU162" s="19" t="s">
        <v>92</v>
      </c>
    </row>
    <row r="163" s="2" customFormat="1" ht="33" customHeight="1">
      <c r="A163" s="38"/>
      <c r="B163" s="180"/>
      <c r="C163" s="181" t="s">
        <v>255</v>
      </c>
      <c r="D163" s="181" t="s">
        <v>187</v>
      </c>
      <c r="E163" s="182" t="s">
        <v>5009</v>
      </c>
      <c r="F163" s="183" t="s">
        <v>5010</v>
      </c>
      <c r="G163" s="184" t="s">
        <v>584</v>
      </c>
      <c r="H163" s="185">
        <v>2220</v>
      </c>
      <c r="I163" s="186"/>
      <c r="J163" s="187">
        <f>ROUND(I163*H163,2)</f>
        <v>0</v>
      </c>
      <c r="K163" s="183" t="s">
        <v>1</v>
      </c>
      <c r="L163" s="39"/>
      <c r="M163" s="188" t="s">
        <v>1</v>
      </c>
      <c r="N163" s="189" t="s">
        <v>42</v>
      </c>
      <c r="O163" s="77"/>
      <c r="P163" s="190">
        <f>O163*H163</f>
        <v>0</v>
      </c>
      <c r="Q163" s="190">
        <v>0</v>
      </c>
      <c r="R163" s="190">
        <f>Q163*H163</f>
        <v>0</v>
      </c>
      <c r="S163" s="190">
        <v>0</v>
      </c>
      <c r="T163" s="191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192" t="s">
        <v>301</v>
      </c>
      <c r="AT163" s="192" t="s">
        <v>187</v>
      </c>
      <c r="AU163" s="192" t="s">
        <v>92</v>
      </c>
      <c r="AY163" s="19" t="s">
        <v>185</v>
      </c>
      <c r="BE163" s="193">
        <f>IF(N163="základní",J163,0)</f>
        <v>0</v>
      </c>
      <c r="BF163" s="193">
        <f>IF(N163="snížená",J163,0)</f>
        <v>0</v>
      </c>
      <c r="BG163" s="193">
        <f>IF(N163="zákl. přenesená",J163,0)</f>
        <v>0</v>
      </c>
      <c r="BH163" s="193">
        <f>IF(N163="sníž. přenesená",J163,0)</f>
        <v>0</v>
      </c>
      <c r="BI163" s="193">
        <f>IF(N163="nulová",J163,0)</f>
        <v>0</v>
      </c>
      <c r="BJ163" s="19" t="s">
        <v>92</v>
      </c>
      <c r="BK163" s="193">
        <f>ROUND(I163*H163,2)</f>
        <v>0</v>
      </c>
      <c r="BL163" s="19" t="s">
        <v>301</v>
      </c>
      <c r="BM163" s="192" t="s">
        <v>5383</v>
      </c>
    </row>
    <row r="164" s="2" customFormat="1">
      <c r="A164" s="38"/>
      <c r="B164" s="39"/>
      <c r="C164" s="38"/>
      <c r="D164" s="194" t="s">
        <v>193</v>
      </c>
      <c r="E164" s="38"/>
      <c r="F164" s="195" t="s">
        <v>5010</v>
      </c>
      <c r="G164" s="38"/>
      <c r="H164" s="38"/>
      <c r="I164" s="196"/>
      <c r="J164" s="38"/>
      <c r="K164" s="38"/>
      <c r="L164" s="39"/>
      <c r="M164" s="197"/>
      <c r="N164" s="198"/>
      <c r="O164" s="77"/>
      <c r="P164" s="77"/>
      <c r="Q164" s="77"/>
      <c r="R164" s="77"/>
      <c r="S164" s="77"/>
      <c r="T164" s="7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9" t="s">
        <v>193</v>
      </c>
      <c r="AU164" s="19" t="s">
        <v>92</v>
      </c>
    </row>
    <row r="165" s="2" customFormat="1" ht="24.15" customHeight="1">
      <c r="A165" s="38"/>
      <c r="B165" s="180"/>
      <c r="C165" s="209" t="s">
        <v>278</v>
      </c>
      <c r="D165" s="209" t="s">
        <v>240</v>
      </c>
      <c r="E165" s="210" t="s">
        <v>5014</v>
      </c>
      <c r="F165" s="211" t="s">
        <v>5015</v>
      </c>
      <c r="G165" s="212" t="s">
        <v>584</v>
      </c>
      <c r="H165" s="213">
        <v>2220</v>
      </c>
      <c r="I165" s="214"/>
      <c r="J165" s="215">
        <f>ROUND(I165*H165,2)</f>
        <v>0</v>
      </c>
      <c r="K165" s="211" t="s">
        <v>1</v>
      </c>
      <c r="L165" s="216"/>
      <c r="M165" s="217" t="s">
        <v>1</v>
      </c>
      <c r="N165" s="218" t="s">
        <v>42</v>
      </c>
      <c r="O165" s="77"/>
      <c r="P165" s="190">
        <f>O165*H165</f>
        <v>0</v>
      </c>
      <c r="Q165" s="190">
        <v>0.00017000000000000001</v>
      </c>
      <c r="R165" s="190">
        <f>Q165*H165</f>
        <v>0.37740000000000001</v>
      </c>
      <c r="S165" s="190">
        <v>0</v>
      </c>
      <c r="T165" s="191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192" t="s">
        <v>414</v>
      </c>
      <c r="AT165" s="192" t="s">
        <v>240</v>
      </c>
      <c r="AU165" s="192" t="s">
        <v>92</v>
      </c>
      <c r="AY165" s="19" t="s">
        <v>185</v>
      </c>
      <c r="BE165" s="193">
        <f>IF(N165="základní",J165,0)</f>
        <v>0</v>
      </c>
      <c r="BF165" s="193">
        <f>IF(N165="snížená",J165,0)</f>
        <v>0</v>
      </c>
      <c r="BG165" s="193">
        <f>IF(N165="zákl. přenesená",J165,0)</f>
        <v>0</v>
      </c>
      <c r="BH165" s="193">
        <f>IF(N165="sníž. přenesená",J165,0)</f>
        <v>0</v>
      </c>
      <c r="BI165" s="193">
        <f>IF(N165="nulová",J165,0)</f>
        <v>0</v>
      </c>
      <c r="BJ165" s="19" t="s">
        <v>92</v>
      </c>
      <c r="BK165" s="193">
        <f>ROUND(I165*H165,2)</f>
        <v>0</v>
      </c>
      <c r="BL165" s="19" t="s">
        <v>301</v>
      </c>
      <c r="BM165" s="192" t="s">
        <v>5384</v>
      </c>
    </row>
    <row r="166" s="2" customFormat="1">
      <c r="A166" s="38"/>
      <c r="B166" s="39"/>
      <c r="C166" s="38"/>
      <c r="D166" s="194" t="s">
        <v>193</v>
      </c>
      <c r="E166" s="38"/>
      <c r="F166" s="195" t="s">
        <v>5015</v>
      </c>
      <c r="G166" s="38"/>
      <c r="H166" s="38"/>
      <c r="I166" s="196"/>
      <c r="J166" s="38"/>
      <c r="K166" s="38"/>
      <c r="L166" s="39"/>
      <c r="M166" s="197"/>
      <c r="N166" s="198"/>
      <c r="O166" s="77"/>
      <c r="P166" s="77"/>
      <c r="Q166" s="77"/>
      <c r="R166" s="77"/>
      <c r="S166" s="77"/>
      <c r="T166" s="7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T166" s="19" t="s">
        <v>193</v>
      </c>
      <c r="AU166" s="19" t="s">
        <v>92</v>
      </c>
    </row>
    <row r="167" s="2" customFormat="1" ht="33" customHeight="1">
      <c r="A167" s="38"/>
      <c r="B167" s="180"/>
      <c r="C167" s="181" t="s">
        <v>296</v>
      </c>
      <c r="D167" s="181" t="s">
        <v>187</v>
      </c>
      <c r="E167" s="182" t="s">
        <v>5036</v>
      </c>
      <c r="F167" s="183" t="s">
        <v>5037</v>
      </c>
      <c r="G167" s="184" t="s">
        <v>584</v>
      </c>
      <c r="H167" s="185">
        <v>470</v>
      </c>
      <c r="I167" s="186"/>
      <c r="J167" s="187">
        <f>ROUND(I167*H167,2)</f>
        <v>0</v>
      </c>
      <c r="K167" s="183" t="s">
        <v>1</v>
      </c>
      <c r="L167" s="39"/>
      <c r="M167" s="188" t="s">
        <v>1</v>
      </c>
      <c r="N167" s="189" t="s">
        <v>42</v>
      </c>
      <c r="O167" s="77"/>
      <c r="P167" s="190">
        <f>O167*H167</f>
        <v>0</v>
      </c>
      <c r="Q167" s="190">
        <v>0</v>
      </c>
      <c r="R167" s="190">
        <f>Q167*H167</f>
        <v>0</v>
      </c>
      <c r="S167" s="190">
        <v>0</v>
      </c>
      <c r="T167" s="191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192" t="s">
        <v>301</v>
      </c>
      <c r="AT167" s="192" t="s">
        <v>187</v>
      </c>
      <c r="AU167" s="192" t="s">
        <v>92</v>
      </c>
      <c r="AY167" s="19" t="s">
        <v>185</v>
      </c>
      <c r="BE167" s="193">
        <f>IF(N167="základní",J167,0)</f>
        <v>0</v>
      </c>
      <c r="BF167" s="193">
        <f>IF(N167="snížená",J167,0)</f>
        <v>0</v>
      </c>
      <c r="BG167" s="193">
        <f>IF(N167="zákl. přenesená",J167,0)</f>
        <v>0</v>
      </c>
      <c r="BH167" s="193">
        <f>IF(N167="sníž. přenesená",J167,0)</f>
        <v>0</v>
      </c>
      <c r="BI167" s="193">
        <f>IF(N167="nulová",J167,0)</f>
        <v>0</v>
      </c>
      <c r="BJ167" s="19" t="s">
        <v>92</v>
      </c>
      <c r="BK167" s="193">
        <f>ROUND(I167*H167,2)</f>
        <v>0</v>
      </c>
      <c r="BL167" s="19" t="s">
        <v>301</v>
      </c>
      <c r="BM167" s="192" t="s">
        <v>5385</v>
      </c>
    </row>
    <row r="168" s="2" customFormat="1">
      <c r="A168" s="38"/>
      <c r="B168" s="39"/>
      <c r="C168" s="38"/>
      <c r="D168" s="194" t="s">
        <v>193</v>
      </c>
      <c r="E168" s="38"/>
      <c r="F168" s="195" t="s">
        <v>5037</v>
      </c>
      <c r="G168" s="38"/>
      <c r="H168" s="38"/>
      <c r="I168" s="196"/>
      <c r="J168" s="38"/>
      <c r="K168" s="38"/>
      <c r="L168" s="39"/>
      <c r="M168" s="197"/>
      <c r="N168" s="198"/>
      <c r="O168" s="77"/>
      <c r="P168" s="77"/>
      <c r="Q168" s="77"/>
      <c r="R168" s="77"/>
      <c r="S168" s="77"/>
      <c r="T168" s="7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9" t="s">
        <v>193</v>
      </c>
      <c r="AU168" s="19" t="s">
        <v>92</v>
      </c>
    </row>
    <row r="169" s="13" customFormat="1">
      <c r="A169" s="13"/>
      <c r="B169" s="199"/>
      <c r="C169" s="13"/>
      <c r="D169" s="194" t="s">
        <v>194</v>
      </c>
      <c r="E169" s="200" t="s">
        <v>1</v>
      </c>
      <c r="F169" s="201" t="s">
        <v>5386</v>
      </c>
      <c r="G169" s="13"/>
      <c r="H169" s="202">
        <v>470</v>
      </c>
      <c r="I169" s="203"/>
      <c r="J169" s="13"/>
      <c r="K169" s="13"/>
      <c r="L169" s="199"/>
      <c r="M169" s="204"/>
      <c r="N169" s="205"/>
      <c r="O169" s="205"/>
      <c r="P169" s="205"/>
      <c r="Q169" s="205"/>
      <c r="R169" s="205"/>
      <c r="S169" s="205"/>
      <c r="T169" s="206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00" t="s">
        <v>194</v>
      </c>
      <c r="AU169" s="200" t="s">
        <v>92</v>
      </c>
      <c r="AV169" s="13" t="s">
        <v>92</v>
      </c>
      <c r="AW169" s="13" t="s">
        <v>32</v>
      </c>
      <c r="AX169" s="13" t="s">
        <v>84</v>
      </c>
      <c r="AY169" s="200" t="s">
        <v>185</v>
      </c>
    </row>
    <row r="170" s="2" customFormat="1" ht="24.15" customHeight="1">
      <c r="A170" s="38"/>
      <c r="B170" s="180"/>
      <c r="C170" s="209" t="s">
        <v>301</v>
      </c>
      <c r="D170" s="209" t="s">
        <v>240</v>
      </c>
      <c r="E170" s="210" t="s">
        <v>5040</v>
      </c>
      <c r="F170" s="211" t="s">
        <v>5041</v>
      </c>
      <c r="G170" s="212" t="s">
        <v>584</v>
      </c>
      <c r="H170" s="213">
        <v>320</v>
      </c>
      <c r="I170" s="214"/>
      <c r="J170" s="215">
        <f>ROUND(I170*H170,2)</f>
        <v>0</v>
      </c>
      <c r="K170" s="211" t="s">
        <v>1</v>
      </c>
      <c r="L170" s="216"/>
      <c r="M170" s="217" t="s">
        <v>1</v>
      </c>
      <c r="N170" s="218" t="s">
        <v>42</v>
      </c>
      <c r="O170" s="77"/>
      <c r="P170" s="190">
        <f>O170*H170</f>
        <v>0</v>
      </c>
      <c r="Q170" s="190">
        <v>0.00016000000000000001</v>
      </c>
      <c r="R170" s="190">
        <f>Q170*H170</f>
        <v>0.051200000000000002</v>
      </c>
      <c r="S170" s="190">
        <v>0</v>
      </c>
      <c r="T170" s="191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192" t="s">
        <v>414</v>
      </c>
      <c r="AT170" s="192" t="s">
        <v>240</v>
      </c>
      <c r="AU170" s="192" t="s">
        <v>92</v>
      </c>
      <c r="AY170" s="19" t="s">
        <v>185</v>
      </c>
      <c r="BE170" s="193">
        <f>IF(N170="základní",J170,0)</f>
        <v>0</v>
      </c>
      <c r="BF170" s="193">
        <f>IF(N170="snížená",J170,0)</f>
        <v>0</v>
      </c>
      <c r="BG170" s="193">
        <f>IF(N170="zákl. přenesená",J170,0)</f>
        <v>0</v>
      </c>
      <c r="BH170" s="193">
        <f>IF(N170="sníž. přenesená",J170,0)</f>
        <v>0</v>
      </c>
      <c r="BI170" s="193">
        <f>IF(N170="nulová",J170,0)</f>
        <v>0</v>
      </c>
      <c r="BJ170" s="19" t="s">
        <v>92</v>
      </c>
      <c r="BK170" s="193">
        <f>ROUND(I170*H170,2)</f>
        <v>0</v>
      </c>
      <c r="BL170" s="19" t="s">
        <v>301</v>
      </c>
      <c r="BM170" s="192" t="s">
        <v>5387</v>
      </c>
    </row>
    <row r="171" s="2" customFormat="1">
      <c r="A171" s="38"/>
      <c r="B171" s="39"/>
      <c r="C171" s="38"/>
      <c r="D171" s="194" t="s">
        <v>193</v>
      </c>
      <c r="E171" s="38"/>
      <c r="F171" s="195" t="s">
        <v>5041</v>
      </c>
      <c r="G171" s="38"/>
      <c r="H171" s="38"/>
      <c r="I171" s="196"/>
      <c r="J171" s="38"/>
      <c r="K171" s="38"/>
      <c r="L171" s="39"/>
      <c r="M171" s="197"/>
      <c r="N171" s="198"/>
      <c r="O171" s="77"/>
      <c r="P171" s="77"/>
      <c r="Q171" s="77"/>
      <c r="R171" s="77"/>
      <c r="S171" s="77"/>
      <c r="T171" s="7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T171" s="19" t="s">
        <v>193</v>
      </c>
      <c r="AU171" s="19" t="s">
        <v>92</v>
      </c>
    </row>
    <row r="172" s="2" customFormat="1" ht="24.15" customHeight="1">
      <c r="A172" s="38"/>
      <c r="B172" s="180"/>
      <c r="C172" s="209" t="s">
        <v>306</v>
      </c>
      <c r="D172" s="209" t="s">
        <v>240</v>
      </c>
      <c r="E172" s="210" t="s">
        <v>5044</v>
      </c>
      <c r="F172" s="211" t="s">
        <v>5045</v>
      </c>
      <c r="G172" s="212" t="s">
        <v>584</v>
      </c>
      <c r="H172" s="213">
        <v>150</v>
      </c>
      <c r="I172" s="214"/>
      <c r="J172" s="215">
        <f>ROUND(I172*H172,2)</f>
        <v>0</v>
      </c>
      <c r="K172" s="211" t="s">
        <v>1</v>
      </c>
      <c r="L172" s="216"/>
      <c r="M172" s="217" t="s">
        <v>1</v>
      </c>
      <c r="N172" s="218" t="s">
        <v>42</v>
      </c>
      <c r="O172" s="77"/>
      <c r="P172" s="190">
        <f>O172*H172</f>
        <v>0</v>
      </c>
      <c r="Q172" s="190">
        <v>0.00025000000000000001</v>
      </c>
      <c r="R172" s="190">
        <f>Q172*H172</f>
        <v>0.037499999999999999</v>
      </c>
      <c r="S172" s="190">
        <v>0</v>
      </c>
      <c r="T172" s="191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192" t="s">
        <v>414</v>
      </c>
      <c r="AT172" s="192" t="s">
        <v>240</v>
      </c>
      <c r="AU172" s="192" t="s">
        <v>92</v>
      </c>
      <c r="AY172" s="19" t="s">
        <v>185</v>
      </c>
      <c r="BE172" s="193">
        <f>IF(N172="základní",J172,0)</f>
        <v>0</v>
      </c>
      <c r="BF172" s="193">
        <f>IF(N172="snížená",J172,0)</f>
        <v>0</v>
      </c>
      <c r="BG172" s="193">
        <f>IF(N172="zákl. přenesená",J172,0)</f>
        <v>0</v>
      </c>
      <c r="BH172" s="193">
        <f>IF(N172="sníž. přenesená",J172,0)</f>
        <v>0</v>
      </c>
      <c r="BI172" s="193">
        <f>IF(N172="nulová",J172,0)</f>
        <v>0</v>
      </c>
      <c r="BJ172" s="19" t="s">
        <v>92</v>
      </c>
      <c r="BK172" s="193">
        <f>ROUND(I172*H172,2)</f>
        <v>0</v>
      </c>
      <c r="BL172" s="19" t="s">
        <v>301</v>
      </c>
      <c r="BM172" s="192" t="s">
        <v>5388</v>
      </c>
    </row>
    <row r="173" s="2" customFormat="1">
      <c r="A173" s="38"/>
      <c r="B173" s="39"/>
      <c r="C173" s="38"/>
      <c r="D173" s="194" t="s">
        <v>193</v>
      </c>
      <c r="E173" s="38"/>
      <c r="F173" s="195" t="s">
        <v>5045</v>
      </c>
      <c r="G173" s="38"/>
      <c r="H173" s="38"/>
      <c r="I173" s="196"/>
      <c r="J173" s="38"/>
      <c r="K173" s="38"/>
      <c r="L173" s="39"/>
      <c r="M173" s="197"/>
      <c r="N173" s="198"/>
      <c r="O173" s="77"/>
      <c r="P173" s="77"/>
      <c r="Q173" s="77"/>
      <c r="R173" s="77"/>
      <c r="S173" s="77"/>
      <c r="T173" s="7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T173" s="19" t="s">
        <v>193</v>
      </c>
      <c r="AU173" s="19" t="s">
        <v>92</v>
      </c>
    </row>
    <row r="174" s="2" customFormat="1" ht="24.15" customHeight="1">
      <c r="A174" s="38"/>
      <c r="B174" s="180"/>
      <c r="C174" s="181" t="s">
        <v>313</v>
      </c>
      <c r="D174" s="181" t="s">
        <v>187</v>
      </c>
      <c r="E174" s="182" t="s">
        <v>5070</v>
      </c>
      <c r="F174" s="183" t="s">
        <v>5071</v>
      </c>
      <c r="G174" s="184" t="s">
        <v>383</v>
      </c>
      <c r="H174" s="185">
        <v>58</v>
      </c>
      <c r="I174" s="186"/>
      <c r="J174" s="187">
        <f>ROUND(I174*H174,2)</f>
        <v>0</v>
      </c>
      <c r="K174" s="183" t="s">
        <v>1</v>
      </c>
      <c r="L174" s="39"/>
      <c r="M174" s="188" t="s">
        <v>1</v>
      </c>
      <c r="N174" s="189" t="s">
        <v>42</v>
      </c>
      <c r="O174" s="77"/>
      <c r="P174" s="190">
        <f>O174*H174</f>
        <v>0</v>
      </c>
      <c r="Q174" s="190">
        <v>0</v>
      </c>
      <c r="R174" s="190">
        <f>Q174*H174</f>
        <v>0</v>
      </c>
      <c r="S174" s="190">
        <v>0</v>
      </c>
      <c r="T174" s="191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192" t="s">
        <v>301</v>
      </c>
      <c r="AT174" s="192" t="s">
        <v>187</v>
      </c>
      <c r="AU174" s="192" t="s">
        <v>92</v>
      </c>
      <c r="AY174" s="19" t="s">
        <v>185</v>
      </c>
      <c r="BE174" s="193">
        <f>IF(N174="základní",J174,0)</f>
        <v>0</v>
      </c>
      <c r="BF174" s="193">
        <f>IF(N174="snížená",J174,0)</f>
        <v>0</v>
      </c>
      <c r="BG174" s="193">
        <f>IF(N174="zákl. přenesená",J174,0)</f>
        <v>0</v>
      </c>
      <c r="BH174" s="193">
        <f>IF(N174="sníž. přenesená",J174,0)</f>
        <v>0</v>
      </c>
      <c r="BI174" s="193">
        <f>IF(N174="nulová",J174,0)</f>
        <v>0</v>
      </c>
      <c r="BJ174" s="19" t="s">
        <v>92</v>
      </c>
      <c r="BK174" s="193">
        <f>ROUND(I174*H174,2)</f>
        <v>0</v>
      </c>
      <c r="BL174" s="19" t="s">
        <v>301</v>
      </c>
      <c r="BM174" s="192" t="s">
        <v>5389</v>
      </c>
    </row>
    <row r="175" s="2" customFormat="1">
      <c r="A175" s="38"/>
      <c r="B175" s="39"/>
      <c r="C175" s="38"/>
      <c r="D175" s="194" t="s">
        <v>193</v>
      </c>
      <c r="E175" s="38"/>
      <c r="F175" s="195" t="s">
        <v>5071</v>
      </c>
      <c r="G175" s="38"/>
      <c r="H175" s="38"/>
      <c r="I175" s="196"/>
      <c r="J175" s="38"/>
      <c r="K175" s="38"/>
      <c r="L175" s="39"/>
      <c r="M175" s="197"/>
      <c r="N175" s="198"/>
      <c r="O175" s="77"/>
      <c r="P175" s="77"/>
      <c r="Q175" s="77"/>
      <c r="R175" s="77"/>
      <c r="S175" s="77"/>
      <c r="T175" s="7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T175" s="19" t="s">
        <v>193</v>
      </c>
      <c r="AU175" s="19" t="s">
        <v>92</v>
      </c>
    </row>
    <row r="176" s="13" customFormat="1">
      <c r="A176" s="13"/>
      <c r="B176" s="199"/>
      <c r="C176" s="13"/>
      <c r="D176" s="194" t="s">
        <v>194</v>
      </c>
      <c r="E176" s="200" t="s">
        <v>1</v>
      </c>
      <c r="F176" s="201" t="s">
        <v>5390</v>
      </c>
      <c r="G176" s="13"/>
      <c r="H176" s="202">
        <v>58</v>
      </c>
      <c r="I176" s="203"/>
      <c r="J176" s="13"/>
      <c r="K176" s="13"/>
      <c r="L176" s="199"/>
      <c r="M176" s="204"/>
      <c r="N176" s="205"/>
      <c r="O176" s="205"/>
      <c r="P176" s="205"/>
      <c r="Q176" s="205"/>
      <c r="R176" s="205"/>
      <c r="S176" s="205"/>
      <c r="T176" s="206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00" t="s">
        <v>194</v>
      </c>
      <c r="AU176" s="200" t="s">
        <v>92</v>
      </c>
      <c r="AV176" s="13" t="s">
        <v>92</v>
      </c>
      <c r="AW176" s="13" t="s">
        <v>32</v>
      </c>
      <c r="AX176" s="13" t="s">
        <v>76</v>
      </c>
      <c r="AY176" s="200" t="s">
        <v>185</v>
      </c>
    </row>
    <row r="177" s="15" customFormat="1">
      <c r="A177" s="15"/>
      <c r="B177" s="226"/>
      <c r="C177" s="15"/>
      <c r="D177" s="194" t="s">
        <v>194</v>
      </c>
      <c r="E177" s="227" t="s">
        <v>1</v>
      </c>
      <c r="F177" s="228" t="s">
        <v>276</v>
      </c>
      <c r="G177" s="15"/>
      <c r="H177" s="229">
        <v>58</v>
      </c>
      <c r="I177" s="230"/>
      <c r="J177" s="15"/>
      <c r="K177" s="15"/>
      <c r="L177" s="226"/>
      <c r="M177" s="231"/>
      <c r="N177" s="232"/>
      <c r="O177" s="232"/>
      <c r="P177" s="232"/>
      <c r="Q177" s="232"/>
      <c r="R177" s="232"/>
      <c r="S177" s="232"/>
      <c r="T177" s="233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T177" s="227" t="s">
        <v>194</v>
      </c>
      <c r="AU177" s="227" t="s">
        <v>92</v>
      </c>
      <c r="AV177" s="15" t="s">
        <v>191</v>
      </c>
      <c r="AW177" s="15" t="s">
        <v>32</v>
      </c>
      <c r="AX177" s="15" t="s">
        <v>84</v>
      </c>
      <c r="AY177" s="227" t="s">
        <v>185</v>
      </c>
    </row>
    <row r="178" s="2" customFormat="1" ht="16.5" customHeight="1">
      <c r="A178" s="38"/>
      <c r="B178" s="180"/>
      <c r="C178" s="209" t="s">
        <v>321</v>
      </c>
      <c r="D178" s="209" t="s">
        <v>240</v>
      </c>
      <c r="E178" s="210" t="s">
        <v>4570</v>
      </c>
      <c r="F178" s="211" t="s">
        <v>5286</v>
      </c>
      <c r="G178" s="212" t="s">
        <v>383</v>
      </c>
      <c r="H178" s="213">
        <v>58</v>
      </c>
      <c r="I178" s="214"/>
      <c r="J178" s="215">
        <f>ROUND(I178*H178,2)</f>
        <v>0</v>
      </c>
      <c r="K178" s="211" t="s">
        <v>1</v>
      </c>
      <c r="L178" s="216"/>
      <c r="M178" s="217" t="s">
        <v>1</v>
      </c>
      <c r="N178" s="218" t="s">
        <v>42</v>
      </c>
      <c r="O178" s="77"/>
      <c r="P178" s="190">
        <f>O178*H178</f>
        <v>0</v>
      </c>
      <c r="Q178" s="190">
        <v>0</v>
      </c>
      <c r="R178" s="190">
        <f>Q178*H178</f>
        <v>0</v>
      </c>
      <c r="S178" s="190">
        <v>0</v>
      </c>
      <c r="T178" s="191">
        <f>S178*H178</f>
        <v>0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192" t="s">
        <v>414</v>
      </c>
      <c r="AT178" s="192" t="s">
        <v>240</v>
      </c>
      <c r="AU178" s="192" t="s">
        <v>92</v>
      </c>
      <c r="AY178" s="19" t="s">
        <v>185</v>
      </c>
      <c r="BE178" s="193">
        <f>IF(N178="základní",J178,0)</f>
        <v>0</v>
      </c>
      <c r="BF178" s="193">
        <f>IF(N178="snížená",J178,0)</f>
        <v>0</v>
      </c>
      <c r="BG178" s="193">
        <f>IF(N178="zákl. přenesená",J178,0)</f>
        <v>0</v>
      </c>
      <c r="BH178" s="193">
        <f>IF(N178="sníž. přenesená",J178,0)</f>
        <v>0</v>
      </c>
      <c r="BI178" s="193">
        <f>IF(N178="nulová",J178,0)</f>
        <v>0</v>
      </c>
      <c r="BJ178" s="19" t="s">
        <v>92</v>
      </c>
      <c r="BK178" s="193">
        <f>ROUND(I178*H178,2)</f>
        <v>0</v>
      </c>
      <c r="BL178" s="19" t="s">
        <v>301</v>
      </c>
      <c r="BM178" s="192" t="s">
        <v>5391</v>
      </c>
    </row>
    <row r="179" s="2" customFormat="1">
      <c r="A179" s="38"/>
      <c r="B179" s="39"/>
      <c r="C179" s="38"/>
      <c r="D179" s="194" t="s">
        <v>193</v>
      </c>
      <c r="E179" s="38"/>
      <c r="F179" s="195" t="s">
        <v>5286</v>
      </c>
      <c r="G179" s="38"/>
      <c r="H179" s="38"/>
      <c r="I179" s="196"/>
      <c r="J179" s="38"/>
      <c r="K179" s="38"/>
      <c r="L179" s="39"/>
      <c r="M179" s="197"/>
      <c r="N179" s="198"/>
      <c r="O179" s="77"/>
      <c r="P179" s="77"/>
      <c r="Q179" s="77"/>
      <c r="R179" s="77"/>
      <c r="S179" s="77"/>
      <c r="T179" s="7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T179" s="19" t="s">
        <v>193</v>
      </c>
      <c r="AU179" s="19" t="s">
        <v>92</v>
      </c>
    </row>
    <row r="180" s="2" customFormat="1" ht="16.5" customHeight="1">
      <c r="A180" s="38"/>
      <c r="B180" s="180"/>
      <c r="C180" s="181" t="s">
        <v>336</v>
      </c>
      <c r="D180" s="181" t="s">
        <v>187</v>
      </c>
      <c r="E180" s="182" t="s">
        <v>5392</v>
      </c>
      <c r="F180" s="183" t="s">
        <v>5393</v>
      </c>
      <c r="G180" s="184" t="s">
        <v>383</v>
      </c>
      <c r="H180" s="185">
        <v>12</v>
      </c>
      <c r="I180" s="186"/>
      <c r="J180" s="187">
        <f>ROUND(I180*H180,2)</f>
        <v>0</v>
      </c>
      <c r="K180" s="183" t="s">
        <v>1</v>
      </c>
      <c r="L180" s="39"/>
      <c r="M180" s="188" t="s">
        <v>1</v>
      </c>
      <c r="N180" s="189" t="s">
        <v>42</v>
      </c>
      <c r="O180" s="77"/>
      <c r="P180" s="190">
        <f>O180*H180</f>
        <v>0</v>
      </c>
      <c r="Q180" s="190">
        <v>0</v>
      </c>
      <c r="R180" s="190">
        <f>Q180*H180</f>
        <v>0</v>
      </c>
      <c r="S180" s="190">
        <v>0</v>
      </c>
      <c r="T180" s="191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192" t="s">
        <v>301</v>
      </c>
      <c r="AT180" s="192" t="s">
        <v>187</v>
      </c>
      <c r="AU180" s="192" t="s">
        <v>92</v>
      </c>
      <c r="AY180" s="19" t="s">
        <v>185</v>
      </c>
      <c r="BE180" s="193">
        <f>IF(N180="základní",J180,0)</f>
        <v>0</v>
      </c>
      <c r="BF180" s="193">
        <f>IF(N180="snížená",J180,0)</f>
        <v>0</v>
      </c>
      <c r="BG180" s="193">
        <f>IF(N180="zákl. přenesená",J180,0)</f>
        <v>0</v>
      </c>
      <c r="BH180" s="193">
        <f>IF(N180="sníž. přenesená",J180,0)</f>
        <v>0</v>
      </c>
      <c r="BI180" s="193">
        <f>IF(N180="nulová",J180,0)</f>
        <v>0</v>
      </c>
      <c r="BJ180" s="19" t="s">
        <v>92</v>
      </c>
      <c r="BK180" s="193">
        <f>ROUND(I180*H180,2)</f>
        <v>0</v>
      </c>
      <c r="BL180" s="19" t="s">
        <v>301</v>
      </c>
      <c r="BM180" s="192" t="s">
        <v>5394</v>
      </c>
    </row>
    <row r="181" s="2" customFormat="1">
      <c r="A181" s="38"/>
      <c r="B181" s="39"/>
      <c r="C181" s="38"/>
      <c r="D181" s="194" t="s">
        <v>193</v>
      </c>
      <c r="E181" s="38"/>
      <c r="F181" s="195" t="s">
        <v>5393</v>
      </c>
      <c r="G181" s="38"/>
      <c r="H181" s="38"/>
      <c r="I181" s="196"/>
      <c r="J181" s="38"/>
      <c r="K181" s="38"/>
      <c r="L181" s="39"/>
      <c r="M181" s="197"/>
      <c r="N181" s="198"/>
      <c r="O181" s="77"/>
      <c r="P181" s="77"/>
      <c r="Q181" s="77"/>
      <c r="R181" s="77"/>
      <c r="S181" s="77"/>
      <c r="T181" s="7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T181" s="19" t="s">
        <v>193</v>
      </c>
      <c r="AU181" s="19" t="s">
        <v>92</v>
      </c>
    </row>
    <row r="182" s="13" customFormat="1">
      <c r="A182" s="13"/>
      <c r="B182" s="199"/>
      <c r="C182" s="13"/>
      <c r="D182" s="194" t="s">
        <v>194</v>
      </c>
      <c r="E182" s="200" t="s">
        <v>1</v>
      </c>
      <c r="F182" s="201" t="s">
        <v>8</v>
      </c>
      <c r="G182" s="13"/>
      <c r="H182" s="202">
        <v>12</v>
      </c>
      <c r="I182" s="203"/>
      <c r="J182" s="13"/>
      <c r="K182" s="13"/>
      <c r="L182" s="199"/>
      <c r="M182" s="204"/>
      <c r="N182" s="205"/>
      <c r="O182" s="205"/>
      <c r="P182" s="205"/>
      <c r="Q182" s="205"/>
      <c r="R182" s="205"/>
      <c r="S182" s="205"/>
      <c r="T182" s="206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00" t="s">
        <v>194</v>
      </c>
      <c r="AU182" s="200" t="s">
        <v>92</v>
      </c>
      <c r="AV182" s="13" t="s">
        <v>92</v>
      </c>
      <c r="AW182" s="13" t="s">
        <v>32</v>
      </c>
      <c r="AX182" s="13" t="s">
        <v>76</v>
      </c>
      <c r="AY182" s="200" t="s">
        <v>185</v>
      </c>
    </row>
    <row r="183" s="15" customFormat="1">
      <c r="A183" s="15"/>
      <c r="B183" s="226"/>
      <c r="C183" s="15"/>
      <c r="D183" s="194" t="s">
        <v>194</v>
      </c>
      <c r="E183" s="227" t="s">
        <v>1</v>
      </c>
      <c r="F183" s="228" t="s">
        <v>276</v>
      </c>
      <c r="G183" s="15"/>
      <c r="H183" s="229">
        <v>12</v>
      </c>
      <c r="I183" s="230"/>
      <c r="J183" s="15"/>
      <c r="K183" s="15"/>
      <c r="L183" s="226"/>
      <c r="M183" s="231"/>
      <c r="N183" s="232"/>
      <c r="O183" s="232"/>
      <c r="P183" s="232"/>
      <c r="Q183" s="232"/>
      <c r="R183" s="232"/>
      <c r="S183" s="232"/>
      <c r="T183" s="233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T183" s="227" t="s">
        <v>194</v>
      </c>
      <c r="AU183" s="227" t="s">
        <v>92</v>
      </c>
      <c r="AV183" s="15" t="s">
        <v>191</v>
      </c>
      <c r="AW183" s="15" t="s">
        <v>32</v>
      </c>
      <c r="AX183" s="15" t="s">
        <v>84</v>
      </c>
      <c r="AY183" s="227" t="s">
        <v>185</v>
      </c>
    </row>
    <row r="184" s="2" customFormat="1" ht="16.5" customHeight="1">
      <c r="A184" s="38"/>
      <c r="B184" s="180"/>
      <c r="C184" s="209" t="s">
        <v>7</v>
      </c>
      <c r="D184" s="209" t="s">
        <v>240</v>
      </c>
      <c r="E184" s="210" t="s">
        <v>4654</v>
      </c>
      <c r="F184" s="211" t="s">
        <v>5395</v>
      </c>
      <c r="G184" s="212" t="s">
        <v>383</v>
      </c>
      <c r="H184" s="213">
        <v>12</v>
      </c>
      <c r="I184" s="214"/>
      <c r="J184" s="215">
        <f>ROUND(I184*H184,2)</f>
        <v>0</v>
      </c>
      <c r="K184" s="211" t="s">
        <v>1</v>
      </c>
      <c r="L184" s="216"/>
      <c r="M184" s="217" t="s">
        <v>1</v>
      </c>
      <c r="N184" s="218" t="s">
        <v>42</v>
      </c>
      <c r="O184" s="77"/>
      <c r="P184" s="190">
        <f>O184*H184</f>
        <v>0</v>
      </c>
      <c r="Q184" s="190">
        <v>0</v>
      </c>
      <c r="R184" s="190">
        <f>Q184*H184</f>
        <v>0</v>
      </c>
      <c r="S184" s="190">
        <v>0</v>
      </c>
      <c r="T184" s="191">
        <f>S184*H184</f>
        <v>0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192" t="s">
        <v>414</v>
      </c>
      <c r="AT184" s="192" t="s">
        <v>240</v>
      </c>
      <c r="AU184" s="192" t="s">
        <v>92</v>
      </c>
      <c r="AY184" s="19" t="s">
        <v>185</v>
      </c>
      <c r="BE184" s="193">
        <f>IF(N184="základní",J184,0)</f>
        <v>0</v>
      </c>
      <c r="BF184" s="193">
        <f>IF(N184="snížená",J184,0)</f>
        <v>0</v>
      </c>
      <c r="BG184" s="193">
        <f>IF(N184="zákl. přenesená",J184,0)</f>
        <v>0</v>
      </c>
      <c r="BH184" s="193">
        <f>IF(N184="sníž. přenesená",J184,0)</f>
        <v>0</v>
      </c>
      <c r="BI184" s="193">
        <f>IF(N184="nulová",J184,0)</f>
        <v>0</v>
      </c>
      <c r="BJ184" s="19" t="s">
        <v>92</v>
      </c>
      <c r="BK184" s="193">
        <f>ROUND(I184*H184,2)</f>
        <v>0</v>
      </c>
      <c r="BL184" s="19" t="s">
        <v>301</v>
      </c>
      <c r="BM184" s="192" t="s">
        <v>5396</v>
      </c>
    </row>
    <row r="185" s="2" customFormat="1">
      <c r="A185" s="38"/>
      <c r="B185" s="39"/>
      <c r="C185" s="38"/>
      <c r="D185" s="194" t="s">
        <v>193</v>
      </c>
      <c r="E185" s="38"/>
      <c r="F185" s="195" t="s">
        <v>5395</v>
      </c>
      <c r="G185" s="38"/>
      <c r="H185" s="38"/>
      <c r="I185" s="196"/>
      <c r="J185" s="38"/>
      <c r="K185" s="38"/>
      <c r="L185" s="39"/>
      <c r="M185" s="197"/>
      <c r="N185" s="198"/>
      <c r="O185" s="77"/>
      <c r="P185" s="77"/>
      <c r="Q185" s="77"/>
      <c r="R185" s="77"/>
      <c r="S185" s="77"/>
      <c r="T185" s="7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T185" s="19" t="s">
        <v>193</v>
      </c>
      <c r="AU185" s="19" t="s">
        <v>92</v>
      </c>
    </row>
    <row r="186" s="2" customFormat="1" ht="24.15" customHeight="1">
      <c r="A186" s="38"/>
      <c r="B186" s="180"/>
      <c r="C186" s="181" t="s">
        <v>350</v>
      </c>
      <c r="D186" s="181" t="s">
        <v>187</v>
      </c>
      <c r="E186" s="182" t="s">
        <v>5289</v>
      </c>
      <c r="F186" s="183" t="s">
        <v>5290</v>
      </c>
      <c r="G186" s="184" t="s">
        <v>383</v>
      </c>
      <c r="H186" s="185">
        <v>16</v>
      </c>
      <c r="I186" s="186"/>
      <c r="J186" s="187">
        <f>ROUND(I186*H186,2)</f>
        <v>0</v>
      </c>
      <c r="K186" s="183" t="s">
        <v>1</v>
      </c>
      <c r="L186" s="39"/>
      <c r="M186" s="188" t="s">
        <v>1</v>
      </c>
      <c r="N186" s="189" t="s">
        <v>42</v>
      </c>
      <c r="O186" s="77"/>
      <c r="P186" s="190">
        <f>O186*H186</f>
        <v>0</v>
      </c>
      <c r="Q186" s="190">
        <v>0</v>
      </c>
      <c r="R186" s="190">
        <f>Q186*H186</f>
        <v>0</v>
      </c>
      <c r="S186" s="190">
        <v>0</v>
      </c>
      <c r="T186" s="191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192" t="s">
        <v>301</v>
      </c>
      <c r="AT186" s="192" t="s">
        <v>187</v>
      </c>
      <c r="AU186" s="192" t="s">
        <v>92</v>
      </c>
      <c r="AY186" s="19" t="s">
        <v>185</v>
      </c>
      <c r="BE186" s="193">
        <f>IF(N186="základní",J186,0)</f>
        <v>0</v>
      </c>
      <c r="BF186" s="193">
        <f>IF(N186="snížená",J186,0)</f>
        <v>0</v>
      </c>
      <c r="BG186" s="193">
        <f>IF(N186="zákl. přenesená",J186,0)</f>
        <v>0</v>
      </c>
      <c r="BH186" s="193">
        <f>IF(N186="sníž. přenesená",J186,0)</f>
        <v>0</v>
      </c>
      <c r="BI186" s="193">
        <f>IF(N186="nulová",J186,0)</f>
        <v>0</v>
      </c>
      <c r="BJ186" s="19" t="s">
        <v>92</v>
      </c>
      <c r="BK186" s="193">
        <f>ROUND(I186*H186,2)</f>
        <v>0</v>
      </c>
      <c r="BL186" s="19" t="s">
        <v>301</v>
      </c>
      <c r="BM186" s="192" t="s">
        <v>5397</v>
      </c>
    </row>
    <row r="187" s="2" customFormat="1">
      <c r="A187" s="38"/>
      <c r="B187" s="39"/>
      <c r="C187" s="38"/>
      <c r="D187" s="194" t="s">
        <v>193</v>
      </c>
      <c r="E187" s="38"/>
      <c r="F187" s="195" t="s">
        <v>5290</v>
      </c>
      <c r="G187" s="38"/>
      <c r="H187" s="38"/>
      <c r="I187" s="196"/>
      <c r="J187" s="38"/>
      <c r="K187" s="38"/>
      <c r="L187" s="39"/>
      <c r="M187" s="197"/>
      <c r="N187" s="198"/>
      <c r="O187" s="77"/>
      <c r="P187" s="77"/>
      <c r="Q187" s="77"/>
      <c r="R187" s="77"/>
      <c r="S187" s="77"/>
      <c r="T187" s="7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T187" s="19" t="s">
        <v>193</v>
      </c>
      <c r="AU187" s="19" t="s">
        <v>92</v>
      </c>
    </row>
    <row r="188" s="2" customFormat="1" ht="16.5" customHeight="1">
      <c r="A188" s="38"/>
      <c r="B188" s="180"/>
      <c r="C188" s="209" t="s">
        <v>356</v>
      </c>
      <c r="D188" s="209" t="s">
        <v>240</v>
      </c>
      <c r="E188" s="210" t="s">
        <v>4679</v>
      </c>
      <c r="F188" s="211" t="s">
        <v>5398</v>
      </c>
      <c r="G188" s="212" t="s">
        <v>383</v>
      </c>
      <c r="H188" s="213">
        <v>16</v>
      </c>
      <c r="I188" s="214"/>
      <c r="J188" s="215">
        <f>ROUND(I188*H188,2)</f>
        <v>0</v>
      </c>
      <c r="K188" s="211" t="s">
        <v>1</v>
      </c>
      <c r="L188" s="216"/>
      <c r="M188" s="217" t="s">
        <v>1</v>
      </c>
      <c r="N188" s="218" t="s">
        <v>42</v>
      </c>
      <c r="O188" s="77"/>
      <c r="P188" s="190">
        <f>O188*H188</f>
        <v>0</v>
      </c>
      <c r="Q188" s="190">
        <v>0</v>
      </c>
      <c r="R188" s="190">
        <f>Q188*H188</f>
        <v>0</v>
      </c>
      <c r="S188" s="190">
        <v>0</v>
      </c>
      <c r="T188" s="191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192" t="s">
        <v>414</v>
      </c>
      <c r="AT188" s="192" t="s">
        <v>240</v>
      </c>
      <c r="AU188" s="192" t="s">
        <v>92</v>
      </c>
      <c r="AY188" s="19" t="s">
        <v>185</v>
      </c>
      <c r="BE188" s="193">
        <f>IF(N188="základní",J188,0)</f>
        <v>0</v>
      </c>
      <c r="BF188" s="193">
        <f>IF(N188="snížená",J188,0)</f>
        <v>0</v>
      </c>
      <c r="BG188" s="193">
        <f>IF(N188="zákl. přenesená",J188,0)</f>
        <v>0</v>
      </c>
      <c r="BH188" s="193">
        <f>IF(N188="sníž. přenesená",J188,0)</f>
        <v>0</v>
      </c>
      <c r="BI188" s="193">
        <f>IF(N188="nulová",J188,0)</f>
        <v>0</v>
      </c>
      <c r="BJ188" s="19" t="s">
        <v>92</v>
      </c>
      <c r="BK188" s="193">
        <f>ROUND(I188*H188,2)</f>
        <v>0</v>
      </c>
      <c r="BL188" s="19" t="s">
        <v>301</v>
      </c>
      <c r="BM188" s="192" t="s">
        <v>5399</v>
      </c>
    </row>
    <row r="189" s="2" customFormat="1">
      <c r="A189" s="38"/>
      <c r="B189" s="39"/>
      <c r="C189" s="38"/>
      <c r="D189" s="194" t="s">
        <v>193</v>
      </c>
      <c r="E189" s="38"/>
      <c r="F189" s="195" t="s">
        <v>5398</v>
      </c>
      <c r="G189" s="38"/>
      <c r="H189" s="38"/>
      <c r="I189" s="196"/>
      <c r="J189" s="38"/>
      <c r="K189" s="38"/>
      <c r="L189" s="39"/>
      <c r="M189" s="197"/>
      <c r="N189" s="198"/>
      <c r="O189" s="77"/>
      <c r="P189" s="77"/>
      <c r="Q189" s="77"/>
      <c r="R189" s="77"/>
      <c r="S189" s="77"/>
      <c r="T189" s="7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T189" s="19" t="s">
        <v>193</v>
      </c>
      <c r="AU189" s="19" t="s">
        <v>92</v>
      </c>
    </row>
    <row r="190" s="2" customFormat="1" ht="24.15" customHeight="1">
      <c r="A190" s="38"/>
      <c r="B190" s="180"/>
      <c r="C190" s="181" t="s">
        <v>361</v>
      </c>
      <c r="D190" s="181" t="s">
        <v>187</v>
      </c>
      <c r="E190" s="182" t="s">
        <v>5400</v>
      </c>
      <c r="F190" s="183" t="s">
        <v>5401</v>
      </c>
      <c r="G190" s="184" t="s">
        <v>383</v>
      </c>
      <c r="H190" s="185">
        <v>58</v>
      </c>
      <c r="I190" s="186"/>
      <c r="J190" s="187">
        <f>ROUND(I190*H190,2)</f>
        <v>0</v>
      </c>
      <c r="K190" s="183" t="s">
        <v>1</v>
      </c>
      <c r="L190" s="39"/>
      <c r="M190" s="188" t="s">
        <v>1</v>
      </c>
      <c r="N190" s="189" t="s">
        <v>42</v>
      </c>
      <c r="O190" s="77"/>
      <c r="P190" s="190">
        <f>O190*H190</f>
        <v>0</v>
      </c>
      <c r="Q190" s="190">
        <v>0</v>
      </c>
      <c r="R190" s="190">
        <f>Q190*H190</f>
        <v>0</v>
      </c>
      <c r="S190" s="190">
        <v>0</v>
      </c>
      <c r="T190" s="191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192" t="s">
        <v>301</v>
      </c>
      <c r="AT190" s="192" t="s">
        <v>187</v>
      </c>
      <c r="AU190" s="192" t="s">
        <v>92</v>
      </c>
      <c r="AY190" s="19" t="s">
        <v>185</v>
      </c>
      <c r="BE190" s="193">
        <f>IF(N190="základní",J190,0)</f>
        <v>0</v>
      </c>
      <c r="BF190" s="193">
        <f>IF(N190="snížená",J190,0)</f>
        <v>0</v>
      </c>
      <c r="BG190" s="193">
        <f>IF(N190="zákl. přenesená",J190,0)</f>
        <v>0</v>
      </c>
      <c r="BH190" s="193">
        <f>IF(N190="sníž. přenesená",J190,0)</f>
        <v>0</v>
      </c>
      <c r="BI190" s="193">
        <f>IF(N190="nulová",J190,0)</f>
        <v>0</v>
      </c>
      <c r="BJ190" s="19" t="s">
        <v>92</v>
      </c>
      <c r="BK190" s="193">
        <f>ROUND(I190*H190,2)</f>
        <v>0</v>
      </c>
      <c r="BL190" s="19" t="s">
        <v>301</v>
      </c>
      <c r="BM190" s="192" t="s">
        <v>5402</v>
      </c>
    </row>
    <row r="191" s="2" customFormat="1">
      <c r="A191" s="38"/>
      <c r="B191" s="39"/>
      <c r="C191" s="38"/>
      <c r="D191" s="194" t="s">
        <v>193</v>
      </c>
      <c r="E191" s="38"/>
      <c r="F191" s="195" t="s">
        <v>5401</v>
      </c>
      <c r="G191" s="38"/>
      <c r="H191" s="38"/>
      <c r="I191" s="196"/>
      <c r="J191" s="38"/>
      <c r="K191" s="38"/>
      <c r="L191" s="39"/>
      <c r="M191" s="197"/>
      <c r="N191" s="198"/>
      <c r="O191" s="77"/>
      <c r="P191" s="77"/>
      <c r="Q191" s="77"/>
      <c r="R191" s="77"/>
      <c r="S191" s="77"/>
      <c r="T191" s="7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9" t="s">
        <v>193</v>
      </c>
      <c r="AU191" s="19" t="s">
        <v>92</v>
      </c>
    </row>
    <row r="192" s="2" customFormat="1" ht="16.5" customHeight="1">
      <c r="A192" s="38"/>
      <c r="B192" s="180"/>
      <c r="C192" s="209" t="s">
        <v>368</v>
      </c>
      <c r="D192" s="209" t="s">
        <v>240</v>
      </c>
      <c r="E192" s="210" t="s">
        <v>4591</v>
      </c>
      <c r="F192" s="211" t="s">
        <v>5403</v>
      </c>
      <c r="G192" s="212" t="s">
        <v>383</v>
      </c>
      <c r="H192" s="213">
        <v>58</v>
      </c>
      <c r="I192" s="214"/>
      <c r="J192" s="215">
        <f>ROUND(I192*H192,2)</f>
        <v>0</v>
      </c>
      <c r="K192" s="211" t="s">
        <v>1</v>
      </c>
      <c r="L192" s="216"/>
      <c r="M192" s="217" t="s">
        <v>1</v>
      </c>
      <c r="N192" s="218" t="s">
        <v>42</v>
      </c>
      <c r="O192" s="77"/>
      <c r="P192" s="190">
        <f>O192*H192</f>
        <v>0</v>
      </c>
      <c r="Q192" s="190">
        <v>0</v>
      </c>
      <c r="R192" s="190">
        <f>Q192*H192</f>
        <v>0</v>
      </c>
      <c r="S192" s="190">
        <v>0</v>
      </c>
      <c r="T192" s="191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192" t="s">
        <v>414</v>
      </c>
      <c r="AT192" s="192" t="s">
        <v>240</v>
      </c>
      <c r="AU192" s="192" t="s">
        <v>92</v>
      </c>
      <c r="AY192" s="19" t="s">
        <v>185</v>
      </c>
      <c r="BE192" s="193">
        <f>IF(N192="základní",J192,0)</f>
        <v>0</v>
      </c>
      <c r="BF192" s="193">
        <f>IF(N192="snížená",J192,0)</f>
        <v>0</v>
      </c>
      <c r="BG192" s="193">
        <f>IF(N192="zákl. přenesená",J192,0)</f>
        <v>0</v>
      </c>
      <c r="BH192" s="193">
        <f>IF(N192="sníž. přenesená",J192,0)</f>
        <v>0</v>
      </c>
      <c r="BI192" s="193">
        <f>IF(N192="nulová",J192,0)</f>
        <v>0</v>
      </c>
      <c r="BJ192" s="19" t="s">
        <v>92</v>
      </c>
      <c r="BK192" s="193">
        <f>ROUND(I192*H192,2)</f>
        <v>0</v>
      </c>
      <c r="BL192" s="19" t="s">
        <v>301</v>
      </c>
      <c r="BM192" s="192" t="s">
        <v>5404</v>
      </c>
    </row>
    <row r="193" s="2" customFormat="1">
      <c r="A193" s="38"/>
      <c r="B193" s="39"/>
      <c r="C193" s="38"/>
      <c r="D193" s="194" t="s">
        <v>193</v>
      </c>
      <c r="E193" s="38"/>
      <c r="F193" s="195" t="s">
        <v>5403</v>
      </c>
      <c r="G193" s="38"/>
      <c r="H193" s="38"/>
      <c r="I193" s="196"/>
      <c r="J193" s="38"/>
      <c r="K193" s="38"/>
      <c r="L193" s="39"/>
      <c r="M193" s="197"/>
      <c r="N193" s="198"/>
      <c r="O193" s="77"/>
      <c r="P193" s="77"/>
      <c r="Q193" s="77"/>
      <c r="R193" s="77"/>
      <c r="S193" s="77"/>
      <c r="T193" s="7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T193" s="19" t="s">
        <v>193</v>
      </c>
      <c r="AU193" s="19" t="s">
        <v>92</v>
      </c>
    </row>
    <row r="194" s="2" customFormat="1" ht="24.15" customHeight="1">
      <c r="A194" s="38"/>
      <c r="B194" s="180"/>
      <c r="C194" s="181" t="s">
        <v>375</v>
      </c>
      <c r="D194" s="181" t="s">
        <v>187</v>
      </c>
      <c r="E194" s="182" t="s">
        <v>5295</v>
      </c>
      <c r="F194" s="183" t="s">
        <v>5296</v>
      </c>
      <c r="G194" s="184" t="s">
        <v>383</v>
      </c>
      <c r="H194" s="185">
        <v>20</v>
      </c>
      <c r="I194" s="186"/>
      <c r="J194" s="187">
        <f>ROUND(I194*H194,2)</f>
        <v>0</v>
      </c>
      <c r="K194" s="183" t="s">
        <v>1</v>
      </c>
      <c r="L194" s="39"/>
      <c r="M194" s="188" t="s">
        <v>1</v>
      </c>
      <c r="N194" s="189" t="s">
        <v>42</v>
      </c>
      <c r="O194" s="77"/>
      <c r="P194" s="190">
        <f>O194*H194</f>
        <v>0</v>
      </c>
      <c r="Q194" s="190">
        <v>0</v>
      </c>
      <c r="R194" s="190">
        <f>Q194*H194</f>
        <v>0</v>
      </c>
      <c r="S194" s="190">
        <v>0</v>
      </c>
      <c r="T194" s="191">
        <f>S194*H194</f>
        <v>0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192" t="s">
        <v>301</v>
      </c>
      <c r="AT194" s="192" t="s">
        <v>187</v>
      </c>
      <c r="AU194" s="192" t="s">
        <v>92</v>
      </c>
      <c r="AY194" s="19" t="s">
        <v>185</v>
      </c>
      <c r="BE194" s="193">
        <f>IF(N194="základní",J194,0)</f>
        <v>0</v>
      </c>
      <c r="BF194" s="193">
        <f>IF(N194="snížená",J194,0)</f>
        <v>0</v>
      </c>
      <c r="BG194" s="193">
        <f>IF(N194="zákl. přenesená",J194,0)</f>
        <v>0</v>
      </c>
      <c r="BH194" s="193">
        <f>IF(N194="sníž. přenesená",J194,0)</f>
        <v>0</v>
      </c>
      <c r="BI194" s="193">
        <f>IF(N194="nulová",J194,0)</f>
        <v>0</v>
      </c>
      <c r="BJ194" s="19" t="s">
        <v>92</v>
      </c>
      <c r="BK194" s="193">
        <f>ROUND(I194*H194,2)</f>
        <v>0</v>
      </c>
      <c r="BL194" s="19" t="s">
        <v>301</v>
      </c>
      <c r="BM194" s="192" t="s">
        <v>5405</v>
      </c>
    </row>
    <row r="195" s="2" customFormat="1">
      <c r="A195" s="38"/>
      <c r="B195" s="39"/>
      <c r="C195" s="38"/>
      <c r="D195" s="194" t="s">
        <v>193</v>
      </c>
      <c r="E195" s="38"/>
      <c r="F195" s="195" t="s">
        <v>5296</v>
      </c>
      <c r="G195" s="38"/>
      <c r="H195" s="38"/>
      <c r="I195" s="196"/>
      <c r="J195" s="38"/>
      <c r="K195" s="38"/>
      <c r="L195" s="39"/>
      <c r="M195" s="197"/>
      <c r="N195" s="198"/>
      <c r="O195" s="77"/>
      <c r="P195" s="77"/>
      <c r="Q195" s="77"/>
      <c r="R195" s="77"/>
      <c r="S195" s="77"/>
      <c r="T195" s="7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T195" s="19" t="s">
        <v>193</v>
      </c>
      <c r="AU195" s="19" t="s">
        <v>92</v>
      </c>
    </row>
    <row r="196" s="2" customFormat="1" ht="16.5" customHeight="1">
      <c r="A196" s="38"/>
      <c r="B196" s="180"/>
      <c r="C196" s="209" t="s">
        <v>380</v>
      </c>
      <c r="D196" s="209" t="s">
        <v>240</v>
      </c>
      <c r="E196" s="210" t="s">
        <v>4579</v>
      </c>
      <c r="F196" s="211" t="s">
        <v>5298</v>
      </c>
      <c r="G196" s="212" t="s">
        <v>383</v>
      </c>
      <c r="H196" s="213">
        <v>20</v>
      </c>
      <c r="I196" s="214"/>
      <c r="J196" s="215">
        <f>ROUND(I196*H196,2)</f>
        <v>0</v>
      </c>
      <c r="K196" s="211" t="s">
        <v>1</v>
      </c>
      <c r="L196" s="216"/>
      <c r="M196" s="217" t="s">
        <v>1</v>
      </c>
      <c r="N196" s="218" t="s">
        <v>42</v>
      </c>
      <c r="O196" s="77"/>
      <c r="P196" s="190">
        <f>O196*H196</f>
        <v>0</v>
      </c>
      <c r="Q196" s="190">
        <v>0</v>
      </c>
      <c r="R196" s="190">
        <f>Q196*H196</f>
        <v>0</v>
      </c>
      <c r="S196" s="190">
        <v>0</v>
      </c>
      <c r="T196" s="191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192" t="s">
        <v>414</v>
      </c>
      <c r="AT196" s="192" t="s">
        <v>240</v>
      </c>
      <c r="AU196" s="192" t="s">
        <v>92</v>
      </c>
      <c r="AY196" s="19" t="s">
        <v>185</v>
      </c>
      <c r="BE196" s="193">
        <f>IF(N196="základní",J196,0)</f>
        <v>0</v>
      </c>
      <c r="BF196" s="193">
        <f>IF(N196="snížená",J196,0)</f>
        <v>0</v>
      </c>
      <c r="BG196" s="193">
        <f>IF(N196="zákl. přenesená",J196,0)</f>
        <v>0</v>
      </c>
      <c r="BH196" s="193">
        <f>IF(N196="sníž. přenesená",J196,0)</f>
        <v>0</v>
      </c>
      <c r="BI196" s="193">
        <f>IF(N196="nulová",J196,0)</f>
        <v>0</v>
      </c>
      <c r="BJ196" s="19" t="s">
        <v>92</v>
      </c>
      <c r="BK196" s="193">
        <f>ROUND(I196*H196,2)</f>
        <v>0</v>
      </c>
      <c r="BL196" s="19" t="s">
        <v>301</v>
      </c>
      <c r="BM196" s="192" t="s">
        <v>5406</v>
      </c>
    </row>
    <row r="197" s="2" customFormat="1">
      <c r="A197" s="38"/>
      <c r="B197" s="39"/>
      <c r="C197" s="38"/>
      <c r="D197" s="194" t="s">
        <v>193</v>
      </c>
      <c r="E197" s="38"/>
      <c r="F197" s="195" t="s">
        <v>5298</v>
      </c>
      <c r="G197" s="38"/>
      <c r="H197" s="38"/>
      <c r="I197" s="196"/>
      <c r="J197" s="38"/>
      <c r="K197" s="38"/>
      <c r="L197" s="39"/>
      <c r="M197" s="197"/>
      <c r="N197" s="198"/>
      <c r="O197" s="77"/>
      <c r="P197" s="77"/>
      <c r="Q197" s="77"/>
      <c r="R197" s="77"/>
      <c r="S197" s="77"/>
      <c r="T197" s="7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T197" s="19" t="s">
        <v>193</v>
      </c>
      <c r="AU197" s="19" t="s">
        <v>92</v>
      </c>
    </row>
    <row r="198" s="2" customFormat="1" ht="24.15" customHeight="1">
      <c r="A198" s="38"/>
      <c r="B198" s="180"/>
      <c r="C198" s="181" t="s">
        <v>387</v>
      </c>
      <c r="D198" s="181" t="s">
        <v>187</v>
      </c>
      <c r="E198" s="182" t="s">
        <v>5407</v>
      </c>
      <c r="F198" s="183" t="s">
        <v>5408</v>
      </c>
      <c r="G198" s="184" t="s">
        <v>383</v>
      </c>
      <c r="H198" s="185">
        <v>28</v>
      </c>
      <c r="I198" s="186"/>
      <c r="J198" s="187">
        <f>ROUND(I198*H198,2)</f>
        <v>0</v>
      </c>
      <c r="K198" s="183" t="s">
        <v>1</v>
      </c>
      <c r="L198" s="39"/>
      <c r="M198" s="188" t="s">
        <v>1</v>
      </c>
      <c r="N198" s="189" t="s">
        <v>42</v>
      </c>
      <c r="O198" s="77"/>
      <c r="P198" s="190">
        <f>O198*H198</f>
        <v>0</v>
      </c>
      <c r="Q198" s="190">
        <v>0</v>
      </c>
      <c r="R198" s="190">
        <f>Q198*H198</f>
        <v>0</v>
      </c>
      <c r="S198" s="190">
        <v>0</v>
      </c>
      <c r="T198" s="191">
        <f>S198*H198</f>
        <v>0</v>
      </c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R198" s="192" t="s">
        <v>301</v>
      </c>
      <c r="AT198" s="192" t="s">
        <v>187</v>
      </c>
      <c r="AU198" s="192" t="s">
        <v>92</v>
      </c>
      <c r="AY198" s="19" t="s">
        <v>185</v>
      </c>
      <c r="BE198" s="193">
        <f>IF(N198="základní",J198,0)</f>
        <v>0</v>
      </c>
      <c r="BF198" s="193">
        <f>IF(N198="snížená",J198,0)</f>
        <v>0</v>
      </c>
      <c r="BG198" s="193">
        <f>IF(N198="zákl. přenesená",J198,0)</f>
        <v>0</v>
      </c>
      <c r="BH198" s="193">
        <f>IF(N198="sníž. přenesená",J198,0)</f>
        <v>0</v>
      </c>
      <c r="BI198" s="193">
        <f>IF(N198="nulová",J198,0)</f>
        <v>0</v>
      </c>
      <c r="BJ198" s="19" t="s">
        <v>92</v>
      </c>
      <c r="BK198" s="193">
        <f>ROUND(I198*H198,2)</f>
        <v>0</v>
      </c>
      <c r="BL198" s="19" t="s">
        <v>301</v>
      </c>
      <c r="BM198" s="192" t="s">
        <v>5409</v>
      </c>
    </row>
    <row r="199" s="2" customFormat="1">
      <c r="A199" s="38"/>
      <c r="B199" s="39"/>
      <c r="C199" s="38"/>
      <c r="D199" s="194" t="s">
        <v>193</v>
      </c>
      <c r="E199" s="38"/>
      <c r="F199" s="195" t="s">
        <v>5408</v>
      </c>
      <c r="G199" s="38"/>
      <c r="H199" s="38"/>
      <c r="I199" s="196"/>
      <c r="J199" s="38"/>
      <c r="K199" s="38"/>
      <c r="L199" s="39"/>
      <c r="M199" s="197"/>
      <c r="N199" s="198"/>
      <c r="O199" s="77"/>
      <c r="P199" s="77"/>
      <c r="Q199" s="77"/>
      <c r="R199" s="77"/>
      <c r="S199" s="77"/>
      <c r="T199" s="7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T199" s="19" t="s">
        <v>193</v>
      </c>
      <c r="AU199" s="19" t="s">
        <v>92</v>
      </c>
    </row>
    <row r="200" s="2" customFormat="1" ht="16.5" customHeight="1">
      <c r="A200" s="38"/>
      <c r="B200" s="180"/>
      <c r="C200" s="209" t="s">
        <v>394</v>
      </c>
      <c r="D200" s="209" t="s">
        <v>240</v>
      </c>
      <c r="E200" s="210" t="s">
        <v>4597</v>
      </c>
      <c r="F200" s="211" t="s">
        <v>5410</v>
      </c>
      <c r="G200" s="212" t="s">
        <v>383</v>
      </c>
      <c r="H200" s="213">
        <v>28</v>
      </c>
      <c r="I200" s="214"/>
      <c r="J200" s="215">
        <f>ROUND(I200*H200,2)</f>
        <v>0</v>
      </c>
      <c r="K200" s="211" t="s">
        <v>1</v>
      </c>
      <c r="L200" s="216"/>
      <c r="M200" s="217" t="s">
        <v>1</v>
      </c>
      <c r="N200" s="218" t="s">
        <v>42</v>
      </c>
      <c r="O200" s="77"/>
      <c r="P200" s="190">
        <f>O200*H200</f>
        <v>0</v>
      </c>
      <c r="Q200" s="190">
        <v>0</v>
      </c>
      <c r="R200" s="190">
        <f>Q200*H200</f>
        <v>0</v>
      </c>
      <c r="S200" s="190">
        <v>0</v>
      </c>
      <c r="T200" s="191">
        <f>S200*H200</f>
        <v>0</v>
      </c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R200" s="192" t="s">
        <v>414</v>
      </c>
      <c r="AT200" s="192" t="s">
        <v>240</v>
      </c>
      <c r="AU200" s="192" t="s">
        <v>92</v>
      </c>
      <c r="AY200" s="19" t="s">
        <v>185</v>
      </c>
      <c r="BE200" s="193">
        <f>IF(N200="základní",J200,0)</f>
        <v>0</v>
      </c>
      <c r="BF200" s="193">
        <f>IF(N200="snížená",J200,0)</f>
        <v>0</v>
      </c>
      <c r="BG200" s="193">
        <f>IF(N200="zákl. přenesená",J200,0)</f>
        <v>0</v>
      </c>
      <c r="BH200" s="193">
        <f>IF(N200="sníž. přenesená",J200,0)</f>
        <v>0</v>
      </c>
      <c r="BI200" s="193">
        <f>IF(N200="nulová",J200,0)</f>
        <v>0</v>
      </c>
      <c r="BJ200" s="19" t="s">
        <v>92</v>
      </c>
      <c r="BK200" s="193">
        <f>ROUND(I200*H200,2)</f>
        <v>0</v>
      </c>
      <c r="BL200" s="19" t="s">
        <v>301</v>
      </c>
      <c r="BM200" s="192" t="s">
        <v>5411</v>
      </c>
    </row>
    <row r="201" s="2" customFormat="1">
      <c r="A201" s="38"/>
      <c r="B201" s="39"/>
      <c r="C201" s="38"/>
      <c r="D201" s="194" t="s">
        <v>193</v>
      </c>
      <c r="E201" s="38"/>
      <c r="F201" s="195" t="s">
        <v>5410</v>
      </c>
      <c r="G201" s="38"/>
      <c r="H201" s="38"/>
      <c r="I201" s="196"/>
      <c r="J201" s="38"/>
      <c r="K201" s="38"/>
      <c r="L201" s="39"/>
      <c r="M201" s="197"/>
      <c r="N201" s="198"/>
      <c r="O201" s="77"/>
      <c r="P201" s="77"/>
      <c r="Q201" s="77"/>
      <c r="R201" s="77"/>
      <c r="S201" s="77"/>
      <c r="T201" s="7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T201" s="19" t="s">
        <v>193</v>
      </c>
      <c r="AU201" s="19" t="s">
        <v>92</v>
      </c>
    </row>
    <row r="202" s="2" customFormat="1" ht="37.8" customHeight="1">
      <c r="A202" s="38"/>
      <c r="B202" s="180"/>
      <c r="C202" s="181" t="s">
        <v>398</v>
      </c>
      <c r="D202" s="181" t="s">
        <v>187</v>
      </c>
      <c r="E202" s="182" t="s">
        <v>5091</v>
      </c>
      <c r="F202" s="183" t="s">
        <v>5092</v>
      </c>
      <c r="G202" s="184" t="s">
        <v>383</v>
      </c>
      <c r="H202" s="185">
        <v>585</v>
      </c>
      <c r="I202" s="186"/>
      <c r="J202" s="187">
        <f>ROUND(I202*H202,2)</f>
        <v>0</v>
      </c>
      <c r="K202" s="183" t="s">
        <v>1</v>
      </c>
      <c r="L202" s="39"/>
      <c r="M202" s="188" t="s">
        <v>1</v>
      </c>
      <c r="N202" s="189" t="s">
        <v>42</v>
      </c>
      <c r="O202" s="77"/>
      <c r="P202" s="190">
        <f>O202*H202</f>
        <v>0</v>
      </c>
      <c r="Q202" s="190">
        <v>0</v>
      </c>
      <c r="R202" s="190">
        <f>Q202*H202</f>
        <v>0</v>
      </c>
      <c r="S202" s="190">
        <v>0</v>
      </c>
      <c r="T202" s="191">
        <f>S202*H202</f>
        <v>0</v>
      </c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R202" s="192" t="s">
        <v>301</v>
      </c>
      <c r="AT202" s="192" t="s">
        <v>187</v>
      </c>
      <c r="AU202" s="192" t="s">
        <v>92</v>
      </c>
      <c r="AY202" s="19" t="s">
        <v>185</v>
      </c>
      <c r="BE202" s="193">
        <f>IF(N202="základní",J202,0)</f>
        <v>0</v>
      </c>
      <c r="BF202" s="193">
        <f>IF(N202="snížená",J202,0)</f>
        <v>0</v>
      </c>
      <c r="BG202" s="193">
        <f>IF(N202="zákl. přenesená",J202,0)</f>
        <v>0</v>
      </c>
      <c r="BH202" s="193">
        <f>IF(N202="sníž. přenesená",J202,0)</f>
        <v>0</v>
      </c>
      <c r="BI202" s="193">
        <f>IF(N202="nulová",J202,0)</f>
        <v>0</v>
      </c>
      <c r="BJ202" s="19" t="s">
        <v>92</v>
      </c>
      <c r="BK202" s="193">
        <f>ROUND(I202*H202,2)</f>
        <v>0</v>
      </c>
      <c r="BL202" s="19" t="s">
        <v>301</v>
      </c>
      <c r="BM202" s="192" t="s">
        <v>5412</v>
      </c>
    </row>
    <row r="203" s="2" customFormat="1">
      <c r="A203" s="38"/>
      <c r="B203" s="39"/>
      <c r="C203" s="38"/>
      <c r="D203" s="194" t="s">
        <v>193</v>
      </c>
      <c r="E203" s="38"/>
      <c r="F203" s="195" t="s">
        <v>5092</v>
      </c>
      <c r="G203" s="38"/>
      <c r="H203" s="38"/>
      <c r="I203" s="196"/>
      <c r="J203" s="38"/>
      <c r="K203" s="38"/>
      <c r="L203" s="39"/>
      <c r="M203" s="197"/>
      <c r="N203" s="198"/>
      <c r="O203" s="77"/>
      <c r="P203" s="77"/>
      <c r="Q203" s="77"/>
      <c r="R203" s="77"/>
      <c r="S203" s="77"/>
      <c r="T203" s="7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T203" s="19" t="s">
        <v>193</v>
      </c>
      <c r="AU203" s="19" t="s">
        <v>92</v>
      </c>
    </row>
    <row r="204" s="2" customFormat="1" ht="16.5" customHeight="1">
      <c r="A204" s="38"/>
      <c r="B204" s="180"/>
      <c r="C204" s="209" t="s">
        <v>407</v>
      </c>
      <c r="D204" s="209" t="s">
        <v>240</v>
      </c>
      <c r="E204" s="210" t="s">
        <v>4567</v>
      </c>
      <c r="F204" s="211" t="s">
        <v>5301</v>
      </c>
      <c r="G204" s="212" t="s">
        <v>383</v>
      </c>
      <c r="H204" s="213">
        <v>585</v>
      </c>
      <c r="I204" s="214"/>
      <c r="J204" s="215">
        <f>ROUND(I204*H204,2)</f>
        <v>0</v>
      </c>
      <c r="K204" s="211" t="s">
        <v>1</v>
      </c>
      <c r="L204" s="216"/>
      <c r="M204" s="217" t="s">
        <v>1</v>
      </c>
      <c r="N204" s="218" t="s">
        <v>42</v>
      </c>
      <c r="O204" s="77"/>
      <c r="P204" s="190">
        <f>O204*H204</f>
        <v>0</v>
      </c>
      <c r="Q204" s="190">
        <v>0</v>
      </c>
      <c r="R204" s="190">
        <f>Q204*H204</f>
        <v>0</v>
      </c>
      <c r="S204" s="190">
        <v>0</v>
      </c>
      <c r="T204" s="191">
        <f>S204*H204</f>
        <v>0</v>
      </c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R204" s="192" t="s">
        <v>414</v>
      </c>
      <c r="AT204" s="192" t="s">
        <v>240</v>
      </c>
      <c r="AU204" s="192" t="s">
        <v>92</v>
      </c>
      <c r="AY204" s="19" t="s">
        <v>185</v>
      </c>
      <c r="BE204" s="193">
        <f>IF(N204="základní",J204,0)</f>
        <v>0</v>
      </c>
      <c r="BF204" s="193">
        <f>IF(N204="snížená",J204,0)</f>
        <v>0</v>
      </c>
      <c r="BG204" s="193">
        <f>IF(N204="zákl. přenesená",J204,0)</f>
        <v>0</v>
      </c>
      <c r="BH204" s="193">
        <f>IF(N204="sníž. přenesená",J204,0)</f>
        <v>0</v>
      </c>
      <c r="BI204" s="193">
        <f>IF(N204="nulová",J204,0)</f>
        <v>0</v>
      </c>
      <c r="BJ204" s="19" t="s">
        <v>92</v>
      </c>
      <c r="BK204" s="193">
        <f>ROUND(I204*H204,2)</f>
        <v>0</v>
      </c>
      <c r="BL204" s="19" t="s">
        <v>301</v>
      </c>
      <c r="BM204" s="192" t="s">
        <v>5413</v>
      </c>
    </row>
    <row r="205" s="2" customFormat="1">
      <c r="A205" s="38"/>
      <c r="B205" s="39"/>
      <c r="C205" s="38"/>
      <c r="D205" s="194" t="s">
        <v>193</v>
      </c>
      <c r="E205" s="38"/>
      <c r="F205" s="195" t="s">
        <v>5301</v>
      </c>
      <c r="G205" s="38"/>
      <c r="H205" s="38"/>
      <c r="I205" s="196"/>
      <c r="J205" s="38"/>
      <c r="K205" s="38"/>
      <c r="L205" s="39"/>
      <c r="M205" s="197"/>
      <c r="N205" s="198"/>
      <c r="O205" s="77"/>
      <c r="P205" s="77"/>
      <c r="Q205" s="77"/>
      <c r="R205" s="77"/>
      <c r="S205" s="77"/>
      <c r="T205" s="7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T205" s="19" t="s">
        <v>193</v>
      </c>
      <c r="AU205" s="19" t="s">
        <v>92</v>
      </c>
    </row>
    <row r="206" s="2" customFormat="1" ht="37.8" customHeight="1">
      <c r="A206" s="38"/>
      <c r="B206" s="180"/>
      <c r="C206" s="181" t="s">
        <v>414</v>
      </c>
      <c r="D206" s="181" t="s">
        <v>187</v>
      </c>
      <c r="E206" s="182" t="s">
        <v>5096</v>
      </c>
      <c r="F206" s="183" t="s">
        <v>5097</v>
      </c>
      <c r="G206" s="184" t="s">
        <v>383</v>
      </c>
      <c r="H206" s="185">
        <v>131</v>
      </c>
      <c r="I206" s="186"/>
      <c r="J206" s="187">
        <f>ROUND(I206*H206,2)</f>
        <v>0</v>
      </c>
      <c r="K206" s="183" t="s">
        <v>1</v>
      </c>
      <c r="L206" s="39"/>
      <c r="M206" s="188" t="s">
        <v>1</v>
      </c>
      <c r="N206" s="189" t="s">
        <v>42</v>
      </c>
      <c r="O206" s="77"/>
      <c r="P206" s="190">
        <f>O206*H206</f>
        <v>0</v>
      </c>
      <c r="Q206" s="190">
        <v>0</v>
      </c>
      <c r="R206" s="190">
        <f>Q206*H206</f>
        <v>0</v>
      </c>
      <c r="S206" s="190">
        <v>0</v>
      </c>
      <c r="T206" s="191">
        <f>S206*H206</f>
        <v>0</v>
      </c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192" t="s">
        <v>301</v>
      </c>
      <c r="AT206" s="192" t="s">
        <v>187</v>
      </c>
      <c r="AU206" s="192" t="s">
        <v>92</v>
      </c>
      <c r="AY206" s="19" t="s">
        <v>185</v>
      </c>
      <c r="BE206" s="193">
        <f>IF(N206="základní",J206,0)</f>
        <v>0</v>
      </c>
      <c r="BF206" s="193">
        <f>IF(N206="snížená",J206,0)</f>
        <v>0</v>
      </c>
      <c r="BG206" s="193">
        <f>IF(N206="zákl. přenesená",J206,0)</f>
        <v>0</v>
      </c>
      <c r="BH206" s="193">
        <f>IF(N206="sníž. přenesená",J206,0)</f>
        <v>0</v>
      </c>
      <c r="BI206" s="193">
        <f>IF(N206="nulová",J206,0)</f>
        <v>0</v>
      </c>
      <c r="BJ206" s="19" t="s">
        <v>92</v>
      </c>
      <c r="BK206" s="193">
        <f>ROUND(I206*H206,2)</f>
        <v>0</v>
      </c>
      <c r="BL206" s="19" t="s">
        <v>301</v>
      </c>
      <c r="BM206" s="192" t="s">
        <v>5414</v>
      </c>
    </row>
    <row r="207" s="2" customFormat="1">
      <c r="A207" s="38"/>
      <c r="B207" s="39"/>
      <c r="C207" s="38"/>
      <c r="D207" s="194" t="s">
        <v>193</v>
      </c>
      <c r="E207" s="38"/>
      <c r="F207" s="195" t="s">
        <v>5097</v>
      </c>
      <c r="G207" s="38"/>
      <c r="H207" s="38"/>
      <c r="I207" s="196"/>
      <c r="J207" s="38"/>
      <c r="K207" s="38"/>
      <c r="L207" s="39"/>
      <c r="M207" s="197"/>
      <c r="N207" s="198"/>
      <c r="O207" s="77"/>
      <c r="P207" s="77"/>
      <c r="Q207" s="77"/>
      <c r="R207" s="77"/>
      <c r="S207" s="77"/>
      <c r="T207" s="7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T207" s="19" t="s">
        <v>193</v>
      </c>
      <c r="AU207" s="19" t="s">
        <v>92</v>
      </c>
    </row>
    <row r="208" s="2" customFormat="1" ht="16.5" customHeight="1">
      <c r="A208" s="38"/>
      <c r="B208" s="180"/>
      <c r="C208" s="209" t="s">
        <v>425</v>
      </c>
      <c r="D208" s="209" t="s">
        <v>240</v>
      </c>
      <c r="E208" s="210" t="s">
        <v>4551</v>
      </c>
      <c r="F208" s="211" t="s">
        <v>5415</v>
      </c>
      <c r="G208" s="212" t="s">
        <v>383</v>
      </c>
      <c r="H208" s="213">
        <v>7</v>
      </c>
      <c r="I208" s="214"/>
      <c r="J208" s="215">
        <f>ROUND(I208*H208,2)</f>
        <v>0</v>
      </c>
      <c r="K208" s="211" t="s">
        <v>1</v>
      </c>
      <c r="L208" s="216"/>
      <c r="M208" s="217" t="s">
        <v>1</v>
      </c>
      <c r="N208" s="218" t="s">
        <v>42</v>
      </c>
      <c r="O208" s="77"/>
      <c r="P208" s="190">
        <f>O208*H208</f>
        <v>0</v>
      </c>
      <c r="Q208" s="190">
        <v>0</v>
      </c>
      <c r="R208" s="190">
        <f>Q208*H208</f>
        <v>0</v>
      </c>
      <c r="S208" s="190">
        <v>0</v>
      </c>
      <c r="T208" s="191">
        <f>S208*H208</f>
        <v>0</v>
      </c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192" t="s">
        <v>414</v>
      </c>
      <c r="AT208" s="192" t="s">
        <v>240</v>
      </c>
      <c r="AU208" s="192" t="s">
        <v>92</v>
      </c>
      <c r="AY208" s="19" t="s">
        <v>185</v>
      </c>
      <c r="BE208" s="193">
        <f>IF(N208="základní",J208,0)</f>
        <v>0</v>
      </c>
      <c r="BF208" s="193">
        <f>IF(N208="snížená",J208,0)</f>
        <v>0</v>
      </c>
      <c r="BG208" s="193">
        <f>IF(N208="zákl. přenesená",J208,0)</f>
        <v>0</v>
      </c>
      <c r="BH208" s="193">
        <f>IF(N208="sníž. přenesená",J208,0)</f>
        <v>0</v>
      </c>
      <c r="BI208" s="193">
        <f>IF(N208="nulová",J208,0)</f>
        <v>0</v>
      </c>
      <c r="BJ208" s="19" t="s">
        <v>92</v>
      </c>
      <c r="BK208" s="193">
        <f>ROUND(I208*H208,2)</f>
        <v>0</v>
      </c>
      <c r="BL208" s="19" t="s">
        <v>301</v>
      </c>
      <c r="BM208" s="192" t="s">
        <v>5416</v>
      </c>
    </row>
    <row r="209" s="2" customFormat="1">
      <c r="A209" s="38"/>
      <c r="B209" s="39"/>
      <c r="C209" s="38"/>
      <c r="D209" s="194" t="s">
        <v>193</v>
      </c>
      <c r="E209" s="38"/>
      <c r="F209" s="195" t="s">
        <v>5415</v>
      </c>
      <c r="G209" s="38"/>
      <c r="H209" s="38"/>
      <c r="I209" s="196"/>
      <c r="J209" s="38"/>
      <c r="K209" s="38"/>
      <c r="L209" s="39"/>
      <c r="M209" s="197"/>
      <c r="N209" s="198"/>
      <c r="O209" s="77"/>
      <c r="P209" s="77"/>
      <c r="Q209" s="77"/>
      <c r="R209" s="77"/>
      <c r="S209" s="77"/>
      <c r="T209" s="7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T209" s="19" t="s">
        <v>193</v>
      </c>
      <c r="AU209" s="19" t="s">
        <v>92</v>
      </c>
    </row>
    <row r="210" s="2" customFormat="1" ht="16.5" customHeight="1">
      <c r="A210" s="38"/>
      <c r="B210" s="180"/>
      <c r="C210" s="209" t="s">
        <v>432</v>
      </c>
      <c r="D210" s="209" t="s">
        <v>240</v>
      </c>
      <c r="E210" s="210" t="s">
        <v>4554</v>
      </c>
      <c r="F210" s="211" t="s">
        <v>5417</v>
      </c>
      <c r="G210" s="212" t="s">
        <v>383</v>
      </c>
      <c r="H210" s="213">
        <v>49</v>
      </c>
      <c r="I210" s="214"/>
      <c r="J210" s="215">
        <f>ROUND(I210*H210,2)</f>
        <v>0</v>
      </c>
      <c r="K210" s="211" t="s">
        <v>1</v>
      </c>
      <c r="L210" s="216"/>
      <c r="M210" s="217" t="s">
        <v>1</v>
      </c>
      <c r="N210" s="218" t="s">
        <v>42</v>
      </c>
      <c r="O210" s="77"/>
      <c r="P210" s="190">
        <f>O210*H210</f>
        <v>0</v>
      </c>
      <c r="Q210" s="190">
        <v>0</v>
      </c>
      <c r="R210" s="190">
        <f>Q210*H210</f>
        <v>0</v>
      </c>
      <c r="S210" s="190">
        <v>0</v>
      </c>
      <c r="T210" s="191">
        <f>S210*H210</f>
        <v>0</v>
      </c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R210" s="192" t="s">
        <v>414</v>
      </c>
      <c r="AT210" s="192" t="s">
        <v>240</v>
      </c>
      <c r="AU210" s="192" t="s">
        <v>92</v>
      </c>
      <c r="AY210" s="19" t="s">
        <v>185</v>
      </c>
      <c r="BE210" s="193">
        <f>IF(N210="základní",J210,0)</f>
        <v>0</v>
      </c>
      <c r="BF210" s="193">
        <f>IF(N210="snížená",J210,0)</f>
        <v>0</v>
      </c>
      <c r="BG210" s="193">
        <f>IF(N210="zákl. přenesená",J210,0)</f>
        <v>0</v>
      </c>
      <c r="BH210" s="193">
        <f>IF(N210="sníž. přenesená",J210,0)</f>
        <v>0</v>
      </c>
      <c r="BI210" s="193">
        <f>IF(N210="nulová",J210,0)</f>
        <v>0</v>
      </c>
      <c r="BJ210" s="19" t="s">
        <v>92</v>
      </c>
      <c r="BK210" s="193">
        <f>ROUND(I210*H210,2)</f>
        <v>0</v>
      </c>
      <c r="BL210" s="19" t="s">
        <v>301</v>
      </c>
      <c r="BM210" s="192" t="s">
        <v>5418</v>
      </c>
    </row>
    <row r="211" s="2" customFormat="1">
      <c r="A211" s="38"/>
      <c r="B211" s="39"/>
      <c r="C211" s="38"/>
      <c r="D211" s="194" t="s">
        <v>193</v>
      </c>
      <c r="E211" s="38"/>
      <c r="F211" s="195" t="s">
        <v>5417</v>
      </c>
      <c r="G211" s="38"/>
      <c r="H211" s="38"/>
      <c r="I211" s="196"/>
      <c r="J211" s="38"/>
      <c r="K211" s="38"/>
      <c r="L211" s="39"/>
      <c r="M211" s="197"/>
      <c r="N211" s="198"/>
      <c r="O211" s="77"/>
      <c r="P211" s="77"/>
      <c r="Q211" s="77"/>
      <c r="R211" s="77"/>
      <c r="S211" s="77"/>
      <c r="T211" s="7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T211" s="19" t="s">
        <v>193</v>
      </c>
      <c r="AU211" s="19" t="s">
        <v>92</v>
      </c>
    </row>
    <row r="212" s="2" customFormat="1" ht="16.5" customHeight="1">
      <c r="A212" s="38"/>
      <c r="B212" s="180"/>
      <c r="C212" s="209" t="s">
        <v>438</v>
      </c>
      <c r="D212" s="209" t="s">
        <v>240</v>
      </c>
      <c r="E212" s="210" t="s">
        <v>4557</v>
      </c>
      <c r="F212" s="211" t="s">
        <v>5419</v>
      </c>
      <c r="G212" s="212" t="s">
        <v>383</v>
      </c>
      <c r="H212" s="213">
        <v>20</v>
      </c>
      <c r="I212" s="214"/>
      <c r="J212" s="215">
        <f>ROUND(I212*H212,2)</f>
        <v>0</v>
      </c>
      <c r="K212" s="211" t="s">
        <v>1</v>
      </c>
      <c r="L212" s="216"/>
      <c r="M212" s="217" t="s">
        <v>1</v>
      </c>
      <c r="N212" s="218" t="s">
        <v>42</v>
      </c>
      <c r="O212" s="77"/>
      <c r="P212" s="190">
        <f>O212*H212</f>
        <v>0</v>
      </c>
      <c r="Q212" s="190">
        <v>0</v>
      </c>
      <c r="R212" s="190">
        <f>Q212*H212</f>
        <v>0</v>
      </c>
      <c r="S212" s="190">
        <v>0</v>
      </c>
      <c r="T212" s="191">
        <f>S212*H212</f>
        <v>0</v>
      </c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R212" s="192" t="s">
        <v>414</v>
      </c>
      <c r="AT212" s="192" t="s">
        <v>240</v>
      </c>
      <c r="AU212" s="192" t="s">
        <v>92</v>
      </c>
      <c r="AY212" s="19" t="s">
        <v>185</v>
      </c>
      <c r="BE212" s="193">
        <f>IF(N212="základní",J212,0)</f>
        <v>0</v>
      </c>
      <c r="BF212" s="193">
        <f>IF(N212="snížená",J212,0)</f>
        <v>0</v>
      </c>
      <c r="BG212" s="193">
        <f>IF(N212="zákl. přenesená",J212,0)</f>
        <v>0</v>
      </c>
      <c r="BH212" s="193">
        <f>IF(N212="sníž. přenesená",J212,0)</f>
        <v>0</v>
      </c>
      <c r="BI212" s="193">
        <f>IF(N212="nulová",J212,0)</f>
        <v>0</v>
      </c>
      <c r="BJ212" s="19" t="s">
        <v>92</v>
      </c>
      <c r="BK212" s="193">
        <f>ROUND(I212*H212,2)</f>
        <v>0</v>
      </c>
      <c r="BL212" s="19" t="s">
        <v>301</v>
      </c>
      <c r="BM212" s="192" t="s">
        <v>5420</v>
      </c>
    </row>
    <row r="213" s="2" customFormat="1">
      <c r="A213" s="38"/>
      <c r="B213" s="39"/>
      <c r="C213" s="38"/>
      <c r="D213" s="194" t="s">
        <v>193</v>
      </c>
      <c r="E213" s="38"/>
      <c r="F213" s="195" t="s">
        <v>5419</v>
      </c>
      <c r="G213" s="38"/>
      <c r="H213" s="38"/>
      <c r="I213" s="196"/>
      <c r="J213" s="38"/>
      <c r="K213" s="38"/>
      <c r="L213" s="39"/>
      <c r="M213" s="197"/>
      <c r="N213" s="198"/>
      <c r="O213" s="77"/>
      <c r="P213" s="77"/>
      <c r="Q213" s="77"/>
      <c r="R213" s="77"/>
      <c r="S213" s="77"/>
      <c r="T213" s="7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T213" s="19" t="s">
        <v>193</v>
      </c>
      <c r="AU213" s="19" t="s">
        <v>92</v>
      </c>
    </row>
    <row r="214" s="2" customFormat="1" ht="16.5" customHeight="1">
      <c r="A214" s="38"/>
      <c r="B214" s="180"/>
      <c r="C214" s="209" t="s">
        <v>454</v>
      </c>
      <c r="D214" s="209" t="s">
        <v>240</v>
      </c>
      <c r="E214" s="210" t="s">
        <v>4560</v>
      </c>
      <c r="F214" s="211" t="s">
        <v>5421</v>
      </c>
      <c r="G214" s="212" t="s">
        <v>383</v>
      </c>
      <c r="H214" s="213">
        <v>4</v>
      </c>
      <c r="I214" s="214"/>
      <c r="J214" s="215">
        <f>ROUND(I214*H214,2)</f>
        <v>0</v>
      </c>
      <c r="K214" s="211" t="s">
        <v>1</v>
      </c>
      <c r="L214" s="216"/>
      <c r="M214" s="217" t="s">
        <v>1</v>
      </c>
      <c r="N214" s="218" t="s">
        <v>42</v>
      </c>
      <c r="O214" s="77"/>
      <c r="P214" s="190">
        <f>O214*H214</f>
        <v>0</v>
      </c>
      <c r="Q214" s="190">
        <v>0</v>
      </c>
      <c r="R214" s="190">
        <f>Q214*H214</f>
        <v>0</v>
      </c>
      <c r="S214" s="190">
        <v>0</v>
      </c>
      <c r="T214" s="191">
        <f>S214*H214</f>
        <v>0</v>
      </c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192" t="s">
        <v>414</v>
      </c>
      <c r="AT214" s="192" t="s">
        <v>240</v>
      </c>
      <c r="AU214" s="192" t="s">
        <v>92</v>
      </c>
      <c r="AY214" s="19" t="s">
        <v>185</v>
      </c>
      <c r="BE214" s="193">
        <f>IF(N214="základní",J214,0)</f>
        <v>0</v>
      </c>
      <c r="BF214" s="193">
        <f>IF(N214="snížená",J214,0)</f>
        <v>0</v>
      </c>
      <c r="BG214" s="193">
        <f>IF(N214="zákl. přenesená",J214,0)</f>
        <v>0</v>
      </c>
      <c r="BH214" s="193">
        <f>IF(N214="sníž. přenesená",J214,0)</f>
        <v>0</v>
      </c>
      <c r="BI214" s="193">
        <f>IF(N214="nulová",J214,0)</f>
        <v>0</v>
      </c>
      <c r="BJ214" s="19" t="s">
        <v>92</v>
      </c>
      <c r="BK214" s="193">
        <f>ROUND(I214*H214,2)</f>
        <v>0</v>
      </c>
      <c r="BL214" s="19" t="s">
        <v>301</v>
      </c>
      <c r="BM214" s="192" t="s">
        <v>5422</v>
      </c>
    </row>
    <row r="215" s="2" customFormat="1">
      <c r="A215" s="38"/>
      <c r="B215" s="39"/>
      <c r="C215" s="38"/>
      <c r="D215" s="194" t="s">
        <v>193</v>
      </c>
      <c r="E215" s="38"/>
      <c r="F215" s="195" t="s">
        <v>5421</v>
      </c>
      <c r="G215" s="38"/>
      <c r="H215" s="38"/>
      <c r="I215" s="196"/>
      <c r="J215" s="38"/>
      <c r="K215" s="38"/>
      <c r="L215" s="39"/>
      <c r="M215" s="197"/>
      <c r="N215" s="198"/>
      <c r="O215" s="77"/>
      <c r="P215" s="77"/>
      <c r="Q215" s="77"/>
      <c r="R215" s="77"/>
      <c r="S215" s="77"/>
      <c r="T215" s="7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T215" s="19" t="s">
        <v>193</v>
      </c>
      <c r="AU215" s="19" t="s">
        <v>92</v>
      </c>
    </row>
    <row r="216" s="2" customFormat="1" ht="16.5" customHeight="1">
      <c r="A216" s="38"/>
      <c r="B216" s="180"/>
      <c r="C216" s="209" t="s">
        <v>461</v>
      </c>
      <c r="D216" s="209" t="s">
        <v>240</v>
      </c>
      <c r="E216" s="210" t="s">
        <v>4615</v>
      </c>
      <c r="F216" s="211" t="s">
        <v>5421</v>
      </c>
      <c r="G216" s="212" t="s">
        <v>383</v>
      </c>
      <c r="H216" s="213">
        <v>12</v>
      </c>
      <c r="I216" s="214"/>
      <c r="J216" s="215">
        <f>ROUND(I216*H216,2)</f>
        <v>0</v>
      </c>
      <c r="K216" s="211" t="s">
        <v>1</v>
      </c>
      <c r="L216" s="216"/>
      <c r="M216" s="217" t="s">
        <v>1</v>
      </c>
      <c r="N216" s="218" t="s">
        <v>42</v>
      </c>
      <c r="O216" s="77"/>
      <c r="P216" s="190">
        <f>O216*H216</f>
        <v>0</v>
      </c>
      <c r="Q216" s="190">
        <v>0</v>
      </c>
      <c r="R216" s="190">
        <f>Q216*H216</f>
        <v>0</v>
      </c>
      <c r="S216" s="190">
        <v>0</v>
      </c>
      <c r="T216" s="191">
        <f>S216*H216</f>
        <v>0</v>
      </c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192" t="s">
        <v>414</v>
      </c>
      <c r="AT216" s="192" t="s">
        <v>240</v>
      </c>
      <c r="AU216" s="192" t="s">
        <v>92</v>
      </c>
      <c r="AY216" s="19" t="s">
        <v>185</v>
      </c>
      <c r="BE216" s="193">
        <f>IF(N216="základní",J216,0)</f>
        <v>0</v>
      </c>
      <c r="BF216" s="193">
        <f>IF(N216="snížená",J216,0)</f>
        <v>0</v>
      </c>
      <c r="BG216" s="193">
        <f>IF(N216="zákl. přenesená",J216,0)</f>
        <v>0</v>
      </c>
      <c r="BH216" s="193">
        <f>IF(N216="sníž. přenesená",J216,0)</f>
        <v>0</v>
      </c>
      <c r="BI216" s="193">
        <f>IF(N216="nulová",J216,0)</f>
        <v>0</v>
      </c>
      <c r="BJ216" s="19" t="s">
        <v>92</v>
      </c>
      <c r="BK216" s="193">
        <f>ROUND(I216*H216,2)</f>
        <v>0</v>
      </c>
      <c r="BL216" s="19" t="s">
        <v>301</v>
      </c>
      <c r="BM216" s="192" t="s">
        <v>5423</v>
      </c>
    </row>
    <row r="217" s="2" customFormat="1">
      <c r="A217" s="38"/>
      <c r="B217" s="39"/>
      <c r="C217" s="38"/>
      <c r="D217" s="194" t="s">
        <v>193</v>
      </c>
      <c r="E217" s="38"/>
      <c r="F217" s="195" t="s">
        <v>5421</v>
      </c>
      <c r="G217" s="38"/>
      <c r="H217" s="38"/>
      <c r="I217" s="196"/>
      <c r="J217" s="38"/>
      <c r="K217" s="38"/>
      <c r="L217" s="39"/>
      <c r="M217" s="197"/>
      <c r="N217" s="198"/>
      <c r="O217" s="77"/>
      <c r="P217" s="77"/>
      <c r="Q217" s="77"/>
      <c r="R217" s="77"/>
      <c r="S217" s="77"/>
      <c r="T217" s="7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T217" s="19" t="s">
        <v>193</v>
      </c>
      <c r="AU217" s="19" t="s">
        <v>92</v>
      </c>
    </row>
    <row r="218" s="2" customFormat="1" ht="16.5" customHeight="1">
      <c r="A218" s="38"/>
      <c r="B218" s="180"/>
      <c r="C218" s="209" t="s">
        <v>469</v>
      </c>
      <c r="D218" s="209" t="s">
        <v>240</v>
      </c>
      <c r="E218" s="210" t="s">
        <v>4621</v>
      </c>
      <c r="F218" s="211" t="s">
        <v>5424</v>
      </c>
      <c r="G218" s="212" t="s">
        <v>383</v>
      </c>
      <c r="H218" s="213">
        <v>25</v>
      </c>
      <c r="I218" s="214"/>
      <c r="J218" s="215">
        <f>ROUND(I218*H218,2)</f>
        <v>0</v>
      </c>
      <c r="K218" s="211" t="s">
        <v>1</v>
      </c>
      <c r="L218" s="216"/>
      <c r="M218" s="217" t="s">
        <v>1</v>
      </c>
      <c r="N218" s="218" t="s">
        <v>42</v>
      </c>
      <c r="O218" s="77"/>
      <c r="P218" s="190">
        <f>O218*H218</f>
        <v>0</v>
      </c>
      <c r="Q218" s="190">
        <v>0</v>
      </c>
      <c r="R218" s="190">
        <f>Q218*H218</f>
        <v>0</v>
      </c>
      <c r="S218" s="190">
        <v>0</v>
      </c>
      <c r="T218" s="191">
        <f>S218*H218</f>
        <v>0</v>
      </c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R218" s="192" t="s">
        <v>414</v>
      </c>
      <c r="AT218" s="192" t="s">
        <v>240</v>
      </c>
      <c r="AU218" s="192" t="s">
        <v>92</v>
      </c>
      <c r="AY218" s="19" t="s">
        <v>185</v>
      </c>
      <c r="BE218" s="193">
        <f>IF(N218="základní",J218,0)</f>
        <v>0</v>
      </c>
      <c r="BF218" s="193">
        <f>IF(N218="snížená",J218,0)</f>
        <v>0</v>
      </c>
      <c r="BG218" s="193">
        <f>IF(N218="zákl. přenesená",J218,0)</f>
        <v>0</v>
      </c>
      <c r="BH218" s="193">
        <f>IF(N218="sníž. přenesená",J218,0)</f>
        <v>0</v>
      </c>
      <c r="BI218" s="193">
        <f>IF(N218="nulová",J218,0)</f>
        <v>0</v>
      </c>
      <c r="BJ218" s="19" t="s">
        <v>92</v>
      </c>
      <c r="BK218" s="193">
        <f>ROUND(I218*H218,2)</f>
        <v>0</v>
      </c>
      <c r="BL218" s="19" t="s">
        <v>301</v>
      </c>
      <c r="BM218" s="192" t="s">
        <v>5425</v>
      </c>
    </row>
    <row r="219" s="2" customFormat="1">
      <c r="A219" s="38"/>
      <c r="B219" s="39"/>
      <c r="C219" s="38"/>
      <c r="D219" s="194" t="s">
        <v>193</v>
      </c>
      <c r="E219" s="38"/>
      <c r="F219" s="195" t="s">
        <v>5424</v>
      </c>
      <c r="G219" s="38"/>
      <c r="H219" s="38"/>
      <c r="I219" s="196"/>
      <c r="J219" s="38"/>
      <c r="K219" s="38"/>
      <c r="L219" s="39"/>
      <c r="M219" s="197"/>
      <c r="N219" s="198"/>
      <c r="O219" s="77"/>
      <c r="P219" s="77"/>
      <c r="Q219" s="77"/>
      <c r="R219" s="77"/>
      <c r="S219" s="77"/>
      <c r="T219" s="7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T219" s="19" t="s">
        <v>193</v>
      </c>
      <c r="AU219" s="19" t="s">
        <v>92</v>
      </c>
    </row>
    <row r="220" s="2" customFormat="1" ht="16.5" customHeight="1">
      <c r="A220" s="38"/>
      <c r="B220" s="180"/>
      <c r="C220" s="209" t="s">
        <v>476</v>
      </c>
      <c r="D220" s="209" t="s">
        <v>240</v>
      </c>
      <c r="E220" s="210" t="s">
        <v>4627</v>
      </c>
      <c r="F220" s="211" t="s">
        <v>5426</v>
      </c>
      <c r="G220" s="212" t="s">
        <v>383</v>
      </c>
      <c r="H220" s="213">
        <v>2</v>
      </c>
      <c r="I220" s="214"/>
      <c r="J220" s="215">
        <f>ROUND(I220*H220,2)</f>
        <v>0</v>
      </c>
      <c r="K220" s="211" t="s">
        <v>1</v>
      </c>
      <c r="L220" s="216"/>
      <c r="M220" s="217" t="s">
        <v>1</v>
      </c>
      <c r="N220" s="218" t="s">
        <v>42</v>
      </c>
      <c r="O220" s="77"/>
      <c r="P220" s="190">
        <f>O220*H220</f>
        <v>0</v>
      </c>
      <c r="Q220" s="190">
        <v>0</v>
      </c>
      <c r="R220" s="190">
        <f>Q220*H220</f>
        <v>0</v>
      </c>
      <c r="S220" s="190">
        <v>0</v>
      </c>
      <c r="T220" s="191">
        <f>S220*H220</f>
        <v>0</v>
      </c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192" t="s">
        <v>414</v>
      </c>
      <c r="AT220" s="192" t="s">
        <v>240</v>
      </c>
      <c r="AU220" s="192" t="s">
        <v>92</v>
      </c>
      <c r="AY220" s="19" t="s">
        <v>185</v>
      </c>
      <c r="BE220" s="193">
        <f>IF(N220="základní",J220,0)</f>
        <v>0</v>
      </c>
      <c r="BF220" s="193">
        <f>IF(N220="snížená",J220,0)</f>
        <v>0</v>
      </c>
      <c r="BG220" s="193">
        <f>IF(N220="zákl. přenesená",J220,0)</f>
        <v>0</v>
      </c>
      <c r="BH220" s="193">
        <f>IF(N220="sníž. přenesená",J220,0)</f>
        <v>0</v>
      </c>
      <c r="BI220" s="193">
        <f>IF(N220="nulová",J220,0)</f>
        <v>0</v>
      </c>
      <c r="BJ220" s="19" t="s">
        <v>92</v>
      </c>
      <c r="BK220" s="193">
        <f>ROUND(I220*H220,2)</f>
        <v>0</v>
      </c>
      <c r="BL220" s="19" t="s">
        <v>301</v>
      </c>
      <c r="BM220" s="192" t="s">
        <v>5427</v>
      </c>
    </row>
    <row r="221" s="2" customFormat="1">
      <c r="A221" s="38"/>
      <c r="B221" s="39"/>
      <c r="C221" s="38"/>
      <c r="D221" s="194" t="s">
        <v>193</v>
      </c>
      <c r="E221" s="38"/>
      <c r="F221" s="195" t="s">
        <v>5426</v>
      </c>
      <c r="G221" s="38"/>
      <c r="H221" s="38"/>
      <c r="I221" s="196"/>
      <c r="J221" s="38"/>
      <c r="K221" s="38"/>
      <c r="L221" s="39"/>
      <c r="M221" s="197"/>
      <c r="N221" s="198"/>
      <c r="O221" s="77"/>
      <c r="P221" s="77"/>
      <c r="Q221" s="77"/>
      <c r="R221" s="77"/>
      <c r="S221" s="77"/>
      <c r="T221" s="7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T221" s="19" t="s">
        <v>193</v>
      </c>
      <c r="AU221" s="19" t="s">
        <v>92</v>
      </c>
    </row>
    <row r="222" s="2" customFormat="1" ht="16.5" customHeight="1">
      <c r="A222" s="38"/>
      <c r="B222" s="180"/>
      <c r="C222" s="209" t="s">
        <v>486</v>
      </c>
      <c r="D222" s="209" t="s">
        <v>240</v>
      </c>
      <c r="E222" s="210" t="s">
        <v>4585</v>
      </c>
      <c r="F222" s="211" t="s">
        <v>5428</v>
      </c>
      <c r="G222" s="212" t="s">
        <v>383</v>
      </c>
      <c r="H222" s="213">
        <v>4</v>
      </c>
      <c r="I222" s="214"/>
      <c r="J222" s="215">
        <f>ROUND(I222*H222,2)</f>
        <v>0</v>
      </c>
      <c r="K222" s="211" t="s">
        <v>1</v>
      </c>
      <c r="L222" s="216"/>
      <c r="M222" s="217" t="s">
        <v>1</v>
      </c>
      <c r="N222" s="218" t="s">
        <v>42</v>
      </c>
      <c r="O222" s="77"/>
      <c r="P222" s="190">
        <f>O222*H222</f>
        <v>0</v>
      </c>
      <c r="Q222" s="190">
        <v>0</v>
      </c>
      <c r="R222" s="190">
        <f>Q222*H222</f>
        <v>0</v>
      </c>
      <c r="S222" s="190">
        <v>0</v>
      </c>
      <c r="T222" s="191">
        <f>S222*H222</f>
        <v>0</v>
      </c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R222" s="192" t="s">
        <v>414</v>
      </c>
      <c r="AT222" s="192" t="s">
        <v>240</v>
      </c>
      <c r="AU222" s="192" t="s">
        <v>92</v>
      </c>
      <c r="AY222" s="19" t="s">
        <v>185</v>
      </c>
      <c r="BE222" s="193">
        <f>IF(N222="základní",J222,0)</f>
        <v>0</v>
      </c>
      <c r="BF222" s="193">
        <f>IF(N222="snížená",J222,0)</f>
        <v>0</v>
      </c>
      <c r="BG222" s="193">
        <f>IF(N222="zákl. přenesená",J222,0)</f>
        <v>0</v>
      </c>
      <c r="BH222" s="193">
        <f>IF(N222="sníž. přenesená",J222,0)</f>
        <v>0</v>
      </c>
      <c r="BI222" s="193">
        <f>IF(N222="nulová",J222,0)</f>
        <v>0</v>
      </c>
      <c r="BJ222" s="19" t="s">
        <v>92</v>
      </c>
      <c r="BK222" s="193">
        <f>ROUND(I222*H222,2)</f>
        <v>0</v>
      </c>
      <c r="BL222" s="19" t="s">
        <v>301</v>
      </c>
      <c r="BM222" s="192" t="s">
        <v>5429</v>
      </c>
    </row>
    <row r="223" s="2" customFormat="1">
      <c r="A223" s="38"/>
      <c r="B223" s="39"/>
      <c r="C223" s="38"/>
      <c r="D223" s="194" t="s">
        <v>193</v>
      </c>
      <c r="E223" s="38"/>
      <c r="F223" s="195" t="s">
        <v>5428</v>
      </c>
      <c r="G223" s="38"/>
      <c r="H223" s="38"/>
      <c r="I223" s="196"/>
      <c r="J223" s="38"/>
      <c r="K223" s="38"/>
      <c r="L223" s="39"/>
      <c r="M223" s="197"/>
      <c r="N223" s="198"/>
      <c r="O223" s="77"/>
      <c r="P223" s="77"/>
      <c r="Q223" s="77"/>
      <c r="R223" s="77"/>
      <c r="S223" s="77"/>
      <c r="T223" s="7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T223" s="19" t="s">
        <v>193</v>
      </c>
      <c r="AU223" s="19" t="s">
        <v>92</v>
      </c>
    </row>
    <row r="224" s="2" customFormat="1" ht="16.5" customHeight="1">
      <c r="A224" s="38"/>
      <c r="B224" s="180"/>
      <c r="C224" s="209" t="s">
        <v>492</v>
      </c>
      <c r="D224" s="209" t="s">
        <v>240</v>
      </c>
      <c r="E224" s="210" t="s">
        <v>4588</v>
      </c>
      <c r="F224" s="211" t="s">
        <v>5430</v>
      </c>
      <c r="G224" s="212" t="s">
        <v>383</v>
      </c>
      <c r="H224" s="213">
        <v>8</v>
      </c>
      <c r="I224" s="214"/>
      <c r="J224" s="215">
        <f>ROUND(I224*H224,2)</f>
        <v>0</v>
      </c>
      <c r="K224" s="211" t="s">
        <v>1</v>
      </c>
      <c r="L224" s="216"/>
      <c r="M224" s="217" t="s">
        <v>1</v>
      </c>
      <c r="N224" s="218" t="s">
        <v>42</v>
      </c>
      <c r="O224" s="77"/>
      <c r="P224" s="190">
        <f>O224*H224</f>
        <v>0</v>
      </c>
      <c r="Q224" s="190">
        <v>0</v>
      </c>
      <c r="R224" s="190">
        <f>Q224*H224</f>
        <v>0</v>
      </c>
      <c r="S224" s="190">
        <v>0</v>
      </c>
      <c r="T224" s="191">
        <f>S224*H224</f>
        <v>0</v>
      </c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192" t="s">
        <v>414</v>
      </c>
      <c r="AT224" s="192" t="s">
        <v>240</v>
      </c>
      <c r="AU224" s="192" t="s">
        <v>92</v>
      </c>
      <c r="AY224" s="19" t="s">
        <v>185</v>
      </c>
      <c r="BE224" s="193">
        <f>IF(N224="základní",J224,0)</f>
        <v>0</v>
      </c>
      <c r="BF224" s="193">
        <f>IF(N224="snížená",J224,0)</f>
        <v>0</v>
      </c>
      <c r="BG224" s="193">
        <f>IF(N224="zákl. přenesená",J224,0)</f>
        <v>0</v>
      </c>
      <c r="BH224" s="193">
        <f>IF(N224="sníž. přenesená",J224,0)</f>
        <v>0</v>
      </c>
      <c r="BI224" s="193">
        <f>IF(N224="nulová",J224,0)</f>
        <v>0</v>
      </c>
      <c r="BJ224" s="19" t="s">
        <v>92</v>
      </c>
      <c r="BK224" s="193">
        <f>ROUND(I224*H224,2)</f>
        <v>0</v>
      </c>
      <c r="BL224" s="19" t="s">
        <v>301</v>
      </c>
      <c r="BM224" s="192" t="s">
        <v>5431</v>
      </c>
    </row>
    <row r="225" s="2" customFormat="1">
      <c r="A225" s="38"/>
      <c r="B225" s="39"/>
      <c r="C225" s="38"/>
      <c r="D225" s="194" t="s">
        <v>193</v>
      </c>
      <c r="E225" s="38"/>
      <c r="F225" s="195" t="s">
        <v>5430</v>
      </c>
      <c r="G225" s="38"/>
      <c r="H225" s="38"/>
      <c r="I225" s="196"/>
      <c r="J225" s="38"/>
      <c r="K225" s="38"/>
      <c r="L225" s="39"/>
      <c r="M225" s="197"/>
      <c r="N225" s="198"/>
      <c r="O225" s="77"/>
      <c r="P225" s="77"/>
      <c r="Q225" s="77"/>
      <c r="R225" s="77"/>
      <c r="S225" s="77"/>
      <c r="T225" s="7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T225" s="19" t="s">
        <v>193</v>
      </c>
      <c r="AU225" s="19" t="s">
        <v>92</v>
      </c>
    </row>
    <row r="226" s="2" customFormat="1" ht="24.15" customHeight="1">
      <c r="A226" s="38"/>
      <c r="B226" s="180"/>
      <c r="C226" s="181" t="s">
        <v>498</v>
      </c>
      <c r="D226" s="181" t="s">
        <v>187</v>
      </c>
      <c r="E226" s="182" t="s">
        <v>5117</v>
      </c>
      <c r="F226" s="183" t="s">
        <v>5118</v>
      </c>
      <c r="G226" s="184" t="s">
        <v>383</v>
      </c>
      <c r="H226" s="185">
        <v>1</v>
      </c>
      <c r="I226" s="186"/>
      <c r="J226" s="187">
        <f>ROUND(I226*H226,2)</f>
        <v>0</v>
      </c>
      <c r="K226" s="183" t="s">
        <v>1</v>
      </c>
      <c r="L226" s="39"/>
      <c r="M226" s="188" t="s">
        <v>1</v>
      </c>
      <c r="N226" s="189" t="s">
        <v>42</v>
      </c>
      <c r="O226" s="77"/>
      <c r="P226" s="190">
        <f>O226*H226</f>
        <v>0</v>
      </c>
      <c r="Q226" s="190">
        <v>0</v>
      </c>
      <c r="R226" s="190">
        <f>Q226*H226</f>
        <v>0</v>
      </c>
      <c r="S226" s="190">
        <v>0</v>
      </c>
      <c r="T226" s="191">
        <f>S226*H226</f>
        <v>0</v>
      </c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R226" s="192" t="s">
        <v>301</v>
      </c>
      <c r="AT226" s="192" t="s">
        <v>187</v>
      </c>
      <c r="AU226" s="192" t="s">
        <v>92</v>
      </c>
      <c r="AY226" s="19" t="s">
        <v>185</v>
      </c>
      <c r="BE226" s="193">
        <f>IF(N226="základní",J226,0)</f>
        <v>0</v>
      </c>
      <c r="BF226" s="193">
        <f>IF(N226="snížená",J226,0)</f>
        <v>0</v>
      </c>
      <c r="BG226" s="193">
        <f>IF(N226="zákl. přenesená",J226,0)</f>
        <v>0</v>
      </c>
      <c r="BH226" s="193">
        <f>IF(N226="sníž. přenesená",J226,0)</f>
        <v>0</v>
      </c>
      <c r="BI226" s="193">
        <f>IF(N226="nulová",J226,0)</f>
        <v>0</v>
      </c>
      <c r="BJ226" s="19" t="s">
        <v>92</v>
      </c>
      <c r="BK226" s="193">
        <f>ROUND(I226*H226,2)</f>
        <v>0</v>
      </c>
      <c r="BL226" s="19" t="s">
        <v>301</v>
      </c>
      <c r="BM226" s="192" t="s">
        <v>5432</v>
      </c>
    </row>
    <row r="227" s="2" customFormat="1">
      <c r="A227" s="38"/>
      <c r="B227" s="39"/>
      <c r="C227" s="38"/>
      <c r="D227" s="194" t="s">
        <v>193</v>
      </c>
      <c r="E227" s="38"/>
      <c r="F227" s="195" t="s">
        <v>5118</v>
      </c>
      <c r="G227" s="38"/>
      <c r="H227" s="38"/>
      <c r="I227" s="196"/>
      <c r="J227" s="38"/>
      <c r="K227" s="38"/>
      <c r="L227" s="39"/>
      <c r="M227" s="197"/>
      <c r="N227" s="198"/>
      <c r="O227" s="77"/>
      <c r="P227" s="77"/>
      <c r="Q227" s="77"/>
      <c r="R227" s="77"/>
      <c r="S227" s="77"/>
      <c r="T227" s="7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T227" s="19" t="s">
        <v>193</v>
      </c>
      <c r="AU227" s="19" t="s">
        <v>92</v>
      </c>
    </row>
    <row r="228" s="2" customFormat="1" ht="24.15" customHeight="1">
      <c r="A228" s="38"/>
      <c r="B228" s="180"/>
      <c r="C228" s="181" t="s">
        <v>514</v>
      </c>
      <c r="D228" s="181" t="s">
        <v>187</v>
      </c>
      <c r="E228" s="182" t="s">
        <v>5120</v>
      </c>
      <c r="F228" s="183" t="s">
        <v>5121</v>
      </c>
      <c r="G228" s="184" t="s">
        <v>383</v>
      </c>
      <c r="H228" s="185">
        <v>2</v>
      </c>
      <c r="I228" s="186"/>
      <c r="J228" s="187">
        <f>ROUND(I228*H228,2)</f>
        <v>0</v>
      </c>
      <c r="K228" s="183" t="s">
        <v>1</v>
      </c>
      <c r="L228" s="39"/>
      <c r="M228" s="188" t="s">
        <v>1</v>
      </c>
      <c r="N228" s="189" t="s">
        <v>42</v>
      </c>
      <c r="O228" s="77"/>
      <c r="P228" s="190">
        <f>O228*H228</f>
        <v>0</v>
      </c>
      <c r="Q228" s="190">
        <v>0</v>
      </c>
      <c r="R228" s="190">
        <f>Q228*H228</f>
        <v>0</v>
      </c>
      <c r="S228" s="190">
        <v>0</v>
      </c>
      <c r="T228" s="191">
        <f>S228*H228</f>
        <v>0</v>
      </c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R228" s="192" t="s">
        <v>301</v>
      </c>
      <c r="AT228" s="192" t="s">
        <v>187</v>
      </c>
      <c r="AU228" s="192" t="s">
        <v>92</v>
      </c>
      <c r="AY228" s="19" t="s">
        <v>185</v>
      </c>
      <c r="BE228" s="193">
        <f>IF(N228="základní",J228,0)</f>
        <v>0</v>
      </c>
      <c r="BF228" s="193">
        <f>IF(N228="snížená",J228,0)</f>
        <v>0</v>
      </c>
      <c r="BG228" s="193">
        <f>IF(N228="zákl. přenesená",J228,0)</f>
        <v>0</v>
      </c>
      <c r="BH228" s="193">
        <f>IF(N228="sníž. přenesená",J228,0)</f>
        <v>0</v>
      </c>
      <c r="BI228" s="193">
        <f>IF(N228="nulová",J228,0)</f>
        <v>0</v>
      </c>
      <c r="BJ228" s="19" t="s">
        <v>92</v>
      </c>
      <c r="BK228" s="193">
        <f>ROUND(I228*H228,2)</f>
        <v>0</v>
      </c>
      <c r="BL228" s="19" t="s">
        <v>301</v>
      </c>
      <c r="BM228" s="192" t="s">
        <v>5433</v>
      </c>
    </row>
    <row r="229" s="2" customFormat="1">
      <c r="A229" s="38"/>
      <c r="B229" s="39"/>
      <c r="C229" s="38"/>
      <c r="D229" s="194" t="s">
        <v>193</v>
      </c>
      <c r="E229" s="38"/>
      <c r="F229" s="195" t="s">
        <v>5121</v>
      </c>
      <c r="G229" s="38"/>
      <c r="H229" s="38"/>
      <c r="I229" s="196"/>
      <c r="J229" s="38"/>
      <c r="K229" s="38"/>
      <c r="L229" s="39"/>
      <c r="M229" s="197"/>
      <c r="N229" s="198"/>
      <c r="O229" s="77"/>
      <c r="P229" s="77"/>
      <c r="Q229" s="77"/>
      <c r="R229" s="77"/>
      <c r="S229" s="77"/>
      <c r="T229" s="7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T229" s="19" t="s">
        <v>193</v>
      </c>
      <c r="AU229" s="19" t="s">
        <v>92</v>
      </c>
    </row>
    <row r="230" s="12" customFormat="1" ht="22.8" customHeight="1">
      <c r="A230" s="12"/>
      <c r="B230" s="167"/>
      <c r="C230" s="12"/>
      <c r="D230" s="168" t="s">
        <v>75</v>
      </c>
      <c r="E230" s="178" t="s">
        <v>5123</v>
      </c>
      <c r="F230" s="178" t="s">
        <v>5124</v>
      </c>
      <c r="G230" s="12"/>
      <c r="H230" s="12"/>
      <c r="I230" s="170"/>
      <c r="J230" s="179">
        <f>BK230</f>
        <v>0</v>
      </c>
      <c r="K230" s="12"/>
      <c r="L230" s="167"/>
      <c r="M230" s="172"/>
      <c r="N230" s="173"/>
      <c r="O230" s="173"/>
      <c r="P230" s="174">
        <f>SUM(P231:P234)</f>
        <v>0</v>
      </c>
      <c r="Q230" s="173"/>
      <c r="R230" s="174">
        <f>SUM(R231:R234)</f>
        <v>0.002</v>
      </c>
      <c r="S230" s="173"/>
      <c r="T230" s="175">
        <f>SUM(T231:T234)</f>
        <v>0</v>
      </c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R230" s="168" t="s">
        <v>92</v>
      </c>
      <c r="AT230" s="176" t="s">
        <v>75</v>
      </c>
      <c r="AU230" s="176" t="s">
        <v>84</v>
      </c>
      <c r="AY230" s="168" t="s">
        <v>185</v>
      </c>
      <c r="BK230" s="177">
        <f>SUM(BK231:BK234)</f>
        <v>0</v>
      </c>
    </row>
    <row r="231" s="2" customFormat="1" ht="24.15" customHeight="1">
      <c r="A231" s="38"/>
      <c r="B231" s="180"/>
      <c r="C231" s="181" t="s">
        <v>524</v>
      </c>
      <c r="D231" s="181" t="s">
        <v>187</v>
      </c>
      <c r="E231" s="182" t="s">
        <v>5137</v>
      </c>
      <c r="F231" s="183" t="s">
        <v>5138</v>
      </c>
      <c r="G231" s="184" t="s">
        <v>584</v>
      </c>
      <c r="H231" s="185">
        <v>40</v>
      </c>
      <c r="I231" s="186"/>
      <c r="J231" s="187">
        <f>ROUND(I231*H231,2)</f>
        <v>0</v>
      </c>
      <c r="K231" s="183" t="s">
        <v>1</v>
      </c>
      <c r="L231" s="39"/>
      <c r="M231" s="188" t="s">
        <v>1</v>
      </c>
      <c r="N231" s="189" t="s">
        <v>42</v>
      </c>
      <c r="O231" s="77"/>
      <c r="P231" s="190">
        <f>O231*H231</f>
        <v>0</v>
      </c>
      <c r="Q231" s="190">
        <v>0</v>
      </c>
      <c r="R231" s="190">
        <f>Q231*H231</f>
        <v>0</v>
      </c>
      <c r="S231" s="190">
        <v>0</v>
      </c>
      <c r="T231" s="191">
        <f>S231*H231</f>
        <v>0</v>
      </c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R231" s="192" t="s">
        <v>301</v>
      </c>
      <c r="AT231" s="192" t="s">
        <v>187</v>
      </c>
      <c r="AU231" s="192" t="s">
        <v>92</v>
      </c>
      <c r="AY231" s="19" t="s">
        <v>185</v>
      </c>
      <c r="BE231" s="193">
        <f>IF(N231="základní",J231,0)</f>
        <v>0</v>
      </c>
      <c r="BF231" s="193">
        <f>IF(N231="snížená",J231,0)</f>
        <v>0</v>
      </c>
      <c r="BG231" s="193">
        <f>IF(N231="zákl. přenesená",J231,0)</f>
        <v>0</v>
      </c>
      <c r="BH231" s="193">
        <f>IF(N231="sníž. přenesená",J231,0)</f>
        <v>0</v>
      </c>
      <c r="BI231" s="193">
        <f>IF(N231="nulová",J231,0)</f>
        <v>0</v>
      </c>
      <c r="BJ231" s="19" t="s">
        <v>92</v>
      </c>
      <c r="BK231" s="193">
        <f>ROUND(I231*H231,2)</f>
        <v>0</v>
      </c>
      <c r="BL231" s="19" t="s">
        <v>301</v>
      </c>
      <c r="BM231" s="192" t="s">
        <v>5434</v>
      </c>
    </row>
    <row r="232" s="2" customFormat="1">
      <c r="A232" s="38"/>
      <c r="B232" s="39"/>
      <c r="C232" s="38"/>
      <c r="D232" s="194" t="s">
        <v>193</v>
      </c>
      <c r="E232" s="38"/>
      <c r="F232" s="195" t="s">
        <v>5138</v>
      </c>
      <c r="G232" s="38"/>
      <c r="H232" s="38"/>
      <c r="I232" s="196"/>
      <c r="J232" s="38"/>
      <c r="K232" s="38"/>
      <c r="L232" s="39"/>
      <c r="M232" s="197"/>
      <c r="N232" s="198"/>
      <c r="O232" s="77"/>
      <c r="P232" s="77"/>
      <c r="Q232" s="77"/>
      <c r="R232" s="77"/>
      <c r="S232" s="77"/>
      <c r="T232" s="7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T232" s="19" t="s">
        <v>193</v>
      </c>
      <c r="AU232" s="19" t="s">
        <v>92</v>
      </c>
    </row>
    <row r="233" s="2" customFormat="1" ht="24.15" customHeight="1">
      <c r="A233" s="38"/>
      <c r="B233" s="180"/>
      <c r="C233" s="209" t="s">
        <v>529</v>
      </c>
      <c r="D233" s="209" t="s">
        <v>240</v>
      </c>
      <c r="E233" s="210" t="s">
        <v>5140</v>
      </c>
      <c r="F233" s="211" t="s">
        <v>5141</v>
      </c>
      <c r="G233" s="212" t="s">
        <v>584</v>
      </c>
      <c r="H233" s="213">
        <v>40</v>
      </c>
      <c r="I233" s="214"/>
      <c r="J233" s="215">
        <f>ROUND(I233*H233,2)</f>
        <v>0</v>
      </c>
      <c r="K233" s="211" t="s">
        <v>1</v>
      </c>
      <c r="L233" s="216"/>
      <c r="M233" s="217" t="s">
        <v>1</v>
      </c>
      <c r="N233" s="218" t="s">
        <v>42</v>
      </c>
      <c r="O233" s="77"/>
      <c r="P233" s="190">
        <f>O233*H233</f>
        <v>0</v>
      </c>
      <c r="Q233" s="190">
        <v>5.0000000000000002E-05</v>
      </c>
      <c r="R233" s="190">
        <f>Q233*H233</f>
        <v>0.002</v>
      </c>
      <c r="S233" s="190">
        <v>0</v>
      </c>
      <c r="T233" s="191">
        <f>S233*H233</f>
        <v>0</v>
      </c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R233" s="192" t="s">
        <v>414</v>
      </c>
      <c r="AT233" s="192" t="s">
        <v>240</v>
      </c>
      <c r="AU233" s="192" t="s">
        <v>92</v>
      </c>
      <c r="AY233" s="19" t="s">
        <v>185</v>
      </c>
      <c r="BE233" s="193">
        <f>IF(N233="základní",J233,0)</f>
        <v>0</v>
      </c>
      <c r="BF233" s="193">
        <f>IF(N233="snížená",J233,0)</f>
        <v>0</v>
      </c>
      <c r="BG233" s="193">
        <f>IF(N233="zákl. přenesená",J233,0)</f>
        <v>0</v>
      </c>
      <c r="BH233" s="193">
        <f>IF(N233="sníž. přenesená",J233,0)</f>
        <v>0</v>
      </c>
      <c r="BI233" s="193">
        <f>IF(N233="nulová",J233,0)</f>
        <v>0</v>
      </c>
      <c r="BJ233" s="19" t="s">
        <v>92</v>
      </c>
      <c r="BK233" s="193">
        <f>ROUND(I233*H233,2)</f>
        <v>0</v>
      </c>
      <c r="BL233" s="19" t="s">
        <v>301</v>
      </c>
      <c r="BM233" s="192" t="s">
        <v>5435</v>
      </c>
    </row>
    <row r="234" s="2" customFormat="1">
      <c r="A234" s="38"/>
      <c r="B234" s="39"/>
      <c r="C234" s="38"/>
      <c r="D234" s="194" t="s">
        <v>193</v>
      </c>
      <c r="E234" s="38"/>
      <c r="F234" s="195" t="s">
        <v>5141</v>
      </c>
      <c r="G234" s="38"/>
      <c r="H234" s="38"/>
      <c r="I234" s="196"/>
      <c r="J234" s="38"/>
      <c r="K234" s="38"/>
      <c r="L234" s="39"/>
      <c r="M234" s="197"/>
      <c r="N234" s="198"/>
      <c r="O234" s="77"/>
      <c r="P234" s="77"/>
      <c r="Q234" s="77"/>
      <c r="R234" s="77"/>
      <c r="S234" s="77"/>
      <c r="T234" s="7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T234" s="19" t="s">
        <v>193</v>
      </c>
      <c r="AU234" s="19" t="s">
        <v>92</v>
      </c>
    </row>
    <row r="235" s="12" customFormat="1" ht="25.92" customHeight="1">
      <c r="A235" s="12"/>
      <c r="B235" s="167"/>
      <c r="C235" s="12"/>
      <c r="D235" s="168" t="s">
        <v>75</v>
      </c>
      <c r="E235" s="169" t="s">
        <v>240</v>
      </c>
      <c r="F235" s="169" t="s">
        <v>5144</v>
      </c>
      <c r="G235" s="12"/>
      <c r="H235" s="12"/>
      <c r="I235" s="170"/>
      <c r="J235" s="171">
        <f>BK235</f>
        <v>0</v>
      </c>
      <c r="K235" s="12"/>
      <c r="L235" s="167"/>
      <c r="M235" s="172"/>
      <c r="N235" s="173"/>
      <c r="O235" s="173"/>
      <c r="P235" s="174">
        <f>P236</f>
        <v>0</v>
      </c>
      <c r="Q235" s="173"/>
      <c r="R235" s="174">
        <f>R236</f>
        <v>0.016</v>
      </c>
      <c r="S235" s="173"/>
      <c r="T235" s="175">
        <f>T236</f>
        <v>0</v>
      </c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R235" s="168" t="s">
        <v>111</v>
      </c>
      <c r="AT235" s="176" t="s">
        <v>75</v>
      </c>
      <c r="AU235" s="176" t="s">
        <v>76</v>
      </c>
      <c r="AY235" s="168" t="s">
        <v>185</v>
      </c>
      <c r="BK235" s="177">
        <f>BK236</f>
        <v>0</v>
      </c>
    </row>
    <row r="236" s="12" customFormat="1" ht="22.8" customHeight="1">
      <c r="A236" s="12"/>
      <c r="B236" s="167"/>
      <c r="C236" s="12"/>
      <c r="D236" s="168" t="s">
        <v>75</v>
      </c>
      <c r="E236" s="178" t="s">
        <v>5145</v>
      </c>
      <c r="F236" s="178" t="s">
        <v>5146</v>
      </c>
      <c r="G236" s="12"/>
      <c r="H236" s="12"/>
      <c r="I236" s="170"/>
      <c r="J236" s="179">
        <f>BK236</f>
        <v>0</v>
      </c>
      <c r="K236" s="12"/>
      <c r="L236" s="167"/>
      <c r="M236" s="172"/>
      <c r="N236" s="173"/>
      <c r="O236" s="173"/>
      <c r="P236" s="174">
        <f>SUM(P237:P240)</f>
        <v>0</v>
      </c>
      <c r="Q236" s="173"/>
      <c r="R236" s="174">
        <f>SUM(R237:R240)</f>
        <v>0.016</v>
      </c>
      <c r="S236" s="173"/>
      <c r="T236" s="175">
        <f>SUM(T237:T240)</f>
        <v>0</v>
      </c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R236" s="168" t="s">
        <v>111</v>
      </c>
      <c r="AT236" s="176" t="s">
        <v>75</v>
      </c>
      <c r="AU236" s="176" t="s">
        <v>84</v>
      </c>
      <c r="AY236" s="168" t="s">
        <v>185</v>
      </c>
      <c r="BK236" s="177">
        <f>SUM(BK237:BK240)</f>
        <v>0</v>
      </c>
    </row>
    <row r="237" s="2" customFormat="1" ht="37.8" customHeight="1">
      <c r="A237" s="38"/>
      <c r="B237" s="180"/>
      <c r="C237" s="181" t="s">
        <v>534</v>
      </c>
      <c r="D237" s="181" t="s">
        <v>187</v>
      </c>
      <c r="E237" s="182" t="s">
        <v>5147</v>
      </c>
      <c r="F237" s="183" t="s">
        <v>5148</v>
      </c>
      <c r="G237" s="184" t="s">
        <v>584</v>
      </c>
      <c r="H237" s="185">
        <v>320</v>
      </c>
      <c r="I237" s="186"/>
      <c r="J237" s="187">
        <f>ROUND(I237*H237,2)</f>
        <v>0</v>
      </c>
      <c r="K237" s="183" t="s">
        <v>1</v>
      </c>
      <c r="L237" s="39"/>
      <c r="M237" s="188" t="s">
        <v>1</v>
      </c>
      <c r="N237" s="189" t="s">
        <v>42</v>
      </c>
      <c r="O237" s="77"/>
      <c r="P237" s="190">
        <f>O237*H237</f>
        <v>0</v>
      </c>
      <c r="Q237" s="190">
        <v>0</v>
      </c>
      <c r="R237" s="190">
        <f>Q237*H237</f>
        <v>0</v>
      </c>
      <c r="S237" s="190">
        <v>0</v>
      </c>
      <c r="T237" s="191">
        <f>S237*H237</f>
        <v>0</v>
      </c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R237" s="192" t="s">
        <v>638</v>
      </c>
      <c r="AT237" s="192" t="s">
        <v>187</v>
      </c>
      <c r="AU237" s="192" t="s">
        <v>92</v>
      </c>
      <c r="AY237" s="19" t="s">
        <v>185</v>
      </c>
      <c r="BE237" s="193">
        <f>IF(N237="základní",J237,0)</f>
        <v>0</v>
      </c>
      <c r="BF237" s="193">
        <f>IF(N237="snížená",J237,0)</f>
        <v>0</v>
      </c>
      <c r="BG237" s="193">
        <f>IF(N237="zákl. přenesená",J237,0)</f>
        <v>0</v>
      </c>
      <c r="BH237" s="193">
        <f>IF(N237="sníž. přenesená",J237,0)</f>
        <v>0</v>
      </c>
      <c r="BI237" s="193">
        <f>IF(N237="nulová",J237,0)</f>
        <v>0</v>
      </c>
      <c r="BJ237" s="19" t="s">
        <v>92</v>
      </c>
      <c r="BK237" s="193">
        <f>ROUND(I237*H237,2)</f>
        <v>0</v>
      </c>
      <c r="BL237" s="19" t="s">
        <v>638</v>
      </c>
      <c r="BM237" s="192" t="s">
        <v>5436</v>
      </c>
    </row>
    <row r="238" s="2" customFormat="1">
      <c r="A238" s="38"/>
      <c r="B238" s="39"/>
      <c r="C238" s="38"/>
      <c r="D238" s="194" t="s">
        <v>193</v>
      </c>
      <c r="E238" s="38"/>
      <c r="F238" s="195" t="s">
        <v>5148</v>
      </c>
      <c r="G238" s="38"/>
      <c r="H238" s="38"/>
      <c r="I238" s="196"/>
      <c r="J238" s="38"/>
      <c r="K238" s="38"/>
      <c r="L238" s="39"/>
      <c r="M238" s="197"/>
      <c r="N238" s="198"/>
      <c r="O238" s="77"/>
      <c r="P238" s="77"/>
      <c r="Q238" s="77"/>
      <c r="R238" s="77"/>
      <c r="S238" s="77"/>
      <c r="T238" s="7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T238" s="19" t="s">
        <v>193</v>
      </c>
      <c r="AU238" s="19" t="s">
        <v>92</v>
      </c>
    </row>
    <row r="239" s="2" customFormat="1" ht="24.15" customHeight="1">
      <c r="A239" s="38"/>
      <c r="B239" s="180"/>
      <c r="C239" s="209" t="s">
        <v>540</v>
      </c>
      <c r="D239" s="209" t="s">
        <v>240</v>
      </c>
      <c r="E239" s="210" t="s">
        <v>5151</v>
      </c>
      <c r="F239" s="211" t="s">
        <v>5152</v>
      </c>
      <c r="G239" s="212" t="s">
        <v>584</v>
      </c>
      <c r="H239" s="213">
        <v>320</v>
      </c>
      <c r="I239" s="214"/>
      <c r="J239" s="215">
        <f>ROUND(I239*H239,2)</f>
        <v>0</v>
      </c>
      <c r="K239" s="211" t="s">
        <v>1</v>
      </c>
      <c r="L239" s="216"/>
      <c r="M239" s="217" t="s">
        <v>1</v>
      </c>
      <c r="N239" s="218" t="s">
        <v>42</v>
      </c>
      <c r="O239" s="77"/>
      <c r="P239" s="190">
        <f>O239*H239</f>
        <v>0</v>
      </c>
      <c r="Q239" s="190">
        <v>5.0000000000000002E-05</v>
      </c>
      <c r="R239" s="190">
        <f>Q239*H239</f>
        <v>0.016</v>
      </c>
      <c r="S239" s="190">
        <v>0</v>
      </c>
      <c r="T239" s="191">
        <f>S239*H239</f>
        <v>0</v>
      </c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R239" s="192" t="s">
        <v>1096</v>
      </c>
      <c r="AT239" s="192" t="s">
        <v>240</v>
      </c>
      <c r="AU239" s="192" t="s">
        <v>92</v>
      </c>
      <c r="AY239" s="19" t="s">
        <v>185</v>
      </c>
      <c r="BE239" s="193">
        <f>IF(N239="základní",J239,0)</f>
        <v>0</v>
      </c>
      <c r="BF239" s="193">
        <f>IF(N239="snížená",J239,0)</f>
        <v>0</v>
      </c>
      <c r="BG239" s="193">
        <f>IF(N239="zákl. přenesená",J239,0)</f>
        <v>0</v>
      </c>
      <c r="BH239" s="193">
        <f>IF(N239="sníž. přenesená",J239,0)</f>
        <v>0</v>
      </c>
      <c r="BI239" s="193">
        <f>IF(N239="nulová",J239,0)</f>
        <v>0</v>
      </c>
      <c r="BJ239" s="19" t="s">
        <v>92</v>
      </c>
      <c r="BK239" s="193">
        <f>ROUND(I239*H239,2)</f>
        <v>0</v>
      </c>
      <c r="BL239" s="19" t="s">
        <v>1096</v>
      </c>
      <c r="BM239" s="192" t="s">
        <v>5437</v>
      </c>
    </row>
    <row r="240" s="2" customFormat="1">
      <c r="A240" s="38"/>
      <c r="B240" s="39"/>
      <c r="C240" s="38"/>
      <c r="D240" s="194" t="s">
        <v>193</v>
      </c>
      <c r="E240" s="38"/>
      <c r="F240" s="195" t="s">
        <v>5152</v>
      </c>
      <c r="G240" s="38"/>
      <c r="H240" s="38"/>
      <c r="I240" s="196"/>
      <c r="J240" s="38"/>
      <c r="K240" s="38"/>
      <c r="L240" s="39"/>
      <c r="M240" s="197"/>
      <c r="N240" s="198"/>
      <c r="O240" s="77"/>
      <c r="P240" s="77"/>
      <c r="Q240" s="77"/>
      <c r="R240" s="77"/>
      <c r="S240" s="77"/>
      <c r="T240" s="7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T240" s="19" t="s">
        <v>193</v>
      </c>
      <c r="AU240" s="19" t="s">
        <v>92</v>
      </c>
    </row>
    <row r="241" s="12" customFormat="1" ht="25.92" customHeight="1">
      <c r="A241" s="12"/>
      <c r="B241" s="167"/>
      <c r="C241" s="12"/>
      <c r="D241" s="168" t="s">
        <v>75</v>
      </c>
      <c r="E241" s="169" t="s">
        <v>3877</v>
      </c>
      <c r="F241" s="169" t="s">
        <v>3878</v>
      </c>
      <c r="G241" s="12"/>
      <c r="H241" s="12"/>
      <c r="I241" s="170"/>
      <c r="J241" s="171">
        <f>BK241</f>
        <v>0</v>
      </c>
      <c r="K241" s="12"/>
      <c r="L241" s="167"/>
      <c r="M241" s="172"/>
      <c r="N241" s="173"/>
      <c r="O241" s="173"/>
      <c r="P241" s="174">
        <f>SUM(P242:P251)</f>
        <v>0</v>
      </c>
      <c r="Q241" s="173"/>
      <c r="R241" s="174">
        <f>SUM(R242:R251)</f>
        <v>0</v>
      </c>
      <c r="S241" s="173"/>
      <c r="T241" s="175">
        <f>SUM(T242:T251)</f>
        <v>0</v>
      </c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R241" s="168" t="s">
        <v>191</v>
      </c>
      <c r="AT241" s="176" t="s">
        <v>75</v>
      </c>
      <c r="AU241" s="176" t="s">
        <v>76</v>
      </c>
      <c r="AY241" s="168" t="s">
        <v>185</v>
      </c>
      <c r="BK241" s="177">
        <f>SUM(BK242:BK251)</f>
        <v>0</v>
      </c>
    </row>
    <row r="242" s="2" customFormat="1" ht="16.5" customHeight="1">
      <c r="A242" s="38"/>
      <c r="B242" s="180"/>
      <c r="C242" s="181" t="s">
        <v>546</v>
      </c>
      <c r="D242" s="181" t="s">
        <v>187</v>
      </c>
      <c r="E242" s="182" t="s">
        <v>5225</v>
      </c>
      <c r="F242" s="183" t="s">
        <v>5226</v>
      </c>
      <c r="G242" s="184" t="s">
        <v>3882</v>
      </c>
      <c r="H242" s="185">
        <v>200</v>
      </c>
      <c r="I242" s="186"/>
      <c r="J242" s="187">
        <f>ROUND(I242*H242,2)</f>
        <v>0</v>
      </c>
      <c r="K242" s="183" t="s">
        <v>1</v>
      </c>
      <c r="L242" s="39"/>
      <c r="M242" s="188" t="s">
        <v>1</v>
      </c>
      <c r="N242" s="189" t="s">
        <v>42</v>
      </c>
      <c r="O242" s="77"/>
      <c r="P242" s="190">
        <f>O242*H242</f>
        <v>0</v>
      </c>
      <c r="Q242" s="190">
        <v>0</v>
      </c>
      <c r="R242" s="190">
        <f>Q242*H242</f>
        <v>0</v>
      </c>
      <c r="S242" s="190">
        <v>0</v>
      </c>
      <c r="T242" s="191">
        <f>S242*H242</f>
        <v>0</v>
      </c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R242" s="192" t="s">
        <v>3282</v>
      </c>
      <c r="AT242" s="192" t="s">
        <v>187</v>
      </c>
      <c r="AU242" s="192" t="s">
        <v>84</v>
      </c>
      <c r="AY242" s="19" t="s">
        <v>185</v>
      </c>
      <c r="BE242" s="193">
        <f>IF(N242="základní",J242,0)</f>
        <v>0</v>
      </c>
      <c r="BF242" s="193">
        <f>IF(N242="snížená",J242,0)</f>
        <v>0</v>
      </c>
      <c r="BG242" s="193">
        <f>IF(N242="zákl. přenesená",J242,0)</f>
        <v>0</v>
      </c>
      <c r="BH242" s="193">
        <f>IF(N242="sníž. přenesená",J242,0)</f>
        <v>0</v>
      </c>
      <c r="BI242" s="193">
        <f>IF(N242="nulová",J242,0)</f>
        <v>0</v>
      </c>
      <c r="BJ242" s="19" t="s">
        <v>92</v>
      </c>
      <c r="BK242" s="193">
        <f>ROUND(I242*H242,2)</f>
        <v>0</v>
      </c>
      <c r="BL242" s="19" t="s">
        <v>3282</v>
      </c>
      <c r="BM242" s="192" t="s">
        <v>5438</v>
      </c>
    </row>
    <row r="243" s="2" customFormat="1">
      <c r="A243" s="38"/>
      <c r="B243" s="39"/>
      <c r="C243" s="38"/>
      <c r="D243" s="194" t="s">
        <v>193</v>
      </c>
      <c r="E243" s="38"/>
      <c r="F243" s="195" t="s">
        <v>5226</v>
      </c>
      <c r="G243" s="38"/>
      <c r="H243" s="38"/>
      <c r="I243" s="196"/>
      <c r="J243" s="38"/>
      <c r="K243" s="38"/>
      <c r="L243" s="39"/>
      <c r="M243" s="197"/>
      <c r="N243" s="198"/>
      <c r="O243" s="77"/>
      <c r="P243" s="77"/>
      <c r="Q243" s="77"/>
      <c r="R243" s="77"/>
      <c r="S243" s="77"/>
      <c r="T243" s="7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T243" s="19" t="s">
        <v>193</v>
      </c>
      <c r="AU243" s="19" t="s">
        <v>84</v>
      </c>
    </row>
    <row r="244" s="14" customFormat="1">
      <c r="A244" s="14"/>
      <c r="B244" s="219"/>
      <c r="C244" s="14"/>
      <c r="D244" s="194" t="s">
        <v>194</v>
      </c>
      <c r="E244" s="220" t="s">
        <v>1</v>
      </c>
      <c r="F244" s="221" t="s">
        <v>4946</v>
      </c>
      <c r="G244" s="14"/>
      <c r="H244" s="220" t="s">
        <v>1</v>
      </c>
      <c r="I244" s="222"/>
      <c r="J244" s="14"/>
      <c r="K244" s="14"/>
      <c r="L244" s="219"/>
      <c r="M244" s="223"/>
      <c r="N244" s="224"/>
      <c r="O244" s="224"/>
      <c r="P244" s="224"/>
      <c r="Q244" s="224"/>
      <c r="R244" s="224"/>
      <c r="S244" s="224"/>
      <c r="T244" s="225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20" t="s">
        <v>194</v>
      </c>
      <c r="AU244" s="220" t="s">
        <v>84</v>
      </c>
      <c r="AV244" s="14" t="s">
        <v>84</v>
      </c>
      <c r="AW244" s="14" t="s">
        <v>32</v>
      </c>
      <c r="AX244" s="14" t="s">
        <v>76</v>
      </c>
      <c r="AY244" s="220" t="s">
        <v>185</v>
      </c>
    </row>
    <row r="245" s="13" customFormat="1">
      <c r="A245" s="13"/>
      <c r="B245" s="199"/>
      <c r="C245" s="13"/>
      <c r="D245" s="194" t="s">
        <v>194</v>
      </c>
      <c r="E245" s="200" t="s">
        <v>1</v>
      </c>
      <c r="F245" s="201" t="s">
        <v>1659</v>
      </c>
      <c r="G245" s="13"/>
      <c r="H245" s="202">
        <v>200</v>
      </c>
      <c r="I245" s="203"/>
      <c r="J245" s="13"/>
      <c r="K245" s="13"/>
      <c r="L245" s="199"/>
      <c r="M245" s="204"/>
      <c r="N245" s="205"/>
      <c r="O245" s="205"/>
      <c r="P245" s="205"/>
      <c r="Q245" s="205"/>
      <c r="R245" s="205"/>
      <c r="S245" s="205"/>
      <c r="T245" s="206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00" t="s">
        <v>194</v>
      </c>
      <c r="AU245" s="200" t="s">
        <v>84</v>
      </c>
      <c r="AV245" s="13" t="s">
        <v>92</v>
      </c>
      <c r="AW245" s="13" t="s">
        <v>32</v>
      </c>
      <c r="AX245" s="13" t="s">
        <v>76</v>
      </c>
      <c r="AY245" s="200" t="s">
        <v>185</v>
      </c>
    </row>
    <row r="246" s="15" customFormat="1">
      <c r="A246" s="15"/>
      <c r="B246" s="226"/>
      <c r="C246" s="15"/>
      <c r="D246" s="194" t="s">
        <v>194</v>
      </c>
      <c r="E246" s="227" t="s">
        <v>1</v>
      </c>
      <c r="F246" s="228" t="s">
        <v>276</v>
      </c>
      <c r="G246" s="15"/>
      <c r="H246" s="229">
        <v>200</v>
      </c>
      <c r="I246" s="230"/>
      <c r="J246" s="15"/>
      <c r="K246" s="15"/>
      <c r="L246" s="226"/>
      <c r="M246" s="231"/>
      <c r="N246" s="232"/>
      <c r="O246" s="232"/>
      <c r="P246" s="232"/>
      <c r="Q246" s="232"/>
      <c r="R246" s="232"/>
      <c r="S246" s="232"/>
      <c r="T246" s="233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T246" s="227" t="s">
        <v>194</v>
      </c>
      <c r="AU246" s="227" t="s">
        <v>84</v>
      </c>
      <c r="AV246" s="15" t="s">
        <v>191</v>
      </c>
      <c r="AW246" s="15" t="s">
        <v>32</v>
      </c>
      <c r="AX246" s="15" t="s">
        <v>84</v>
      </c>
      <c r="AY246" s="227" t="s">
        <v>185</v>
      </c>
    </row>
    <row r="247" s="2" customFormat="1" ht="21.75" customHeight="1">
      <c r="A247" s="38"/>
      <c r="B247" s="180"/>
      <c r="C247" s="181" t="s">
        <v>553</v>
      </c>
      <c r="D247" s="181" t="s">
        <v>187</v>
      </c>
      <c r="E247" s="182" t="s">
        <v>4936</v>
      </c>
      <c r="F247" s="183" t="s">
        <v>4937</v>
      </c>
      <c r="G247" s="184" t="s">
        <v>3882</v>
      </c>
      <c r="H247" s="185">
        <v>48</v>
      </c>
      <c r="I247" s="186"/>
      <c r="J247" s="187">
        <f>ROUND(I247*H247,2)</f>
        <v>0</v>
      </c>
      <c r="K247" s="183" t="s">
        <v>1</v>
      </c>
      <c r="L247" s="39"/>
      <c r="M247" s="188" t="s">
        <v>1</v>
      </c>
      <c r="N247" s="189" t="s">
        <v>42</v>
      </c>
      <c r="O247" s="77"/>
      <c r="P247" s="190">
        <f>O247*H247</f>
        <v>0</v>
      </c>
      <c r="Q247" s="190">
        <v>0</v>
      </c>
      <c r="R247" s="190">
        <f>Q247*H247</f>
        <v>0</v>
      </c>
      <c r="S247" s="190">
        <v>0</v>
      </c>
      <c r="T247" s="191">
        <f>S247*H247</f>
        <v>0</v>
      </c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R247" s="192" t="s">
        <v>3282</v>
      </c>
      <c r="AT247" s="192" t="s">
        <v>187</v>
      </c>
      <c r="AU247" s="192" t="s">
        <v>84</v>
      </c>
      <c r="AY247" s="19" t="s">
        <v>185</v>
      </c>
      <c r="BE247" s="193">
        <f>IF(N247="základní",J247,0)</f>
        <v>0</v>
      </c>
      <c r="BF247" s="193">
        <f>IF(N247="snížená",J247,0)</f>
        <v>0</v>
      </c>
      <c r="BG247" s="193">
        <f>IF(N247="zákl. přenesená",J247,0)</f>
        <v>0</v>
      </c>
      <c r="BH247" s="193">
        <f>IF(N247="sníž. přenesená",J247,0)</f>
        <v>0</v>
      </c>
      <c r="BI247" s="193">
        <f>IF(N247="nulová",J247,0)</f>
        <v>0</v>
      </c>
      <c r="BJ247" s="19" t="s">
        <v>92</v>
      </c>
      <c r="BK247" s="193">
        <f>ROUND(I247*H247,2)</f>
        <v>0</v>
      </c>
      <c r="BL247" s="19" t="s">
        <v>3282</v>
      </c>
      <c r="BM247" s="192" t="s">
        <v>5439</v>
      </c>
    </row>
    <row r="248" s="2" customFormat="1">
      <c r="A248" s="38"/>
      <c r="B248" s="39"/>
      <c r="C248" s="38"/>
      <c r="D248" s="194" t="s">
        <v>193</v>
      </c>
      <c r="E248" s="38"/>
      <c r="F248" s="195" t="s">
        <v>4937</v>
      </c>
      <c r="G248" s="38"/>
      <c r="H248" s="38"/>
      <c r="I248" s="196"/>
      <c r="J248" s="38"/>
      <c r="K248" s="38"/>
      <c r="L248" s="39"/>
      <c r="M248" s="197"/>
      <c r="N248" s="198"/>
      <c r="O248" s="77"/>
      <c r="P248" s="77"/>
      <c r="Q248" s="77"/>
      <c r="R248" s="77"/>
      <c r="S248" s="77"/>
      <c r="T248" s="7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T248" s="19" t="s">
        <v>193</v>
      </c>
      <c r="AU248" s="19" t="s">
        <v>84</v>
      </c>
    </row>
    <row r="249" s="14" customFormat="1">
      <c r="A249" s="14"/>
      <c r="B249" s="219"/>
      <c r="C249" s="14"/>
      <c r="D249" s="194" t="s">
        <v>194</v>
      </c>
      <c r="E249" s="220" t="s">
        <v>1</v>
      </c>
      <c r="F249" s="221" t="s">
        <v>5229</v>
      </c>
      <c r="G249" s="14"/>
      <c r="H249" s="220" t="s">
        <v>1</v>
      </c>
      <c r="I249" s="222"/>
      <c r="J249" s="14"/>
      <c r="K249" s="14"/>
      <c r="L249" s="219"/>
      <c r="M249" s="223"/>
      <c r="N249" s="224"/>
      <c r="O249" s="224"/>
      <c r="P249" s="224"/>
      <c r="Q249" s="224"/>
      <c r="R249" s="224"/>
      <c r="S249" s="224"/>
      <c r="T249" s="225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20" t="s">
        <v>194</v>
      </c>
      <c r="AU249" s="220" t="s">
        <v>84</v>
      </c>
      <c r="AV249" s="14" t="s">
        <v>84</v>
      </c>
      <c r="AW249" s="14" t="s">
        <v>32</v>
      </c>
      <c r="AX249" s="14" t="s">
        <v>76</v>
      </c>
      <c r="AY249" s="220" t="s">
        <v>185</v>
      </c>
    </row>
    <row r="250" s="13" customFormat="1">
      <c r="A250" s="13"/>
      <c r="B250" s="199"/>
      <c r="C250" s="13"/>
      <c r="D250" s="194" t="s">
        <v>194</v>
      </c>
      <c r="E250" s="200" t="s">
        <v>1</v>
      </c>
      <c r="F250" s="201" t="s">
        <v>546</v>
      </c>
      <c r="G250" s="13"/>
      <c r="H250" s="202">
        <v>48</v>
      </c>
      <c r="I250" s="203"/>
      <c r="J250" s="13"/>
      <c r="K250" s="13"/>
      <c r="L250" s="199"/>
      <c r="M250" s="204"/>
      <c r="N250" s="205"/>
      <c r="O250" s="205"/>
      <c r="P250" s="205"/>
      <c r="Q250" s="205"/>
      <c r="R250" s="205"/>
      <c r="S250" s="205"/>
      <c r="T250" s="206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00" t="s">
        <v>194</v>
      </c>
      <c r="AU250" s="200" t="s">
        <v>84</v>
      </c>
      <c r="AV250" s="13" t="s">
        <v>92</v>
      </c>
      <c r="AW250" s="13" t="s">
        <v>32</v>
      </c>
      <c r="AX250" s="13" t="s">
        <v>76</v>
      </c>
      <c r="AY250" s="200" t="s">
        <v>185</v>
      </c>
    </row>
    <row r="251" s="15" customFormat="1">
      <c r="A251" s="15"/>
      <c r="B251" s="226"/>
      <c r="C251" s="15"/>
      <c r="D251" s="194" t="s">
        <v>194</v>
      </c>
      <c r="E251" s="227" t="s">
        <v>1</v>
      </c>
      <c r="F251" s="228" t="s">
        <v>276</v>
      </c>
      <c r="G251" s="15"/>
      <c r="H251" s="229">
        <v>48</v>
      </c>
      <c r="I251" s="230"/>
      <c r="J251" s="15"/>
      <c r="K251" s="15"/>
      <c r="L251" s="226"/>
      <c r="M251" s="231"/>
      <c r="N251" s="232"/>
      <c r="O251" s="232"/>
      <c r="P251" s="232"/>
      <c r="Q251" s="232"/>
      <c r="R251" s="232"/>
      <c r="S251" s="232"/>
      <c r="T251" s="233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T251" s="227" t="s">
        <v>194</v>
      </c>
      <c r="AU251" s="227" t="s">
        <v>84</v>
      </c>
      <c r="AV251" s="15" t="s">
        <v>191</v>
      </c>
      <c r="AW251" s="15" t="s">
        <v>32</v>
      </c>
      <c r="AX251" s="15" t="s">
        <v>84</v>
      </c>
      <c r="AY251" s="227" t="s">
        <v>185</v>
      </c>
    </row>
    <row r="252" s="12" customFormat="1" ht="25.92" customHeight="1">
      <c r="A252" s="12"/>
      <c r="B252" s="167"/>
      <c r="C252" s="12"/>
      <c r="D252" s="168" t="s">
        <v>75</v>
      </c>
      <c r="E252" s="169" t="s">
        <v>4733</v>
      </c>
      <c r="F252" s="169" t="s">
        <v>4733</v>
      </c>
      <c r="G252" s="12"/>
      <c r="H252" s="12"/>
      <c r="I252" s="170"/>
      <c r="J252" s="171">
        <f>BK252</f>
        <v>0</v>
      </c>
      <c r="K252" s="12"/>
      <c r="L252" s="167"/>
      <c r="M252" s="172"/>
      <c r="N252" s="173"/>
      <c r="O252" s="173"/>
      <c r="P252" s="174">
        <f>P253+SUM(P254:P261)</f>
        <v>0</v>
      </c>
      <c r="Q252" s="173"/>
      <c r="R252" s="174">
        <f>R253+SUM(R254:R261)</f>
        <v>0.092600000000000002</v>
      </c>
      <c r="S252" s="173"/>
      <c r="T252" s="175">
        <f>T253+SUM(T254:T261)</f>
        <v>3.1080000000000001</v>
      </c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R252" s="168" t="s">
        <v>191</v>
      </c>
      <c r="AT252" s="176" t="s">
        <v>75</v>
      </c>
      <c r="AU252" s="176" t="s">
        <v>76</v>
      </c>
      <c r="AY252" s="168" t="s">
        <v>185</v>
      </c>
      <c r="BK252" s="177">
        <f>BK253+SUM(BK254:BK261)</f>
        <v>0</v>
      </c>
    </row>
    <row r="253" s="2" customFormat="1" ht="16.5" customHeight="1">
      <c r="A253" s="38"/>
      <c r="B253" s="180"/>
      <c r="C253" s="181" t="s">
        <v>559</v>
      </c>
      <c r="D253" s="181" t="s">
        <v>187</v>
      </c>
      <c r="E253" s="182" t="s">
        <v>81</v>
      </c>
      <c r="F253" s="183" t="s">
        <v>5246</v>
      </c>
      <c r="G253" s="184" t="s">
        <v>4727</v>
      </c>
      <c r="H253" s="185">
        <v>1</v>
      </c>
      <c r="I253" s="186"/>
      <c r="J253" s="187">
        <f>ROUND(I253*H253,2)</f>
        <v>0</v>
      </c>
      <c r="K253" s="183" t="s">
        <v>1</v>
      </c>
      <c r="L253" s="39"/>
      <c r="M253" s="188" t="s">
        <v>1</v>
      </c>
      <c r="N253" s="189" t="s">
        <v>42</v>
      </c>
      <c r="O253" s="77"/>
      <c r="P253" s="190">
        <f>O253*H253</f>
        <v>0</v>
      </c>
      <c r="Q253" s="190">
        <v>0</v>
      </c>
      <c r="R253" s="190">
        <f>Q253*H253</f>
        <v>0</v>
      </c>
      <c r="S253" s="190">
        <v>0</v>
      </c>
      <c r="T253" s="191">
        <f>S253*H253</f>
        <v>0</v>
      </c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R253" s="192" t="s">
        <v>3282</v>
      </c>
      <c r="AT253" s="192" t="s">
        <v>187</v>
      </c>
      <c r="AU253" s="192" t="s">
        <v>84</v>
      </c>
      <c r="AY253" s="19" t="s">
        <v>185</v>
      </c>
      <c r="BE253" s="193">
        <f>IF(N253="základní",J253,0)</f>
        <v>0</v>
      </c>
      <c r="BF253" s="193">
        <f>IF(N253="snížená",J253,0)</f>
        <v>0</v>
      </c>
      <c r="BG253" s="193">
        <f>IF(N253="zákl. přenesená",J253,0)</f>
        <v>0</v>
      </c>
      <c r="BH253" s="193">
        <f>IF(N253="sníž. přenesená",J253,0)</f>
        <v>0</v>
      </c>
      <c r="BI253" s="193">
        <f>IF(N253="nulová",J253,0)</f>
        <v>0</v>
      </c>
      <c r="BJ253" s="19" t="s">
        <v>92</v>
      </c>
      <c r="BK253" s="193">
        <f>ROUND(I253*H253,2)</f>
        <v>0</v>
      </c>
      <c r="BL253" s="19" t="s">
        <v>3282</v>
      </c>
      <c r="BM253" s="192" t="s">
        <v>5440</v>
      </c>
    </row>
    <row r="254" s="2" customFormat="1">
      <c r="A254" s="38"/>
      <c r="B254" s="39"/>
      <c r="C254" s="38"/>
      <c r="D254" s="194" t="s">
        <v>193</v>
      </c>
      <c r="E254" s="38"/>
      <c r="F254" s="195" t="s">
        <v>5246</v>
      </c>
      <c r="G254" s="38"/>
      <c r="H254" s="38"/>
      <c r="I254" s="196"/>
      <c r="J254" s="38"/>
      <c r="K254" s="38"/>
      <c r="L254" s="39"/>
      <c r="M254" s="197"/>
      <c r="N254" s="198"/>
      <c r="O254" s="77"/>
      <c r="P254" s="77"/>
      <c r="Q254" s="77"/>
      <c r="R254" s="77"/>
      <c r="S254" s="77"/>
      <c r="T254" s="7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T254" s="19" t="s">
        <v>193</v>
      </c>
      <c r="AU254" s="19" t="s">
        <v>84</v>
      </c>
    </row>
    <row r="255" s="2" customFormat="1" ht="21.75" customHeight="1">
      <c r="A255" s="38"/>
      <c r="B255" s="180"/>
      <c r="C255" s="181" t="s">
        <v>564</v>
      </c>
      <c r="D255" s="181" t="s">
        <v>187</v>
      </c>
      <c r="E255" s="182" t="s">
        <v>86</v>
      </c>
      <c r="F255" s="183" t="s">
        <v>5441</v>
      </c>
      <c r="G255" s="184" t="s">
        <v>4736</v>
      </c>
      <c r="H255" s="185">
        <v>6</v>
      </c>
      <c r="I255" s="186"/>
      <c r="J255" s="187">
        <f>ROUND(I255*H255,2)</f>
        <v>0</v>
      </c>
      <c r="K255" s="183" t="s">
        <v>1</v>
      </c>
      <c r="L255" s="39"/>
      <c r="M255" s="188" t="s">
        <v>1</v>
      </c>
      <c r="N255" s="189" t="s">
        <v>42</v>
      </c>
      <c r="O255" s="77"/>
      <c r="P255" s="190">
        <f>O255*H255</f>
        <v>0</v>
      </c>
      <c r="Q255" s="190">
        <v>0</v>
      </c>
      <c r="R255" s="190">
        <f>Q255*H255</f>
        <v>0</v>
      </c>
      <c r="S255" s="190">
        <v>0</v>
      </c>
      <c r="T255" s="191">
        <f>S255*H255</f>
        <v>0</v>
      </c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R255" s="192" t="s">
        <v>3282</v>
      </c>
      <c r="AT255" s="192" t="s">
        <v>187</v>
      </c>
      <c r="AU255" s="192" t="s">
        <v>84</v>
      </c>
      <c r="AY255" s="19" t="s">
        <v>185</v>
      </c>
      <c r="BE255" s="193">
        <f>IF(N255="základní",J255,0)</f>
        <v>0</v>
      </c>
      <c r="BF255" s="193">
        <f>IF(N255="snížená",J255,0)</f>
        <v>0</v>
      </c>
      <c r="BG255" s="193">
        <f>IF(N255="zákl. přenesená",J255,0)</f>
        <v>0</v>
      </c>
      <c r="BH255" s="193">
        <f>IF(N255="sníž. přenesená",J255,0)</f>
        <v>0</v>
      </c>
      <c r="BI255" s="193">
        <f>IF(N255="nulová",J255,0)</f>
        <v>0</v>
      </c>
      <c r="BJ255" s="19" t="s">
        <v>92</v>
      </c>
      <c r="BK255" s="193">
        <f>ROUND(I255*H255,2)</f>
        <v>0</v>
      </c>
      <c r="BL255" s="19" t="s">
        <v>3282</v>
      </c>
      <c r="BM255" s="192" t="s">
        <v>5442</v>
      </c>
    </row>
    <row r="256" s="2" customFormat="1">
      <c r="A256" s="38"/>
      <c r="B256" s="39"/>
      <c r="C256" s="38"/>
      <c r="D256" s="194" t="s">
        <v>193</v>
      </c>
      <c r="E256" s="38"/>
      <c r="F256" s="195" t="s">
        <v>5441</v>
      </c>
      <c r="G256" s="38"/>
      <c r="H256" s="38"/>
      <c r="I256" s="196"/>
      <c r="J256" s="38"/>
      <c r="K256" s="38"/>
      <c r="L256" s="39"/>
      <c r="M256" s="197"/>
      <c r="N256" s="198"/>
      <c r="O256" s="77"/>
      <c r="P256" s="77"/>
      <c r="Q256" s="77"/>
      <c r="R256" s="77"/>
      <c r="S256" s="77"/>
      <c r="T256" s="7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T256" s="19" t="s">
        <v>193</v>
      </c>
      <c r="AU256" s="19" t="s">
        <v>84</v>
      </c>
    </row>
    <row r="257" s="2" customFormat="1" ht="21.75" customHeight="1">
      <c r="A257" s="38"/>
      <c r="B257" s="180"/>
      <c r="C257" s="181" t="s">
        <v>569</v>
      </c>
      <c r="D257" s="181" t="s">
        <v>187</v>
      </c>
      <c r="E257" s="182" t="s">
        <v>97</v>
      </c>
      <c r="F257" s="183" t="s">
        <v>5443</v>
      </c>
      <c r="G257" s="184" t="s">
        <v>4736</v>
      </c>
      <c r="H257" s="185">
        <v>10</v>
      </c>
      <c r="I257" s="186"/>
      <c r="J257" s="187">
        <f>ROUND(I257*H257,2)</f>
        <v>0</v>
      </c>
      <c r="K257" s="183" t="s">
        <v>1</v>
      </c>
      <c r="L257" s="39"/>
      <c r="M257" s="188" t="s">
        <v>1</v>
      </c>
      <c r="N257" s="189" t="s">
        <v>42</v>
      </c>
      <c r="O257" s="77"/>
      <c r="P257" s="190">
        <f>O257*H257</f>
        <v>0</v>
      </c>
      <c r="Q257" s="190">
        <v>0</v>
      </c>
      <c r="R257" s="190">
        <f>Q257*H257</f>
        <v>0</v>
      </c>
      <c r="S257" s="190">
        <v>0</v>
      </c>
      <c r="T257" s="191">
        <f>S257*H257</f>
        <v>0</v>
      </c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R257" s="192" t="s">
        <v>3282</v>
      </c>
      <c r="AT257" s="192" t="s">
        <v>187</v>
      </c>
      <c r="AU257" s="192" t="s">
        <v>84</v>
      </c>
      <c r="AY257" s="19" t="s">
        <v>185</v>
      </c>
      <c r="BE257" s="193">
        <f>IF(N257="základní",J257,0)</f>
        <v>0</v>
      </c>
      <c r="BF257" s="193">
        <f>IF(N257="snížená",J257,0)</f>
        <v>0</v>
      </c>
      <c r="BG257" s="193">
        <f>IF(N257="zákl. přenesená",J257,0)</f>
        <v>0</v>
      </c>
      <c r="BH257" s="193">
        <f>IF(N257="sníž. přenesená",J257,0)</f>
        <v>0</v>
      </c>
      <c r="BI257" s="193">
        <f>IF(N257="nulová",J257,0)</f>
        <v>0</v>
      </c>
      <c r="BJ257" s="19" t="s">
        <v>92</v>
      </c>
      <c r="BK257" s="193">
        <f>ROUND(I257*H257,2)</f>
        <v>0</v>
      </c>
      <c r="BL257" s="19" t="s">
        <v>3282</v>
      </c>
      <c r="BM257" s="192" t="s">
        <v>5444</v>
      </c>
    </row>
    <row r="258" s="2" customFormat="1">
      <c r="A258" s="38"/>
      <c r="B258" s="39"/>
      <c r="C258" s="38"/>
      <c r="D258" s="194" t="s">
        <v>193</v>
      </c>
      <c r="E258" s="38"/>
      <c r="F258" s="195" t="s">
        <v>5443</v>
      </c>
      <c r="G258" s="38"/>
      <c r="H258" s="38"/>
      <c r="I258" s="196"/>
      <c r="J258" s="38"/>
      <c r="K258" s="38"/>
      <c r="L258" s="39"/>
      <c r="M258" s="197"/>
      <c r="N258" s="198"/>
      <c r="O258" s="77"/>
      <c r="P258" s="77"/>
      <c r="Q258" s="77"/>
      <c r="R258" s="77"/>
      <c r="S258" s="77"/>
      <c r="T258" s="7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T258" s="19" t="s">
        <v>193</v>
      </c>
      <c r="AU258" s="19" t="s">
        <v>84</v>
      </c>
    </row>
    <row r="259" s="2" customFormat="1" ht="16.5" customHeight="1">
      <c r="A259" s="38"/>
      <c r="B259" s="180"/>
      <c r="C259" s="181" t="s">
        <v>575</v>
      </c>
      <c r="D259" s="181" t="s">
        <v>187</v>
      </c>
      <c r="E259" s="182" t="s">
        <v>4865</v>
      </c>
      <c r="F259" s="183" t="s">
        <v>5445</v>
      </c>
      <c r="G259" s="184" t="s">
        <v>4727</v>
      </c>
      <c r="H259" s="185">
        <v>16</v>
      </c>
      <c r="I259" s="186"/>
      <c r="J259" s="187">
        <f>ROUND(I259*H259,2)</f>
        <v>0</v>
      </c>
      <c r="K259" s="183" t="s">
        <v>1</v>
      </c>
      <c r="L259" s="39"/>
      <c r="M259" s="188" t="s">
        <v>1</v>
      </c>
      <c r="N259" s="189" t="s">
        <v>42</v>
      </c>
      <c r="O259" s="77"/>
      <c r="P259" s="190">
        <f>O259*H259</f>
        <v>0</v>
      </c>
      <c r="Q259" s="190">
        <v>0</v>
      </c>
      <c r="R259" s="190">
        <f>Q259*H259</f>
        <v>0</v>
      </c>
      <c r="S259" s="190">
        <v>0</v>
      </c>
      <c r="T259" s="191">
        <f>S259*H259</f>
        <v>0</v>
      </c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R259" s="192" t="s">
        <v>3282</v>
      </c>
      <c r="AT259" s="192" t="s">
        <v>187</v>
      </c>
      <c r="AU259" s="192" t="s">
        <v>84</v>
      </c>
      <c r="AY259" s="19" t="s">
        <v>185</v>
      </c>
      <c r="BE259" s="193">
        <f>IF(N259="základní",J259,0)</f>
        <v>0</v>
      </c>
      <c r="BF259" s="193">
        <f>IF(N259="snížená",J259,0)</f>
        <v>0</v>
      </c>
      <c r="BG259" s="193">
        <f>IF(N259="zákl. přenesená",J259,0)</f>
        <v>0</v>
      </c>
      <c r="BH259" s="193">
        <f>IF(N259="sníž. přenesená",J259,0)</f>
        <v>0</v>
      </c>
      <c r="BI259" s="193">
        <f>IF(N259="nulová",J259,0)</f>
        <v>0</v>
      </c>
      <c r="BJ259" s="19" t="s">
        <v>92</v>
      </c>
      <c r="BK259" s="193">
        <f>ROUND(I259*H259,2)</f>
        <v>0</v>
      </c>
      <c r="BL259" s="19" t="s">
        <v>3282</v>
      </c>
      <c r="BM259" s="192" t="s">
        <v>5446</v>
      </c>
    </row>
    <row r="260" s="2" customFormat="1">
      <c r="A260" s="38"/>
      <c r="B260" s="39"/>
      <c r="C260" s="38"/>
      <c r="D260" s="194" t="s">
        <v>193</v>
      </c>
      <c r="E260" s="38"/>
      <c r="F260" s="195" t="s">
        <v>5445</v>
      </c>
      <c r="G260" s="38"/>
      <c r="H260" s="38"/>
      <c r="I260" s="196"/>
      <c r="J260" s="38"/>
      <c r="K260" s="38"/>
      <c r="L260" s="39"/>
      <c r="M260" s="197"/>
      <c r="N260" s="198"/>
      <c r="O260" s="77"/>
      <c r="P260" s="77"/>
      <c r="Q260" s="77"/>
      <c r="R260" s="77"/>
      <c r="S260" s="77"/>
      <c r="T260" s="7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T260" s="19" t="s">
        <v>193</v>
      </c>
      <c r="AU260" s="19" t="s">
        <v>84</v>
      </c>
    </row>
    <row r="261" s="12" customFormat="1" ht="22.8" customHeight="1">
      <c r="A261" s="12"/>
      <c r="B261" s="167"/>
      <c r="C261" s="12"/>
      <c r="D261" s="168" t="s">
        <v>75</v>
      </c>
      <c r="E261" s="178" t="s">
        <v>5183</v>
      </c>
      <c r="F261" s="178" t="s">
        <v>5184</v>
      </c>
      <c r="G261" s="12"/>
      <c r="H261" s="12"/>
      <c r="I261" s="170"/>
      <c r="J261" s="179">
        <f>BK261</f>
        <v>0</v>
      </c>
      <c r="K261" s="12"/>
      <c r="L261" s="167"/>
      <c r="M261" s="172"/>
      <c r="N261" s="173"/>
      <c r="O261" s="173"/>
      <c r="P261" s="174">
        <f>SUM(P262:P281)</f>
        <v>0</v>
      </c>
      <c r="Q261" s="173"/>
      <c r="R261" s="174">
        <f>SUM(R262:R281)</f>
        <v>0.092600000000000002</v>
      </c>
      <c r="S261" s="173"/>
      <c r="T261" s="175">
        <f>SUM(T262:T281)</f>
        <v>3.1080000000000001</v>
      </c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R261" s="168" t="s">
        <v>111</v>
      </c>
      <c r="AT261" s="176" t="s">
        <v>75</v>
      </c>
      <c r="AU261" s="176" t="s">
        <v>84</v>
      </c>
      <c r="AY261" s="168" t="s">
        <v>185</v>
      </c>
      <c r="BK261" s="177">
        <f>SUM(BK262:BK281)</f>
        <v>0</v>
      </c>
    </row>
    <row r="262" s="2" customFormat="1" ht="24.15" customHeight="1">
      <c r="A262" s="38"/>
      <c r="B262" s="180"/>
      <c r="C262" s="181" t="s">
        <v>581</v>
      </c>
      <c r="D262" s="181" t="s">
        <v>187</v>
      </c>
      <c r="E262" s="182" t="s">
        <v>5198</v>
      </c>
      <c r="F262" s="183" t="s">
        <v>5199</v>
      </c>
      <c r="G262" s="184" t="s">
        <v>584</v>
      </c>
      <c r="H262" s="185">
        <v>160</v>
      </c>
      <c r="I262" s="186"/>
      <c r="J262" s="187">
        <f>ROUND(I262*H262,2)</f>
        <v>0</v>
      </c>
      <c r="K262" s="183" t="s">
        <v>1</v>
      </c>
      <c r="L262" s="39"/>
      <c r="M262" s="188" t="s">
        <v>1</v>
      </c>
      <c r="N262" s="189" t="s">
        <v>42</v>
      </c>
      <c r="O262" s="77"/>
      <c r="P262" s="190">
        <f>O262*H262</f>
        <v>0</v>
      </c>
      <c r="Q262" s="190">
        <v>0.00025999999999999998</v>
      </c>
      <c r="R262" s="190">
        <f>Q262*H262</f>
        <v>0.041599999999999998</v>
      </c>
      <c r="S262" s="190">
        <v>0</v>
      </c>
      <c r="T262" s="191">
        <f>S262*H262</f>
        <v>0</v>
      </c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R262" s="192" t="s">
        <v>638</v>
      </c>
      <c r="AT262" s="192" t="s">
        <v>187</v>
      </c>
      <c r="AU262" s="192" t="s">
        <v>92</v>
      </c>
      <c r="AY262" s="19" t="s">
        <v>185</v>
      </c>
      <c r="BE262" s="193">
        <f>IF(N262="základní",J262,0)</f>
        <v>0</v>
      </c>
      <c r="BF262" s="193">
        <f>IF(N262="snížená",J262,0)</f>
        <v>0</v>
      </c>
      <c r="BG262" s="193">
        <f>IF(N262="zákl. přenesená",J262,0)</f>
        <v>0</v>
      </c>
      <c r="BH262" s="193">
        <f>IF(N262="sníž. přenesená",J262,0)</f>
        <v>0</v>
      </c>
      <c r="BI262" s="193">
        <f>IF(N262="nulová",J262,0)</f>
        <v>0</v>
      </c>
      <c r="BJ262" s="19" t="s">
        <v>92</v>
      </c>
      <c r="BK262" s="193">
        <f>ROUND(I262*H262,2)</f>
        <v>0</v>
      </c>
      <c r="BL262" s="19" t="s">
        <v>638</v>
      </c>
      <c r="BM262" s="192" t="s">
        <v>5447</v>
      </c>
    </row>
    <row r="263" s="2" customFormat="1">
      <c r="A263" s="38"/>
      <c r="B263" s="39"/>
      <c r="C263" s="38"/>
      <c r="D263" s="194" t="s">
        <v>193</v>
      </c>
      <c r="E263" s="38"/>
      <c r="F263" s="195" t="s">
        <v>5199</v>
      </c>
      <c r="G263" s="38"/>
      <c r="H263" s="38"/>
      <c r="I263" s="196"/>
      <c r="J263" s="38"/>
      <c r="K263" s="38"/>
      <c r="L263" s="39"/>
      <c r="M263" s="197"/>
      <c r="N263" s="198"/>
      <c r="O263" s="77"/>
      <c r="P263" s="77"/>
      <c r="Q263" s="77"/>
      <c r="R263" s="77"/>
      <c r="S263" s="77"/>
      <c r="T263" s="7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T263" s="19" t="s">
        <v>193</v>
      </c>
      <c r="AU263" s="19" t="s">
        <v>92</v>
      </c>
    </row>
    <row r="264" s="2" customFormat="1" ht="24.15" customHeight="1">
      <c r="A264" s="38"/>
      <c r="B264" s="180"/>
      <c r="C264" s="181" t="s">
        <v>589</v>
      </c>
      <c r="D264" s="181" t="s">
        <v>187</v>
      </c>
      <c r="E264" s="182" t="s">
        <v>5201</v>
      </c>
      <c r="F264" s="183" t="s">
        <v>5202</v>
      </c>
      <c r="G264" s="184" t="s">
        <v>584</v>
      </c>
      <c r="H264" s="185">
        <v>100</v>
      </c>
      <c r="I264" s="186"/>
      <c r="J264" s="187">
        <f>ROUND(I264*H264,2)</f>
        <v>0</v>
      </c>
      <c r="K264" s="183" t="s">
        <v>1</v>
      </c>
      <c r="L264" s="39"/>
      <c r="M264" s="188" t="s">
        <v>1</v>
      </c>
      <c r="N264" s="189" t="s">
        <v>42</v>
      </c>
      <c r="O264" s="77"/>
      <c r="P264" s="190">
        <f>O264*H264</f>
        <v>0</v>
      </c>
      <c r="Q264" s="190">
        <v>0.00051000000000000004</v>
      </c>
      <c r="R264" s="190">
        <f>Q264*H264</f>
        <v>0.051000000000000004</v>
      </c>
      <c r="S264" s="190">
        <v>0</v>
      </c>
      <c r="T264" s="191">
        <f>S264*H264</f>
        <v>0</v>
      </c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R264" s="192" t="s">
        <v>638</v>
      </c>
      <c r="AT264" s="192" t="s">
        <v>187</v>
      </c>
      <c r="AU264" s="192" t="s">
        <v>92</v>
      </c>
      <c r="AY264" s="19" t="s">
        <v>185</v>
      </c>
      <c r="BE264" s="193">
        <f>IF(N264="základní",J264,0)</f>
        <v>0</v>
      </c>
      <c r="BF264" s="193">
        <f>IF(N264="snížená",J264,0)</f>
        <v>0</v>
      </c>
      <c r="BG264" s="193">
        <f>IF(N264="zákl. přenesená",J264,0)</f>
        <v>0</v>
      </c>
      <c r="BH264" s="193">
        <f>IF(N264="sníž. přenesená",J264,0)</f>
        <v>0</v>
      </c>
      <c r="BI264" s="193">
        <f>IF(N264="nulová",J264,0)</f>
        <v>0</v>
      </c>
      <c r="BJ264" s="19" t="s">
        <v>92</v>
      </c>
      <c r="BK264" s="193">
        <f>ROUND(I264*H264,2)</f>
        <v>0</v>
      </c>
      <c r="BL264" s="19" t="s">
        <v>638</v>
      </c>
      <c r="BM264" s="192" t="s">
        <v>5448</v>
      </c>
    </row>
    <row r="265" s="2" customFormat="1">
      <c r="A265" s="38"/>
      <c r="B265" s="39"/>
      <c r="C265" s="38"/>
      <c r="D265" s="194" t="s">
        <v>193</v>
      </c>
      <c r="E265" s="38"/>
      <c r="F265" s="195" t="s">
        <v>5202</v>
      </c>
      <c r="G265" s="38"/>
      <c r="H265" s="38"/>
      <c r="I265" s="196"/>
      <c r="J265" s="38"/>
      <c r="K265" s="38"/>
      <c r="L265" s="39"/>
      <c r="M265" s="197"/>
      <c r="N265" s="198"/>
      <c r="O265" s="77"/>
      <c r="P265" s="77"/>
      <c r="Q265" s="77"/>
      <c r="R265" s="77"/>
      <c r="S265" s="77"/>
      <c r="T265" s="7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T265" s="19" t="s">
        <v>193</v>
      </c>
      <c r="AU265" s="19" t="s">
        <v>92</v>
      </c>
    </row>
    <row r="266" s="2" customFormat="1" ht="24.15" customHeight="1">
      <c r="A266" s="38"/>
      <c r="B266" s="180"/>
      <c r="C266" s="181" t="s">
        <v>596</v>
      </c>
      <c r="D266" s="181" t="s">
        <v>187</v>
      </c>
      <c r="E266" s="182" t="s">
        <v>5204</v>
      </c>
      <c r="F266" s="183" t="s">
        <v>5205</v>
      </c>
      <c r="G266" s="184" t="s">
        <v>383</v>
      </c>
      <c r="H266" s="185">
        <v>840</v>
      </c>
      <c r="I266" s="186"/>
      <c r="J266" s="187">
        <f>ROUND(I266*H266,2)</f>
        <v>0</v>
      </c>
      <c r="K266" s="183" t="s">
        <v>1</v>
      </c>
      <c r="L266" s="39"/>
      <c r="M266" s="188" t="s">
        <v>1</v>
      </c>
      <c r="N266" s="189" t="s">
        <v>42</v>
      </c>
      <c r="O266" s="77"/>
      <c r="P266" s="190">
        <f>O266*H266</f>
        <v>0</v>
      </c>
      <c r="Q266" s="190">
        <v>0</v>
      </c>
      <c r="R266" s="190">
        <f>Q266*H266</f>
        <v>0</v>
      </c>
      <c r="S266" s="190">
        <v>0.0011999999999999999</v>
      </c>
      <c r="T266" s="191">
        <f>S266*H266</f>
        <v>1.008</v>
      </c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R266" s="192" t="s">
        <v>638</v>
      </c>
      <c r="AT266" s="192" t="s">
        <v>187</v>
      </c>
      <c r="AU266" s="192" t="s">
        <v>92</v>
      </c>
      <c r="AY266" s="19" t="s">
        <v>185</v>
      </c>
      <c r="BE266" s="193">
        <f>IF(N266="základní",J266,0)</f>
        <v>0</v>
      </c>
      <c r="BF266" s="193">
        <f>IF(N266="snížená",J266,0)</f>
        <v>0</v>
      </c>
      <c r="BG266" s="193">
        <f>IF(N266="zákl. přenesená",J266,0)</f>
        <v>0</v>
      </c>
      <c r="BH266" s="193">
        <f>IF(N266="sníž. přenesená",J266,0)</f>
        <v>0</v>
      </c>
      <c r="BI266" s="193">
        <f>IF(N266="nulová",J266,0)</f>
        <v>0</v>
      </c>
      <c r="BJ266" s="19" t="s">
        <v>92</v>
      </c>
      <c r="BK266" s="193">
        <f>ROUND(I266*H266,2)</f>
        <v>0</v>
      </c>
      <c r="BL266" s="19" t="s">
        <v>638</v>
      </c>
      <c r="BM266" s="192" t="s">
        <v>5449</v>
      </c>
    </row>
    <row r="267" s="2" customFormat="1">
      <c r="A267" s="38"/>
      <c r="B267" s="39"/>
      <c r="C267" s="38"/>
      <c r="D267" s="194" t="s">
        <v>193</v>
      </c>
      <c r="E267" s="38"/>
      <c r="F267" s="195" t="s">
        <v>5205</v>
      </c>
      <c r="G267" s="38"/>
      <c r="H267" s="38"/>
      <c r="I267" s="196"/>
      <c r="J267" s="38"/>
      <c r="K267" s="38"/>
      <c r="L267" s="39"/>
      <c r="M267" s="197"/>
      <c r="N267" s="198"/>
      <c r="O267" s="77"/>
      <c r="P267" s="77"/>
      <c r="Q267" s="77"/>
      <c r="R267" s="77"/>
      <c r="S267" s="77"/>
      <c r="T267" s="7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T267" s="19" t="s">
        <v>193</v>
      </c>
      <c r="AU267" s="19" t="s">
        <v>92</v>
      </c>
    </row>
    <row r="268" s="13" customFormat="1">
      <c r="A268" s="13"/>
      <c r="B268" s="199"/>
      <c r="C268" s="13"/>
      <c r="D268" s="194" t="s">
        <v>194</v>
      </c>
      <c r="E268" s="200" t="s">
        <v>1</v>
      </c>
      <c r="F268" s="201" t="s">
        <v>5450</v>
      </c>
      <c r="G268" s="13"/>
      <c r="H268" s="202">
        <v>840</v>
      </c>
      <c r="I268" s="203"/>
      <c r="J268" s="13"/>
      <c r="K268" s="13"/>
      <c r="L268" s="199"/>
      <c r="M268" s="204"/>
      <c r="N268" s="205"/>
      <c r="O268" s="205"/>
      <c r="P268" s="205"/>
      <c r="Q268" s="205"/>
      <c r="R268" s="205"/>
      <c r="S268" s="205"/>
      <c r="T268" s="206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00" t="s">
        <v>194</v>
      </c>
      <c r="AU268" s="200" t="s">
        <v>92</v>
      </c>
      <c r="AV268" s="13" t="s">
        <v>92</v>
      </c>
      <c r="AW268" s="13" t="s">
        <v>32</v>
      </c>
      <c r="AX268" s="13" t="s">
        <v>76</v>
      </c>
      <c r="AY268" s="200" t="s">
        <v>185</v>
      </c>
    </row>
    <row r="269" s="15" customFormat="1">
      <c r="A269" s="15"/>
      <c r="B269" s="226"/>
      <c r="C269" s="15"/>
      <c r="D269" s="194" t="s">
        <v>194</v>
      </c>
      <c r="E269" s="227" t="s">
        <v>1</v>
      </c>
      <c r="F269" s="228" t="s">
        <v>276</v>
      </c>
      <c r="G269" s="15"/>
      <c r="H269" s="229">
        <v>840</v>
      </c>
      <c r="I269" s="230"/>
      <c r="J269" s="15"/>
      <c r="K269" s="15"/>
      <c r="L269" s="226"/>
      <c r="M269" s="231"/>
      <c r="N269" s="232"/>
      <c r="O269" s="232"/>
      <c r="P269" s="232"/>
      <c r="Q269" s="232"/>
      <c r="R269" s="232"/>
      <c r="S269" s="232"/>
      <c r="T269" s="233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T269" s="227" t="s">
        <v>194</v>
      </c>
      <c r="AU269" s="227" t="s">
        <v>92</v>
      </c>
      <c r="AV269" s="15" t="s">
        <v>191</v>
      </c>
      <c r="AW269" s="15" t="s">
        <v>32</v>
      </c>
      <c r="AX269" s="15" t="s">
        <v>84</v>
      </c>
      <c r="AY269" s="227" t="s">
        <v>185</v>
      </c>
    </row>
    <row r="270" s="2" customFormat="1" ht="33" customHeight="1">
      <c r="A270" s="38"/>
      <c r="B270" s="180"/>
      <c r="C270" s="181" t="s">
        <v>602</v>
      </c>
      <c r="D270" s="181" t="s">
        <v>187</v>
      </c>
      <c r="E270" s="182" t="s">
        <v>5207</v>
      </c>
      <c r="F270" s="183" t="s">
        <v>5208</v>
      </c>
      <c r="G270" s="184" t="s">
        <v>584</v>
      </c>
      <c r="H270" s="185">
        <v>160</v>
      </c>
      <c r="I270" s="186"/>
      <c r="J270" s="187">
        <f>ROUND(I270*H270,2)</f>
        <v>0</v>
      </c>
      <c r="K270" s="183" t="s">
        <v>1</v>
      </c>
      <c r="L270" s="39"/>
      <c r="M270" s="188" t="s">
        <v>1</v>
      </c>
      <c r="N270" s="189" t="s">
        <v>42</v>
      </c>
      <c r="O270" s="77"/>
      <c r="P270" s="190">
        <f>O270*H270</f>
        <v>0</v>
      </c>
      <c r="Q270" s="190">
        <v>0</v>
      </c>
      <c r="R270" s="190">
        <f>Q270*H270</f>
        <v>0</v>
      </c>
      <c r="S270" s="190">
        <v>0.0050000000000000001</v>
      </c>
      <c r="T270" s="191">
        <f>S270*H270</f>
        <v>0.80000000000000004</v>
      </c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R270" s="192" t="s">
        <v>638</v>
      </c>
      <c r="AT270" s="192" t="s">
        <v>187</v>
      </c>
      <c r="AU270" s="192" t="s">
        <v>92</v>
      </c>
      <c r="AY270" s="19" t="s">
        <v>185</v>
      </c>
      <c r="BE270" s="193">
        <f>IF(N270="základní",J270,0)</f>
        <v>0</v>
      </c>
      <c r="BF270" s="193">
        <f>IF(N270="snížená",J270,0)</f>
        <v>0</v>
      </c>
      <c r="BG270" s="193">
        <f>IF(N270="zákl. přenesená",J270,0)</f>
        <v>0</v>
      </c>
      <c r="BH270" s="193">
        <f>IF(N270="sníž. přenesená",J270,0)</f>
        <v>0</v>
      </c>
      <c r="BI270" s="193">
        <f>IF(N270="nulová",J270,0)</f>
        <v>0</v>
      </c>
      <c r="BJ270" s="19" t="s">
        <v>92</v>
      </c>
      <c r="BK270" s="193">
        <f>ROUND(I270*H270,2)</f>
        <v>0</v>
      </c>
      <c r="BL270" s="19" t="s">
        <v>638</v>
      </c>
      <c r="BM270" s="192" t="s">
        <v>5451</v>
      </c>
    </row>
    <row r="271" s="2" customFormat="1">
      <c r="A271" s="38"/>
      <c r="B271" s="39"/>
      <c r="C271" s="38"/>
      <c r="D271" s="194" t="s">
        <v>193</v>
      </c>
      <c r="E271" s="38"/>
      <c r="F271" s="195" t="s">
        <v>5208</v>
      </c>
      <c r="G271" s="38"/>
      <c r="H271" s="38"/>
      <c r="I271" s="196"/>
      <c r="J271" s="38"/>
      <c r="K271" s="38"/>
      <c r="L271" s="39"/>
      <c r="M271" s="197"/>
      <c r="N271" s="198"/>
      <c r="O271" s="77"/>
      <c r="P271" s="77"/>
      <c r="Q271" s="77"/>
      <c r="R271" s="77"/>
      <c r="S271" s="77"/>
      <c r="T271" s="7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T271" s="19" t="s">
        <v>193</v>
      </c>
      <c r="AU271" s="19" t="s">
        <v>92</v>
      </c>
    </row>
    <row r="272" s="2" customFormat="1" ht="33" customHeight="1">
      <c r="A272" s="38"/>
      <c r="B272" s="180"/>
      <c r="C272" s="181" t="s">
        <v>608</v>
      </c>
      <c r="D272" s="181" t="s">
        <v>187</v>
      </c>
      <c r="E272" s="182" t="s">
        <v>5210</v>
      </c>
      <c r="F272" s="183" t="s">
        <v>5211</v>
      </c>
      <c r="G272" s="184" t="s">
        <v>584</v>
      </c>
      <c r="H272" s="185">
        <v>100</v>
      </c>
      <c r="I272" s="186"/>
      <c r="J272" s="187">
        <f>ROUND(I272*H272,2)</f>
        <v>0</v>
      </c>
      <c r="K272" s="183" t="s">
        <v>1</v>
      </c>
      <c r="L272" s="39"/>
      <c r="M272" s="188" t="s">
        <v>1</v>
      </c>
      <c r="N272" s="189" t="s">
        <v>42</v>
      </c>
      <c r="O272" s="77"/>
      <c r="P272" s="190">
        <f>O272*H272</f>
        <v>0</v>
      </c>
      <c r="Q272" s="190">
        <v>0</v>
      </c>
      <c r="R272" s="190">
        <f>Q272*H272</f>
        <v>0</v>
      </c>
      <c r="S272" s="190">
        <v>0.012999999999999999</v>
      </c>
      <c r="T272" s="191">
        <f>S272*H272</f>
        <v>1.3</v>
      </c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R272" s="192" t="s">
        <v>638</v>
      </c>
      <c r="AT272" s="192" t="s">
        <v>187</v>
      </c>
      <c r="AU272" s="192" t="s">
        <v>92</v>
      </c>
      <c r="AY272" s="19" t="s">
        <v>185</v>
      </c>
      <c r="BE272" s="193">
        <f>IF(N272="základní",J272,0)</f>
        <v>0</v>
      </c>
      <c r="BF272" s="193">
        <f>IF(N272="snížená",J272,0)</f>
        <v>0</v>
      </c>
      <c r="BG272" s="193">
        <f>IF(N272="zákl. přenesená",J272,0)</f>
        <v>0</v>
      </c>
      <c r="BH272" s="193">
        <f>IF(N272="sníž. přenesená",J272,0)</f>
        <v>0</v>
      </c>
      <c r="BI272" s="193">
        <f>IF(N272="nulová",J272,0)</f>
        <v>0</v>
      </c>
      <c r="BJ272" s="19" t="s">
        <v>92</v>
      </c>
      <c r="BK272" s="193">
        <f>ROUND(I272*H272,2)</f>
        <v>0</v>
      </c>
      <c r="BL272" s="19" t="s">
        <v>638</v>
      </c>
      <c r="BM272" s="192" t="s">
        <v>5452</v>
      </c>
    </row>
    <row r="273" s="2" customFormat="1">
      <c r="A273" s="38"/>
      <c r="B273" s="39"/>
      <c r="C273" s="38"/>
      <c r="D273" s="194" t="s">
        <v>193</v>
      </c>
      <c r="E273" s="38"/>
      <c r="F273" s="195" t="s">
        <v>5211</v>
      </c>
      <c r="G273" s="38"/>
      <c r="H273" s="38"/>
      <c r="I273" s="196"/>
      <c r="J273" s="38"/>
      <c r="K273" s="38"/>
      <c r="L273" s="39"/>
      <c r="M273" s="197"/>
      <c r="N273" s="198"/>
      <c r="O273" s="77"/>
      <c r="P273" s="77"/>
      <c r="Q273" s="77"/>
      <c r="R273" s="77"/>
      <c r="S273" s="77"/>
      <c r="T273" s="7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T273" s="19" t="s">
        <v>193</v>
      </c>
      <c r="AU273" s="19" t="s">
        <v>92</v>
      </c>
    </row>
    <row r="274" s="2" customFormat="1" ht="16.5" customHeight="1">
      <c r="A274" s="38"/>
      <c r="B274" s="180"/>
      <c r="C274" s="181" t="s">
        <v>613</v>
      </c>
      <c r="D274" s="181" t="s">
        <v>187</v>
      </c>
      <c r="E274" s="182" t="s">
        <v>5213</v>
      </c>
      <c r="F274" s="183" t="s">
        <v>5214</v>
      </c>
      <c r="G274" s="184" t="s">
        <v>225</v>
      </c>
      <c r="H274" s="185">
        <v>1.5</v>
      </c>
      <c r="I274" s="186"/>
      <c r="J274" s="187">
        <f>ROUND(I274*H274,2)</f>
        <v>0</v>
      </c>
      <c r="K274" s="183" t="s">
        <v>1</v>
      </c>
      <c r="L274" s="39"/>
      <c r="M274" s="188" t="s">
        <v>1</v>
      </c>
      <c r="N274" s="189" t="s">
        <v>42</v>
      </c>
      <c r="O274" s="77"/>
      <c r="P274" s="190">
        <f>O274*H274</f>
        <v>0</v>
      </c>
      <c r="Q274" s="190">
        <v>0</v>
      </c>
      <c r="R274" s="190">
        <f>Q274*H274</f>
        <v>0</v>
      </c>
      <c r="S274" s="190">
        <v>0</v>
      </c>
      <c r="T274" s="191">
        <f>S274*H274</f>
        <v>0</v>
      </c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R274" s="192" t="s">
        <v>638</v>
      </c>
      <c r="AT274" s="192" t="s">
        <v>187</v>
      </c>
      <c r="AU274" s="192" t="s">
        <v>92</v>
      </c>
      <c r="AY274" s="19" t="s">
        <v>185</v>
      </c>
      <c r="BE274" s="193">
        <f>IF(N274="základní",J274,0)</f>
        <v>0</v>
      </c>
      <c r="BF274" s="193">
        <f>IF(N274="snížená",J274,0)</f>
        <v>0</v>
      </c>
      <c r="BG274" s="193">
        <f>IF(N274="zákl. přenesená",J274,0)</f>
        <v>0</v>
      </c>
      <c r="BH274" s="193">
        <f>IF(N274="sníž. přenesená",J274,0)</f>
        <v>0</v>
      </c>
      <c r="BI274" s="193">
        <f>IF(N274="nulová",J274,0)</f>
        <v>0</v>
      </c>
      <c r="BJ274" s="19" t="s">
        <v>92</v>
      </c>
      <c r="BK274" s="193">
        <f>ROUND(I274*H274,2)</f>
        <v>0</v>
      </c>
      <c r="BL274" s="19" t="s">
        <v>638</v>
      </c>
      <c r="BM274" s="192" t="s">
        <v>5453</v>
      </c>
    </row>
    <row r="275" s="2" customFormat="1">
      <c r="A275" s="38"/>
      <c r="B275" s="39"/>
      <c r="C275" s="38"/>
      <c r="D275" s="194" t="s">
        <v>193</v>
      </c>
      <c r="E275" s="38"/>
      <c r="F275" s="195" t="s">
        <v>5214</v>
      </c>
      <c r="G275" s="38"/>
      <c r="H275" s="38"/>
      <c r="I275" s="196"/>
      <c r="J275" s="38"/>
      <c r="K275" s="38"/>
      <c r="L275" s="39"/>
      <c r="M275" s="197"/>
      <c r="N275" s="198"/>
      <c r="O275" s="77"/>
      <c r="P275" s="77"/>
      <c r="Q275" s="77"/>
      <c r="R275" s="77"/>
      <c r="S275" s="77"/>
      <c r="T275" s="7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T275" s="19" t="s">
        <v>193</v>
      </c>
      <c r="AU275" s="19" t="s">
        <v>92</v>
      </c>
    </row>
    <row r="276" s="2" customFormat="1" ht="24.15" customHeight="1">
      <c r="A276" s="38"/>
      <c r="B276" s="180"/>
      <c r="C276" s="181" t="s">
        <v>618</v>
      </c>
      <c r="D276" s="181" t="s">
        <v>187</v>
      </c>
      <c r="E276" s="182" t="s">
        <v>5216</v>
      </c>
      <c r="F276" s="183" t="s">
        <v>5217</v>
      </c>
      <c r="G276" s="184" t="s">
        <v>225</v>
      </c>
      <c r="H276" s="185">
        <v>30</v>
      </c>
      <c r="I276" s="186"/>
      <c r="J276" s="187">
        <f>ROUND(I276*H276,2)</f>
        <v>0</v>
      </c>
      <c r="K276" s="183" t="s">
        <v>1</v>
      </c>
      <c r="L276" s="39"/>
      <c r="M276" s="188" t="s">
        <v>1</v>
      </c>
      <c r="N276" s="189" t="s">
        <v>42</v>
      </c>
      <c r="O276" s="77"/>
      <c r="P276" s="190">
        <f>O276*H276</f>
        <v>0</v>
      </c>
      <c r="Q276" s="190">
        <v>0</v>
      </c>
      <c r="R276" s="190">
        <f>Q276*H276</f>
        <v>0</v>
      </c>
      <c r="S276" s="190">
        <v>0</v>
      </c>
      <c r="T276" s="191">
        <f>S276*H276</f>
        <v>0</v>
      </c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R276" s="192" t="s">
        <v>638</v>
      </c>
      <c r="AT276" s="192" t="s">
        <v>187</v>
      </c>
      <c r="AU276" s="192" t="s">
        <v>92</v>
      </c>
      <c r="AY276" s="19" t="s">
        <v>185</v>
      </c>
      <c r="BE276" s="193">
        <f>IF(N276="základní",J276,0)</f>
        <v>0</v>
      </c>
      <c r="BF276" s="193">
        <f>IF(N276="snížená",J276,0)</f>
        <v>0</v>
      </c>
      <c r="BG276" s="193">
        <f>IF(N276="zákl. přenesená",J276,0)</f>
        <v>0</v>
      </c>
      <c r="BH276" s="193">
        <f>IF(N276="sníž. přenesená",J276,0)</f>
        <v>0</v>
      </c>
      <c r="BI276" s="193">
        <f>IF(N276="nulová",J276,0)</f>
        <v>0</v>
      </c>
      <c r="BJ276" s="19" t="s">
        <v>92</v>
      </c>
      <c r="BK276" s="193">
        <f>ROUND(I276*H276,2)</f>
        <v>0</v>
      </c>
      <c r="BL276" s="19" t="s">
        <v>638</v>
      </c>
      <c r="BM276" s="192" t="s">
        <v>5454</v>
      </c>
    </row>
    <row r="277" s="2" customFormat="1">
      <c r="A277" s="38"/>
      <c r="B277" s="39"/>
      <c r="C277" s="38"/>
      <c r="D277" s="194" t="s">
        <v>193</v>
      </c>
      <c r="E277" s="38"/>
      <c r="F277" s="195" t="s">
        <v>5217</v>
      </c>
      <c r="G277" s="38"/>
      <c r="H277" s="38"/>
      <c r="I277" s="196"/>
      <c r="J277" s="38"/>
      <c r="K277" s="38"/>
      <c r="L277" s="39"/>
      <c r="M277" s="197"/>
      <c r="N277" s="198"/>
      <c r="O277" s="77"/>
      <c r="P277" s="77"/>
      <c r="Q277" s="77"/>
      <c r="R277" s="77"/>
      <c r="S277" s="77"/>
      <c r="T277" s="7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T277" s="19" t="s">
        <v>193</v>
      </c>
      <c r="AU277" s="19" t="s">
        <v>92</v>
      </c>
    </row>
    <row r="278" s="2" customFormat="1" ht="24.15" customHeight="1">
      <c r="A278" s="38"/>
      <c r="B278" s="180"/>
      <c r="C278" s="181" t="s">
        <v>623</v>
      </c>
      <c r="D278" s="181" t="s">
        <v>187</v>
      </c>
      <c r="E278" s="182" t="s">
        <v>5220</v>
      </c>
      <c r="F278" s="183" t="s">
        <v>5221</v>
      </c>
      <c r="G278" s="184" t="s">
        <v>225</v>
      </c>
      <c r="H278" s="185">
        <v>1.5</v>
      </c>
      <c r="I278" s="186"/>
      <c r="J278" s="187">
        <f>ROUND(I278*H278,2)</f>
        <v>0</v>
      </c>
      <c r="K278" s="183" t="s">
        <v>1</v>
      </c>
      <c r="L278" s="39"/>
      <c r="M278" s="188" t="s">
        <v>1</v>
      </c>
      <c r="N278" s="189" t="s">
        <v>42</v>
      </c>
      <c r="O278" s="77"/>
      <c r="P278" s="190">
        <f>O278*H278</f>
        <v>0</v>
      </c>
      <c r="Q278" s="190">
        <v>0</v>
      </c>
      <c r="R278" s="190">
        <f>Q278*H278</f>
        <v>0</v>
      </c>
      <c r="S278" s="190">
        <v>0</v>
      </c>
      <c r="T278" s="191">
        <f>S278*H278</f>
        <v>0</v>
      </c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R278" s="192" t="s">
        <v>638</v>
      </c>
      <c r="AT278" s="192" t="s">
        <v>187</v>
      </c>
      <c r="AU278" s="192" t="s">
        <v>92</v>
      </c>
      <c r="AY278" s="19" t="s">
        <v>185</v>
      </c>
      <c r="BE278" s="193">
        <f>IF(N278="základní",J278,0)</f>
        <v>0</v>
      </c>
      <c r="BF278" s="193">
        <f>IF(N278="snížená",J278,0)</f>
        <v>0</v>
      </c>
      <c r="BG278" s="193">
        <f>IF(N278="zákl. přenesená",J278,0)</f>
        <v>0</v>
      </c>
      <c r="BH278" s="193">
        <f>IF(N278="sníž. přenesená",J278,0)</f>
        <v>0</v>
      </c>
      <c r="BI278" s="193">
        <f>IF(N278="nulová",J278,0)</f>
        <v>0</v>
      </c>
      <c r="BJ278" s="19" t="s">
        <v>92</v>
      </c>
      <c r="BK278" s="193">
        <f>ROUND(I278*H278,2)</f>
        <v>0</v>
      </c>
      <c r="BL278" s="19" t="s">
        <v>638</v>
      </c>
      <c r="BM278" s="192" t="s">
        <v>5455</v>
      </c>
    </row>
    <row r="279" s="2" customFormat="1">
      <c r="A279" s="38"/>
      <c r="B279" s="39"/>
      <c r="C279" s="38"/>
      <c r="D279" s="194" t="s">
        <v>193</v>
      </c>
      <c r="E279" s="38"/>
      <c r="F279" s="195" t="s">
        <v>5221</v>
      </c>
      <c r="G279" s="38"/>
      <c r="H279" s="38"/>
      <c r="I279" s="196"/>
      <c r="J279" s="38"/>
      <c r="K279" s="38"/>
      <c r="L279" s="39"/>
      <c r="M279" s="197"/>
      <c r="N279" s="198"/>
      <c r="O279" s="77"/>
      <c r="P279" s="77"/>
      <c r="Q279" s="77"/>
      <c r="R279" s="77"/>
      <c r="S279" s="77"/>
      <c r="T279" s="7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T279" s="19" t="s">
        <v>193</v>
      </c>
      <c r="AU279" s="19" t="s">
        <v>92</v>
      </c>
    </row>
    <row r="280" s="2" customFormat="1" ht="33" customHeight="1">
      <c r="A280" s="38"/>
      <c r="B280" s="180"/>
      <c r="C280" s="181" t="s">
        <v>628</v>
      </c>
      <c r="D280" s="181" t="s">
        <v>187</v>
      </c>
      <c r="E280" s="182" t="s">
        <v>5223</v>
      </c>
      <c r="F280" s="183" t="s">
        <v>1624</v>
      </c>
      <c r="G280" s="184" t="s">
        <v>225</v>
      </c>
      <c r="H280" s="185">
        <v>1.5</v>
      </c>
      <c r="I280" s="186"/>
      <c r="J280" s="187">
        <f>ROUND(I280*H280,2)</f>
        <v>0</v>
      </c>
      <c r="K280" s="183" t="s">
        <v>1</v>
      </c>
      <c r="L280" s="39"/>
      <c r="M280" s="188" t="s">
        <v>1</v>
      </c>
      <c r="N280" s="189" t="s">
        <v>42</v>
      </c>
      <c r="O280" s="77"/>
      <c r="P280" s="190">
        <f>O280*H280</f>
        <v>0</v>
      </c>
      <c r="Q280" s="190">
        <v>0</v>
      </c>
      <c r="R280" s="190">
        <f>Q280*H280</f>
        <v>0</v>
      </c>
      <c r="S280" s="190">
        <v>0</v>
      </c>
      <c r="T280" s="191">
        <f>S280*H280</f>
        <v>0</v>
      </c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R280" s="192" t="s">
        <v>638</v>
      </c>
      <c r="AT280" s="192" t="s">
        <v>187</v>
      </c>
      <c r="AU280" s="192" t="s">
        <v>92</v>
      </c>
      <c r="AY280" s="19" t="s">
        <v>185</v>
      </c>
      <c r="BE280" s="193">
        <f>IF(N280="základní",J280,0)</f>
        <v>0</v>
      </c>
      <c r="BF280" s="193">
        <f>IF(N280="snížená",J280,0)</f>
        <v>0</v>
      </c>
      <c r="BG280" s="193">
        <f>IF(N280="zákl. přenesená",J280,0)</f>
        <v>0</v>
      </c>
      <c r="BH280" s="193">
        <f>IF(N280="sníž. přenesená",J280,0)</f>
        <v>0</v>
      </c>
      <c r="BI280" s="193">
        <f>IF(N280="nulová",J280,0)</f>
        <v>0</v>
      </c>
      <c r="BJ280" s="19" t="s">
        <v>92</v>
      </c>
      <c r="BK280" s="193">
        <f>ROUND(I280*H280,2)</f>
        <v>0</v>
      </c>
      <c r="BL280" s="19" t="s">
        <v>638</v>
      </c>
      <c r="BM280" s="192" t="s">
        <v>5456</v>
      </c>
    </row>
    <row r="281" s="2" customFormat="1">
      <c r="A281" s="38"/>
      <c r="B281" s="39"/>
      <c r="C281" s="38"/>
      <c r="D281" s="194" t="s">
        <v>193</v>
      </c>
      <c r="E281" s="38"/>
      <c r="F281" s="195" t="s">
        <v>1624</v>
      </c>
      <c r="G281" s="38"/>
      <c r="H281" s="38"/>
      <c r="I281" s="196"/>
      <c r="J281" s="38"/>
      <c r="K281" s="38"/>
      <c r="L281" s="39"/>
      <c r="M281" s="243"/>
      <c r="N281" s="244"/>
      <c r="O281" s="245"/>
      <c r="P281" s="245"/>
      <c r="Q281" s="245"/>
      <c r="R281" s="245"/>
      <c r="S281" s="245"/>
      <c r="T281" s="246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T281" s="19" t="s">
        <v>193</v>
      </c>
      <c r="AU281" s="19" t="s">
        <v>92</v>
      </c>
    </row>
    <row r="282" s="2" customFormat="1" ht="6.96" customHeight="1">
      <c r="A282" s="38"/>
      <c r="B282" s="60"/>
      <c r="C282" s="61"/>
      <c r="D282" s="61"/>
      <c r="E282" s="61"/>
      <c r="F282" s="61"/>
      <c r="G282" s="61"/>
      <c r="H282" s="61"/>
      <c r="I282" s="61"/>
      <c r="J282" s="61"/>
      <c r="K282" s="61"/>
      <c r="L282" s="39"/>
      <c r="M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</row>
  </sheetData>
  <autoFilter ref="C131:K281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18:H118"/>
    <mergeCell ref="E122:H122"/>
    <mergeCell ref="E120:H120"/>
    <mergeCell ref="E124:H12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121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84</v>
      </c>
    </row>
    <row r="4" s="1" customFormat="1" ht="24.96" customHeight="1">
      <c r="B4" s="22"/>
      <c r="D4" s="23" t="s">
        <v>130</v>
      </c>
      <c r="L4" s="22"/>
      <c r="M4" s="129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30" t="str">
        <f>'Rekapitulace stavby'!K6</f>
        <v>Bytový dům Líbeznice, Martinova 142</v>
      </c>
      <c r="F7" s="32"/>
      <c r="G7" s="32"/>
      <c r="H7" s="32"/>
      <c r="L7" s="22"/>
    </row>
    <row r="8">
      <c r="B8" s="22"/>
      <c r="D8" s="32" t="s">
        <v>131</v>
      </c>
      <c r="L8" s="22"/>
    </row>
    <row r="9" s="1" customFormat="1" ht="16.5" customHeight="1">
      <c r="B9" s="22"/>
      <c r="E9" s="130" t="s">
        <v>4341</v>
      </c>
      <c r="F9" s="1"/>
      <c r="G9" s="1"/>
      <c r="H9" s="1"/>
      <c r="L9" s="22"/>
    </row>
    <row r="10" s="1" customFormat="1" ht="12" customHeight="1">
      <c r="B10" s="22"/>
      <c r="D10" s="32" t="s">
        <v>3886</v>
      </c>
      <c r="L10" s="22"/>
    </row>
    <row r="11" s="2" customFormat="1" ht="16.5" customHeight="1">
      <c r="A11" s="38"/>
      <c r="B11" s="39"/>
      <c r="C11" s="38"/>
      <c r="D11" s="38"/>
      <c r="E11" s="135" t="s">
        <v>4947</v>
      </c>
      <c r="F11" s="38"/>
      <c r="G11" s="38"/>
      <c r="H11" s="38"/>
      <c r="I11" s="38"/>
      <c r="J11" s="38"/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39"/>
      <c r="C12" s="38"/>
      <c r="D12" s="32" t="s">
        <v>4948</v>
      </c>
      <c r="E12" s="38"/>
      <c r="F12" s="38"/>
      <c r="G12" s="38"/>
      <c r="H12" s="38"/>
      <c r="I12" s="38"/>
      <c r="J12" s="38"/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6.5" customHeight="1">
      <c r="A13" s="38"/>
      <c r="B13" s="39"/>
      <c r="C13" s="38"/>
      <c r="D13" s="38"/>
      <c r="E13" s="67" t="s">
        <v>5457</v>
      </c>
      <c r="F13" s="38"/>
      <c r="G13" s="38"/>
      <c r="H13" s="38"/>
      <c r="I13" s="38"/>
      <c r="J13" s="38"/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>
      <c r="A14" s="38"/>
      <c r="B14" s="39"/>
      <c r="C14" s="38"/>
      <c r="D14" s="38"/>
      <c r="E14" s="38"/>
      <c r="F14" s="38"/>
      <c r="G14" s="38"/>
      <c r="H14" s="38"/>
      <c r="I14" s="38"/>
      <c r="J14" s="38"/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2" customHeight="1">
      <c r="A15" s="38"/>
      <c r="B15" s="39"/>
      <c r="C15" s="38"/>
      <c r="D15" s="32" t="s">
        <v>18</v>
      </c>
      <c r="E15" s="38"/>
      <c r="F15" s="27" t="s">
        <v>1</v>
      </c>
      <c r="G15" s="38"/>
      <c r="H15" s="38"/>
      <c r="I15" s="32" t="s">
        <v>19</v>
      </c>
      <c r="J15" s="27" t="s">
        <v>1</v>
      </c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39"/>
      <c r="C16" s="38"/>
      <c r="D16" s="32" t="s">
        <v>20</v>
      </c>
      <c r="E16" s="38"/>
      <c r="F16" s="27" t="s">
        <v>4343</v>
      </c>
      <c r="G16" s="38"/>
      <c r="H16" s="38"/>
      <c r="I16" s="32" t="s">
        <v>22</v>
      </c>
      <c r="J16" s="69" t="str">
        <f>'Rekapitulace stavby'!AN8</f>
        <v>3. 11. 2025</v>
      </c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0.8" customHeight="1">
      <c r="A17" s="38"/>
      <c r="B17" s="39"/>
      <c r="C17" s="38"/>
      <c r="D17" s="38"/>
      <c r="E17" s="38"/>
      <c r="F17" s="38"/>
      <c r="G17" s="38"/>
      <c r="H17" s="38"/>
      <c r="I17" s="38"/>
      <c r="J17" s="38"/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2" customHeight="1">
      <c r="A18" s="38"/>
      <c r="B18" s="39"/>
      <c r="C18" s="38"/>
      <c r="D18" s="32" t="s">
        <v>24</v>
      </c>
      <c r="E18" s="38"/>
      <c r="F18" s="38"/>
      <c r="G18" s="38"/>
      <c r="H18" s="38"/>
      <c r="I18" s="32" t="s">
        <v>25</v>
      </c>
      <c r="J18" s="27" t="s">
        <v>1</v>
      </c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8" customHeight="1">
      <c r="A19" s="38"/>
      <c r="B19" s="39"/>
      <c r="C19" s="38"/>
      <c r="D19" s="38"/>
      <c r="E19" s="27" t="s">
        <v>26</v>
      </c>
      <c r="F19" s="38"/>
      <c r="G19" s="38"/>
      <c r="H19" s="38"/>
      <c r="I19" s="32" t="s">
        <v>27</v>
      </c>
      <c r="J19" s="27" t="s">
        <v>1</v>
      </c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6.96" customHeight="1">
      <c r="A20" s="38"/>
      <c r="B20" s="39"/>
      <c r="C20" s="38"/>
      <c r="D20" s="38"/>
      <c r="E20" s="38"/>
      <c r="F20" s="38"/>
      <c r="G20" s="38"/>
      <c r="H20" s="38"/>
      <c r="I20" s="38"/>
      <c r="J20" s="38"/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2" customHeight="1">
      <c r="A21" s="38"/>
      <c r="B21" s="39"/>
      <c r="C21" s="38"/>
      <c r="D21" s="32" t="s">
        <v>28</v>
      </c>
      <c r="E21" s="38"/>
      <c r="F21" s="38"/>
      <c r="G21" s="38"/>
      <c r="H21" s="38"/>
      <c r="I21" s="32" t="s">
        <v>25</v>
      </c>
      <c r="J21" s="33" t="str">
        <f>'Rekapitulace stavby'!AN13</f>
        <v>Vyplň údaj</v>
      </c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8" customHeight="1">
      <c r="A22" s="38"/>
      <c r="B22" s="39"/>
      <c r="C22" s="38"/>
      <c r="D22" s="38"/>
      <c r="E22" s="33" t="str">
        <f>'Rekapitulace stavby'!E14</f>
        <v>Vyplň údaj</v>
      </c>
      <c r="F22" s="27"/>
      <c r="G22" s="27"/>
      <c r="H22" s="27"/>
      <c r="I22" s="32" t="s">
        <v>27</v>
      </c>
      <c r="J22" s="33" t="str">
        <f>'Rekapitulace stavby'!AN14</f>
        <v>Vyplň údaj</v>
      </c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6.96" customHeight="1">
      <c r="A23" s="38"/>
      <c r="B23" s="39"/>
      <c r="C23" s="38"/>
      <c r="D23" s="38"/>
      <c r="E23" s="38"/>
      <c r="F23" s="38"/>
      <c r="G23" s="38"/>
      <c r="H23" s="38"/>
      <c r="I23" s="38"/>
      <c r="J23" s="38"/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2" customHeight="1">
      <c r="A24" s="38"/>
      <c r="B24" s="39"/>
      <c r="C24" s="38"/>
      <c r="D24" s="32" t="s">
        <v>30</v>
      </c>
      <c r="E24" s="38"/>
      <c r="F24" s="38"/>
      <c r="G24" s="38"/>
      <c r="H24" s="38"/>
      <c r="I24" s="32" t="s">
        <v>25</v>
      </c>
      <c r="J24" s="27" t="s">
        <v>1</v>
      </c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8" customHeight="1">
      <c r="A25" s="38"/>
      <c r="B25" s="39"/>
      <c r="C25" s="38"/>
      <c r="D25" s="38"/>
      <c r="E25" s="27" t="s">
        <v>26</v>
      </c>
      <c r="F25" s="38"/>
      <c r="G25" s="38"/>
      <c r="H25" s="38"/>
      <c r="I25" s="32" t="s">
        <v>27</v>
      </c>
      <c r="J25" s="27" t="s">
        <v>1</v>
      </c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6.96" customHeight="1">
      <c r="A26" s="38"/>
      <c r="B26" s="39"/>
      <c r="C26" s="38"/>
      <c r="D26" s="38"/>
      <c r="E26" s="38"/>
      <c r="F26" s="38"/>
      <c r="G26" s="38"/>
      <c r="H26" s="38"/>
      <c r="I26" s="38"/>
      <c r="J26" s="38"/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12" customHeight="1">
      <c r="A27" s="38"/>
      <c r="B27" s="39"/>
      <c r="C27" s="38"/>
      <c r="D27" s="32" t="s">
        <v>33</v>
      </c>
      <c r="E27" s="38"/>
      <c r="F27" s="38"/>
      <c r="G27" s="38"/>
      <c r="H27" s="38"/>
      <c r="I27" s="32" t="s">
        <v>25</v>
      </c>
      <c r="J27" s="27" t="s">
        <v>1</v>
      </c>
      <c r="K27" s="38"/>
      <c r="L27" s="55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8" customHeight="1">
      <c r="A28" s="38"/>
      <c r="B28" s="39"/>
      <c r="C28" s="38"/>
      <c r="D28" s="38"/>
      <c r="E28" s="27" t="s">
        <v>4344</v>
      </c>
      <c r="F28" s="38"/>
      <c r="G28" s="38"/>
      <c r="H28" s="38"/>
      <c r="I28" s="32" t="s">
        <v>27</v>
      </c>
      <c r="J28" s="27" t="s">
        <v>1</v>
      </c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39"/>
      <c r="C29" s="38"/>
      <c r="D29" s="38"/>
      <c r="E29" s="38"/>
      <c r="F29" s="38"/>
      <c r="G29" s="38"/>
      <c r="H29" s="38"/>
      <c r="I29" s="38"/>
      <c r="J29" s="38"/>
      <c r="K29" s="38"/>
      <c r="L29" s="55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12" customHeight="1">
      <c r="A30" s="38"/>
      <c r="B30" s="39"/>
      <c r="C30" s="38"/>
      <c r="D30" s="32" t="s">
        <v>35</v>
      </c>
      <c r="E30" s="38"/>
      <c r="F30" s="38"/>
      <c r="G30" s="38"/>
      <c r="H30" s="38"/>
      <c r="I30" s="38"/>
      <c r="J30" s="38"/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8" customFormat="1" ht="16.5" customHeight="1">
      <c r="A31" s="131"/>
      <c r="B31" s="132"/>
      <c r="C31" s="131"/>
      <c r="D31" s="131"/>
      <c r="E31" s="36" t="s">
        <v>1</v>
      </c>
      <c r="F31" s="36"/>
      <c r="G31" s="36"/>
      <c r="H31" s="36"/>
      <c r="I31" s="131"/>
      <c r="J31" s="131"/>
      <c r="K31" s="131"/>
      <c r="L31" s="133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</row>
    <row r="32" s="2" customFormat="1" ht="6.96" customHeight="1">
      <c r="A32" s="38"/>
      <c r="B32" s="39"/>
      <c r="C32" s="38"/>
      <c r="D32" s="38"/>
      <c r="E32" s="38"/>
      <c r="F32" s="38"/>
      <c r="G32" s="38"/>
      <c r="H32" s="38"/>
      <c r="I32" s="38"/>
      <c r="J32" s="38"/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39"/>
      <c r="C33" s="38"/>
      <c r="D33" s="90"/>
      <c r="E33" s="90"/>
      <c r="F33" s="90"/>
      <c r="G33" s="90"/>
      <c r="H33" s="90"/>
      <c r="I33" s="90"/>
      <c r="J33" s="90"/>
      <c r="K33" s="90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25.44" customHeight="1">
      <c r="A34" s="38"/>
      <c r="B34" s="39"/>
      <c r="C34" s="38"/>
      <c r="D34" s="134" t="s">
        <v>36</v>
      </c>
      <c r="E34" s="38"/>
      <c r="F34" s="38"/>
      <c r="G34" s="38"/>
      <c r="H34" s="38"/>
      <c r="I34" s="38"/>
      <c r="J34" s="96">
        <f>ROUND(J130, 2)</f>
        <v>0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6.96" customHeight="1">
      <c r="A35" s="38"/>
      <c r="B35" s="39"/>
      <c r="C35" s="38"/>
      <c r="D35" s="90"/>
      <c r="E35" s="90"/>
      <c r="F35" s="90"/>
      <c r="G35" s="90"/>
      <c r="H35" s="90"/>
      <c r="I35" s="90"/>
      <c r="J35" s="90"/>
      <c r="K35" s="90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39"/>
      <c r="C36" s="38"/>
      <c r="D36" s="38"/>
      <c r="E36" s="38"/>
      <c r="F36" s="43" t="s">
        <v>38</v>
      </c>
      <c r="G36" s="38"/>
      <c r="H36" s="38"/>
      <c r="I36" s="43" t="s">
        <v>37</v>
      </c>
      <c r="J36" s="43" t="s">
        <v>39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s="2" customFormat="1" ht="14.4" customHeight="1">
      <c r="A37" s="38"/>
      <c r="B37" s="39"/>
      <c r="C37" s="38"/>
      <c r="D37" s="135" t="s">
        <v>40</v>
      </c>
      <c r="E37" s="32" t="s">
        <v>41</v>
      </c>
      <c r="F37" s="136">
        <f>ROUND((SUM(BE130:BE193)),  2)</f>
        <v>0</v>
      </c>
      <c r="G37" s="38"/>
      <c r="H37" s="38"/>
      <c r="I37" s="137">
        <v>0.20999999999999999</v>
      </c>
      <c r="J37" s="136">
        <f>ROUND(((SUM(BE130:BE193))*I37),  2)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14.4" customHeight="1">
      <c r="A38" s="38"/>
      <c r="B38" s="39"/>
      <c r="C38" s="38"/>
      <c r="D38" s="38"/>
      <c r="E38" s="32" t="s">
        <v>42</v>
      </c>
      <c r="F38" s="136">
        <f>ROUND((SUM(BF130:BF193)),  2)</f>
        <v>0</v>
      </c>
      <c r="G38" s="38"/>
      <c r="H38" s="38"/>
      <c r="I38" s="137">
        <v>0.12</v>
      </c>
      <c r="J38" s="136">
        <f>ROUND(((SUM(BF130:BF193))*I38),  2)</f>
        <v>0</v>
      </c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39"/>
      <c r="C39" s="38"/>
      <c r="D39" s="38"/>
      <c r="E39" s="32" t="s">
        <v>43</v>
      </c>
      <c r="F39" s="136">
        <f>ROUND((SUM(BG130:BG193)),  2)</f>
        <v>0</v>
      </c>
      <c r="G39" s="38"/>
      <c r="H39" s="38"/>
      <c r="I39" s="137">
        <v>0.20999999999999999</v>
      </c>
      <c r="J39" s="136">
        <f>0</f>
        <v>0</v>
      </c>
      <c r="K39" s="38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14.4" customHeight="1">
      <c r="A40" s="38"/>
      <c r="B40" s="39"/>
      <c r="C40" s="38"/>
      <c r="D40" s="38"/>
      <c r="E40" s="32" t="s">
        <v>44</v>
      </c>
      <c r="F40" s="136">
        <f>ROUND((SUM(BH130:BH193)),  2)</f>
        <v>0</v>
      </c>
      <c r="G40" s="38"/>
      <c r="H40" s="38"/>
      <c r="I40" s="137">
        <v>0.12</v>
      </c>
      <c r="J40" s="136">
        <f>0</f>
        <v>0</v>
      </c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2" customFormat="1" ht="14.4" customHeight="1">
      <c r="A41" s="38"/>
      <c r="B41" s="39"/>
      <c r="C41" s="38"/>
      <c r="D41" s="38"/>
      <c r="E41" s="32" t="s">
        <v>45</v>
      </c>
      <c r="F41" s="136">
        <f>ROUND((SUM(BI130:BI193)),  2)</f>
        <v>0</v>
      </c>
      <c r="G41" s="38"/>
      <c r="H41" s="38"/>
      <c r="I41" s="137">
        <v>0</v>
      </c>
      <c r="J41" s="136">
        <f>0</f>
        <v>0</v>
      </c>
      <c r="K41" s="38"/>
      <c r="L41" s="55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6.96" customHeight="1">
      <c r="A42" s="38"/>
      <c r="B42" s="39"/>
      <c r="C42" s="38"/>
      <c r="D42" s="38"/>
      <c r="E42" s="38"/>
      <c r="F42" s="38"/>
      <c r="G42" s="38"/>
      <c r="H42" s="38"/>
      <c r="I42" s="38"/>
      <c r="J42" s="38"/>
      <c r="K42" s="38"/>
      <c r="L42" s="55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2" customFormat="1" ht="25.44" customHeight="1">
      <c r="A43" s="38"/>
      <c r="B43" s="39"/>
      <c r="C43" s="138"/>
      <c r="D43" s="139" t="s">
        <v>46</v>
      </c>
      <c r="E43" s="81"/>
      <c r="F43" s="81"/>
      <c r="G43" s="140" t="s">
        <v>47</v>
      </c>
      <c r="H43" s="141" t="s">
        <v>48</v>
      </c>
      <c r="I43" s="81"/>
      <c r="J43" s="142">
        <f>SUM(J34:J41)</f>
        <v>0</v>
      </c>
      <c r="K43" s="143"/>
      <c r="L43" s="55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</row>
    <row r="44" s="2" customFormat="1" ht="14.4" customHeight="1">
      <c r="A44" s="38"/>
      <c r="B44" s="39"/>
      <c r="C44" s="38"/>
      <c r="D44" s="38"/>
      <c r="E44" s="38"/>
      <c r="F44" s="38"/>
      <c r="G44" s="38"/>
      <c r="H44" s="38"/>
      <c r="I44" s="38"/>
      <c r="J44" s="38"/>
      <c r="K44" s="38"/>
      <c r="L44" s="55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49</v>
      </c>
      <c r="E50" s="57"/>
      <c r="F50" s="57"/>
      <c r="G50" s="56" t="s">
        <v>50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51</v>
      </c>
      <c r="E61" s="41"/>
      <c r="F61" s="144" t="s">
        <v>52</v>
      </c>
      <c r="G61" s="58" t="s">
        <v>51</v>
      </c>
      <c r="H61" s="41"/>
      <c r="I61" s="41"/>
      <c r="J61" s="145" t="s">
        <v>52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53</v>
      </c>
      <c r="E65" s="59"/>
      <c r="F65" s="59"/>
      <c r="G65" s="56" t="s">
        <v>54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51</v>
      </c>
      <c r="E76" s="41"/>
      <c r="F76" s="144" t="s">
        <v>52</v>
      </c>
      <c r="G76" s="58" t="s">
        <v>51</v>
      </c>
      <c r="H76" s="41"/>
      <c r="I76" s="41"/>
      <c r="J76" s="145" t="s">
        <v>52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133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30" t="str">
        <f>E7</f>
        <v>Bytový dům Líbeznice, Martinova 142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2"/>
      <c r="C86" s="32" t="s">
        <v>131</v>
      </c>
      <c r="L86" s="22"/>
    </row>
    <row r="87" s="1" customFormat="1" ht="16.5" customHeight="1">
      <c r="B87" s="22"/>
      <c r="E87" s="130" t="s">
        <v>4341</v>
      </c>
      <c r="F87" s="1"/>
      <c r="G87" s="1"/>
      <c r="H87" s="1"/>
      <c r="L87" s="22"/>
    </row>
    <row r="88" s="1" customFormat="1" ht="12" customHeight="1">
      <c r="B88" s="22"/>
      <c r="C88" s="32" t="s">
        <v>3886</v>
      </c>
      <c r="L88" s="22"/>
    </row>
    <row r="89" s="2" customFormat="1" ht="16.5" customHeight="1">
      <c r="A89" s="38"/>
      <c r="B89" s="39"/>
      <c r="C89" s="38"/>
      <c r="D89" s="38"/>
      <c r="E89" s="135" t="s">
        <v>4947</v>
      </c>
      <c r="F89" s="38"/>
      <c r="G89" s="38"/>
      <c r="H89" s="38"/>
      <c r="I89" s="38"/>
      <c r="J89" s="38"/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12" customHeight="1">
      <c r="A90" s="38"/>
      <c r="B90" s="39"/>
      <c r="C90" s="32" t="s">
        <v>4948</v>
      </c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6.5" customHeight="1">
      <c r="A91" s="38"/>
      <c r="B91" s="39"/>
      <c r="C91" s="38"/>
      <c r="D91" s="38"/>
      <c r="E91" s="67" t="str">
        <f>E13</f>
        <v>d - Hromosvod</v>
      </c>
      <c r="F91" s="38"/>
      <c r="G91" s="38"/>
      <c r="H91" s="38"/>
      <c r="I91" s="38"/>
      <c r="J91" s="38"/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38"/>
      <c r="D92" s="38"/>
      <c r="E92" s="38"/>
      <c r="F92" s="38"/>
      <c r="G92" s="38"/>
      <c r="H92" s="38"/>
      <c r="I92" s="38"/>
      <c r="J92" s="38"/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2" customHeight="1">
      <c r="A93" s="38"/>
      <c r="B93" s="39"/>
      <c r="C93" s="32" t="s">
        <v>20</v>
      </c>
      <c r="D93" s="38"/>
      <c r="E93" s="38"/>
      <c r="F93" s="27" t="str">
        <f>F16</f>
        <v>Líbeznice</v>
      </c>
      <c r="G93" s="38"/>
      <c r="H93" s="38"/>
      <c r="I93" s="32" t="s">
        <v>22</v>
      </c>
      <c r="J93" s="69" t="str">
        <f>IF(J16="","",J16)</f>
        <v>3. 11. 2025</v>
      </c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6.96" customHeight="1">
      <c r="A94" s="38"/>
      <c r="B94" s="39"/>
      <c r="C94" s="38"/>
      <c r="D94" s="38"/>
      <c r="E94" s="38"/>
      <c r="F94" s="38"/>
      <c r="G94" s="38"/>
      <c r="H94" s="38"/>
      <c r="I94" s="38"/>
      <c r="J94" s="38"/>
      <c r="K94" s="38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5.15" customHeight="1">
      <c r="A95" s="38"/>
      <c r="B95" s="39"/>
      <c r="C95" s="32" t="s">
        <v>24</v>
      </c>
      <c r="D95" s="38"/>
      <c r="E95" s="38"/>
      <c r="F95" s="27" t="str">
        <f>E19</f>
        <v xml:space="preserve"> </v>
      </c>
      <c r="G95" s="38"/>
      <c r="H95" s="38"/>
      <c r="I95" s="32" t="s">
        <v>30</v>
      </c>
      <c r="J95" s="36" t="str">
        <f>E25</f>
        <v xml:space="preserve"> </v>
      </c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15.15" customHeight="1">
      <c r="A96" s="38"/>
      <c r="B96" s="39"/>
      <c r="C96" s="32" t="s">
        <v>28</v>
      </c>
      <c r="D96" s="38"/>
      <c r="E96" s="38"/>
      <c r="F96" s="27" t="str">
        <f>IF(E22="","",E22)</f>
        <v>Vyplň údaj</v>
      </c>
      <c r="G96" s="38"/>
      <c r="H96" s="38"/>
      <c r="I96" s="32" t="s">
        <v>33</v>
      </c>
      <c r="J96" s="36" t="str">
        <f>E28</f>
        <v>Krajovský</v>
      </c>
      <c r="K96" s="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38"/>
      <c r="D97" s="38"/>
      <c r="E97" s="38"/>
      <c r="F97" s="38"/>
      <c r="G97" s="38"/>
      <c r="H97" s="38"/>
      <c r="I97" s="38"/>
      <c r="J97" s="38"/>
      <c r="K97" s="38"/>
      <c r="L97" s="55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9.28" customHeight="1">
      <c r="A98" s="38"/>
      <c r="B98" s="39"/>
      <c r="C98" s="146" t="s">
        <v>134</v>
      </c>
      <c r="D98" s="138"/>
      <c r="E98" s="138"/>
      <c r="F98" s="138"/>
      <c r="G98" s="138"/>
      <c r="H98" s="138"/>
      <c r="I98" s="138"/>
      <c r="J98" s="147" t="s">
        <v>135</v>
      </c>
      <c r="K98" s="138"/>
      <c r="L98" s="55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</row>
    <row r="99" s="2" customFormat="1" ht="10.32" customHeight="1">
      <c r="A99" s="38"/>
      <c r="B99" s="39"/>
      <c r="C99" s="38"/>
      <c r="D99" s="38"/>
      <c r="E99" s="38"/>
      <c r="F99" s="38"/>
      <c r="G99" s="38"/>
      <c r="H99" s="38"/>
      <c r="I99" s="38"/>
      <c r="J99" s="38"/>
      <c r="K99" s="38"/>
      <c r="L99" s="55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</row>
    <row r="100" s="2" customFormat="1" ht="22.8" customHeight="1">
      <c r="A100" s="38"/>
      <c r="B100" s="39"/>
      <c r="C100" s="148" t="s">
        <v>136</v>
      </c>
      <c r="D100" s="38"/>
      <c r="E100" s="38"/>
      <c r="F100" s="38"/>
      <c r="G100" s="38"/>
      <c r="H100" s="38"/>
      <c r="I100" s="38"/>
      <c r="J100" s="96">
        <f>J130</f>
        <v>0</v>
      </c>
      <c r="K100" s="38"/>
      <c r="L100" s="55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U100" s="19" t="s">
        <v>137</v>
      </c>
    </row>
    <row r="101" s="9" customFormat="1" ht="24.96" customHeight="1">
      <c r="A101" s="9"/>
      <c r="B101" s="149"/>
      <c r="C101" s="9"/>
      <c r="D101" s="150" t="s">
        <v>138</v>
      </c>
      <c r="E101" s="151"/>
      <c r="F101" s="151"/>
      <c r="G101" s="151"/>
      <c r="H101" s="151"/>
      <c r="I101" s="151"/>
      <c r="J101" s="152">
        <f>J131</f>
        <v>0</v>
      </c>
      <c r="K101" s="9"/>
      <c r="L101" s="14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53"/>
      <c r="C102" s="10"/>
      <c r="D102" s="154" t="s">
        <v>145</v>
      </c>
      <c r="E102" s="155"/>
      <c r="F102" s="155"/>
      <c r="G102" s="155"/>
      <c r="H102" s="155"/>
      <c r="I102" s="155"/>
      <c r="J102" s="156">
        <f>J132</f>
        <v>0</v>
      </c>
      <c r="K102" s="10"/>
      <c r="L102" s="153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49"/>
      <c r="C103" s="9"/>
      <c r="D103" s="150" t="s">
        <v>149</v>
      </c>
      <c r="E103" s="151"/>
      <c r="F103" s="151"/>
      <c r="G103" s="151"/>
      <c r="H103" s="151"/>
      <c r="I103" s="151"/>
      <c r="J103" s="152">
        <f>J135</f>
        <v>0</v>
      </c>
      <c r="K103" s="9"/>
      <c r="L103" s="14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53"/>
      <c r="C104" s="10"/>
      <c r="D104" s="154" t="s">
        <v>4950</v>
      </c>
      <c r="E104" s="155"/>
      <c r="F104" s="155"/>
      <c r="G104" s="155"/>
      <c r="H104" s="155"/>
      <c r="I104" s="155"/>
      <c r="J104" s="156">
        <f>J136</f>
        <v>0</v>
      </c>
      <c r="K104" s="10"/>
      <c r="L104" s="153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9" customFormat="1" ht="24.96" customHeight="1">
      <c r="A105" s="9"/>
      <c r="B105" s="149"/>
      <c r="C105" s="9"/>
      <c r="D105" s="150" t="s">
        <v>169</v>
      </c>
      <c r="E105" s="151"/>
      <c r="F105" s="151"/>
      <c r="G105" s="151"/>
      <c r="H105" s="151"/>
      <c r="I105" s="151"/>
      <c r="J105" s="152">
        <f>J181</f>
        <v>0</v>
      </c>
      <c r="K105" s="9"/>
      <c r="L105" s="14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9" customFormat="1" ht="24.96" customHeight="1">
      <c r="A106" s="9"/>
      <c r="B106" s="149"/>
      <c r="C106" s="9"/>
      <c r="D106" s="150" t="s">
        <v>4350</v>
      </c>
      <c r="E106" s="151"/>
      <c r="F106" s="151"/>
      <c r="G106" s="151"/>
      <c r="H106" s="151"/>
      <c r="I106" s="151"/>
      <c r="J106" s="152">
        <f>J187</f>
        <v>0</v>
      </c>
      <c r="K106" s="9"/>
      <c r="L106" s="14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2" customFormat="1" ht="21.84" customHeight="1">
      <c r="A107" s="38"/>
      <c r="B107" s="39"/>
      <c r="C107" s="38"/>
      <c r="D107" s="38"/>
      <c r="E107" s="38"/>
      <c r="F107" s="38"/>
      <c r="G107" s="38"/>
      <c r="H107" s="38"/>
      <c r="I107" s="38"/>
      <c r="J107" s="38"/>
      <c r="K107" s="38"/>
      <c r="L107" s="55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6.96" customHeight="1">
      <c r="A108" s="38"/>
      <c r="B108" s="60"/>
      <c r="C108" s="61"/>
      <c r="D108" s="61"/>
      <c r="E108" s="61"/>
      <c r="F108" s="61"/>
      <c r="G108" s="61"/>
      <c r="H108" s="61"/>
      <c r="I108" s="61"/>
      <c r="J108" s="61"/>
      <c r="K108" s="61"/>
      <c r="L108" s="55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12" s="2" customFormat="1" ht="6.96" customHeight="1">
      <c r="A112" s="38"/>
      <c r="B112" s="62"/>
      <c r="C112" s="63"/>
      <c r="D112" s="63"/>
      <c r="E112" s="63"/>
      <c r="F112" s="63"/>
      <c r="G112" s="63"/>
      <c r="H112" s="63"/>
      <c r="I112" s="63"/>
      <c r="J112" s="63"/>
      <c r="K112" s="63"/>
      <c r="L112" s="55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24.96" customHeight="1">
      <c r="A113" s="38"/>
      <c r="B113" s="39"/>
      <c r="C113" s="23" t="s">
        <v>170</v>
      </c>
      <c r="D113" s="38"/>
      <c r="E113" s="38"/>
      <c r="F113" s="38"/>
      <c r="G113" s="38"/>
      <c r="H113" s="38"/>
      <c r="I113" s="38"/>
      <c r="J113" s="38"/>
      <c r="K113" s="38"/>
      <c r="L113" s="5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6.96" customHeight="1">
      <c r="A114" s="38"/>
      <c r="B114" s="39"/>
      <c r="C114" s="38"/>
      <c r="D114" s="38"/>
      <c r="E114" s="38"/>
      <c r="F114" s="38"/>
      <c r="G114" s="38"/>
      <c r="H114" s="38"/>
      <c r="I114" s="38"/>
      <c r="J114" s="38"/>
      <c r="K114" s="38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2" customHeight="1">
      <c r="A115" s="38"/>
      <c r="B115" s="39"/>
      <c r="C115" s="32" t="s">
        <v>16</v>
      </c>
      <c r="D115" s="38"/>
      <c r="E115" s="38"/>
      <c r="F115" s="38"/>
      <c r="G115" s="38"/>
      <c r="H115" s="38"/>
      <c r="I115" s="38"/>
      <c r="J115" s="38"/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6.5" customHeight="1">
      <c r="A116" s="38"/>
      <c r="B116" s="39"/>
      <c r="C116" s="38"/>
      <c r="D116" s="38"/>
      <c r="E116" s="130" t="str">
        <f>E7</f>
        <v>Bytový dům Líbeznice, Martinova 142</v>
      </c>
      <c r="F116" s="32"/>
      <c r="G116" s="32"/>
      <c r="H116" s="32"/>
      <c r="I116" s="38"/>
      <c r="J116" s="38"/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1" customFormat="1" ht="12" customHeight="1">
      <c r="B117" s="22"/>
      <c r="C117" s="32" t="s">
        <v>131</v>
      </c>
      <c r="L117" s="22"/>
    </row>
    <row r="118" s="1" customFormat="1" ht="16.5" customHeight="1">
      <c r="B118" s="22"/>
      <c r="E118" s="130" t="s">
        <v>4341</v>
      </c>
      <c r="F118" s="1"/>
      <c r="G118" s="1"/>
      <c r="H118" s="1"/>
      <c r="L118" s="22"/>
    </row>
    <row r="119" s="1" customFormat="1" ht="12" customHeight="1">
      <c r="B119" s="22"/>
      <c r="C119" s="32" t="s">
        <v>3886</v>
      </c>
      <c r="L119" s="22"/>
    </row>
    <row r="120" s="2" customFormat="1" ht="16.5" customHeight="1">
      <c r="A120" s="38"/>
      <c r="B120" s="39"/>
      <c r="C120" s="38"/>
      <c r="D120" s="38"/>
      <c r="E120" s="135" t="s">
        <v>4947</v>
      </c>
      <c r="F120" s="38"/>
      <c r="G120" s="38"/>
      <c r="H120" s="38"/>
      <c r="I120" s="38"/>
      <c r="J120" s="38"/>
      <c r="K120" s="38"/>
      <c r="L120" s="55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2" customHeight="1">
      <c r="A121" s="38"/>
      <c r="B121" s="39"/>
      <c r="C121" s="32" t="s">
        <v>4948</v>
      </c>
      <c r="D121" s="38"/>
      <c r="E121" s="38"/>
      <c r="F121" s="38"/>
      <c r="G121" s="38"/>
      <c r="H121" s="38"/>
      <c r="I121" s="38"/>
      <c r="J121" s="38"/>
      <c r="K121" s="38"/>
      <c r="L121" s="55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6.5" customHeight="1">
      <c r="A122" s="38"/>
      <c r="B122" s="39"/>
      <c r="C122" s="38"/>
      <c r="D122" s="38"/>
      <c r="E122" s="67" t="str">
        <f>E13</f>
        <v>d - Hromosvod</v>
      </c>
      <c r="F122" s="38"/>
      <c r="G122" s="38"/>
      <c r="H122" s="38"/>
      <c r="I122" s="38"/>
      <c r="J122" s="38"/>
      <c r="K122" s="38"/>
      <c r="L122" s="55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6.96" customHeight="1">
      <c r="A123" s="38"/>
      <c r="B123" s="39"/>
      <c r="C123" s="38"/>
      <c r="D123" s="38"/>
      <c r="E123" s="38"/>
      <c r="F123" s="38"/>
      <c r="G123" s="38"/>
      <c r="H123" s="38"/>
      <c r="I123" s="38"/>
      <c r="J123" s="38"/>
      <c r="K123" s="38"/>
      <c r="L123" s="55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2" customHeight="1">
      <c r="A124" s="38"/>
      <c r="B124" s="39"/>
      <c r="C124" s="32" t="s">
        <v>20</v>
      </c>
      <c r="D124" s="38"/>
      <c r="E124" s="38"/>
      <c r="F124" s="27" t="str">
        <f>F16</f>
        <v>Líbeznice</v>
      </c>
      <c r="G124" s="38"/>
      <c r="H124" s="38"/>
      <c r="I124" s="32" t="s">
        <v>22</v>
      </c>
      <c r="J124" s="69" t="str">
        <f>IF(J16="","",J16)</f>
        <v>3. 11. 2025</v>
      </c>
      <c r="K124" s="38"/>
      <c r="L124" s="55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6.96" customHeight="1">
      <c r="A125" s="38"/>
      <c r="B125" s="39"/>
      <c r="C125" s="38"/>
      <c r="D125" s="38"/>
      <c r="E125" s="38"/>
      <c r="F125" s="38"/>
      <c r="G125" s="38"/>
      <c r="H125" s="38"/>
      <c r="I125" s="38"/>
      <c r="J125" s="38"/>
      <c r="K125" s="38"/>
      <c r="L125" s="55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15.15" customHeight="1">
      <c r="A126" s="38"/>
      <c r="B126" s="39"/>
      <c r="C126" s="32" t="s">
        <v>24</v>
      </c>
      <c r="D126" s="38"/>
      <c r="E126" s="38"/>
      <c r="F126" s="27" t="str">
        <f>E19</f>
        <v xml:space="preserve"> </v>
      </c>
      <c r="G126" s="38"/>
      <c r="H126" s="38"/>
      <c r="I126" s="32" t="s">
        <v>30</v>
      </c>
      <c r="J126" s="36" t="str">
        <f>E25</f>
        <v xml:space="preserve"> </v>
      </c>
      <c r="K126" s="38"/>
      <c r="L126" s="55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15.15" customHeight="1">
      <c r="A127" s="38"/>
      <c r="B127" s="39"/>
      <c r="C127" s="32" t="s">
        <v>28</v>
      </c>
      <c r="D127" s="38"/>
      <c r="E127" s="38"/>
      <c r="F127" s="27" t="str">
        <f>IF(E22="","",E22)</f>
        <v>Vyplň údaj</v>
      </c>
      <c r="G127" s="38"/>
      <c r="H127" s="38"/>
      <c r="I127" s="32" t="s">
        <v>33</v>
      </c>
      <c r="J127" s="36" t="str">
        <f>E28</f>
        <v>Krajovský</v>
      </c>
      <c r="K127" s="38"/>
      <c r="L127" s="55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2" customFormat="1" ht="10.32" customHeight="1">
      <c r="A128" s="38"/>
      <c r="B128" s="39"/>
      <c r="C128" s="38"/>
      <c r="D128" s="38"/>
      <c r="E128" s="38"/>
      <c r="F128" s="38"/>
      <c r="G128" s="38"/>
      <c r="H128" s="38"/>
      <c r="I128" s="38"/>
      <c r="J128" s="38"/>
      <c r="K128" s="38"/>
      <c r="L128" s="55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11" customFormat="1" ht="29.28" customHeight="1">
      <c r="A129" s="157"/>
      <c r="B129" s="158"/>
      <c r="C129" s="159" t="s">
        <v>171</v>
      </c>
      <c r="D129" s="160" t="s">
        <v>61</v>
      </c>
      <c r="E129" s="160" t="s">
        <v>57</v>
      </c>
      <c r="F129" s="160" t="s">
        <v>58</v>
      </c>
      <c r="G129" s="160" t="s">
        <v>172</v>
      </c>
      <c r="H129" s="160" t="s">
        <v>173</v>
      </c>
      <c r="I129" s="160" t="s">
        <v>174</v>
      </c>
      <c r="J129" s="160" t="s">
        <v>135</v>
      </c>
      <c r="K129" s="161" t="s">
        <v>175</v>
      </c>
      <c r="L129" s="162"/>
      <c r="M129" s="86" t="s">
        <v>1</v>
      </c>
      <c r="N129" s="87" t="s">
        <v>40</v>
      </c>
      <c r="O129" s="87" t="s">
        <v>176</v>
      </c>
      <c r="P129" s="87" t="s">
        <v>177</v>
      </c>
      <c r="Q129" s="87" t="s">
        <v>178</v>
      </c>
      <c r="R129" s="87" t="s">
        <v>179</v>
      </c>
      <c r="S129" s="87" t="s">
        <v>180</v>
      </c>
      <c r="T129" s="88" t="s">
        <v>181</v>
      </c>
      <c r="U129" s="157"/>
      <c r="V129" s="157"/>
      <c r="W129" s="157"/>
      <c r="X129" s="157"/>
      <c r="Y129" s="157"/>
      <c r="Z129" s="157"/>
      <c r="AA129" s="157"/>
      <c r="AB129" s="157"/>
      <c r="AC129" s="157"/>
      <c r="AD129" s="157"/>
      <c r="AE129" s="157"/>
    </row>
    <row r="130" s="2" customFormat="1" ht="22.8" customHeight="1">
      <c r="A130" s="38"/>
      <c r="B130" s="39"/>
      <c r="C130" s="93" t="s">
        <v>182</v>
      </c>
      <c r="D130" s="38"/>
      <c r="E130" s="38"/>
      <c r="F130" s="38"/>
      <c r="G130" s="38"/>
      <c r="H130" s="38"/>
      <c r="I130" s="38"/>
      <c r="J130" s="163">
        <f>BK130</f>
        <v>0</v>
      </c>
      <c r="K130" s="38"/>
      <c r="L130" s="39"/>
      <c r="M130" s="89"/>
      <c r="N130" s="73"/>
      <c r="O130" s="90"/>
      <c r="P130" s="164">
        <f>P131+P135+P181+P187</f>
        <v>0</v>
      </c>
      <c r="Q130" s="90"/>
      <c r="R130" s="164">
        <f>R131+R135+R181+R187</f>
        <v>0.21325000000000002</v>
      </c>
      <c r="S130" s="90"/>
      <c r="T130" s="165">
        <f>T131+T135+T181+T187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T130" s="19" t="s">
        <v>75</v>
      </c>
      <c r="AU130" s="19" t="s">
        <v>137</v>
      </c>
      <c r="BK130" s="166">
        <f>BK131+BK135+BK181+BK187</f>
        <v>0</v>
      </c>
    </row>
    <row r="131" s="12" customFormat="1" ht="25.92" customHeight="1">
      <c r="A131" s="12"/>
      <c r="B131" s="167"/>
      <c r="C131" s="12"/>
      <c r="D131" s="168" t="s">
        <v>75</v>
      </c>
      <c r="E131" s="169" t="s">
        <v>183</v>
      </c>
      <c r="F131" s="169" t="s">
        <v>184</v>
      </c>
      <c r="G131" s="12"/>
      <c r="H131" s="12"/>
      <c r="I131" s="170"/>
      <c r="J131" s="171">
        <f>BK131</f>
        <v>0</v>
      </c>
      <c r="K131" s="12"/>
      <c r="L131" s="167"/>
      <c r="M131" s="172"/>
      <c r="N131" s="173"/>
      <c r="O131" s="173"/>
      <c r="P131" s="174">
        <f>P132</f>
        <v>0</v>
      </c>
      <c r="Q131" s="173"/>
      <c r="R131" s="174">
        <f>R132</f>
        <v>0</v>
      </c>
      <c r="S131" s="173"/>
      <c r="T131" s="175">
        <f>T132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168" t="s">
        <v>84</v>
      </c>
      <c r="AT131" s="176" t="s">
        <v>75</v>
      </c>
      <c r="AU131" s="176" t="s">
        <v>76</v>
      </c>
      <c r="AY131" s="168" t="s">
        <v>185</v>
      </c>
      <c r="BK131" s="177">
        <f>BK132</f>
        <v>0</v>
      </c>
    </row>
    <row r="132" s="12" customFormat="1" ht="22.8" customHeight="1">
      <c r="A132" s="12"/>
      <c r="B132" s="167"/>
      <c r="C132" s="12"/>
      <c r="D132" s="168" t="s">
        <v>75</v>
      </c>
      <c r="E132" s="178" t="s">
        <v>234</v>
      </c>
      <c r="F132" s="178" t="s">
        <v>1004</v>
      </c>
      <c r="G132" s="12"/>
      <c r="H132" s="12"/>
      <c r="I132" s="170"/>
      <c r="J132" s="179">
        <f>BK132</f>
        <v>0</v>
      </c>
      <c r="K132" s="12"/>
      <c r="L132" s="167"/>
      <c r="M132" s="172"/>
      <c r="N132" s="173"/>
      <c r="O132" s="173"/>
      <c r="P132" s="174">
        <f>SUM(P133:P134)</f>
        <v>0</v>
      </c>
      <c r="Q132" s="173"/>
      <c r="R132" s="174">
        <f>SUM(R133:R134)</f>
        <v>0</v>
      </c>
      <c r="S132" s="173"/>
      <c r="T132" s="175">
        <f>SUM(T133:T134)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168" t="s">
        <v>84</v>
      </c>
      <c r="AT132" s="176" t="s">
        <v>75</v>
      </c>
      <c r="AU132" s="176" t="s">
        <v>84</v>
      </c>
      <c r="AY132" s="168" t="s">
        <v>185</v>
      </c>
      <c r="BK132" s="177">
        <f>SUM(BK133:BK134)</f>
        <v>0</v>
      </c>
    </row>
    <row r="133" s="2" customFormat="1" ht="24.15" customHeight="1">
      <c r="A133" s="38"/>
      <c r="B133" s="180"/>
      <c r="C133" s="181" t="s">
        <v>84</v>
      </c>
      <c r="D133" s="181" t="s">
        <v>187</v>
      </c>
      <c r="E133" s="182" t="s">
        <v>5458</v>
      </c>
      <c r="F133" s="183" t="s">
        <v>5459</v>
      </c>
      <c r="G133" s="184" t="s">
        <v>3882</v>
      </c>
      <c r="H133" s="185">
        <v>48</v>
      </c>
      <c r="I133" s="186"/>
      <c r="J133" s="187">
        <f>ROUND(I133*H133,2)</f>
        <v>0</v>
      </c>
      <c r="K133" s="183" t="s">
        <v>1</v>
      </c>
      <c r="L133" s="39"/>
      <c r="M133" s="188" t="s">
        <v>1</v>
      </c>
      <c r="N133" s="189" t="s">
        <v>42</v>
      </c>
      <c r="O133" s="77"/>
      <c r="P133" s="190">
        <f>O133*H133</f>
        <v>0</v>
      </c>
      <c r="Q133" s="190">
        <v>0</v>
      </c>
      <c r="R133" s="190">
        <f>Q133*H133</f>
        <v>0</v>
      </c>
      <c r="S133" s="190">
        <v>0</v>
      </c>
      <c r="T133" s="191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192" t="s">
        <v>191</v>
      </c>
      <c r="AT133" s="192" t="s">
        <v>187</v>
      </c>
      <c r="AU133" s="192" t="s">
        <v>92</v>
      </c>
      <c r="AY133" s="19" t="s">
        <v>185</v>
      </c>
      <c r="BE133" s="193">
        <f>IF(N133="základní",J133,0)</f>
        <v>0</v>
      </c>
      <c r="BF133" s="193">
        <f>IF(N133="snížená",J133,0)</f>
        <v>0</v>
      </c>
      <c r="BG133" s="193">
        <f>IF(N133="zákl. přenesená",J133,0)</f>
        <v>0</v>
      </c>
      <c r="BH133" s="193">
        <f>IF(N133="sníž. přenesená",J133,0)</f>
        <v>0</v>
      </c>
      <c r="BI133" s="193">
        <f>IF(N133="nulová",J133,0)</f>
        <v>0</v>
      </c>
      <c r="BJ133" s="19" t="s">
        <v>92</v>
      </c>
      <c r="BK133" s="193">
        <f>ROUND(I133*H133,2)</f>
        <v>0</v>
      </c>
      <c r="BL133" s="19" t="s">
        <v>191</v>
      </c>
      <c r="BM133" s="192" t="s">
        <v>5460</v>
      </c>
    </row>
    <row r="134" s="2" customFormat="1">
      <c r="A134" s="38"/>
      <c r="B134" s="39"/>
      <c r="C134" s="38"/>
      <c r="D134" s="194" t="s">
        <v>193</v>
      </c>
      <c r="E134" s="38"/>
      <c r="F134" s="195" t="s">
        <v>5459</v>
      </c>
      <c r="G134" s="38"/>
      <c r="H134" s="38"/>
      <c r="I134" s="196"/>
      <c r="J134" s="38"/>
      <c r="K134" s="38"/>
      <c r="L134" s="39"/>
      <c r="M134" s="197"/>
      <c r="N134" s="198"/>
      <c r="O134" s="77"/>
      <c r="P134" s="77"/>
      <c r="Q134" s="77"/>
      <c r="R134" s="77"/>
      <c r="S134" s="77"/>
      <c r="T134" s="7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9" t="s">
        <v>193</v>
      </c>
      <c r="AU134" s="19" t="s">
        <v>92</v>
      </c>
    </row>
    <row r="135" s="12" customFormat="1" ht="25.92" customHeight="1">
      <c r="A135" s="12"/>
      <c r="B135" s="167"/>
      <c r="C135" s="12"/>
      <c r="D135" s="168" t="s">
        <v>75</v>
      </c>
      <c r="E135" s="169" t="s">
        <v>1787</v>
      </c>
      <c r="F135" s="169" t="s">
        <v>1788</v>
      </c>
      <c r="G135" s="12"/>
      <c r="H135" s="12"/>
      <c r="I135" s="170"/>
      <c r="J135" s="171">
        <f>BK135</f>
        <v>0</v>
      </c>
      <c r="K135" s="12"/>
      <c r="L135" s="167"/>
      <c r="M135" s="172"/>
      <c r="N135" s="173"/>
      <c r="O135" s="173"/>
      <c r="P135" s="174">
        <f>P136</f>
        <v>0</v>
      </c>
      <c r="Q135" s="173"/>
      <c r="R135" s="174">
        <f>R136</f>
        <v>0.21325000000000002</v>
      </c>
      <c r="S135" s="173"/>
      <c r="T135" s="175">
        <f>T136</f>
        <v>0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168" t="s">
        <v>92</v>
      </c>
      <c r="AT135" s="176" t="s">
        <v>75</v>
      </c>
      <c r="AU135" s="176" t="s">
        <v>76</v>
      </c>
      <c r="AY135" s="168" t="s">
        <v>185</v>
      </c>
      <c r="BK135" s="177">
        <f>BK136</f>
        <v>0</v>
      </c>
    </row>
    <row r="136" s="12" customFormat="1" ht="22.8" customHeight="1">
      <c r="A136" s="12"/>
      <c r="B136" s="167"/>
      <c r="C136" s="12"/>
      <c r="D136" s="168" t="s">
        <v>75</v>
      </c>
      <c r="E136" s="178" t="s">
        <v>4955</v>
      </c>
      <c r="F136" s="178" t="s">
        <v>4956</v>
      </c>
      <c r="G136" s="12"/>
      <c r="H136" s="12"/>
      <c r="I136" s="170"/>
      <c r="J136" s="179">
        <f>BK136</f>
        <v>0</v>
      </c>
      <c r="K136" s="12"/>
      <c r="L136" s="167"/>
      <c r="M136" s="172"/>
      <c r="N136" s="173"/>
      <c r="O136" s="173"/>
      <c r="P136" s="174">
        <f>SUM(P137:P180)</f>
        <v>0</v>
      </c>
      <c r="Q136" s="173"/>
      <c r="R136" s="174">
        <f>SUM(R137:R180)</f>
        <v>0.21325000000000002</v>
      </c>
      <c r="S136" s="173"/>
      <c r="T136" s="175">
        <f>SUM(T137:T180)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168" t="s">
        <v>92</v>
      </c>
      <c r="AT136" s="176" t="s">
        <v>75</v>
      </c>
      <c r="AU136" s="176" t="s">
        <v>84</v>
      </c>
      <c r="AY136" s="168" t="s">
        <v>185</v>
      </c>
      <c r="BK136" s="177">
        <f>SUM(BK137:BK180)</f>
        <v>0</v>
      </c>
    </row>
    <row r="137" s="2" customFormat="1" ht="24.15" customHeight="1">
      <c r="A137" s="38"/>
      <c r="B137" s="180"/>
      <c r="C137" s="181" t="s">
        <v>92</v>
      </c>
      <c r="D137" s="181" t="s">
        <v>187</v>
      </c>
      <c r="E137" s="182" t="s">
        <v>5461</v>
      </c>
      <c r="F137" s="183" t="s">
        <v>5462</v>
      </c>
      <c r="G137" s="184" t="s">
        <v>584</v>
      </c>
      <c r="H137" s="185">
        <v>115</v>
      </c>
      <c r="I137" s="186"/>
      <c r="J137" s="187">
        <f>ROUND(I137*H137,2)</f>
        <v>0</v>
      </c>
      <c r="K137" s="183" t="s">
        <v>1</v>
      </c>
      <c r="L137" s="39"/>
      <c r="M137" s="188" t="s">
        <v>1</v>
      </c>
      <c r="N137" s="189" t="s">
        <v>42</v>
      </c>
      <c r="O137" s="77"/>
      <c r="P137" s="190">
        <f>O137*H137</f>
        <v>0</v>
      </c>
      <c r="Q137" s="190">
        <v>0</v>
      </c>
      <c r="R137" s="190">
        <f>Q137*H137</f>
        <v>0</v>
      </c>
      <c r="S137" s="190">
        <v>0</v>
      </c>
      <c r="T137" s="191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192" t="s">
        <v>301</v>
      </c>
      <c r="AT137" s="192" t="s">
        <v>187</v>
      </c>
      <c r="AU137" s="192" t="s">
        <v>92</v>
      </c>
      <c r="AY137" s="19" t="s">
        <v>185</v>
      </c>
      <c r="BE137" s="193">
        <f>IF(N137="základní",J137,0)</f>
        <v>0</v>
      </c>
      <c r="BF137" s="193">
        <f>IF(N137="snížená",J137,0)</f>
        <v>0</v>
      </c>
      <c r="BG137" s="193">
        <f>IF(N137="zákl. přenesená",J137,0)</f>
        <v>0</v>
      </c>
      <c r="BH137" s="193">
        <f>IF(N137="sníž. přenesená",J137,0)</f>
        <v>0</v>
      </c>
      <c r="BI137" s="193">
        <f>IF(N137="nulová",J137,0)</f>
        <v>0</v>
      </c>
      <c r="BJ137" s="19" t="s">
        <v>92</v>
      </c>
      <c r="BK137" s="193">
        <f>ROUND(I137*H137,2)</f>
        <v>0</v>
      </c>
      <c r="BL137" s="19" t="s">
        <v>301</v>
      </c>
      <c r="BM137" s="192" t="s">
        <v>5463</v>
      </c>
    </row>
    <row r="138" s="2" customFormat="1">
      <c r="A138" s="38"/>
      <c r="B138" s="39"/>
      <c r="C138" s="38"/>
      <c r="D138" s="194" t="s">
        <v>193</v>
      </c>
      <c r="E138" s="38"/>
      <c r="F138" s="195" t="s">
        <v>5462</v>
      </c>
      <c r="G138" s="38"/>
      <c r="H138" s="38"/>
      <c r="I138" s="196"/>
      <c r="J138" s="38"/>
      <c r="K138" s="38"/>
      <c r="L138" s="39"/>
      <c r="M138" s="197"/>
      <c r="N138" s="198"/>
      <c r="O138" s="77"/>
      <c r="P138" s="77"/>
      <c r="Q138" s="77"/>
      <c r="R138" s="77"/>
      <c r="S138" s="77"/>
      <c r="T138" s="7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T138" s="19" t="s">
        <v>193</v>
      </c>
      <c r="AU138" s="19" t="s">
        <v>92</v>
      </c>
    </row>
    <row r="139" s="2" customFormat="1" ht="16.5" customHeight="1">
      <c r="A139" s="38"/>
      <c r="B139" s="180"/>
      <c r="C139" s="209" t="s">
        <v>111</v>
      </c>
      <c r="D139" s="209" t="s">
        <v>240</v>
      </c>
      <c r="E139" s="210" t="s">
        <v>4567</v>
      </c>
      <c r="F139" s="211" t="s">
        <v>5464</v>
      </c>
      <c r="G139" s="212" t="s">
        <v>252</v>
      </c>
      <c r="H139" s="213">
        <v>115</v>
      </c>
      <c r="I139" s="214"/>
      <c r="J139" s="215">
        <f>ROUND(I139*H139,2)</f>
        <v>0</v>
      </c>
      <c r="K139" s="211" t="s">
        <v>1</v>
      </c>
      <c r="L139" s="216"/>
      <c r="M139" s="217" t="s">
        <v>1</v>
      </c>
      <c r="N139" s="218" t="s">
        <v>42</v>
      </c>
      <c r="O139" s="77"/>
      <c r="P139" s="190">
        <f>O139*H139</f>
        <v>0</v>
      </c>
      <c r="Q139" s="190">
        <v>0</v>
      </c>
      <c r="R139" s="190">
        <f>Q139*H139</f>
        <v>0</v>
      </c>
      <c r="S139" s="190">
        <v>0</v>
      </c>
      <c r="T139" s="191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192" t="s">
        <v>414</v>
      </c>
      <c r="AT139" s="192" t="s">
        <v>240</v>
      </c>
      <c r="AU139" s="192" t="s">
        <v>92</v>
      </c>
      <c r="AY139" s="19" t="s">
        <v>185</v>
      </c>
      <c r="BE139" s="193">
        <f>IF(N139="základní",J139,0)</f>
        <v>0</v>
      </c>
      <c r="BF139" s="193">
        <f>IF(N139="snížená",J139,0)</f>
        <v>0</v>
      </c>
      <c r="BG139" s="193">
        <f>IF(N139="zákl. přenesená",J139,0)</f>
        <v>0</v>
      </c>
      <c r="BH139" s="193">
        <f>IF(N139="sníž. přenesená",J139,0)</f>
        <v>0</v>
      </c>
      <c r="BI139" s="193">
        <f>IF(N139="nulová",J139,0)</f>
        <v>0</v>
      </c>
      <c r="BJ139" s="19" t="s">
        <v>92</v>
      </c>
      <c r="BK139" s="193">
        <f>ROUND(I139*H139,2)</f>
        <v>0</v>
      </c>
      <c r="BL139" s="19" t="s">
        <v>301</v>
      </c>
      <c r="BM139" s="192" t="s">
        <v>5465</v>
      </c>
    </row>
    <row r="140" s="2" customFormat="1">
      <c r="A140" s="38"/>
      <c r="B140" s="39"/>
      <c r="C140" s="38"/>
      <c r="D140" s="194" t="s">
        <v>193</v>
      </c>
      <c r="E140" s="38"/>
      <c r="F140" s="195" t="s">
        <v>5464</v>
      </c>
      <c r="G140" s="38"/>
      <c r="H140" s="38"/>
      <c r="I140" s="196"/>
      <c r="J140" s="38"/>
      <c r="K140" s="38"/>
      <c r="L140" s="39"/>
      <c r="M140" s="197"/>
      <c r="N140" s="198"/>
      <c r="O140" s="77"/>
      <c r="P140" s="77"/>
      <c r="Q140" s="77"/>
      <c r="R140" s="77"/>
      <c r="S140" s="77"/>
      <c r="T140" s="7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9" t="s">
        <v>193</v>
      </c>
      <c r="AU140" s="19" t="s">
        <v>92</v>
      </c>
    </row>
    <row r="141" s="2" customFormat="1" ht="24.15" customHeight="1">
      <c r="A141" s="38"/>
      <c r="B141" s="180"/>
      <c r="C141" s="181" t="s">
        <v>191</v>
      </c>
      <c r="D141" s="181" t="s">
        <v>187</v>
      </c>
      <c r="E141" s="182" t="s">
        <v>5466</v>
      </c>
      <c r="F141" s="183" t="s">
        <v>5467</v>
      </c>
      <c r="G141" s="184" t="s">
        <v>584</v>
      </c>
      <c r="H141" s="185">
        <v>291</v>
      </c>
      <c r="I141" s="186"/>
      <c r="J141" s="187">
        <f>ROUND(I141*H141,2)</f>
        <v>0</v>
      </c>
      <c r="K141" s="183" t="s">
        <v>1</v>
      </c>
      <c r="L141" s="39"/>
      <c r="M141" s="188" t="s">
        <v>1</v>
      </c>
      <c r="N141" s="189" t="s">
        <v>42</v>
      </c>
      <c r="O141" s="77"/>
      <c r="P141" s="190">
        <f>O141*H141</f>
        <v>0</v>
      </c>
      <c r="Q141" s="190">
        <v>0</v>
      </c>
      <c r="R141" s="190">
        <f>Q141*H141</f>
        <v>0</v>
      </c>
      <c r="S141" s="190">
        <v>0</v>
      </c>
      <c r="T141" s="191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192" t="s">
        <v>301</v>
      </c>
      <c r="AT141" s="192" t="s">
        <v>187</v>
      </c>
      <c r="AU141" s="192" t="s">
        <v>92</v>
      </c>
      <c r="AY141" s="19" t="s">
        <v>185</v>
      </c>
      <c r="BE141" s="193">
        <f>IF(N141="základní",J141,0)</f>
        <v>0</v>
      </c>
      <c r="BF141" s="193">
        <f>IF(N141="snížená",J141,0)</f>
        <v>0</v>
      </c>
      <c r="BG141" s="193">
        <f>IF(N141="zákl. přenesená",J141,0)</f>
        <v>0</v>
      </c>
      <c r="BH141" s="193">
        <f>IF(N141="sníž. přenesená",J141,0)</f>
        <v>0</v>
      </c>
      <c r="BI141" s="193">
        <f>IF(N141="nulová",J141,0)</f>
        <v>0</v>
      </c>
      <c r="BJ141" s="19" t="s">
        <v>92</v>
      </c>
      <c r="BK141" s="193">
        <f>ROUND(I141*H141,2)</f>
        <v>0</v>
      </c>
      <c r="BL141" s="19" t="s">
        <v>301</v>
      </c>
      <c r="BM141" s="192" t="s">
        <v>5468</v>
      </c>
    </row>
    <row r="142" s="2" customFormat="1">
      <c r="A142" s="38"/>
      <c r="B142" s="39"/>
      <c r="C142" s="38"/>
      <c r="D142" s="194" t="s">
        <v>193</v>
      </c>
      <c r="E142" s="38"/>
      <c r="F142" s="195" t="s">
        <v>5467</v>
      </c>
      <c r="G142" s="38"/>
      <c r="H142" s="38"/>
      <c r="I142" s="196"/>
      <c r="J142" s="38"/>
      <c r="K142" s="38"/>
      <c r="L142" s="39"/>
      <c r="M142" s="197"/>
      <c r="N142" s="198"/>
      <c r="O142" s="77"/>
      <c r="P142" s="77"/>
      <c r="Q142" s="77"/>
      <c r="R142" s="77"/>
      <c r="S142" s="77"/>
      <c r="T142" s="7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9" t="s">
        <v>193</v>
      </c>
      <c r="AU142" s="19" t="s">
        <v>92</v>
      </c>
    </row>
    <row r="143" s="13" customFormat="1">
      <c r="A143" s="13"/>
      <c r="B143" s="199"/>
      <c r="C143" s="13"/>
      <c r="D143" s="194" t="s">
        <v>194</v>
      </c>
      <c r="E143" s="200" t="s">
        <v>1</v>
      </c>
      <c r="F143" s="201" t="s">
        <v>5469</v>
      </c>
      <c r="G143" s="13"/>
      <c r="H143" s="202">
        <v>291</v>
      </c>
      <c r="I143" s="203"/>
      <c r="J143" s="13"/>
      <c r="K143" s="13"/>
      <c r="L143" s="199"/>
      <c r="M143" s="204"/>
      <c r="N143" s="205"/>
      <c r="O143" s="205"/>
      <c r="P143" s="205"/>
      <c r="Q143" s="205"/>
      <c r="R143" s="205"/>
      <c r="S143" s="205"/>
      <c r="T143" s="206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00" t="s">
        <v>194</v>
      </c>
      <c r="AU143" s="200" t="s">
        <v>92</v>
      </c>
      <c r="AV143" s="13" t="s">
        <v>92</v>
      </c>
      <c r="AW143" s="13" t="s">
        <v>32</v>
      </c>
      <c r="AX143" s="13" t="s">
        <v>76</v>
      </c>
      <c r="AY143" s="200" t="s">
        <v>185</v>
      </c>
    </row>
    <row r="144" s="15" customFormat="1">
      <c r="A144" s="15"/>
      <c r="B144" s="226"/>
      <c r="C144" s="15"/>
      <c r="D144" s="194" t="s">
        <v>194</v>
      </c>
      <c r="E144" s="227" t="s">
        <v>1</v>
      </c>
      <c r="F144" s="228" t="s">
        <v>276</v>
      </c>
      <c r="G144" s="15"/>
      <c r="H144" s="229">
        <v>291</v>
      </c>
      <c r="I144" s="230"/>
      <c r="J144" s="15"/>
      <c r="K144" s="15"/>
      <c r="L144" s="226"/>
      <c r="M144" s="231"/>
      <c r="N144" s="232"/>
      <c r="O144" s="232"/>
      <c r="P144" s="232"/>
      <c r="Q144" s="232"/>
      <c r="R144" s="232"/>
      <c r="S144" s="232"/>
      <c r="T144" s="233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27" t="s">
        <v>194</v>
      </c>
      <c r="AU144" s="227" t="s">
        <v>92</v>
      </c>
      <c r="AV144" s="15" t="s">
        <v>191</v>
      </c>
      <c r="AW144" s="15" t="s">
        <v>32</v>
      </c>
      <c r="AX144" s="15" t="s">
        <v>84</v>
      </c>
      <c r="AY144" s="227" t="s">
        <v>185</v>
      </c>
    </row>
    <row r="145" s="2" customFormat="1" ht="16.5" customHeight="1">
      <c r="A145" s="38"/>
      <c r="B145" s="180"/>
      <c r="C145" s="209" t="s">
        <v>211</v>
      </c>
      <c r="D145" s="209" t="s">
        <v>240</v>
      </c>
      <c r="E145" s="210" t="s">
        <v>5470</v>
      </c>
      <c r="F145" s="211" t="s">
        <v>5471</v>
      </c>
      <c r="G145" s="212" t="s">
        <v>252</v>
      </c>
      <c r="H145" s="213">
        <v>120</v>
      </c>
      <c r="I145" s="214"/>
      <c r="J145" s="215">
        <f>ROUND(I145*H145,2)</f>
        <v>0</v>
      </c>
      <c r="K145" s="211" t="s">
        <v>1</v>
      </c>
      <c r="L145" s="216"/>
      <c r="M145" s="217" t="s">
        <v>1</v>
      </c>
      <c r="N145" s="218" t="s">
        <v>42</v>
      </c>
      <c r="O145" s="77"/>
      <c r="P145" s="190">
        <f>O145*H145</f>
        <v>0</v>
      </c>
      <c r="Q145" s="190">
        <v>0.001</v>
      </c>
      <c r="R145" s="190">
        <f>Q145*H145</f>
        <v>0.12</v>
      </c>
      <c r="S145" s="190">
        <v>0</v>
      </c>
      <c r="T145" s="191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192" t="s">
        <v>414</v>
      </c>
      <c r="AT145" s="192" t="s">
        <v>240</v>
      </c>
      <c r="AU145" s="192" t="s">
        <v>92</v>
      </c>
      <c r="AY145" s="19" t="s">
        <v>185</v>
      </c>
      <c r="BE145" s="193">
        <f>IF(N145="základní",J145,0)</f>
        <v>0</v>
      </c>
      <c r="BF145" s="193">
        <f>IF(N145="snížená",J145,0)</f>
        <v>0</v>
      </c>
      <c r="BG145" s="193">
        <f>IF(N145="zákl. přenesená",J145,0)</f>
        <v>0</v>
      </c>
      <c r="BH145" s="193">
        <f>IF(N145="sníž. přenesená",J145,0)</f>
        <v>0</v>
      </c>
      <c r="BI145" s="193">
        <f>IF(N145="nulová",J145,0)</f>
        <v>0</v>
      </c>
      <c r="BJ145" s="19" t="s">
        <v>92</v>
      </c>
      <c r="BK145" s="193">
        <f>ROUND(I145*H145,2)</f>
        <v>0</v>
      </c>
      <c r="BL145" s="19" t="s">
        <v>301</v>
      </c>
      <c r="BM145" s="192" t="s">
        <v>5472</v>
      </c>
    </row>
    <row r="146" s="2" customFormat="1">
      <c r="A146" s="38"/>
      <c r="B146" s="39"/>
      <c r="C146" s="38"/>
      <c r="D146" s="194" t="s">
        <v>193</v>
      </c>
      <c r="E146" s="38"/>
      <c r="F146" s="195" t="s">
        <v>5471</v>
      </c>
      <c r="G146" s="38"/>
      <c r="H146" s="38"/>
      <c r="I146" s="196"/>
      <c r="J146" s="38"/>
      <c r="K146" s="38"/>
      <c r="L146" s="39"/>
      <c r="M146" s="197"/>
      <c r="N146" s="198"/>
      <c r="O146" s="77"/>
      <c r="P146" s="77"/>
      <c r="Q146" s="77"/>
      <c r="R146" s="77"/>
      <c r="S146" s="77"/>
      <c r="T146" s="7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T146" s="19" t="s">
        <v>193</v>
      </c>
      <c r="AU146" s="19" t="s">
        <v>92</v>
      </c>
    </row>
    <row r="147" s="2" customFormat="1" ht="16.5" customHeight="1">
      <c r="A147" s="38"/>
      <c r="B147" s="180"/>
      <c r="C147" s="209" t="s">
        <v>217</v>
      </c>
      <c r="D147" s="209" t="s">
        <v>240</v>
      </c>
      <c r="E147" s="210" t="s">
        <v>5473</v>
      </c>
      <c r="F147" s="211" t="s">
        <v>5474</v>
      </c>
      <c r="G147" s="212" t="s">
        <v>252</v>
      </c>
      <c r="H147" s="213">
        <v>15</v>
      </c>
      <c r="I147" s="214"/>
      <c r="J147" s="215">
        <f>ROUND(I147*H147,2)</f>
        <v>0</v>
      </c>
      <c r="K147" s="211" t="s">
        <v>1</v>
      </c>
      <c r="L147" s="216"/>
      <c r="M147" s="217" t="s">
        <v>1</v>
      </c>
      <c r="N147" s="218" t="s">
        <v>42</v>
      </c>
      <c r="O147" s="77"/>
      <c r="P147" s="190">
        <f>O147*H147</f>
        <v>0</v>
      </c>
      <c r="Q147" s="190">
        <v>0.001</v>
      </c>
      <c r="R147" s="190">
        <f>Q147*H147</f>
        <v>0.014999999999999999</v>
      </c>
      <c r="S147" s="190">
        <v>0</v>
      </c>
      <c r="T147" s="191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192" t="s">
        <v>414</v>
      </c>
      <c r="AT147" s="192" t="s">
        <v>240</v>
      </c>
      <c r="AU147" s="192" t="s">
        <v>92</v>
      </c>
      <c r="AY147" s="19" t="s">
        <v>185</v>
      </c>
      <c r="BE147" s="193">
        <f>IF(N147="základní",J147,0)</f>
        <v>0</v>
      </c>
      <c r="BF147" s="193">
        <f>IF(N147="snížená",J147,0)</f>
        <v>0</v>
      </c>
      <c r="BG147" s="193">
        <f>IF(N147="zákl. přenesená",J147,0)</f>
        <v>0</v>
      </c>
      <c r="BH147" s="193">
        <f>IF(N147="sníž. přenesená",J147,0)</f>
        <v>0</v>
      </c>
      <c r="BI147" s="193">
        <f>IF(N147="nulová",J147,0)</f>
        <v>0</v>
      </c>
      <c r="BJ147" s="19" t="s">
        <v>92</v>
      </c>
      <c r="BK147" s="193">
        <f>ROUND(I147*H147,2)</f>
        <v>0</v>
      </c>
      <c r="BL147" s="19" t="s">
        <v>301</v>
      </c>
      <c r="BM147" s="192" t="s">
        <v>5475</v>
      </c>
    </row>
    <row r="148" s="2" customFormat="1">
      <c r="A148" s="38"/>
      <c r="B148" s="39"/>
      <c r="C148" s="38"/>
      <c r="D148" s="194" t="s">
        <v>193</v>
      </c>
      <c r="E148" s="38"/>
      <c r="F148" s="195" t="s">
        <v>5474</v>
      </c>
      <c r="G148" s="38"/>
      <c r="H148" s="38"/>
      <c r="I148" s="196"/>
      <c r="J148" s="38"/>
      <c r="K148" s="38"/>
      <c r="L148" s="39"/>
      <c r="M148" s="197"/>
      <c r="N148" s="198"/>
      <c r="O148" s="77"/>
      <c r="P148" s="77"/>
      <c r="Q148" s="77"/>
      <c r="R148" s="77"/>
      <c r="S148" s="77"/>
      <c r="T148" s="7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9" t="s">
        <v>193</v>
      </c>
      <c r="AU148" s="19" t="s">
        <v>92</v>
      </c>
    </row>
    <row r="149" s="2" customFormat="1" ht="16.5" customHeight="1">
      <c r="A149" s="38"/>
      <c r="B149" s="180"/>
      <c r="C149" s="181" t="s">
        <v>222</v>
      </c>
      <c r="D149" s="181" t="s">
        <v>187</v>
      </c>
      <c r="E149" s="182" t="s">
        <v>5476</v>
      </c>
      <c r="F149" s="183" t="s">
        <v>5477</v>
      </c>
      <c r="G149" s="184" t="s">
        <v>383</v>
      </c>
      <c r="H149" s="185">
        <v>89</v>
      </c>
      <c r="I149" s="186"/>
      <c r="J149" s="187">
        <f>ROUND(I149*H149,2)</f>
        <v>0</v>
      </c>
      <c r="K149" s="183" t="s">
        <v>1</v>
      </c>
      <c r="L149" s="39"/>
      <c r="M149" s="188" t="s">
        <v>1</v>
      </c>
      <c r="N149" s="189" t="s">
        <v>42</v>
      </c>
      <c r="O149" s="77"/>
      <c r="P149" s="190">
        <f>O149*H149</f>
        <v>0</v>
      </c>
      <c r="Q149" s="190">
        <v>0</v>
      </c>
      <c r="R149" s="190">
        <f>Q149*H149</f>
        <v>0</v>
      </c>
      <c r="S149" s="190">
        <v>0</v>
      </c>
      <c r="T149" s="191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192" t="s">
        <v>301</v>
      </c>
      <c r="AT149" s="192" t="s">
        <v>187</v>
      </c>
      <c r="AU149" s="192" t="s">
        <v>92</v>
      </c>
      <c r="AY149" s="19" t="s">
        <v>185</v>
      </c>
      <c r="BE149" s="193">
        <f>IF(N149="základní",J149,0)</f>
        <v>0</v>
      </c>
      <c r="BF149" s="193">
        <f>IF(N149="snížená",J149,0)</f>
        <v>0</v>
      </c>
      <c r="BG149" s="193">
        <f>IF(N149="zákl. přenesená",J149,0)</f>
        <v>0</v>
      </c>
      <c r="BH149" s="193">
        <f>IF(N149="sníž. přenesená",J149,0)</f>
        <v>0</v>
      </c>
      <c r="BI149" s="193">
        <f>IF(N149="nulová",J149,0)</f>
        <v>0</v>
      </c>
      <c r="BJ149" s="19" t="s">
        <v>92</v>
      </c>
      <c r="BK149" s="193">
        <f>ROUND(I149*H149,2)</f>
        <v>0</v>
      </c>
      <c r="BL149" s="19" t="s">
        <v>301</v>
      </c>
      <c r="BM149" s="192" t="s">
        <v>5478</v>
      </c>
    </row>
    <row r="150" s="2" customFormat="1">
      <c r="A150" s="38"/>
      <c r="B150" s="39"/>
      <c r="C150" s="38"/>
      <c r="D150" s="194" t="s">
        <v>193</v>
      </c>
      <c r="E150" s="38"/>
      <c r="F150" s="195" t="s">
        <v>5477</v>
      </c>
      <c r="G150" s="38"/>
      <c r="H150" s="38"/>
      <c r="I150" s="196"/>
      <c r="J150" s="38"/>
      <c r="K150" s="38"/>
      <c r="L150" s="39"/>
      <c r="M150" s="197"/>
      <c r="N150" s="198"/>
      <c r="O150" s="77"/>
      <c r="P150" s="77"/>
      <c r="Q150" s="77"/>
      <c r="R150" s="77"/>
      <c r="S150" s="77"/>
      <c r="T150" s="7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9" t="s">
        <v>193</v>
      </c>
      <c r="AU150" s="19" t="s">
        <v>92</v>
      </c>
    </row>
    <row r="151" s="13" customFormat="1">
      <c r="A151" s="13"/>
      <c r="B151" s="199"/>
      <c r="C151" s="13"/>
      <c r="D151" s="194" t="s">
        <v>194</v>
      </c>
      <c r="E151" s="200" t="s">
        <v>1</v>
      </c>
      <c r="F151" s="201" t="s">
        <v>5479</v>
      </c>
      <c r="G151" s="13"/>
      <c r="H151" s="202">
        <v>89</v>
      </c>
      <c r="I151" s="203"/>
      <c r="J151" s="13"/>
      <c r="K151" s="13"/>
      <c r="L151" s="199"/>
      <c r="M151" s="204"/>
      <c r="N151" s="205"/>
      <c r="O151" s="205"/>
      <c r="P151" s="205"/>
      <c r="Q151" s="205"/>
      <c r="R151" s="205"/>
      <c r="S151" s="205"/>
      <c r="T151" s="206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00" t="s">
        <v>194</v>
      </c>
      <c r="AU151" s="200" t="s">
        <v>92</v>
      </c>
      <c r="AV151" s="13" t="s">
        <v>92</v>
      </c>
      <c r="AW151" s="13" t="s">
        <v>32</v>
      </c>
      <c r="AX151" s="13" t="s">
        <v>76</v>
      </c>
      <c r="AY151" s="200" t="s">
        <v>185</v>
      </c>
    </row>
    <row r="152" s="15" customFormat="1">
      <c r="A152" s="15"/>
      <c r="B152" s="226"/>
      <c r="C152" s="15"/>
      <c r="D152" s="194" t="s">
        <v>194</v>
      </c>
      <c r="E152" s="227" t="s">
        <v>1</v>
      </c>
      <c r="F152" s="228" t="s">
        <v>276</v>
      </c>
      <c r="G152" s="15"/>
      <c r="H152" s="229">
        <v>89</v>
      </c>
      <c r="I152" s="230"/>
      <c r="J152" s="15"/>
      <c r="K152" s="15"/>
      <c r="L152" s="226"/>
      <c r="M152" s="231"/>
      <c r="N152" s="232"/>
      <c r="O152" s="232"/>
      <c r="P152" s="232"/>
      <c r="Q152" s="232"/>
      <c r="R152" s="232"/>
      <c r="S152" s="232"/>
      <c r="T152" s="233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T152" s="227" t="s">
        <v>194</v>
      </c>
      <c r="AU152" s="227" t="s">
        <v>92</v>
      </c>
      <c r="AV152" s="15" t="s">
        <v>191</v>
      </c>
      <c r="AW152" s="15" t="s">
        <v>32</v>
      </c>
      <c r="AX152" s="15" t="s">
        <v>84</v>
      </c>
      <c r="AY152" s="227" t="s">
        <v>185</v>
      </c>
    </row>
    <row r="153" s="2" customFormat="1" ht="16.5" customHeight="1">
      <c r="A153" s="38"/>
      <c r="B153" s="180"/>
      <c r="C153" s="209" t="s">
        <v>229</v>
      </c>
      <c r="D153" s="209" t="s">
        <v>240</v>
      </c>
      <c r="E153" s="210" t="s">
        <v>4570</v>
      </c>
      <c r="F153" s="211" t="s">
        <v>5480</v>
      </c>
      <c r="G153" s="212" t="s">
        <v>383</v>
      </c>
      <c r="H153" s="213">
        <v>30</v>
      </c>
      <c r="I153" s="214"/>
      <c r="J153" s="215">
        <f>ROUND(I153*H153,2)</f>
        <v>0</v>
      </c>
      <c r="K153" s="211" t="s">
        <v>1</v>
      </c>
      <c r="L153" s="216"/>
      <c r="M153" s="217" t="s">
        <v>1</v>
      </c>
      <c r="N153" s="218" t="s">
        <v>42</v>
      </c>
      <c r="O153" s="77"/>
      <c r="P153" s="190">
        <f>O153*H153</f>
        <v>0</v>
      </c>
      <c r="Q153" s="190">
        <v>0</v>
      </c>
      <c r="R153" s="190">
        <f>Q153*H153</f>
        <v>0</v>
      </c>
      <c r="S153" s="190">
        <v>0</v>
      </c>
      <c r="T153" s="191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192" t="s">
        <v>414</v>
      </c>
      <c r="AT153" s="192" t="s">
        <v>240</v>
      </c>
      <c r="AU153" s="192" t="s">
        <v>92</v>
      </c>
      <c r="AY153" s="19" t="s">
        <v>185</v>
      </c>
      <c r="BE153" s="193">
        <f>IF(N153="základní",J153,0)</f>
        <v>0</v>
      </c>
      <c r="BF153" s="193">
        <f>IF(N153="snížená",J153,0)</f>
        <v>0</v>
      </c>
      <c r="BG153" s="193">
        <f>IF(N153="zákl. přenesená",J153,0)</f>
        <v>0</v>
      </c>
      <c r="BH153" s="193">
        <f>IF(N153="sníž. přenesená",J153,0)</f>
        <v>0</v>
      </c>
      <c r="BI153" s="193">
        <f>IF(N153="nulová",J153,0)</f>
        <v>0</v>
      </c>
      <c r="BJ153" s="19" t="s">
        <v>92</v>
      </c>
      <c r="BK153" s="193">
        <f>ROUND(I153*H153,2)</f>
        <v>0</v>
      </c>
      <c r="BL153" s="19" t="s">
        <v>301</v>
      </c>
      <c r="BM153" s="192" t="s">
        <v>5481</v>
      </c>
    </row>
    <row r="154" s="2" customFormat="1">
      <c r="A154" s="38"/>
      <c r="B154" s="39"/>
      <c r="C154" s="38"/>
      <c r="D154" s="194" t="s">
        <v>193</v>
      </c>
      <c r="E154" s="38"/>
      <c r="F154" s="195" t="s">
        <v>5480</v>
      </c>
      <c r="G154" s="38"/>
      <c r="H154" s="38"/>
      <c r="I154" s="196"/>
      <c r="J154" s="38"/>
      <c r="K154" s="38"/>
      <c r="L154" s="39"/>
      <c r="M154" s="197"/>
      <c r="N154" s="198"/>
      <c r="O154" s="77"/>
      <c r="P154" s="77"/>
      <c r="Q154" s="77"/>
      <c r="R154" s="77"/>
      <c r="S154" s="77"/>
      <c r="T154" s="7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T154" s="19" t="s">
        <v>193</v>
      </c>
      <c r="AU154" s="19" t="s">
        <v>92</v>
      </c>
    </row>
    <row r="155" s="2" customFormat="1" ht="16.5" customHeight="1">
      <c r="A155" s="38"/>
      <c r="B155" s="180"/>
      <c r="C155" s="209" t="s">
        <v>234</v>
      </c>
      <c r="D155" s="209" t="s">
        <v>240</v>
      </c>
      <c r="E155" s="210" t="s">
        <v>4670</v>
      </c>
      <c r="F155" s="211" t="s">
        <v>5482</v>
      </c>
      <c r="G155" s="212" t="s">
        <v>383</v>
      </c>
      <c r="H155" s="213">
        <v>7</v>
      </c>
      <c r="I155" s="214"/>
      <c r="J155" s="215">
        <f>ROUND(I155*H155,2)</f>
        <v>0</v>
      </c>
      <c r="K155" s="211" t="s">
        <v>1</v>
      </c>
      <c r="L155" s="216"/>
      <c r="M155" s="217" t="s">
        <v>1</v>
      </c>
      <c r="N155" s="218" t="s">
        <v>42</v>
      </c>
      <c r="O155" s="77"/>
      <c r="P155" s="190">
        <f>O155*H155</f>
        <v>0</v>
      </c>
      <c r="Q155" s="190">
        <v>0</v>
      </c>
      <c r="R155" s="190">
        <f>Q155*H155</f>
        <v>0</v>
      </c>
      <c r="S155" s="190">
        <v>0</v>
      </c>
      <c r="T155" s="191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192" t="s">
        <v>414</v>
      </c>
      <c r="AT155" s="192" t="s">
        <v>240</v>
      </c>
      <c r="AU155" s="192" t="s">
        <v>92</v>
      </c>
      <c r="AY155" s="19" t="s">
        <v>185</v>
      </c>
      <c r="BE155" s="193">
        <f>IF(N155="základní",J155,0)</f>
        <v>0</v>
      </c>
      <c r="BF155" s="193">
        <f>IF(N155="snížená",J155,0)</f>
        <v>0</v>
      </c>
      <c r="BG155" s="193">
        <f>IF(N155="zákl. přenesená",J155,0)</f>
        <v>0</v>
      </c>
      <c r="BH155" s="193">
        <f>IF(N155="sníž. přenesená",J155,0)</f>
        <v>0</v>
      </c>
      <c r="BI155" s="193">
        <f>IF(N155="nulová",J155,0)</f>
        <v>0</v>
      </c>
      <c r="BJ155" s="19" t="s">
        <v>92</v>
      </c>
      <c r="BK155" s="193">
        <f>ROUND(I155*H155,2)</f>
        <v>0</v>
      </c>
      <c r="BL155" s="19" t="s">
        <v>301</v>
      </c>
      <c r="BM155" s="192" t="s">
        <v>5483</v>
      </c>
    </row>
    <row r="156" s="2" customFormat="1">
      <c r="A156" s="38"/>
      <c r="B156" s="39"/>
      <c r="C156" s="38"/>
      <c r="D156" s="194" t="s">
        <v>193</v>
      </c>
      <c r="E156" s="38"/>
      <c r="F156" s="195" t="s">
        <v>5482</v>
      </c>
      <c r="G156" s="38"/>
      <c r="H156" s="38"/>
      <c r="I156" s="196"/>
      <c r="J156" s="38"/>
      <c r="K156" s="38"/>
      <c r="L156" s="39"/>
      <c r="M156" s="197"/>
      <c r="N156" s="198"/>
      <c r="O156" s="77"/>
      <c r="P156" s="77"/>
      <c r="Q156" s="77"/>
      <c r="R156" s="77"/>
      <c r="S156" s="77"/>
      <c r="T156" s="7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9" t="s">
        <v>193</v>
      </c>
      <c r="AU156" s="19" t="s">
        <v>92</v>
      </c>
    </row>
    <row r="157" s="2" customFormat="1" ht="16.5" customHeight="1">
      <c r="A157" s="38"/>
      <c r="B157" s="180"/>
      <c r="C157" s="209" t="s">
        <v>239</v>
      </c>
      <c r="D157" s="209" t="s">
        <v>240</v>
      </c>
      <c r="E157" s="210" t="s">
        <v>4673</v>
      </c>
      <c r="F157" s="211" t="s">
        <v>5484</v>
      </c>
      <c r="G157" s="212" t="s">
        <v>383</v>
      </c>
      <c r="H157" s="213">
        <v>4</v>
      </c>
      <c r="I157" s="214"/>
      <c r="J157" s="215">
        <f>ROUND(I157*H157,2)</f>
        <v>0</v>
      </c>
      <c r="K157" s="211" t="s">
        <v>1</v>
      </c>
      <c r="L157" s="216"/>
      <c r="M157" s="217" t="s">
        <v>1</v>
      </c>
      <c r="N157" s="218" t="s">
        <v>42</v>
      </c>
      <c r="O157" s="77"/>
      <c r="P157" s="190">
        <f>O157*H157</f>
        <v>0</v>
      </c>
      <c r="Q157" s="190">
        <v>0</v>
      </c>
      <c r="R157" s="190">
        <f>Q157*H157</f>
        <v>0</v>
      </c>
      <c r="S157" s="190">
        <v>0</v>
      </c>
      <c r="T157" s="191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192" t="s">
        <v>414</v>
      </c>
      <c r="AT157" s="192" t="s">
        <v>240</v>
      </c>
      <c r="AU157" s="192" t="s">
        <v>92</v>
      </c>
      <c r="AY157" s="19" t="s">
        <v>185</v>
      </c>
      <c r="BE157" s="193">
        <f>IF(N157="základní",J157,0)</f>
        <v>0</v>
      </c>
      <c r="BF157" s="193">
        <f>IF(N157="snížená",J157,0)</f>
        <v>0</v>
      </c>
      <c r="BG157" s="193">
        <f>IF(N157="zákl. přenesená",J157,0)</f>
        <v>0</v>
      </c>
      <c r="BH157" s="193">
        <f>IF(N157="sníž. přenesená",J157,0)</f>
        <v>0</v>
      </c>
      <c r="BI157" s="193">
        <f>IF(N157="nulová",J157,0)</f>
        <v>0</v>
      </c>
      <c r="BJ157" s="19" t="s">
        <v>92</v>
      </c>
      <c r="BK157" s="193">
        <f>ROUND(I157*H157,2)</f>
        <v>0</v>
      </c>
      <c r="BL157" s="19" t="s">
        <v>301</v>
      </c>
      <c r="BM157" s="192" t="s">
        <v>5485</v>
      </c>
    </row>
    <row r="158" s="2" customFormat="1">
      <c r="A158" s="38"/>
      <c r="B158" s="39"/>
      <c r="C158" s="38"/>
      <c r="D158" s="194" t="s">
        <v>193</v>
      </c>
      <c r="E158" s="38"/>
      <c r="F158" s="195" t="s">
        <v>5484</v>
      </c>
      <c r="G158" s="38"/>
      <c r="H158" s="38"/>
      <c r="I158" s="196"/>
      <c r="J158" s="38"/>
      <c r="K158" s="38"/>
      <c r="L158" s="39"/>
      <c r="M158" s="197"/>
      <c r="N158" s="198"/>
      <c r="O158" s="77"/>
      <c r="P158" s="77"/>
      <c r="Q158" s="77"/>
      <c r="R158" s="77"/>
      <c r="S158" s="77"/>
      <c r="T158" s="7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T158" s="19" t="s">
        <v>193</v>
      </c>
      <c r="AU158" s="19" t="s">
        <v>92</v>
      </c>
    </row>
    <row r="159" s="2" customFormat="1" ht="16.5" customHeight="1">
      <c r="A159" s="38"/>
      <c r="B159" s="180"/>
      <c r="C159" s="209" t="s">
        <v>245</v>
      </c>
      <c r="D159" s="209" t="s">
        <v>240</v>
      </c>
      <c r="E159" s="210" t="s">
        <v>4692</v>
      </c>
      <c r="F159" s="211" t="s">
        <v>5486</v>
      </c>
      <c r="G159" s="212" t="s">
        <v>383</v>
      </c>
      <c r="H159" s="213">
        <v>9</v>
      </c>
      <c r="I159" s="214"/>
      <c r="J159" s="215">
        <f>ROUND(I159*H159,2)</f>
        <v>0</v>
      </c>
      <c r="K159" s="211" t="s">
        <v>1</v>
      </c>
      <c r="L159" s="216"/>
      <c r="M159" s="217" t="s">
        <v>1</v>
      </c>
      <c r="N159" s="218" t="s">
        <v>42</v>
      </c>
      <c r="O159" s="77"/>
      <c r="P159" s="190">
        <f>O159*H159</f>
        <v>0</v>
      </c>
      <c r="Q159" s="190">
        <v>0</v>
      </c>
      <c r="R159" s="190">
        <f>Q159*H159</f>
        <v>0</v>
      </c>
      <c r="S159" s="190">
        <v>0</v>
      </c>
      <c r="T159" s="191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192" t="s">
        <v>414</v>
      </c>
      <c r="AT159" s="192" t="s">
        <v>240</v>
      </c>
      <c r="AU159" s="192" t="s">
        <v>92</v>
      </c>
      <c r="AY159" s="19" t="s">
        <v>185</v>
      </c>
      <c r="BE159" s="193">
        <f>IF(N159="základní",J159,0)</f>
        <v>0</v>
      </c>
      <c r="BF159" s="193">
        <f>IF(N159="snížená",J159,0)</f>
        <v>0</v>
      </c>
      <c r="BG159" s="193">
        <f>IF(N159="zákl. přenesená",J159,0)</f>
        <v>0</v>
      </c>
      <c r="BH159" s="193">
        <f>IF(N159="sníž. přenesená",J159,0)</f>
        <v>0</v>
      </c>
      <c r="BI159" s="193">
        <f>IF(N159="nulová",J159,0)</f>
        <v>0</v>
      </c>
      <c r="BJ159" s="19" t="s">
        <v>92</v>
      </c>
      <c r="BK159" s="193">
        <f>ROUND(I159*H159,2)</f>
        <v>0</v>
      </c>
      <c r="BL159" s="19" t="s">
        <v>301</v>
      </c>
      <c r="BM159" s="192" t="s">
        <v>5487</v>
      </c>
    </row>
    <row r="160" s="2" customFormat="1">
      <c r="A160" s="38"/>
      <c r="B160" s="39"/>
      <c r="C160" s="38"/>
      <c r="D160" s="194" t="s">
        <v>193</v>
      </c>
      <c r="E160" s="38"/>
      <c r="F160" s="195" t="s">
        <v>5486</v>
      </c>
      <c r="G160" s="38"/>
      <c r="H160" s="38"/>
      <c r="I160" s="196"/>
      <c r="J160" s="38"/>
      <c r="K160" s="38"/>
      <c r="L160" s="39"/>
      <c r="M160" s="197"/>
      <c r="N160" s="198"/>
      <c r="O160" s="77"/>
      <c r="P160" s="77"/>
      <c r="Q160" s="77"/>
      <c r="R160" s="77"/>
      <c r="S160" s="77"/>
      <c r="T160" s="7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T160" s="19" t="s">
        <v>193</v>
      </c>
      <c r="AU160" s="19" t="s">
        <v>92</v>
      </c>
    </row>
    <row r="161" s="2" customFormat="1" ht="16.5" customHeight="1">
      <c r="A161" s="38"/>
      <c r="B161" s="180"/>
      <c r="C161" s="209" t="s">
        <v>8</v>
      </c>
      <c r="D161" s="209" t="s">
        <v>240</v>
      </c>
      <c r="E161" s="210" t="s">
        <v>4695</v>
      </c>
      <c r="F161" s="211" t="s">
        <v>5488</v>
      </c>
      <c r="G161" s="212" t="s">
        <v>383</v>
      </c>
      <c r="H161" s="213">
        <v>12</v>
      </c>
      <c r="I161" s="214"/>
      <c r="J161" s="215">
        <f>ROUND(I161*H161,2)</f>
        <v>0</v>
      </c>
      <c r="K161" s="211" t="s">
        <v>1</v>
      </c>
      <c r="L161" s="216"/>
      <c r="M161" s="217" t="s">
        <v>1</v>
      </c>
      <c r="N161" s="218" t="s">
        <v>42</v>
      </c>
      <c r="O161" s="77"/>
      <c r="P161" s="190">
        <f>O161*H161</f>
        <v>0</v>
      </c>
      <c r="Q161" s="190">
        <v>0</v>
      </c>
      <c r="R161" s="190">
        <f>Q161*H161</f>
        <v>0</v>
      </c>
      <c r="S161" s="190">
        <v>0</v>
      </c>
      <c r="T161" s="191">
        <f>S161*H161</f>
        <v>0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192" t="s">
        <v>414</v>
      </c>
      <c r="AT161" s="192" t="s">
        <v>240</v>
      </c>
      <c r="AU161" s="192" t="s">
        <v>92</v>
      </c>
      <c r="AY161" s="19" t="s">
        <v>185</v>
      </c>
      <c r="BE161" s="193">
        <f>IF(N161="základní",J161,0)</f>
        <v>0</v>
      </c>
      <c r="BF161" s="193">
        <f>IF(N161="snížená",J161,0)</f>
        <v>0</v>
      </c>
      <c r="BG161" s="193">
        <f>IF(N161="zákl. přenesená",J161,0)</f>
        <v>0</v>
      </c>
      <c r="BH161" s="193">
        <f>IF(N161="sníž. přenesená",J161,0)</f>
        <v>0</v>
      </c>
      <c r="BI161" s="193">
        <f>IF(N161="nulová",J161,0)</f>
        <v>0</v>
      </c>
      <c r="BJ161" s="19" t="s">
        <v>92</v>
      </c>
      <c r="BK161" s="193">
        <f>ROUND(I161*H161,2)</f>
        <v>0</v>
      </c>
      <c r="BL161" s="19" t="s">
        <v>301</v>
      </c>
      <c r="BM161" s="192" t="s">
        <v>5489</v>
      </c>
    </row>
    <row r="162" s="2" customFormat="1">
      <c r="A162" s="38"/>
      <c r="B162" s="39"/>
      <c r="C162" s="38"/>
      <c r="D162" s="194" t="s">
        <v>193</v>
      </c>
      <c r="E162" s="38"/>
      <c r="F162" s="195" t="s">
        <v>5488</v>
      </c>
      <c r="G162" s="38"/>
      <c r="H162" s="38"/>
      <c r="I162" s="196"/>
      <c r="J162" s="38"/>
      <c r="K162" s="38"/>
      <c r="L162" s="39"/>
      <c r="M162" s="197"/>
      <c r="N162" s="198"/>
      <c r="O162" s="77"/>
      <c r="P162" s="77"/>
      <c r="Q162" s="77"/>
      <c r="R162" s="77"/>
      <c r="S162" s="77"/>
      <c r="T162" s="7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T162" s="19" t="s">
        <v>193</v>
      </c>
      <c r="AU162" s="19" t="s">
        <v>92</v>
      </c>
    </row>
    <row r="163" s="2" customFormat="1" ht="16.5" customHeight="1">
      <c r="A163" s="38"/>
      <c r="B163" s="180"/>
      <c r="C163" s="209" t="s">
        <v>255</v>
      </c>
      <c r="D163" s="209" t="s">
        <v>240</v>
      </c>
      <c r="E163" s="210" t="s">
        <v>4551</v>
      </c>
      <c r="F163" s="211" t="s">
        <v>5490</v>
      </c>
      <c r="G163" s="212" t="s">
        <v>383</v>
      </c>
      <c r="H163" s="213">
        <v>20</v>
      </c>
      <c r="I163" s="214"/>
      <c r="J163" s="215">
        <f>ROUND(I163*H163,2)</f>
        <v>0</v>
      </c>
      <c r="K163" s="211" t="s">
        <v>1</v>
      </c>
      <c r="L163" s="216"/>
      <c r="M163" s="217" t="s">
        <v>1</v>
      </c>
      <c r="N163" s="218" t="s">
        <v>42</v>
      </c>
      <c r="O163" s="77"/>
      <c r="P163" s="190">
        <f>O163*H163</f>
        <v>0</v>
      </c>
      <c r="Q163" s="190">
        <v>0</v>
      </c>
      <c r="R163" s="190">
        <f>Q163*H163</f>
        <v>0</v>
      </c>
      <c r="S163" s="190">
        <v>0</v>
      </c>
      <c r="T163" s="191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192" t="s">
        <v>414</v>
      </c>
      <c r="AT163" s="192" t="s">
        <v>240</v>
      </c>
      <c r="AU163" s="192" t="s">
        <v>92</v>
      </c>
      <c r="AY163" s="19" t="s">
        <v>185</v>
      </c>
      <c r="BE163" s="193">
        <f>IF(N163="základní",J163,0)</f>
        <v>0</v>
      </c>
      <c r="BF163" s="193">
        <f>IF(N163="snížená",J163,0)</f>
        <v>0</v>
      </c>
      <c r="BG163" s="193">
        <f>IF(N163="zákl. přenesená",J163,0)</f>
        <v>0</v>
      </c>
      <c r="BH163" s="193">
        <f>IF(N163="sníž. přenesená",J163,0)</f>
        <v>0</v>
      </c>
      <c r="BI163" s="193">
        <f>IF(N163="nulová",J163,0)</f>
        <v>0</v>
      </c>
      <c r="BJ163" s="19" t="s">
        <v>92</v>
      </c>
      <c r="BK163" s="193">
        <f>ROUND(I163*H163,2)</f>
        <v>0</v>
      </c>
      <c r="BL163" s="19" t="s">
        <v>301</v>
      </c>
      <c r="BM163" s="192" t="s">
        <v>5491</v>
      </c>
    </row>
    <row r="164" s="2" customFormat="1">
      <c r="A164" s="38"/>
      <c r="B164" s="39"/>
      <c r="C164" s="38"/>
      <c r="D164" s="194" t="s">
        <v>193</v>
      </c>
      <c r="E164" s="38"/>
      <c r="F164" s="195" t="s">
        <v>5490</v>
      </c>
      <c r="G164" s="38"/>
      <c r="H164" s="38"/>
      <c r="I164" s="196"/>
      <c r="J164" s="38"/>
      <c r="K164" s="38"/>
      <c r="L164" s="39"/>
      <c r="M164" s="197"/>
      <c r="N164" s="198"/>
      <c r="O164" s="77"/>
      <c r="P164" s="77"/>
      <c r="Q164" s="77"/>
      <c r="R164" s="77"/>
      <c r="S164" s="77"/>
      <c r="T164" s="7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9" t="s">
        <v>193</v>
      </c>
      <c r="AU164" s="19" t="s">
        <v>92</v>
      </c>
    </row>
    <row r="165" s="2" customFormat="1" ht="24.15" customHeight="1">
      <c r="A165" s="38"/>
      <c r="B165" s="180"/>
      <c r="C165" s="181" t="s">
        <v>278</v>
      </c>
      <c r="D165" s="181" t="s">
        <v>187</v>
      </c>
      <c r="E165" s="182" t="s">
        <v>5492</v>
      </c>
      <c r="F165" s="183" t="s">
        <v>5493</v>
      </c>
      <c r="G165" s="184" t="s">
        <v>383</v>
      </c>
      <c r="H165" s="185">
        <v>14</v>
      </c>
      <c r="I165" s="186"/>
      <c r="J165" s="187">
        <f>ROUND(I165*H165,2)</f>
        <v>0</v>
      </c>
      <c r="K165" s="183" t="s">
        <v>1</v>
      </c>
      <c r="L165" s="39"/>
      <c r="M165" s="188" t="s">
        <v>1</v>
      </c>
      <c r="N165" s="189" t="s">
        <v>42</v>
      </c>
      <c r="O165" s="77"/>
      <c r="P165" s="190">
        <f>O165*H165</f>
        <v>0</v>
      </c>
      <c r="Q165" s="190">
        <v>0</v>
      </c>
      <c r="R165" s="190">
        <f>Q165*H165</f>
        <v>0</v>
      </c>
      <c r="S165" s="190">
        <v>0</v>
      </c>
      <c r="T165" s="191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192" t="s">
        <v>301</v>
      </c>
      <c r="AT165" s="192" t="s">
        <v>187</v>
      </c>
      <c r="AU165" s="192" t="s">
        <v>92</v>
      </c>
      <c r="AY165" s="19" t="s">
        <v>185</v>
      </c>
      <c r="BE165" s="193">
        <f>IF(N165="základní",J165,0)</f>
        <v>0</v>
      </c>
      <c r="BF165" s="193">
        <f>IF(N165="snížená",J165,0)</f>
        <v>0</v>
      </c>
      <c r="BG165" s="193">
        <f>IF(N165="zákl. přenesená",J165,0)</f>
        <v>0</v>
      </c>
      <c r="BH165" s="193">
        <f>IF(N165="sníž. přenesená",J165,0)</f>
        <v>0</v>
      </c>
      <c r="BI165" s="193">
        <f>IF(N165="nulová",J165,0)</f>
        <v>0</v>
      </c>
      <c r="BJ165" s="19" t="s">
        <v>92</v>
      </c>
      <c r="BK165" s="193">
        <f>ROUND(I165*H165,2)</f>
        <v>0</v>
      </c>
      <c r="BL165" s="19" t="s">
        <v>301</v>
      </c>
      <c r="BM165" s="192" t="s">
        <v>5494</v>
      </c>
    </row>
    <row r="166" s="2" customFormat="1">
      <c r="A166" s="38"/>
      <c r="B166" s="39"/>
      <c r="C166" s="38"/>
      <c r="D166" s="194" t="s">
        <v>193</v>
      </c>
      <c r="E166" s="38"/>
      <c r="F166" s="195" t="s">
        <v>5493</v>
      </c>
      <c r="G166" s="38"/>
      <c r="H166" s="38"/>
      <c r="I166" s="196"/>
      <c r="J166" s="38"/>
      <c r="K166" s="38"/>
      <c r="L166" s="39"/>
      <c r="M166" s="197"/>
      <c r="N166" s="198"/>
      <c r="O166" s="77"/>
      <c r="P166" s="77"/>
      <c r="Q166" s="77"/>
      <c r="R166" s="77"/>
      <c r="S166" s="77"/>
      <c r="T166" s="7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T166" s="19" t="s">
        <v>193</v>
      </c>
      <c r="AU166" s="19" t="s">
        <v>92</v>
      </c>
    </row>
    <row r="167" s="2" customFormat="1" ht="21.75" customHeight="1">
      <c r="A167" s="38"/>
      <c r="B167" s="180"/>
      <c r="C167" s="209" t="s">
        <v>296</v>
      </c>
      <c r="D167" s="209" t="s">
        <v>240</v>
      </c>
      <c r="E167" s="210" t="s">
        <v>5495</v>
      </c>
      <c r="F167" s="211" t="s">
        <v>5496</v>
      </c>
      <c r="G167" s="212" t="s">
        <v>383</v>
      </c>
      <c r="H167" s="213">
        <v>14</v>
      </c>
      <c r="I167" s="214"/>
      <c r="J167" s="215">
        <f>ROUND(I167*H167,2)</f>
        <v>0</v>
      </c>
      <c r="K167" s="211" t="s">
        <v>1</v>
      </c>
      <c r="L167" s="216"/>
      <c r="M167" s="217" t="s">
        <v>1</v>
      </c>
      <c r="N167" s="218" t="s">
        <v>42</v>
      </c>
      <c r="O167" s="77"/>
      <c r="P167" s="190">
        <f>O167*H167</f>
        <v>0</v>
      </c>
      <c r="Q167" s="190">
        <v>0.002</v>
      </c>
      <c r="R167" s="190">
        <f>Q167*H167</f>
        <v>0.028000000000000001</v>
      </c>
      <c r="S167" s="190">
        <v>0</v>
      </c>
      <c r="T167" s="191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192" t="s">
        <v>414</v>
      </c>
      <c r="AT167" s="192" t="s">
        <v>240</v>
      </c>
      <c r="AU167" s="192" t="s">
        <v>92</v>
      </c>
      <c r="AY167" s="19" t="s">
        <v>185</v>
      </c>
      <c r="BE167" s="193">
        <f>IF(N167="základní",J167,0)</f>
        <v>0</v>
      </c>
      <c r="BF167" s="193">
        <f>IF(N167="snížená",J167,0)</f>
        <v>0</v>
      </c>
      <c r="BG167" s="193">
        <f>IF(N167="zákl. přenesená",J167,0)</f>
        <v>0</v>
      </c>
      <c r="BH167" s="193">
        <f>IF(N167="sníž. přenesená",J167,0)</f>
        <v>0</v>
      </c>
      <c r="BI167" s="193">
        <f>IF(N167="nulová",J167,0)</f>
        <v>0</v>
      </c>
      <c r="BJ167" s="19" t="s">
        <v>92</v>
      </c>
      <c r="BK167" s="193">
        <f>ROUND(I167*H167,2)</f>
        <v>0</v>
      </c>
      <c r="BL167" s="19" t="s">
        <v>301</v>
      </c>
      <c r="BM167" s="192" t="s">
        <v>5497</v>
      </c>
    </row>
    <row r="168" s="2" customFormat="1">
      <c r="A168" s="38"/>
      <c r="B168" s="39"/>
      <c r="C168" s="38"/>
      <c r="D168" s="194" t="s">
        <v>193</v>
      </c>
      <c r="E168" s="38"/>
      <c r="F168" s="195" t="s">
        <v>5496</v>
      </c>
      <c r="G168" s="38"/>
      <c r="H168" s="38"/>
      <c r="I168" s="196"/>
      <c r="J168" s="38"/>
      <c r="K168" s="38"/>
      <c r="L168" s="39"/>
      <c r="M168" s="197"/>
      <c r="N168" s="198"/>
      <c r="O168" s="77"/>
      <c r="P168" s="77"/>
      <c r="Q168" s="77"/>
      <c r="R168" s="77"/>
      <c r="S168" s="77"/>
      <c r="T168" s="7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9" t="s">
        <v>193</v>
      </c>
      <c r="AU168" s="19" t="s">
        <v>92</v>
      </c>
    </row>
    <row r="169" s="2" customFormat="1" ht="21.75" customHeight="1">
      <c r="A169" s="38"/>
      <c r="B169" s="180"/>
      <c r="C169" s="181" t="s">
        <v>301</v>
      </c>
      <c r="D169" s="181" t="s">
        <v>187</v>
      </c>
      <c r="E169" s="182" t="s">
        <v>5498</v>
      </c>
      <c r="F169" s="183" t="s">
        <v>5499</v>
      </c>
      <c r="G169" s="184" t="s">
        <v>383</v>
      </c>
      <c r="H169" s="185">
        <v>7</v>
      </c>
      <c r="I169" s="186"/>
      <c r="J169" s="187">
        <f>ROUND(I169*H169,2)</f>
        <v>0</v>
      </c>
      <c r="K169" s="183" t="s">
        <v>1</v>
      </c>
      <c r="L169" s="39"/>
      <c r="M169" s="188" t="s">
        <v>1</v>
      </c>
      <c r="N169" s="189" t="s">
        <v>42</v>
      </c>
      <c r="O169" s="77"/>
      <c r="P169" s="190">
        <f>O169*H169</f>
        <v>0</v>
      </c>
      <c r="Q169" s="190">
        <v>0</v>
      </c>
      <c r="R169" s="190">
        <f>Q169*H169</f>
        <v>0</v>
      </c>
      <c r="S169" s="190">
        <v>0</v>
      </c>
      <c r="T169" s="191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192" t="s">
        <v>301</v>
      </c>
      <c r="AT169" s="192" t="s">
        <v>187</v>
      </c>
      <c r="AU169" s="192" t="s">
        <v>92</v>
      </c>
      <c r="AY169" s="19" t="s">
        <v>185</v>
      </c>
      <c r="BE169" s="193">
        <f>IF(N169="základní",J169,0)</f>
        <v>0</v>
      </c>
      <c r="BF169" s="193">
        <f>IF(N169="snížená",J169,0)</f>
        <v>0</v>
      </c>
      <c r="BG169" s="193">
        <f>IF(N169="zákl. přenesená",J169,0)</f>
        <v>0</v>
      </c>
      <c r="BH169" s="193">
        <f>IF(N169="sníž. přenesená",J169,0)</f>
        <v>0</v>
      </c>
      <c r="BI169" s="193">
        <f>IF(N169="nulová",J169,0)</f>
        <v>0</v>
      </c>
      <c r="BJ169" s="19" t="s">
        <v>92</v>
      </c>
      <c r="BK169" s="193">
        <f>ROUND(I169*H169,2)</f>
        <v>0</v>
      </c>
      <c r="BL169" s="19" t="s">
        <v>301</v>
      </c>
      <c r="BM169" s="192" t="s">
        <v>5500</v>
      </c>
    </row>
    <row r="170" s="2" customFormat="1">
      <c r="A170" s="38"/>
      <c r="B170" s="39"/>
      <c r="C170" s="38"/>
      <c r="D170" s="194" t="s">
        <v>193</v>
      </c>
      <c r="E170" s="38"/>
      <c r="F170" s="195" t="s">
        <v>5499</v>
      </c>
      <c r="G170" s="38"/>
      <c r="H170" s="38"/>
      <c r="I170" s="196"/>
      <c r="J170" s="38"/>
      <c r="K170" s="38"/>
      <c r="L170" s="39"/>
      <c r="M170" s="197"/>
      <c r="N170" s="198"/>
      <c r="O170" s="77"/>
      <c r="P170" s="77"/>
      <c r="Q170" s="77"/>
      <c r="R170" s="77"/>
      <c r="S170" s="77"/>
      <c r="T170" s="7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9" t="s">
        <v>193</v>
      </c>
      <c r="AU170" s="19" t="s">
        <v>92</v>
      </c>
    </row>
    <row r="171" s="2" customFormat="1" ht="24.15" customHeight="1">
      <c r="A171" s="38"/>
      <c r="B171" s="180"/>
      <c r="C171" s="209" t="s">
        <v>306</v>
      </c>
      <c r="D171" s="209" t="s">
        <v>240</v>
      </c>
      <c r="E171" s="210" t="s">
        <v>5501</v>
      </c>
      <c r="F171" s="211" t="s">
        <v>5502</v>
      </c>
      <c r="G171" s="212" t="s">
        <v>383</v>
      </c>
      <c r="H171" s="213">
        <v>7</v>
      </c>
      <c r="I171" s="214"/>
      <c r="J171" s="215">
        <f>ROUND(I171*H171,2)</f>
        <v>0</v>
      </c>
      <c r="K171" s="211" t="s">
        <v>1</v>
      </c>
      <c r="L171" s="216"/>
      <c r="M171" s="217" t="s">
        <v>1</v>
      </c>
      <c r="N171" s="218" t="s">
        <v>42</v>
      </c>
      <c r="O171" s="77"/>
      <c r="P171" s="190">
        <f>O171*H171</f>
        <v>0</v>
      </c>
      <c r="Q171" s="190">
        <v>0.00076999999999999996</v>
      </c>
      <c r="R171" s="190">
        <f>Q171*H171</f>
        <v>0.0053899999999999998</v>
      </c>
      <c r="S171" s="190">
        <v>0</v>
      </c>
      <c r="T171" s="191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192" t="s">
        <v>414</v>
      </c>
      <c r="AT171" s="192" t="s">
        <v>240</v>
      </c>
      <c r="AU171" s="192" t="s">
        <v>92</v>
      </c>
      <c r="AY171" s="19" t="s">
        <v>185</v>
      </c>
      <c r="BE171" s="193">
        <f>IF(N171="základní",J171,0)</f>
        <v>0</v>
      </c>
      <c r="BF171" s="193">
        <f>IF(N171="snížená",J171,0)</f>
        <v>0</v>
      </c>
      <c r="BG171" s="193">
        <f>IF(N171="zákl. přenesená",J171,0)</f>
        <v>0</v>
      </c>
      <c r="BH171" s="193">
        <f>IF(N171="sníž. přenesená",J171,0)</f>
        <v>0</v>
      </c>
      <c r="BI171" s="193">
        <f>IF(N171="nulová",J171,0)</f>
        <v>0</v>
      </c>
      <c r="BJ171" s="19" t="s">
        <v>92</v>
      </c>
      <c r="BK171" s="193">
        <f>ROUND(I171*H171,2)</f>
        <v>0</v>
      </c>
      <c r="BL171" s="19" t="s">
        <v>301</v>
      </c>
      <c r="BM171" s="192" t="s">
        <v>5503</v>
      </c>
    </row>
    <row r="172" s="2" customFormat="1">
      <c r="A172" s="38"/>
      <c r="B172" s="39"/>
      <c r="C172" s="38"/>
      <c r="D172" s="194" t="s">
        <v>193</v>
      </c>
      <c r="E172" s="38"/>
      <c r="F172" s="195" t="s">
        <v>5502</v>
      </c>
      <c r="G172" s="38"/>
      <c r="H172" s="38"/>
      <c r="I172" s="196"/>
      <c r="J172" s="38"/>
      <c r="K172" s="38"/>
      <c r="L172" s="39"/>
      <c r="M172" s="197"/>
      <c r="N172" s="198"/>
      <c r="O172" s="77"/>
      <c r="P172" s="77"/>
      <c r="Q172" s="77"/>
      <c r="R172" s="77"/>
      <c r="S172" s="77"/>
      <c r="T172" s="7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T172" s="19" t="s">
        <v>193</v>
      </c>
      <c r="AU172" s="19" t="s">
        <v>92</v>
      </c>
    </row>
    <row r="173" s="2" customFormat="1" ht="21.75" customHeight="1">
      <c r="A173" s="38"/>
      <c r="B173" s="180"/>
      <c r="C173" s="181" t="s">
        <v>313</v>
      </c>
      <c r="D173" s="181" t="s">
        <v>187</v>
      </c>
      <c r="E173" s="182" t="s">
        <v>5504</v>
      </c>
      <c r="F173" s="183" t="s">
        <v>5505</v>
      </c>
      <c r="G173" s="184" t="s">
        <v>383</v>
      </c>
      <c r="H173" s="185">
        <v>2</v>
      </c>
      <c r="I173" s="186"/>
      <c r="J173" s="187">
        <f>ROUND(I173*H173,2)</f>
        <v>0</v>
      </c>
      <c r="K173" s="183" t="s">
        <v>1</v>
      </c>
      <c r="L173" s="39"/>
      <c r="M173" s="188" t="s">
        <v>1</v>
      </c>
      <c r="N173" s="189" t="s">
        <v>42</v>
      </c>
      <c r="O173" s="77"/>
      <c r="P173" s="190">
        <f>O173*H173</f>
        <v>0</v>
      </c>
      <c r="Q173" s="190">
        <v>0</v>
      </c>
      <c r="R173" s="190">
        <f>Q173*H173</f>
        <v>0</v>
      </c>
      <c r="S173" s="190">
        <v>0</v>
      </c>
      <c r="T173" s="191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192" t="s">
        <v>301</v>
      </c>
      <c r="AT173" s="192" t="s">
        <v>187</v>
      </c>
      <c r="AU173" s="192" t="s">
        <v>92</v>
      </c>
      <c r="AY173" s="19" t="s">
        <v>185</v>
      </c>
      <c r="BE173" s="193">
        <f>IF(N173="základní",J173,0)</f>
        <v>0</v>
      </c>
      <c r="BF173" s="193">
        <f>IF(N173="snížená",J173,0)</f>
        <v>0</v>
      </c>
      <c r="BG173" s="193">
        <f>IF(N173="zákl. přenesená",J173,0)</f>
        <v>0</v>
      </c>
      <c r="BH173" s="193">
        <f>IF(N173="sníž. přenesená",J173,0)</f>
        <v>0</v>
      </c>
      <c r="BI173" s="193">
        <f>IF(N173="nulová",J173,0)</f>
        <v>0</v>
      </c>
      <c r="BJ173" s="19" t="s">
        <v>92</v>
      </c>
      <c r="BK173" s="193">
        <f>ROUND(I173*H173,2)</f>
        <v>0</v>
      </c>
      <c r="BL173" s="19" t="s">
        <v>301</v>
      </c>
      <c r="BM173" s="192" t="s">
        <v>5506</v>
      </c>
    </row>
    <row r="174" s="2" customFormat="1">
      <c r="A174" s="38"/>
      <c r="B174" s="39"/>
      <c r="C174" s="38"/>
      <c r="D174" s="194" t="s">
        <v>193</v>
      </c>
      <c r="E174" s="38"/>
      <c r="F174" s="195" t="s">
        <v>5505</v>
      </c>
      <c r="G174" s="38"/>
      <c r="H174" s="38"/>
      <c r="I174" s="196"/>
      <c r="J174" s="38"/>
      <c r="K174" s="38"/>
      <c r="L174" s="39"/>
      <c r="M174" s="197"/>
      <c r="N174" s="198"/>
      <c r="O174" s="77"/>
      <c r="P174" s="77"/>
      <c r="Q174" s="77"/>
      <c r="R174" s="77"/>
      <c r="S174" s="77"/>
      <c r="T174" s="7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9" t="s">
        <v>193</v>
      </c>
      <c r="AU174" s="19" t="s">
        <v>92</v>
      </c>
    </row>
    <row r="175" s="2" customFormat="1" ht="24.15" customHeight="1">
      <c r="A175" s="38"/>
      <c r="B175" s="180"/>
      <c r="C175" s="209" t="s">
        <v>321</v>
      </c>
      <c r="D175" s="209" t="s">
        <v>240</v>
      </c>
      <c r="E175" s="210" t="s">
        <v>5507</v>
      </c>
      <c r="F175" s="211" t="s">
        <v>5508</v>
      </c>
      <c r="G175" s="212" t="s">
        <v>383</v>
      </c>
      <c r="H175" s="213">
        <v>2</v>
      </c>
      <c r="I175" s="214"/>
      <c r="J175" s="215">
        <f>ROUND(I175*H175,2)</f>
        <v>0</v>
      </c>
      <c r="K175" s="211" t="s">
        <v>1</v>
      </c>
      <c r="L175" s="216"/>
      <c r="M175" s="217" t="s">
        <v>1</v>
      </c>
      <c r="N175" s="218" t="s">
        <v>42</v>
      </c>
      <c r="O175" s="77"/>
      <c r="P175" s="190">
        <f>O175*H175</f>
        <v>0</v>
      </c>
      <c r="Q175" s="190">
        <v>0.0015</v>
      </c>
      <c r="R175" s="190">
        <f>Q175*H175</f>
        <v>0.0030000000000000001</v>
      </c>
      <c r="S175" s="190">
        <v>0</v>
      </c>
      <c r="T175" s="191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192" t="s">
        <v>414</v>
      </c>
      <c r="AT175" s="192" t="s">
        <v>240</v>
      </c>
      <c r="AU175" s="192" t="s">
        <v>92</v>
      </c>
      <c r="AY175" s="19" t="s">
        <v>185</v>
      </c>
      <c r="BE175" s="193">
        <f>IF(N175="základní",J175,0)</f>
        <v>0</v>
      </c>
      <c r="BF175" s="193">
        <f>IF(N175="snížená",J175,0)</f>
        <v>0</v>
      </c>
      <c r="BG175" s="193">
        <f>IF(N175="zákl. přenesená",J175,0)</f>
        <v>0</v>
      </c>
      <c r="BH175" s="193">
        <f>IF(N175="sníž. přenesená",J175,0)</f>
        <v>0</v>
      </c>
      <c r="BI175" s="193">
        <f>IF(N175="nulová",J175,0)</f>
        <v>0</v>
      </c>
      <c r="BJ175" s="19" t="s">
        <v>92</v>
      </c>
      <c r="BK175" s="193">
        <f>ROUND(I175*H175,2)</f>
        <v>0</v>
      </c>
      <c r="BL175" s="19" t="s">
        <v>301</v>
      </c>
      <c r="BM175" s="192" t="s">
        <v>5509</v>
      </c>
    </row>
    <row r="176" s="2" customFormat="1">
      <c r="A176" s="38"/>
      <c r="B176" s="39"/>
      <c r="C176" s="38"/>
      <c r="D176" s="194" t="s">
        <v>193</v>
      </c>
      <c r="E176" s="38"/>
      <c r="F176" s="195" t="s">
        <v>5508</v>
      </c>
      <c r="G176" s="38"/>
      <c r="H176" s="38"/>
      <c r="I176" s="196"/>
      <c r="J176" s="38"/>
      <c r="K176" s="38"/>
      <c r="L176" s="39"/>
      <c r="M176" s="197"/>
      <c r="N176" s="198"/>
      <c r="O176" s="77"/>
      <c r="P176" s="77"/>
      <c r="Q176" s="77"/>
      <c r="R176" s="77"/>
      <c r="S176" s="77"/>
      <c r="T176" s="7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T176" s="19" t="s">
        <v>193</v>
      </c>
      <c r="AU176" s="19" t="s">
        <v>92</v>
      </c>
    </row>
    <row r="177" s="2" customFormat="1" ht="16.5" customHeight="1">
      <c r="A177" s="38"/>
      <c r="B177" s="180"/>
      <c r="C177" s="181" t="s">
        <v>336</v>
      </c>
      <c r="D177" s="181" t="s">
        <v>187</v>
      </c>
      <c r="E177" s="182" t="s">
        <v>5510</v>
      </c>
      <c r="F177" s="183" t="s">
        <v>5511</v>
      </c>
      <c r="G177" s="184" t="s">
        <v>383</v>
      </c>
      <c r="H177" s="185">
        <v>7</v>
      </c>
      <c r="I177" s="186"/>
      <c r="J177" s="187">
        <f>ROUND(I177*H177,2)</f>
        <v>0</v>
      </c>
      <c r="K177" s="183" t="s">
        <v>1</v>
      </c>
      <c r="L177" s="39"/>
      <c r="M177" s="188" t="s">
        <v>1</v>
      </c>
      <c r="N177" s="189" t="s">
        <v>42</v>
      </c>
      <c r="O177" s="77"/>
      <c r="P177" s="190">
        <f>O177*H177</f>
        <v>0</v>
      </c>
      <c r="Q177" s="190">
        <v>0</v>
      </c>
      <c r="R177" s="190">
        <f>Q177*H177</f>
        <v>0</v>
      </c>
      <c r="S177" s="190">
        <v>0</v>
      </c>
      <c r="T177" s="191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192" t="s">
        <v>301</v>
      </c>
      <c r="AT177" s="192" t="s">
        <v>187</v>
      </c>
      <c r="AU177" s="192" t="s">
        <v>92</v>
      </c>
      <c r="AY177" s="19" t="s">
        <v>185</v>
      </c>
      <c r="BE177" s="193">
        <f>IF(N177="základní",J177,0)</f>
        <v>0</v>
      </c>
      <c r="BF177" s="193">
        <f>IF(N177="snížená",J177,0)</f>
        <v>0</v>
      </c>
      <c r="BG177" s="193">
        <f>IF(N177="zákl. přenesená",J177,0)</f>
        <v>0</v>
      </c>
      <c r="BH177" s="193">
        <f>IF(N177="sníž. přenesená",J177,0)</f>
        <v>0</v>
      </c>
      <c r="BI177" s="193">
        <f>IF(N177="nulová",J177,0)</f>
        <v>0</v>
      </c>
      <c r="BJ177" s="19" t="s">
        <v>92</v>
      </c>
      <c r="BK177" s="193">
        <f>ROUND(I177*H177,2)</f>
        <v>0</v>
      </c>
      <c r="BL177" s="19" t="s">
        <v>301</v>
      </c>
      <c r="BM177" s="192" t="s">
        <v>5512</v>
      </c>
    </row>
    <row r="178" s="2" customFormat="1">
      <c r="A178" s="38"/>
      <c r="B178" s="39"/>
      <c r="C178" s="38"/>
      <c r="D178" s="194" t="s">
        <v>193</v>
      </c>
      <c r="E178" s="38"/>
      <c r="F178" s="195" t="s">
        <v>5511</v>
      </c>
      <c r="G178" s="38"/>
      <c r="H178" s="38"/>
      <c r="I178" s="196"/>
      <c r="J178" s="38"/>
      <c r="K178" s="38"/>
      <c r="L178" s="39"/>
      <c r="M178" s="197"/>
      <c r="N178" s="198"/>
      <c r="O178" s="77"/>
      <c r="P178" s="77"/>
      <c r="Q178" s="77"/>
      <c r="R178" s="77"/>
      <c r="S178" s="77"/>
      <c r="T178" s="7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T178" s="19" t="s">
        <v>193</v>
      </c>
      <c r="AU178" s="19" t="s">
        <v>92</v>
      </c>
    </row>
    <row r="179" s="2" customFormat="1" ht="16.5" customHeight="1">
      <c r="A179" s="38"/>
      <c r="B179" s="180"/>
      <c r="C179" s="209" t="s">
        <v>7</v>
      </c>
      <c r="D179" s="209" t="s">
        <v>240</v>
      </c>
      <c r="E179" s="210" t="s">
        <v>5513</v>
      </c>
      <c r="F179" s="211" t="s">
        <v>5514</v>
      </c>
      <c r="G179" s="212" t="s">
        <v>383</v>
      </c>
      <c r="H179" s="213">
        <v>7</v>
      </c>
      <c r="I179" s="214"/>
      <c r="J179" s="215">
        <f>ROUND(I179*H179,2)</f>
        <v>0</v>
      </c>
      <c r="K179" s="211" t="s">
        <v>1</v>
      </c>
      <c r="L179" s="216"/>
      <c r="M179" s="217" t="s">
        <v>1</v>
      </c>
      <c r="N179" s="218" t="s">
        <v>42</v>
      </c>
      <c r="O179" s="77"/>
      <c r="P179" s="190">
        <f>O179*H179</f>
        <v>0</v>
      </c>
      <c r="Q179" s="190">
        <v>0.0059800000000000001</v>
      </c>
      <c r="R179" s="190">
        <f>Q179*H179</f>
        <v>0.041860000000000001</v>
      </c>
      <c r="S179" s="190">
        <v>0</v>
      </c>
      <c r="T179" s="191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192" t="s">
        <v>414</v>
      </c>
      <c r="AT179" s="192" t="s">
        <v>240</v>
      </c>
      <c r="AU179" s="192" t="s">
        <v>92</v>
      </c>
      <c r="AY179" s="19" t="s">
        <v>185</v>
      </c>
      <c r="BE179" s="193">
        <f>IF(N179="základní",J179,0)</f>
        <v>0</v>
      </c>
      <c r="BF179" s="193">
        <f>IF(N179="snížená",J179,0)</f>
        <v>0</v>
      </c>
      <c r="BG179" s="193">
        <f>IF(N179="zákl. přenesená",J179,0)</f>
        <v>0</v>
      </c>
      <c r="BH179" s="193">
        <f>IF(N179="sníž. přenesená",J179,0)</f>
        <v>0</v>
      </c>
      <c r="BI179" s="193">
        <f>IF(N179="nulová",J179,0)</f>
        <v>0</v>
      </c>
      <c r="BJ179" s="19" t="s">
        <v>92</v>
      </c>
      <c r="BK179" s="193">
        <f>ROUND(I179*H179,2)</f>
        <v>0</v>
      </c>
      <c r="BL179" s="19" t="s">
        <v>301</v>
      </c>
      <c r="BM179" s="192" t="s">
        <v>5515</v>
      </c>
    </row>
    <row r="180" s="2" customFormat="1">
      <c r="A180" s="38"/>
      <c r="B180" s="39"/>
      <c r="C180" s="38"/>
      <c r="D180" s="194" t="s">
        <v>193</v>
      </c>
      <c r="E180" s="38"/>
      <c r="F180" s="195" t="s">
        <v>5514</v>
      </c>
      <c r="G180" s="38"/>
      <c r="H180" s="38"/>
      <c r="I180" s="196"/>
      <c r="J180" s="38"/>
      <c r="K180" s="38"/>
      <c r="L180" s="39"/>
      <c r="M180" s="197"/>
      <c r="N180" s="198"/>
      <c r="O180" s="77"/>
      <c r="P180" s="77"/>
      <c r="Q180" s="77"/>
      <c r="R180" s="77"/>
      <c r="S180" s="77"/>
      <c r="T180" s="7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T180" s="19" t="s">
        <v>193</v>
      </c>
      <c r="AU180" s="19" t="s">
        <v>92</v>
      </c>
    </row>
    <row r="181" s="12" customFormat="1" ht="25.92" customHeight="1">
      <c r="A181" s="12"/>
      <c r="B181" s="167"/>
      <c r="C181" s="12"/>
      <c r="D181" s="168" t="s">
        <v>75</v>
      </c>
      <c r="E181" s="169" t="s">
        <v>3877</v>
      </c>
      <c r="F181" s="169" t="s">
        <v>3878</v>
      </c>
      <c r="G181" s="12"/>
      <c r="H181" s="12"/>
      <c r="I181" s="170"/>
      <c r="J181" s="171">
        <f>BK181</f>
        <v>0</v>
      </c>
      <c r="K181" s="12"/>
      <c r="L181" s="167"/>
      <c r="M181" s="172"/>
      <c r="N181" s="173"/>
      <c r="O181" s="173"/>
      <c r="P181" s="174">
        <f>SUM(P182:P186)</f>
        <v>0</v>
      </c>
      <c r="Q181" s="173"/>
      <c r="R181" s="174">
        <f>SUM(R182:R186)</f>
        <v>0</v>
      </c>
      <c r="S181" s="173"/>
      <c r="T181" s="175">
        <f>SUM(T182:T186)</f>
        <v>0</v>
      </c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R181" s="168" t="s">
        <v>191</v>
      </c>
      <c r="AT181" s="176" t="s">
        <v>75</v>
      </c>
      <c r="AU181" s="176" t="s">
        <v>76</v>
      </c>
      <c r="AY181" s="168" t="s">
        <v>185</v>
      </c>
      <c r="BK181" s="177">
        <f>SUM(BK182:BK186)</f>
        <v>0</v>
      </c>
    </row>
    <row r="182" s="2" customFormat="1" ht="16.5" customHeight="1">
      <c r="A182" s="38"/>
      <c r="B182" s="180"/>
      <c r="C182" s="181" t="s">
        <v>350</v>
      </c>
      <c r="D182" s="181" t="s">
        <v>187</v>
      </c>
      <c r="E182" s="182" t="s">
        <v>5225</v>
      </c>
      <c r="F182" s="183" t="s">
        <v>5226</v>
      </c>
      <c r="G182" s="184" t="s">
        <v>3882</v>
      </c>
      <c r="H182" s="185">
        <v>18</v>
      </c>
      <c r="I182" s="186"/>
      <c r="J182" s="187">
        <f>ROUND(I182*H182,2)</f>
        <v>0</v>
      </c>
      <c r="K182" s="183" t="s">
        <v>1</v>
      </c>
      <c r="L182" s="39"/>
      <c r="M182" s="188" t="s">
        <v>1</v>
      </c>
      <c r="N182" s="189" t="s">
        <v>42</v>
      </c>
      <c r="O182" s="77"/>
      <c r="P182" s="190">
        <f>O182*H182</f>
        <v>0</v>
      </c>
      <c r="Q182" s="190">
        <v>0</v>
      </c>
      <c r="R182" s="190">
        <f>Q182*H182</f>
        <v>0</v>
      </c>
      <c r="S182" s="190">
        <v>0</v>
      </c>
      <c r="T182" s="191">
        <f>S182*H182</f>
        <v>0</v>
      </c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192" t="s">
        <v>3282</v>
      </c>
      <c r="AT182" s="192" t="s">
        <v>187</v>
      </c>
      <c r="AU182" s="192" t="s">
        <v>84</v>
      </c>
      <c r="AY182" s="19" t="s">
        <v>185</v>
      </c>
      <c r="BE182" s="193">
        <f>IF(N182="základní",J182,0)</f>
        <v>0</v>
      </c>
      <c r="BF182" s="193">
        <f>IF(N182="snížená",J182,0)</f>
        <v>0</v>
      </c>
      <c r="BG182" s="193">
        <f>IF(N182="zákl. přenesená",J182,0)</f>
        <v>0</v>
      </c>
      <c r="BH182" s="193">
        <f>IF(N182="sníž. přenesená",J182,0)</f>
        <v>0</v>
      </c>
      <c r="BI182" s="193">
        <f>IF(N182="nulová",J182,0)</f>
        <v>0</v>
      </c>
      <c r="BJ182" s="19" t="s">
        <v>92</v>
      </c>
      <c r="BK182" s="193">
        <f>ROUND(I182*H182,2)</f>
        <v>0</v>
      </c>
      <c r="BL182" s="19" t="s">
        <v>3282</v>
      </c>
      <c r="BM182" s="192" t="s">
        <v>5516</v>
      </c>
    </row>
    <row r="183" s="2" customFormat="1">
      <c r="A183" s="38"/>
      <c r="B183" s="39"/>
      <c r="C183" s="38"/>
      <c r="D183" s="194" t="s">
        <v>193</v>
      </c>
      <c r="E183" s="38"/>
      <c r="F183" s="195" t="s">
        <v>5226</v>
      </c>
      <c r="G183" s="38"/>
      <c r="H183" s="38"/>
      <c r="I183" s="196"/>
      <c r="J183" s="38"/>
      <c r="K183" s="38"/>
      <c r="L183" s="39"/>
      <c r="M183" s="197"/>
      <c r="N183" s="198"/>
      <c r="O183" s="77"/>
      <c r="P183" s="77"/>
      <c r="Q183" s="77"/>
      <c r="R183" s="77"/>
      <c r="S183" s="77"/>
      <c r="T183" s="7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T183" s="19" t="s">
        <v>193</v>
      </c>
      <c r="AU183" s="19" t="s">
        <v>84</v>
      </c>
    </row>
    <row r="184" s="14" customFormat="1">
      <c r="A184" s="14"/>
      <c r="B184" s="219"/>
      <c r="C184" s="14"/>
      <c r="D184" s="194" t="s">
        <v>194</v>
      </c>
      <c r="E184" s="220" t="s">
        <v>1</v>
      </c>
      <c r="F184" s="221" t="s">
        <v>4845</v>
      </c>
      <c r="G184" s="14"/>
      <c r="H184" s="220" t="s">
        <v>1</v>
      </c>
      <c r="I184" s="222"/>
      <c r="J184" s="14"/>
      <c r="K184" s="14"/>
      <c r="L184" s="219"/>
      <c r="M184" s="223"/>
      <c r="N184" s="224"/>
      <c r="O184" s="224"/>
      <c r="P184" s="224"/>
      <c r="Q184" s="224"/>
      <c r="R184" s="224"/>
      <c r="S184" s="224"/>
      <c r="T184" s="225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20" t="s">
        <v>194</v>
      </c>
      <c r="AU184" s="220" t="s">
        <v>84</v>
      </c>
      <c r="AV184" s="14" t="s">
        <v>84</v>
      </c>
      <c r="AW184" s="14" t="s">
        <v>32</v>
      </c>
      <c r="AX184" s="14" t="s">
        <v>76</v>
      </c>
      <c r="AY184" s="220" t="s">
        <v>185</v>
      </c>
    </row>
    <row r="185" s="13" customFormat="1">
      <c r="A185" s="13"/>
      <c r="B185" s="199"/>
      <c r="C185" s="13"/>
      <c r="D185" s="194" t="s">
        <v>194</v>
      </c>
      <c r="E185" s="200" t="s">
        <v>1</v>
      </c>
      <c r="F185" s="201" t="s">
        <v>313</v>
      </c>
      <c r="G185" s="13"/>
      <c r="H185" s="202">
        <v>18</v>
      </c>
      <c r="I185" s="203"/>
      <c r="J185" s="13"/>
      <c r="K185" s="13"/>
      <c r="L185" s="199"/>
      <c r="M185" s="204"/>
      <c r="N185" s="205"/>
      <c r="O185" s="205"/>
      <c r="P185" s="205"/>
      <c r="Q185" s="205"/>
      <c r="R185" s="205"/>
      <c r="S185" s="205"/>
      <c r="T185" s="206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00" t="s">
        <v>194</v>
      </c>
      <c r="AU185" s="200" t="s">
        <v>84</v>
      </c>
      <c r="AV185" s="13" t="s">
        <v>92</v>
      </c>
      <c r="AW185" s="13" t="s">
        <v>32</v>
      </c>
      <c r="AX185" s="13" t="s">
        <v>76</v>
      </c>
      <c r="AY185" s="200" t="s">
        <v>185</v>
      </c>
    </row>
    <row r="186" s="15" customFormat="1">
      <c r="A186" s="15"/>
      <c r="B186" s="226"/>
      <c r="C186" s="15"/>
      <c r="D186" s="194" t="s">
        <v>194</v>
      </c>
      <c r="E186" s="227" t="s">
        <v>1</v>
      </c>
      <c r="F186" s="228" t="s">
        <v>276</v>
      </c>
      <c r="G186" s="15"/>
      <c r="H186" s="229">
        <v>18</v>
      </c>
      <c r="I186" s="230"/>
      <c r="J186" s="15"/>
      <c r="K186" s="15"/>
      <c r="L186" s="226"/>
      <c r="M186" s="231"/>
      <c r="N186" s="232"/>
      <c r="O186" s="232"/>
      <c r="P186" s="232"/>
      <c r="Q186" s="232"/>
      <c r="R186" s="232"/>
      <c r="S186" s="232"/>
      <c r="T186" s="233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T186" s="227" t="s">
        <v>194</v>
      </c>
      <c r="AU186" s="227" t="s">
        <v>84</v>
      </c>
      <c r="AV186" s="15" t="s">
        <v>191</v>
      </c>
      <c r="AW186" s="15" t="s">
        <v>32</v>
      </c>
      <c r="AX186" s="15" t="s">
        <v>84</v>
      </c>
      <c r="AY186" s="227" t="s">
        <v>185</v>
      </c>
    </row>
    <row r="187" s="12" customFormat="1" ht="25.92" customHeight="1">
      <c r="A187" s="12"/>
      <c r="B187" s="167"/>
      <c r="C187" s="12"/>
      <c r="D187" s="168" t="s">
        <v>75</v>
      </c>
      <c r="E187" s="169" t="s">
        <v>4733</v>
      </c>
      <c r="F187" s="169" t="s">
        <v>4733</v>
      </c>
      <c r="G187" s="12"/>
      <c r="H187" s="12"/>
      <c r="I187" s="170"/>
      <c r="J187" s="171">
        <f>BK187</f>
        <v>0</v>
      </c>
      <c r="K187" s="12"/>
      <c r="L187" s="167"/>
      <c r="M187" s="172"/>
      <c r="N187" s="173"/>
      <c r="O187" s="173"/>
      <c r="P187" s="174">
        <f>SUM(P188:P193)</f>
        <v>0</v>
      </c>
      <c r="Q187" s="173"/>
      <c r="R187" s="174">
        <f>SUM(R188:R193)</f>
        <v>0</v>
      </c>
      <c r="S187" s="173"/>
      <c r="T187" s="175">
        <f>SUM(T188:T193)</f>
        <v>0</v>
      </c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R187" s="168" t="s">
        <v>191</v>
      </c>
      <c r="AT187" s="176" t="s">
        <v>75</v>
      </c>
      <c r="AU187" s="176" t="s">
        <v>76</v>
      </c>
      <c r="AY187" s="168" t="s">
        <v>185</v>
      </c>
      <c r="BK187" s="177">
        <f>SUM(BK188:BK193)</f>
        <v>0</v>
      </c>
    </row>
    <row r="188" s="2" customFormat="1" ht="16.5" customHeight="1">
      <c r="A188" s="38"/>
      <c r="B188" s="180"/>
      <c r="C188" s="181" t="s">
        <v>356</v>
      </c>
      <c r="D188" s="181" t="s">
        <v>187</v>
      </c>
      <c r="E188" s="182" t="s">
        <v>81</v>
      </c>
      <c r="F188" s="183" t="s">
        <v>5517</v>
      </c>
      <c r="G188" s="184" t="s">
        <v>5518</v>
      </c>
      <c r="H188" s="185">
        <v>1</v>
      </c>
      <c r="I188" s="186"/>
      <c r="J188" s="187">
        <f>ROUND(I188*H188,2)</f>
        <v>0</v>
      </c>
      <c r="K188" s="183" t="s">
        <v>1</v>
      </c>
      <c r="L188" s="39"/>
      <c r="M188" s="188" t="s">
        <v>1</v>
      </c>
      <c r="N188" s="189" t="s">
        <v>42</v>
      </c>
      <c r="O188" s="77"/>
      <c r="P188" s="190">
        <f>O188*H188</f>
        <v>0</v>
      </c>
      <c r="Q188" s="190">
        <v>0</v>
      </c>
      <c r="R188" s="190">
        <f>Q188*H188</f>
        <v>0</v>
      </c>
      <c r="S188" s="190">
        <v>0</v>
      </c>
      <c r="T188" s="191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192" t="s">
        <v>3282</v>
      </c>
      <c r="AT188" s="192" t="s">
        <v>187</v>
      </c>
      <c r="AU188" s="192" t="s">
        <v>84</v>
      </c>
      <c r="AY188" s="19" t="s">
        <v>185</v>
      </c>
      <c r="BE188" s="193">
        <f>IF(N188="základní",J188,0)</f>
        <v>0</v>
      </c>
      <c r="BF188" s="193">
        <f>IF(N188="snížená",J188,0)</f>
        <v>0</v>
      </c>
      <c r="BG188" s="193">
        <f>IF(N188="zákl. přenesená",J188,0)</f>
        <v>0</v>
      </c>
      <c r="BH188" s="193">
        <f>IF(N188="sníž. přenesená",J188,0)</f>
        <v>0</v>
      </c>
      <c r="BI188" s="193">
        <f>IF(N188="nulová",J188,0)</f>
        <v>0</v>
      </c>
      <c r="BJ188" s="19" t="s">
        <v>92</v>
      </c>
      <c r="BK188" s="193">
        <f>ROUND(I188*H188,2)</f>
        <v>0</v>
      </c>
      <c r="BL188" s="19" t="s">
        <v>3282</v>
      </c>
      <c r="BM188" s="192" t="s">
        <v>5519</v>
      </c>
    </row>
    <row r="189" s="2" customFormat="1">
      <c r="A189" s="38"/>
      <c r="B189" s="39"/>
      <c r="C189" s="38"/>
      <c r="D189" s="194" t="s">
        <v>193</v>
      </c>
      <c r="E189" s="38"/>
      <c r="F189" s="195" t="s">
        <v>5517</v>
      </c>
      <c r="G189" s="38"/>
      <c r="H189" s="38"/>
      <c r="I189" s="196"/>
      <c r="J189" s="38"/>
      <c r="K189" s="38"/>
      <c r="L189" s="39"/>
      <c r="M189" s="197"/>
      <c r="N189" s="198"/>
      <c r="O189" s="77"/>
      <c r="P189" s="77"/>
      <c r="Q189" s="77"/>
      <c r="R189" s="77"/>
      <c r="S189" s="77"/>
      <c r="T189" s="7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T189" s="19" t="s">
        <v>193</v>
      </c>
      <c r="AU189" s="19" t="s">
        <v>84</v>
      </c>
    </row>
    <row r="190" s="2" customFormat="1" ht="16.5" customHeight="1">
      <c r="A190" s="38"/>
      <c r="B190" s="180"/>
      <c r="C190" s="181" t="s">
        <v>361</v>
      </c>
      <c r="D190" s="181" t="s">
        <v>187</v>
      </c>
      <c r="E190" s="182" t="s">
        <v>86</v>
      </c>
      <c r="F190" s="183" t="s">
        <v>5520</v>
      </c>
      <c r="G190" s="184" t="s">
        <v>4727</v>
      </c>
      <c r="H190" s="185">
        <v>1</v>
      </c>
      <c r="I190" s="186"/>
      <c r="J190" s="187">
        <f>ROUND(I190*H190,2)</f>
        <v>0</v>
      </c>
      <c r="K190" s="183" t="s">
        <v>1</v>
      </c>
      <c r="L190" s="39"/>
      <c r="M190" s="188" t="s">
        <v>1</v>
      </c>
      <c r="N190" s="189" t="s">
        <v>42</v>
      </c>
      <c r="O190" s="77"/>
      <c r="P190" s="190">
        <f>O190*H190</f>
        <v>0</v>
      </c>
      <c r="Q190" s="190">
        <v>0</v>
      </c>
      <c r="R190" s="190">
        <f>Q190*H190</f>
        <v>0</v>
      </c>
      <c r="S190" s="190">
        <v>0</v>
      </c>
      <c r="T190" s="191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192" t="s">
        <v>3282</v>
      </c>
      <c r="AT190" s="192" t="s">
        <v>187</v>
      </c>
      <c r="AU190" s="192" t="s">
        <v>84</v>
      </c>
      <c r="AY190" s="19" t="s">
        <v>185</v>
      </c>
      <c r="BE190" s="193">
        <f>IF(N190="základní",J190,0)</f>
        <v>0</v>
      </c>
      <c r="BF190" s="193">
        <f>IF(N190="snížená",J190,0)</f>
        <v>0</v>
      </c>
      <c r="BG190" s="193">
        <f>IF(N190="zákl. přenesená",J190,0)</f>
        <v>0</v>
      </c>
      <c r="BH190" s="193">
        <f>IF(N190="sníž. přenesená",J190,0)</f>
        <v>0</v>
      </c>
      <c r="BI190" s="193">
        <f>IF(N190="nulová",J190,0)</f>
        <v>0</v>
      </c>
      <c r="BJ190" s="19" t="s">
        <v>92</v>
      </c>
      <c r="BK190" s="193">
        <f>ROUND(I190*H190,2)</f>
        <v>0</v>
      </c>
      <c r="BL190" s="19" t="s">
        <v>3282</v>
      </c>
      <c r="BM190" s="192" t="s">
        <v>5521</v>
      </c>
    </row>
    <row r="191" s="2" customFormat="1">
      <c r="A191" s="38"/>
      <c r="B191" s="39"/>
      <c r="C191" s="38"/>
      <c r="D191" s="194" t="s">
        <v>193</v>
      </c>
      <c r="E191" s="38"/>
      <c r="F191" s="195" t="s">
        <v>5520</v>
      </c>
      <c r="G191" s="38"/>
      <c r="H191" s="38"/>
      <c r="I191" s="196"/>
      <c r="J191" s="38"/>
      <c r="K191" s="38"/>
      <c r="L191" s="39"/>
      <c r="M191" s="197"/>
      <c r="N191" s="198"/>
      <c r="O191" s="77"/>
      <c r="P191" s="77"/>
      <c r="Q191" s="77"/>
      <c r="R191" s="77"/>
      <c r="S191" s="77"/>
      <c r="T191" s="7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9" t="s">
        <v>193</v>
      </c>
      <c r="AU191" s="19" t="s">
        <v>84</v>
      </c>
    </row>
    <row r="192" s="2" customFormat="1" ht="16.5" customHeight="1">
      <c r="A192" s="38"/>
      <c r="B192" s="180"/>
      <c r="C192" s="181" t="s">
        <v>368</v>
      </c>
      <c r="D192" s="181" t="s">
        <v>187</v>
      </c>
      <c r="E192" s="182" t="s">
        <v>97</v>
      </c>
      <c r="F192" s="183" t="s">
        <v>5522</v>
      </c>
      <c r="G192" s="184" t="s">
        <v>4736</v>
      </c>
      <c r="H192" s="185">
        <v>4</v>
      </c>
      <c r="I192" s="186"/>
      <c r="J192" s="187">
        <f>ROUND(I192*H192,2)</f>
        <v>0</v>
      </c>
      <c r="K192" s="183" t="s">
        <v>1</v>
      </c>
      <c r="L192" s="39"/>
      <c r="M192" s="188" t="s">
        <v>1</v>
      </c>
      <c r="N192" s="189" t="s">
        <v>42</v>
      </c>
      <c r="O192" s="77"/>
      <c r="P192" s="190">
        <f>O192*H192</f>
        <v>0</v>
      </c>
      <c r="Q192" s="190">
        <v>0</v>
      </c>
      <c r="R192" s="190">
        <f>Q192*H192</f>
        <v>0</v>
      </c>
      <c r="S192" s="190">
        <v>0</v>
      </c>
      <c r="T192" s="191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192" t="s">
        <v>3282</v>
      </c>
      <c r="AT192" s="192" t="s">
        <v>187</v>
      </c>
      <c r="AU192" s="192" t="s">
        <v>84</v>
      </c>
      <c r="AY192" s="19" t="s">
        <v>185</v>
      </c>
      <c r="BE192" s="193">
        <f>IF(N192="základní",J192,0)</f>
        <v>0</v>
      </c>
      <c r="BF192" s="193">
        <f>IF(N192="snížená",J192,0)</f>
        <v>0</v>
      </c>
      <c r="BG192" s="193">
        <f>IF(N192="zákl. přenesená",J192,0)</f>
        <v>0</v>
      </c>
      <c r="BH192" s="193">
        <f>IF(N192="sníž. přenesená",J192,0)</f>
        <v>0</v>
      </c>
      <c r="BI192" s="193">
        <f>IF(N192="nulová",J192,0)</f>
        <v>0</v>
      </c>
      <c r="BJ192" s="19" t="s">
        <v>92</v>
      </c>
      <c r="BK192" s="193">
        <f>ROUND(I192*H192,2)</f>
        <v>0</v>
      </c>
      <c r="BL192" s="19" t="s">
        <v>3282</v>
      </c>
      <c r="BM192" s="192" t="s">
        <v>5523</v>
      </c>
    </row>
    <row r="193" s="2" customFormat="1">
      <c r="A193" s="38"/>
      <c r="B193" s="39"/>
      <c r="C193" s="38"/>
      <c r="D193" s="194" t="s">
        <v>193</v>
      </c>
      <c r="E193" s="38"/>
      <c r="F193" s="195" t="s">
        <v>5522</v>
      </c>
      <c r="G193" s="38"/>
      <c r="H193" s="38"/>
      <c r="I193" s="196"/>
      <c r="J193" s="38"/>
      <c r="K193" s="38"/>
      <c r="L193" s="39"/>
      <c r="M193" s="243"/>
      <c r="N193" s="244"/>
      <c r="O193" s="245"/>
      <c r="P193" s="245"/>
      <c r="Q193" s="245"/>
      <c r="R193" s="245"/>
      <c r="S193" s="245"/>
      <c r="T193" s="246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T193" s="19" t="s">
        <v>193</v>
      </c>
      <c r="AU193" s="19" t="s">
        <v>84</v>
      </c>
    </row>
    <row r="194" s="2" customFormat="1" ht="6.96" customHeight="1">
      <c r="A194" s="38"/>
      <c r="B194" s="60"/>
      <c r="C194" s="61"/>
      <c r="D194" s="61"/>
      <c r="E194" s="61"/>
      <c r="F194" s="61"/>
      <c r="G194" s="61"/>
      <c r="H194" s="61"/>
      <c r="I194" s="61"/>
      <c r="J194" s="61"/>
      <c r="K194" s="61"/>
      <c r="L194" s="39"/>
      <c r="M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</row>
  </sheetData>
  <autoFilter ref="C129:K193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16:H116"/>
    <mergeCell ref="E120:H120"/>
    <mergeCell ref="E118:H118"/>
    <mergeCell ref="E122:H12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125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84</v>
      </c>
    </row>
    <row r="4" s="1" customFormat="1" ht="24.96" customHeight="1">
      <c r="B4" s="22"/>
      <c r="D4" s="23" t="s">
        <v>130</v>
      </c>
      <c r="L4" s="22"/>
      <c r="M4" s="129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30" t="str">
        <f>'Rekapitulace stavby'!K6</f>
        <v>Bytový dům Líbeznice, Martinova 142</v>
      </c>
      <c r="F7" s="32"/>
      <c r="G7" s="32"/>
      <c r="H7" s="32"/>
      <c r="L7" s="22"/>
    </row>
    <row r="8">
      <c r="B8" s="22"/>
      <c r="D8" s="32" t="s">
        <v>131</v>
      </c>
      <c r="L8" s="22"/>
    </row>
    <row r="9" s="1" customFormat="1" ht="16.5" customHeight="1">
      <c r="B9" s="22"/>
      <c r="E9" s="130" t="s">
        <v>4341</v>
      </c>
      <c r="F9" s="1"/>
      <c r="G9" s="1"/>
      <c r="H9" s="1"/>
      <c r="L9" s="22"/>
    </row>
    <row r="10" s="1" customFormat="1" ht="12" customHeight="1">
      <c r="B10" s="22"/>
      <c r="D10" s="32" t="s">
        <v>3886</v>
      </c>
      <c r="L10" s="22"/>
    </row>
    <row r="11" s="2" customFormat="1" ht="16.5" customHeight="1">
      <c r="A11" s="38"/>
      <c r="B11" s="39"/>
      <c r="C11" s="38"/>
      <c r="D11" s="38"/>
      <c r="E11" s="135" t="s">
        <v>5524</v>
      </c>
      <c r="F11" s="38"/>
      <c r="G11" s="38"/>
      <c r="H11" s="38"/>
      <c r="I11" s="38"/>
      <c r="J11" s="38"/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39"/>
      <c r="C12" s="38"/>
      <c r="D12" s="32" t="s">
        <v>4948</v>
      </c>
      <c r="E12" s="38"/>
      <c r="F12" s="38"/>
      <c r="G12" s="38"/>
      <c r="H12" s="38"/>
      <c r="I12" s="38"/>
      <c r="J12" s="38"/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6.5" customHeight="1">
      <c r="A13" s="38"/>
      <c r="B13" s="39"/>
      <c r="C13" s="38"/>
      <c r="D13" s="38"/>
      <c r="E13" s="67" t="s">
        <v>4949</v>
      </c>
      <c r="F13" s="38"/>
      <c r="G13" s="38"/>
      <c r="H13" s="38"/>
      <c r="I13" s="38"/>
      <c r="J13" s="38"/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>
      <c r="A14" s="38"/>
      <c r="B14" s="39"/>
      <c r="C14" s="38"/>
      <c r="D14" s="38"/>
      <c r="E14" s="38"/>
      <c r="F14" s="38"/>
      <c r="G14" s="38"/>
      <c r="H14" s="38"/>
      <c r="I14" s="38"/>
      <c r="J14" s="38"/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2" customHeight="1">
      <c r="A15" s="38"/>
      <c r="B15" s="39"/>
      <c r="C15" s="38"/>
      <c r="D15" s="32" t="s">
        <v>18</v>
      </c>
      <c r="E15" s="38"/>
      <c r="F15" s="27" t="s">
        <v>1</v>
      </c>
      <c r="G15" s="38"/>
      <c r="H15" s="38"/>
      <c r="I15" s="32" t="s">
        <v>19</v>
      </c>
      <c r="J15" s="27" t="s">
        <v>1</v>
      </c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39"/>
      <c r="C16" s="38"/>
      <c r="D16" s="32" t="s">
        <v>20</v>
      </c>
      <c r="E16" s="38"/>
      <c r="F16" s="27" t="s">
        <v>4343</v>
      </c>
      <c r="G16" s="38"/>
      <c r="H16" s="38"/>
      <c r="I16" s="32" t="s">
        <v>22</v>
      </c>
      <c r="J16" s="69" t="str">
        <f>'Rekapitulace stavby'!AN8</f>
        <v>3. 11. 2025</v>
      </c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0.8" customHeight="1">
      <c r="A17" s="38"/>
      <c r="B17" s="39"/>
      <c r="C17" s="38"/>
      <c r="D17" s="38"/>
      <c r="E17" s="38"/>
      <c r="F17" s="38"/>
      <c r="G17" s="38"/>
      <c r="H17" s="38"/>
      <c r="I17" s="38"/>
      <c r="J17" s="38"/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2" customHeight="1">
      <c r="A18" s="38"/>
      <c r="B18" s="39"/>
      <c r="C18" s="38"/>
      <c r="D18" s="32" t="s">
        <v>24</v>
      </c>
      <c r="E18" s="38"/>
      <c r="F18" s="38"/>
      <c r="G18" s="38"/>
      <c r="H18" s="38"/>
      <c r="I18" s="32" t="s">
        <v>25</v>
      </c>
      <c r="J18" s="27" t="s">
        <v>1</v>
      </c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8" customHeight="1">
      <c r="A19" s="38"/>
      <c r="B19" s="39"/>
      <c r="C19" s="38"/>
      <c r="D19" s="38"/>
      <c r="E19" s="27" t="s">
        <v>26</v>
      </c>
      <c r="F19" s="38"/>
      <c r="G19" s="38"/>
      <c r="H19" s="38"/>
      <c r="I19" s="32" t="s">
        <v>27</v>
      </c>
      <c r="J19" s="27" t="s">
        <v>1</v>
      </c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6.96" customHeight="1">
      <c r="A20" s="38"/>
      <c r="B20" s="39"/>
      <c r="C20" s="38"/>
      <c r="D20" s="38"/>
      <c r="E20" s="38"/>
      <c r="F20" s="38"/>
      <c r="G20" s="38"/>
      <c r="H20" s="38"/>
      <c r="I20" s="38"/>
      <c r="J20" s="38"/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2" customHeight="1">
      <c r="A21" s="38"/>
      <c r="B21" s="39"/>
      <c r="C21" s="38"/>
      <c r="D21" s="32" t="s">
        <v>28</v>
      </c>
      <c r="E21" s="38"/>
      <c r="F21" s="38"/>
      <c r="G21" s="38"/>
      <c r="H21" s="38"/>
      <c r="I21" s="32" t="s">
        <v>25</v>
      </c>
      <c r="J21" s="33" t="str">
        <f>'Rekapitulace stavby'!AN13</f>
        <v>Vyplň údaj</v>
      </c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8" customHeight="1">
      <c r="A22" s="38"/>
      <c r="B22" s="39"/>
      <c r="C22" s="38"/>
      <c r="D22" s="38"/>
      <c r="E22" s="33" t="str">
        <f>'Rekapitulace stavby'!E14</f>
        <v>Vyplň údaj</v>
      </c>
      <c r="F22" s="27"/>
      <c r="G22" s="27"/>
      <c r="H22" s="27"/>
      <c r="I22" s="32" t="s">
        <v>27</v>
      </c>
      <c r="J22" s="33" t="str">
        <f>'Rekapitulace stavby'!AN14</f>
        <v>Vyplň údaj</v>
      </c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6.96" customHeight="1">
      <c r="A23" s="38"/>
      <c r="B23" s="39"/>
      <c r="C23" s="38"/>
      <c r="D23" s="38"/>
      <c r="E23" s="38"/>
      <c r="F23" s="38"/>
      <c r="G23" s="38"/>
      <c r="H23" s="38"/>
      <c r="I23" s="38"/>
      <c r="J23" s="38"/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2" customHeight="1">
      <c r="A24" s="38"/>
      <c r="B24" s="39"/>
      <c r="C24" s="38"/>
      <c r="D24" s="32" t="s">
        <v>30</v>
      </c>
      <c r="E24" s="38"/>
      <c r="F24" s="38"/>
      <c r="G24" s="38"/>
      <c r="H24" s="38"/>
      <c r="I24" s="32" t="s">
        <v>25</v>
      </c>
      <c r="J24" s="27" t="s">
        <v>1</v>
      </c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8" customHeight="1">
      <c r="A25" s="38"/>
      <c r="B25" s="39"/>
      <c r="C25" s="38"/>
      <c r="D25" s="38"/>
      <c r="E25" s="27" t="s">
        <v>26</v>
      </c>
      <c r="F25" s="38"/>
      <c r="G25" s="38"/>
      <c r="H25" s="38"/>
      <c r="I25" s="32" t="s">
        <v>27</v>
      </c>
      <c r="J25" s="27" t="s">
        <v>1</v>
      </c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6.96" customHeight="1">
      <c r="A26" s="38"/>
      <c r="B26" s="39"/>
      <c r="C26" s="38"/>
      <c r="D26" s="38"/>
      <c r="E26" s="38"/>
      <c r="F26" s="38"/>
      <c r="G26" s="38"/>
      <c r="H26" s="38"/>
      <c r="I26" s="38"/>
      <c r="J26" s="38"/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12" customHeight="1">
      <c r="A27" s="38"/>
      <c r="B27" s="39"/>
      <c r="C27" s="38"/>
      <c r="D27" s="32" t="s">
        <v>33</v>
      </c>
      <c r="E27" s="38"/>
      <c r="F27" s="38"/>
      <c r="G27" s="38"/>
      <c r="H27" s="38"/>
      <c r="I27" s="32" t="s">
        <v>25</v>
      </c>
      <c r="J27" s="27" t="s">
        <v>1</v>
      </c>
      <c r="K27" s="38"/>
      <c r="L27" s="55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8" customHeight="1">
      <c r="A28" s="38"/>
      <c r="B28" s="39"/>
      <c r="C28" s="38"/>
      <c r="D28" s="38"/>
      <c r="E28" s="27" t="s">
        <v>4344</v>
      </c>
      <c r="F28" s="38"/>
      <c r="G28" s="38"/>
      <c r="H28" s="38"/>
      <c r="I28" s="32" t="s">
        <v>27</v>
      </c>
      <c r="J28" s="27" t="s">
        <v>1</v>
      </c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39"/>
      <c r="C29" s="38"/>
      <c r="D29" s="38"/>
      <c r="E29" s="38"/>
      <c r="F29" s="38"/>
      <c r="G29" s="38"/>
      <c r="H29" s="38"/>
      <c r="I29" s="38"/>
      <c r="J29" s="38"/>
      <c r="K29" s="38"/>
      <c r="L29" s="55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12" customHeight="1">
      <c r="A30" s="38"/>
      <c r="B30" s="39"/>
      <c r="C30" s="38"/>
      <c r="D30" s="32" t="s">
        <v>35</v>
      </c>
      <c r="E30" s="38"/>
      <c r="F30" s="38"/>
      <c r="G30" s="38"/>
      <c r="H30" s="38"/>
      <c r="I30" s="38"/>
      <c r="J30" s="38"/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8" customFormat="1" ht="16.5" customHeight="1">
      <c r="A31" s="131"/>
      <c r="B31" s="132"/>
      <c r="C31" s="131"/>
      <c r="D31" s="131"/>
      <c r="E31" s="36" t="s">
        <v>1</v>
      </c>
      <c r="F31" s="36"/>
      <c r="G31" s="36"/>
      <c r="H31" s="36"/>
      <c r="I31" s="131"/>
      <c r="J31" s="131"/>
      <c r="K31" s="131"/>
      <c r="L31" s="133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</row>
    <row r="32" s="2" customFormat="1" ht="6.96" customHeight="1">
      <c r="A32" s="38"/>
      <c r="B32" s="39"/>
      <c r="C32" s="38"/>
      <c r="D32" s="38"/>
      <c r="E32" s="38"/>
      <c r="F32" s="38"/>
      <c r="G32" s="38"/>
      <c r="H32" s="38"/>
      <c r="I32" s="38"/>
      <c r="J32" s="38"/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39"/>
      <c r="C33" s="38"/>
      <c r="D33" s="90"/>
      <c r="E33" s="90"/>
      <c r="F33" s="90"/>
      <c r="G33" s="90"/>
      <c r="H33" s="90"/>
      <c r="I33" s="90"/>
      <c r="J33" s="90"/>
      <c r="K33" s="90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25.44" customHeight="1">
      <c r="A34" s="38"/>
      <c r="B34" s="39"/>
      <c r="C34" s="38"/>
      <c r="D34" s="134" t="s">
        <v>36</v>
      </c>
      <c r="E34" s="38"/>
      <c r="F34" s="38"/>
      <c r="G34" s="38"/>
      <c r="H34" s="38"/>
      <c r="I34" s="38"/>
      <c r="J34" s="96">
        <f>ROUND(J131, 2)</f>
        <v>0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6.96" customHeight="1">
      <c r="A35" s="38"/>
      <c r="B35" s="39"/>
      <c r="C35" s="38"/>
      <c r="D35" s="90"/>
      <c r="E35" s="90"/>
      <c r="F35" s="90"/>
      <c r="G35" s="90"/>
      <c r="H35" s="90"/>
      <c r="I35" s="90"/>
      <c r="J35" s="90"/>
      <c r="K35" s="90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39"/>
      <c r="C36" s="38"/>
      <c r="D36" s="38"/>
      <c r="E36" s="38"/>
      <c r="F36" s="43" t="s">
        <v>38</v>
      </c>
      <c r="G36" s="38"/>
      <c r="H36" s="38"/>
      <c r="I36" s="43" t="s">
        <v>37</v>
      </c>
      <c r="J36" s="43" t="s">
        <v>39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s="2" customFormat="1" ht="14.4" customHeight="1">
      <c r="A37" s="38"/>
      <c r="B37" s="39"/>
      <c r="C37" s="38"/>
      <c r="D37" s="135" t="s">
        <v>40</v>
      </c>
      <c r="E37" s="32" t="s">
        <v>41</v>
      </c>
      <c r="F37" s="136">
        <f>ROUND((SUM(BE131:BE253)),  2)</f>
        <v>0</v>
      </c>
      <c r="G37" s="38"/>
      <c r="H37" s="38"/>
      <c r="I37" s="137">
        <v>0.20999999999999999</v>
      </c>
      <c r="J37" s="136">
        <f>ROUND(((SUM(BE131:BE253))*I37),  2)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14.4" customHeight="1">
      <c r="A38" s="38"/>
      <c r="B38" s="39"/>
      <c r="C38" s="38"/>
      <c r="D38" s="38"/>
      <c r="E38" s="32" t="s">
        <v>42</v>
      </c>
      <c r="F38" s="136">
        <f>ROUND((SUM(BF131:BF253)),  2)</f>
        <v>0</v>
      </c>
      <c r="G38" s="38"/>
      <c r="H38" s="38"/>
      <c r="I38" s="137">
        <v>0.12</v>
      </c>
      <c r="J38" s="136">
        <f>ROUND(((SUM(BF131:BF253))*I38),  2)</f>
        <v>0</v>
      </c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39"/>
      <c r="C39" s="38"/>
      <c r="D39" s="38"/>
      <c r="E39" s="32" t="s">
        <v>43</v>
      </c>
      <c r="F39" s="136">
        <f>ROUND((SUM(BG131:BG253)),  2)</f>
        <v>0</v>
      </c>
      <c r="G39" s="38"/>
      <c r="H39" s="38"/>
      <c r="I39" s="137">
        <v>0.20999999999999999</v>
      </c>
      <c r="J39" s="136">
        <f>0</f>
        <v>0</v>
      </c>
      <c r="K39" s="38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14.4" customHeight="1">
      <c r="A40" s="38"/>
      <c r="B40" s="39"/>
      <c r="C40" s="38"/>
      <c r="D40" s="38"/>
      <c r="E40" s="32" t="s">
        <v>44</v>
      </c>
      <c r="F40" s="136">
        <f>ROUND((SUM(BH131:BH253)),  2)</f>
        <v>0</v>
      </c>
      <c r="G40" s="38"/>
      <c r="H40" s="38"/>
      <c r="I40" s="137">
        <v>0.12</v>
      </c>
      <c r="J40" s="136">
        <f>0</f>
        <v>0</v>
      </c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2" customFormat="1" ht="14.4" customHeight="1">
      <c r="A41" s="38"/>
      <c r="B41" s="39"/>
      <c r="C41" s="38"/>
      <c r="D41" s="38"/>
      <c r="E41" s="32" t="s">
        <v>45</v>
      </c>
      <c r="F41" s="136">
        <f>ROUND((SUM(BI131:BI253)),  2)</f>
        <v>0</v>
      </c>
      <c r="G41" s="38"/>
      <c r="H41" s="38"/>
      <c r="I41" s="137">
        <v>0</v>
      </c>
      <c r="J41" s="136">
        <f>0</f>
        <v>0</v>
      </c>
      <c r="K41" s="38"/>
      <c r="L41" s="55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6.96" customHeight="1">
      <c r="A42" s="38"/>
      <c r="B42" s="39"/>
      <c r="C42" s="38"/>
      <c r="D42" s="38"/>
      <c r="E42" s="38"/>
      <c r="F42" s="38"/>
      <c r="G42" s="38"/>
      <c r="H42" s="38"/>
      <c r="I42" s="38"/>
      <c r="J42" s="38"/>
      <c r="K42" s="38"/>
      <c r="L42" s="55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2" customFormat="1" ht="25.44" customHeight="1">
      <c r="A43" s="38"/>
      <c r="B43" s="39"/>
      <c r="C43" s="138"/>
      <c r="D43" s="139" t="s">
        <v>46</v>
      </c>
      <c r="E43" s="81"/>
      <c r="F43" s="81"/>
      <c r="G43" s="140" t="s">
        <v>47</v>
      </c>
      <c r="H43" s="141" t="s">
        <v>48</v>
      </c>
      <c r="I43" s="81"/>
      <c r="J43" s="142">
        <f>SUM(J34:J41)</f>
        <v>0</v>
      </c>
      <c r="K43" s="143"/>
      <c r="L43" s="55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</row>
    <row r="44" s="2" customFormat="1" ht="14.4" customHeight="1">
      <c r="A44" s="38"/>
      <c r="B44" s="39"/>
      <c r="C44" s="38"/>
      <c r="D44" s="38"/>
      <c r="E44" s="38"/>
      <c r="F44" s="38"/>
      <c r="G44" s="38"/>
      <c r="H44" s="38"/>
      <c r="I44" s="38"/>
      <c r="J44" s="38"/>
      <c r="K44" s="38"/>
      <c r="L44" s="55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49</v>
      </c>
      <c r="E50" s="57"/>
      <c r="F50" s="57"/>
      <c r="G50" s="56" t="s">
        <v>50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51</v>
      </c>
      <c r="E61" s="41"/>
      <c r="F61" s="144" t="s">
        <v>52</v>
      </c>
      <c r="G61" s="58" t="s">
        <v>51</v>
      </c>
      <c r="H61" s="41"/>
      <c r="I61" s="41"/>
      <c r="J61" s="145" t="s">
        <v>52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53</v>
      </c>
      <c r="E65" s="59"/>
      <c r="F65" s="59"/>
      <c r="G65" s="56" t="s">
        <v>54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51</v>
      </c>
      <c r="E76" s="41"/>
      <c r="F76" s="144" t="s">
        <v>52</v>
      </c>
      <c r="G76" s="58" t="s">
        <v>51</v>
      </c>
      <c r="H76" s="41"/>
      <c r="I76" s="41"/>
      <c r="J76" s="145" t="s">
        <v>52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133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30" t="str">
        <f>E7</f>
        <v>Bytový dům Líbeznice, Martinova 142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2"/>
      <c r="C86" s="32" t="s">
        <v>131</v>
      </c>
      <c r="L86" s="22"/>
    </row>
    <row r="87" s="1" customFormat="1" ht="16.5" customHeight="1">
      <c r="B87" s="22"/>
      <c r="E87" s="130" t="s">
        <v>4341</v>
      </c>
      <c r="F87" s="1"/>
      <c r="G87" s="1"/>
      <c r="H87" s="1"/>
      <c r="L87" s="22"/>
    </row>
    <row r="88" s="1" customFormat="1" ht="12" customHeight="1">
      <c r="B88" s="22"/>
      <c r="C88" s="32" t="s">
        <v>3886</v>
      </c>
      <c r="L88" s="22"/>
    </row>
    <row r="89" s="2" customFormat="1" ht="16.5" customHeight="1">
      <c r="A89" s="38"/>
      <c r="B89" s="39"/>
      <c r="C89" s="38"/>
      <c r="D89" s="38"/>
      <c r="E89" s="135" t="s">
        <v>5524</v>
      </c>
      <c r="F89" s="38"/>
      <c r="G89" s="38"/>
      <c r="H89" s="38"/>
      <c r="I89" s="38"/>
      <c r="J89" s="38"/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12" customHeight="1">
      <c r="A90" s="38"/>
      <c r="B90" s="39"/>
      <c r="C90" s="32" t="s">
        <v>4948</v>
      </c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6.5" customHeight="1">
      <c r="A91" s="38"/>
      <c r="B91" s="39"/>
      <c r="C91" s="38"/>
      <c r="D91" s="38"/>
      <c r="E91" s="67" t="str">
        <f>E13</f>
        <v>a - Společné prostory</v>
      </c>
      <c r="F91" s="38"/>
      <c r="G91" s="38"/>
      <c r="H91" s="38"/>
      <c r="I91" s="38"/>
      <c r="J91" s="38"/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38"/>
      <c r="D92" s="38"/>
      <c r="E92" s="38"/>
      <c r="F92" s="38"/>
      <c r="G92" s="38"/>
      <c r="H92" s="38"/>
      <c r="I92" s="38"/>
      <c r="J92" s="38"/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2" customHeight="1">
      <c r="A93" s="38"/>
      <c r="B93" s="39"/>
      <c r="C93" s="32" t="s">
        <v>20</v>
      </c>
      <c r="D93" s="38"/>
      <c r="E93" s="38"/>
      <c r="F93" s="27" t="str">
        <f>F16</f>
        <v>Líbeznice</v>
      </c>
      <c r="G93" s="38"/>
      <c r="H93" s="38"/>
      <c r="I93" s="32" t="s">
        <v>22</v>
      </c>
      <c r="J93" s="69" t="str">
        <f>IF(J16="","",J16)</f>
        <v>3. 11. 2025</v>
      </c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6.96" customHeight="1">
      <c r="A94" s="38"/>
      <c r="B94" s="39"/>
      <c r="C94" s="38"/>
      <c r="D94" s="38"/>
      <c r="E94" s="38"/>
      <c r="F94" s="38"/>
      <c r="G94" s="38"/>
      <c r="H94" s="38"/>
      <c r="I94" s="38"/>
      <c r="J94" s="38"/>
      <c r="K94" s="38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5.15" customHeight="1">
      <c r="A95" s="38"/>
      <c r="B95" s="39"/>
      <c r="C95" s="32" t="s">
        <v>24</v>
      </c>
      <c r="D95" s="38"/>
      <c r="E95" s="38"/>
      <c r="F95" s="27" t="str">
        <f>E19</f>
        <v xml:space="preserve"> </v>
      </c>
      <c r="G95" s="38"/>
      <c r="H95" s="38"/>
      <c r="I95" s="32" t="s">
        <v>30</v>
      </c>
      <c r="J95" s="36" t="str">
        <f>E25</f>
        <v xml:space="preserve"> </v>
      </c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15.15" customHeight="1">
      <c r="A96" s="38"/>
      <c r="B96" s="39"/>
      <c r="C96" s="32" t="s">
        <v>28</v>
      </c>
      <c r="D96" s="38"/>
      <c r="E96" s="38"/>
      <c r="F96" s="27" t="str">
        <f>IF(E22="","",E22)</f>
        <v>Vyplň údaj</v>
      </c>
      <c r="G96" s="38"/>
      <c r="H96" s="38"/>
      <c r="I96" s="32" t="s">
        <v>33</v>
      </c>
      <c r="J96" s="36" t="str">
        <f>E28</f>
        <v>Krajovský</v>
      </c>
      <c r="K96" s="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38"/>
      <c r="D97" s="38"/>
      <c r="E97" s="38"/>
      <c r="F97" s="38"/>
      <c r="G97" s="38"/>
      <c r="H97" s="38"/>
      <c r="I97" s="38"/>
      <c r="J97" s="38"/>
      <c r="K97" s="38"/>
      <c r="L97" s="55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9.28" customHeight="1">
      <c r="A98" s="38"/>
      <c r="B98" s="39"/>
      <c r="C98" s="146" t="s">
        <v>134</v>
      </c>
      <c r="D98" s="138"/>
      <c r="E98" s="138"/>
      <c r="F98" s="138"/>
      <c r="G98" s="138"/>
      <c r="H98" s="138"/>
      <c r="I98" s="138"/>
      <c r="J98" s="147" t="s">
        <v>135</v>
      </c>
      <c r="K98" s="138"/>
      <c r="L98" s="55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</row>
    <row r="99" s="2" customFormat="1" ht="10.32" customHeight="1">
      <c r="A99" s="38"/>
      <c r="B99" s="39"/>
      <c r="C99" s="38"/>
      <c r="D99" s="38"/>
      <c r="E99" s="38"/>
      <c r="F99" s="38"/>
      <c r="G99" s="38"/>
      <c r="H99" s="38"/>
      <c r="I99" s="38"/>
      <c r="J99" s="38"/>
      <c r="K99" s="38"/>
      <c r="L99" s="55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</row>
    <row r="100" s="2" customFormat="1" ht="22.8" customHeight="1">
      <c r="A100" s="38"/>
      <c r="B100" s="39"/>
      <c r="C100" s="148" t="s">
        <v>136</v>
      </c>
      <c r="D100" s="38"/>
      <c r="E100" s="38"/>
      <c r="F100" s="38"/>
      <c r="G100" s="38"/>
      <c r="H100" s="38"/>
      <c r="I100" s="38"/>
      <c r="J100" s="96">
        <f>J131</f>
        <v>0</v>
      </c>
      <c r="K100" s="38"/>
      <c r="L100" s="55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U100" s="19" t="s">
        <v>137</v>
      </c>
    </row>
    <row r="101" s="9" customFormat="1" ht="24.96" customHeight="1">
      <c r="A101" s="9"/>
      <c r="B101" s="149"/>
      <c r="C101" s="9"/>
      <c r="D101" s="150" t="s">
        <v>149</v>
      </c>
      <c r="E101" s="151"/>
      <c r="F101" s="151"/>
      <c r="G101" s="151"/>
      <c r="H101" s="151"/>
      <c r="I101" s="151"/>
      <c r="J101" s="152">
        <f>J132</f>
        <v>0</v>
      </c>
      <c r="K101" s="9"/>
      <c r="L101" s="14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53"/>
      <c r="C102" s="10"/>
      <c r="D102" s="154" t="s">
        <v>4950</v>
      </c>
      <c r="E102" s="155"/>
      <c r="F102" s="155"/>
      <c r="G102" s="155"/>
      <c r="H102" s="155"/>
      <c r="I102" s="155"/>
      <c r="J102" s="156">
        <f>J133</f>
        <v>0</v>
      </c>
      <c r="K102" s="10"/>
      <c r="L102" s="153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53"/>
      <c r="C103" s="10"/>
      <c r="D103" s="154" t="s">
        <v>4951</v>
      </c>
      <c r="E103" s="155"/>
      <c r="F103" s="155"/>
      <c r="G103" s="155"/>
      <c r="H103" s="155"/>
      <c r="I103" s="155"/>
      <c r="J103" s="156">
        <f>J143</f>
        <v>0</v>
      </c>
      <c r="K103" s="10"/>
      <c r="L103" s="153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49"/>
      <c r="C104" s="9"/>
      <c r="D104" s="150" t="s">
        <v>4952</v>
      </c>
      <c r="E104" s="151"/>
      <c r="F104" s="151"/>
      <c r="G104" s="151"/>
      <c r="H104" s="151"/>
      <c r="I104" s="151"/>
      <c r="J104" s="152">
        <f>J223</f>
        <v>0</v>
      </c>
      <c r="K104" s="9"/>
      <c r="L104" s="14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53"/>
      <c r="C105" s="10"/>
      <c r="D105" s="154" t="s">
        <v>4954</v>
      </c>
      <c r="E105" s="155"/>
      <c r="F105" s="155"/>
      <c r="G105" s="155"/>
      <c r="H105" s="155"/>
      <c r="I105" s="155"/>
      <c r="J105" s="156">
        <f>J224</f>
        <v>0</v>
      </c>
      <c r="K105" s="10"/>
      <c r="L105" s="153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9" customFormat="1" ht="24.96" customHeight="1">
      <c r="A106" s="9"/>
      <c r="B106" s="149"/>
      <c r="C106" s="9"/>
      <c r="D106" s="150" t="s">
        <v>169</v>
      </c>
      <c r="E106" s="151"/>
      <c r="F106" s="151"/>
      <c r="G106" s="151"/>
      <c r="H106" s="151"/>
      <c r="I106" s="151"/>
      <c r="J106" s="152">
        <f>J240</f>
        <v>0</v>
      </c>
      <c r="K106" s="9"/>
      <c r="L106" s="14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9" customFormat="1" ht="24.96" customHeight="1">
      <c r="A107" s="9"/>
      <c r="B107" s="149"/>
      <c r="C107" s="9"/>
      <c r="D107" s="150" t="s">
        <v>4350</v>
      </c>
      <c r="E107" s="151"/>
      <c r="F107" s="151"/>
      <c r="G107" s="151"/>
      <c r="H107" s="151"/>
      <c r="I107" s="151"/>
      <c r="J107" s="152">
        <f>J251</f>
        <v>0</v>
      </c>
      <c r="K107" s="9"/>
      <c r="L107" s="14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s="2" customFormat="1" ht="21.84" customHeight="1">
      <c r="A108" s="38"/>
      <c r="B108" s="39"/>
      <c r="C108" s="38"/>
      <c r="D108" s="38"/>
      <c r="E108" s="38"/>
      <c r="F108" s="38"/>
      <c r="G108" s="38"/>
      <c r="H108" s="38"/>
      <c r="I108" s="38"/>
      <c r="J108" s="38"/>
      <c r="K108" s="38"/>
      <c r="L108" s="55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6.96" customHeight="1">
      <c r="A109" s="38"/>
      <c r="B109" s="60"/>
      <c r="C109" s="61"/>
      <c r="D109" s="61"/>
      <c r="E109" s="61"/>
      <c r="F109" s="61"/>
      <c r="G109" s="61"/>
      <c r="H109" s="61"/>
      <c r="I109" s="61"/>
      <c r="J109" s="61"/>
      <c r="K109" s="61"/>
      <c r="L109" s="55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3" s="2" customFormat="1" ht="6.96" customHeight="1">
      <c r="A113" s="38"/>
      <c r="B113" s="62"/>
      <c r="C113" s="63"/>
      <c r="D113" s="63"/>
      <c r="E113" s="63"/>
      <c r="F113" s="63"/>
      <c r="G113" s="63"/>
      <c r="H113" s="63"/>
      <c r="I113" s="63"/>
      <c r="J113" s="63"/>
      <c r="K113" s="63"/>
      <c r="L113" s="5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24.96" customHeight="1">
      <c r="A114" s="38"/>
      <c r="B114" s="39"/>
      <c r="C114" s="23" t="s">
        <v>170</v>
      </c>
      <c r="D114" s="38"/>
      <c r="E114" s="38"/>
      <c r="F114" s="38"/>
      <c r="G114" s="38"/>
      <c r="H114" s="38"/>
      <c r="I114" s="38"/>
      <c r="J114" s="38"/>
      <c r="K114" s="38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38"/>
      <c r="D115" s="38"/>
      <c r="E115" s="38"/>
      <c r="F115" s="38"/>
      <c r="G115" s="38"/>
      <c r="H115" s="38"/>
      <c r="I115" s="38"/>
      <c r="J115" s="38"/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16</v>
      </c>
      <c r="D116" s="38"/>
      <c r="E116" s="38"/>
      <c r="F116" s="38"/>
      <c r="G116" s="38"/>
      <c r="H116" s="38"/>
      <c r="I116" s="38"/>
      <c r="J116" s="38"/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38"/>
      <c r="D117" s="38"/>
      <c r="E117" s="130" t="str">
        <f>E7</f>
        <v>Bytový dům Líbeznice, Martinova 142</v>
      </c>
      <c r="F117" s="32"/>
      <c r="G117" s="32"/>
      <c r="H117" s="32"/>
      <c r="I117" s="38"/>
      <c r="J117" s="38"/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1" customFormat="1" ht="12" customHeight="1">
      <c r="B118" s="22"/>
      <c r="C118" s="32" t="s">
        <v>131</v>
      </c>
      <c r="L118" s="22"/>
    </row>
    <row r="119" s="1" customFormat="1" ht="16.5" customHeight="1">
      <c r="B119" s="22"/>
      <c r="E119" s="130" t="s">
        <v>4341</v>
      </c>
      <c r="F119" s="1"/>
      <c r="G119" s="1"/>
      <c r="H119" s="1"/>
      <c r="L119" s="22"/>
    </row>
    <row r="120" s="1" customFormat="1" ht="12" customHeight="1">
      <c r="B120" s="22"/>
      <c r="C120" s="32" t="s">
        <v>3886</v>
      </c>
      <c r="L120" s="22"/>
    </row>
    <row r="121" s="2" customFormat="1" ht="16.5" customHeight="1">
      <c r="A121" s="38"/>
      <c r="B121" s="39"/>
      <c r="C121" s="38"/>
      <c r="D121" s="38"/>
      <c r="E121" s="135" t="s">
        <v>5524</v>
      </c>
      <c r="F121" s="38"/>
      <c r="G121" s="38"/>
      <c r="H121" s="38"/>
      <c r="I121" s="38"/>
      <c r="J121" s="38"/>
      <c r="K121" s="38"/>
      <c r="L121" s="55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2" customHeight="1">
      <c r="A122" s="38"/>
      <c r="B122" s="39"/>
      <c r="C122" s="32" t="s">
        <v>4948</v>
      </c>
      <c r="D122" s="38"/>
      <c r="E122" s="38"/>
      <c r="F122" s="38"/>
      <c r="G122" s="38"/>
      <c r="H122" s="38"/>
      <c r="I122" s="38"/>
      <c r="J122" s="38"/>
      <c r="K122" s="38"/>
      <c r="L122" s="55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6.5" customHeight="1">
      <c r="A123" s="38"/>
      <c r="B123" s="39"/>
      <c r="C123" s="38"/>
      <c r="D123" s="38"/>
      <c r="E123" s="67" t="str">
        <f>E13</f>
        <v>a - Společné prostory</v>
      </c>
      <c r="F123" s="38"/>
      <c r="G123" s="38"/>
      <c r="H123" s="38"/>
      <c r="I123" s="38"/>
      <c r="J123" s="38"/>
      <c r="K123" s="38"/>
      <c r="L123" s="55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6.96" customHeight="1">
      <c r="A124" s="38"/>
      <c r="B124" s="39"/>
      <c r="C124" s="38"/>
      <c r="D124" s="38"/>
      <c r="E124" s="38"/>
      <c r="F124" s="38"/>
      <c r="G124" s="38"/>
      <c r="H124" s="38"/>
      <c r="I124" s="38"/>
      <c r="J124" s="38"/>
      <c r="K124" s="38"/>
      <c r="L124" s="55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12" customHeight="1">
      <c r="A125" s="38"/>
      <c r="B125" s="39"/>
      <c r="C125" s="32" t="s">
        <v>20</v>
      </c>
      <c r="D125" s="38"/>
      <c r="E125" s="38"/>
      <c r="F125" s="27" t="str">
        <f>F16</f>
        <v>Líbeznice</v>
      </c>
      <c r="G125" s="38"/>
      <c r="H125" s="38"/>
      <c r="I125" s="32" t="s">
        <v>22</v>
      </c>
      <c r="J125" s="69" t="str">
        <f>IF(J16="","",J16)</f>
        <v>3. 11. 2025</v>
      </c>
      <c r="K125" s="38"/>
      <c r="L125" s="55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6.96" customHeight="1">
      <c r="A126" s="38"/>
      <c r="B126" s="39"/>
      <c r="C126" s="38"/>
      <c r="D126" s="38"/>
      <c r="E126" s="38"/>
      <c r="F126" s="38"/>
      <c r="G126" s="38"/>
      <c r="H126" s="38"/>
      <c r="I126" s="38"/>
      <c r="J126" s="38"/>
      <c r="K126" s="38"/>
      <c r="L126" s="55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15.15" customHeight="1">
      <c r="A127" s="38"/>
      <c r="B127" s="39"/>
      <c r="C127" s="32" t="s">
        <v>24</v>
      </c>
      <c r="D127" s="38"/>
      <c r="E127" s="38"/>
      <c r="F127" s="27" t="str">
        <f>E19</f>
        <v xml:space="preserve"> </v>
      </c>
      <c r="G127" s="38"/>
      <c r="H127" s="38"/>
      <c r="I127" s="32" t="s">
        <v>30</v>
      </c>
      <c r="J127" s="36" t="str">
        <f>E25</f>
        <v xml:space="preserve"> </v>
      </c>
      <c r="K127" s="38"/>
      <c r="L127" s="55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2" customFormat="1" ht="15.15" customHeight="1">
      <c r="A128" s="38"/>
      <c r="B128" s="39"/>
      <c r="C128" s="32" t="s">
        <v>28</v>
      </c>
      <c r="D128" s="38"/>
      <c r="E128" s="38"/>
      <c r="F128" s="27" t="str">
        <f>IF(E22="","",E22)</f>
        <v>Vyplň údaj</v>
      </c>
      <c r="G128" s="38"/>
      <c r="H128" s="38"/>
      <c r="I128" s="32" t="s">
        <v>33</v>
      </c>
      <c r="J128" s="36" t="str">
        <f>E28</f>
        <v>Krajovský</v>
      </c>
      <c r="K128" s="38"/>
      <c r="L128" s="55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2" customFormat="1" ht="10.32" customHeight="1">
      <c r="A129" s="38"/>
      <c r="B129" s="39"/>
      <c r="C129" s="38"/>
      <c r="D129" s="38"/>
      <c r="E129" s="38"/>
      <c r="F129" s="38"/>
      <c r="G129" s="38"/>
      <c r="H129" s="38"/>
      <c r="I129" s="38"/>
      <c r="J129" s="38"/>
      <c r="K129" s="38"/>
      <c r="L129" s="55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="11" customFormat="1" ht="29.28" customHeight="1">
      <c r="A130" s="157"/>
      <c r="B130" s="158"/>
      <c r="C130" s="159" t="s">
        <v>171</v>
      </c>
      <c r="D130" s="160" t="s">
        <v>61</v>
      </c>
      <c r="E130" s="160" t="s">
        <v>57</v>
      </c>
      <c r="F130" s="160" t="s">
        <v>58</v>
      </c>
      <c r="G130" s="160" t="s">
        <v>172</v>
      </c>
      <c r="H130" s="160" t="s">
        <v>173</v>
      </c>
      <c r="I130" s="160" t="s">
        <v>174</v>
      </c>
      <c r="J130" s="160" t="s">
        <v>135</v>
      </c>
      <c r="K130" s="161" t="s">
        <v>175</v>
      </c>
      <c r="L130" s="162"/>
      <c r="M130" s="86" t="s">
        <v>1</v>
      </c>
      <c r="N130" s="87" t="s">
        <v>40</v>
      </c>
      <c r="O130" s="87" t="s">
        <v>176</v>
      </c>
      <c r="P130" s="87" t="s">
        <v>177</v>
      </c>
      <c r="Q130" s="87" t="s">
        <v>178</v>
      </c>
      <c r="R130" s="87" t="s">
        <v>179</v>
      </c>
      <c r="S130" s="87" t="s">
        <v>180</v>
      </c>
      <c r="T130" s="88" t="s">
        <v>181</v>
      </c>
      <c r="U130" s="157"/>
      <c r="V130" s="157"/>
      <c r="W130" s="157"/>
      <c r="X130" s="157"/>
      <c r="Y130" s="157"/>
      <c r="Z130" s="157"/>
      <c r="AA130" s="157"/>
      <c r="AB130" s="157"/>
      <c r="AC130" s="157"/>
      <c r="AD130" s="157"/>
      <c r="AE130" s="157"/>
    </row>
    <row r="131" s="2" customFormat="1" ht="22.8" customHeight="1">
      <c r="A131" s="38"/>
      <c r="B131" s="39"/>
      <c r="C131" s="93" t="s">
        <v>182</v>
      </c>
      <c r="D131" s="38"/>
      <c r="E131" s="38"/>
      <c r="F131" s="38"/>
      <c r="G131" s="38"/>
      <c r="H131" s="38"/>
      <c r="I131" s="38"/>
      <c r="J131" s="163">
        <f>BK131</f>
        <v>0</v>
      </c>
      <c r="K131" s="38"/>
      <c r="L131" s="39"/>
      <c r="M131" s="89"/>
      <c r="N131" s="73"/>
      <c r="O131" s="90"/>
      <c r="P131" s="164">
        <f>P132+P223+P240+P251</f>
        <v>0</v>
      </c>
      <c r="Q131" s="90"/>
      <c r="R131" s="164">
        <f>R132+R223+R240+R251</f>
        <v>0.47680250000000007</v>
      </c>
      <c r="S131" s="90"/>
      <c r="T131" s="165">
        <f>T132+T223+T240+T251</f>
        <v>0.070000000000000007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9" t="s">
        <v>75</v>
      </c>
      <c r="AU131" s="19" t="s">
        <v>137</v>
      </c>
      <c r="BK131" s="166">
        <f>BK132+BK223+BK240+BK251</f>
        <v>0</v>
      </c>
    </row>
    <row r="132" s="12" customFormat="1" ht="25.92" customHeight="1">
      <c r="A132" s="12"/>
      <c r="B132" s="167"/>
      <c r="C132" s="12"/>
      <c r="D132" s="168" t="s">
        <v>75</v>
      </c>
      <c r="E132" s="169" t="s">
        <v>1787</v>
      </c>
      <c r="F132" s="169" t="s">
        <v>1788</v>
      </c>
      <c r="G132" s="12"/>
      <c r="H132" s="12"/>
      <c r="I132" s="170"/>
      <c r="J132" s="171">
        <f>BK132</f>
        <v>0</v>
      </c>
      <c r="K132" s="12"/>
      <c r="L132" s="167"/>
      <c r="M132" s="172"/>
      <c r="N132" s="173"/>
      <c r="O132" s="173"/>
      <c r="P132" s="174">
        <f>P133+P143</f>
        <v>0</v>
      </c>
      <c r="Q132" s="173"/>
      <c r="R132" s="174">
        <f>R133+R143</f>
        <v>0.4715525000000001</v>
      </c>
      <c r="S132" s="173"/>
      <c r="T132" s="175">
        <f>T133+T143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168" t="s">
        <v>92</v>
      </c>
      <c r="AT132" s="176" t="s">
        <v>75</v>
      </c>
      <c r="AU132" s="176" t="s">
        <v>76</v>
      </c>
      <c r="AY132" s="168" t="s">
        <v>185</v>
      </c>
      <c r="BK132" s="177">
        <f>BK133+BK143</f>
        <v>0</v>
      </c>
    </row>
    <row r="133" s="12" customFormat="1" ht="22.8" customHeight="1">
      <c r="A133" s="12"/>
      <c r="B133" s="167"/>
      <c r="C133" s="12"/>
      <c r="D133" s="168" t="s">
        <v>75</v>
      </c>
      <c r="E133" s="178" t="s">
        <v>4955</v>
      </c>
      <c r="F133" s="178" t="s">
        <v>4956</v>
      </c>
      <c r="G133" s="12"/>
      <c r="H133" s="12"/>
      <c r="I133" s="170"/>
      <c r="J133" s="179">
        <f>BK133</f>
        <v>0</v>
      </c>
      <c r="K133" s="12"/>
      <c r="L133" s="167"/>
      <c r="M133" s="172"/>
      <c r="N133" s="173"/>
      <c r="O133" s="173"/>
      <c r="P133" s="174">
        <f>SUM(P134:P142)</f>
        <v>0</v>
      </c>
      <c r="Q133" s="173"/>
      <c r="R133" s="174">
        <f>SUM(R134:R142)</f>
        <v>0.035479999999999998</v>
      </c>
      <c r="S133" s="173"/>
      <c r="T133" s="175">
        <f>SUM(T134:T142)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168" t="s">
        <v>92</v>
      </c>
      <c r="AT133" s="176" t="s">
        <v>75</v>
      </c>
      <c r="AU133" s="176" t="s">
        <v>84</v>
      </c>
      <c r="AY133" s="168" t="s">
        <v>185</v>
      </c>
      <c r="BK133" s="177">
        <f>SUM(BK134:BK142)</f>
        <v>0</v>
      </c>
    </row>
    <row r="134" s="2" customFormat="1" ht="24.15" customHeight="1">
      <c r="A134" s="38"/>
      <c r="B134" s="180"/>
      <c r="C134" s="181" t="s">
        <v>84</v>
      </c>
      <c r="D134" s="181" t="s">
        <v>187</v>
      </c>
      <c r="E134" s="182" t="s">
        <v>5525</v>
      </c>
      <c r="F134" s="183" t="s">
        <v>5526</v>
      </c>
      <c r="G134" s="184" t="s">
        <v>584</v>
      </c>
      <c r="H134" s="185">
        <v>370</v>
      </c>
      <c r="I134" s="186"/>
      <c r="J134" s="187">
        <f>ROUND(I134*H134,2)</f>
        <v>0</v>
      </c>
      <c r="K134" s="183" t="s">
        <v>1</v>
      </c>
      <c r="L134" s="39"/>
      <c r="M134" s="188" t="s">
        <v>1</v>
      </c>
      <c r="N134" s="189" t="s">
        <v>42</v>
      </c>
      <c r="O134" s="77"/>
      <c r="P134" s="190">
        <f>O134*H134</f>
        <v>0</v>
      </c>
      <c r="Q134" s="190">
        <v>0</v>
      </c>
      <c r="R134" s="190">
        <f>Q134*H134</f>
        <v>0</v>
      </c>
      <c r="S134" s="190">
        <v>0</v>
      </c>
      <c r="T134" s="191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192" t="s">
        <v>301</v>
      </c>
      <c r="AT134" s="192" t="s">
        <v>187</v>
      </c>
      <c r="AU134" s="192" t="s">
        <v>92</v>
      </c>
      <c r="AY134" s="19" t="s">
        <v>185</v>
      </c>
      <c r="BE134" s="193">
        <f>IF(N134="základní",J134,0)</f>
        <v>0</v>
      </c>
      <c r="BF134" s="193">
        <f>IF(N134="snížená",J134,0)</f>
        <v>0</v>
      </c>
      <c r="BG134" s="193">
        <f>IF(N134="zákl. přenesená",J134,0)</f>
        <v>0</v>
      </c>
      <c r="BH134" s="193">
        <f>IF(N134="sníž. přenesená",J134,0)</f>
        <v>0</v>
      </c>
      <c r="BI134" s="193">
        <f>IF(N134="nulová",J134,0)</f>
        <v>0</v>
      </c>
      <c r="BJ134" s="19" t="s">
        <v>92</v>
      </c>
      <c r="BK134" s="193">
        <f>ROUND(I134*H134,2)</f>
        <v>0</v>
      </c>
      <c r="BL134" s="19" t="s">
        <v>301</v>
      </c>
      <c r="BM134" s="192" t="s">
        <v>5527</v>
      </c>
    </row>
    <row r="135" s="2" customFormat="1">
      <c r="A135" s="38"/>
      <c r="B135" s="39"/>
      <c r="C135" s="38"/>
      <c r="D135" s="194" t="s">
        <v>193</v>
      </c>
      <c r="E135" s="38"/>
      <c r="F135" s="195" t="s">
        <v>5526</v>
      </c>
      <c r="G135" s="38"/>
      <c r="H135" s="38"/>
      <c r="I135" s="196"/>
      <c r="J135" s="38"/>
      <c r="K135" s="38"/>
      <c r="L135" s="39"/>
      <c r="M135" s="197"/>
      <c r="N135" s="198"/>
      <c r="O135" s="77"/>
      <c r="P135" s="77"/>
      <c r="Q135" s="77"/>
      <c r="R135" s="77"/>
      <c r="S135" s="77"/>
      <c r="T135" s="7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9" t="s">
        <v>193</v>
      </c>
      <c r="AU135" s="19" t="s">
        <v>92</v>
      </c>
    </row>
    <row r="136" s="2" customFormat="1" ht="37.8" customHeight="1">
      <c r="A136" s="38"/>
      <c r="B136" s="180"/>
      <c r="C136" s="209" t="s">
        <v>92</v>
      </c>
      <c r="D136" s="209" t="s">
        <v>240</v>
      </c>
      <c r="E136" s="210" t="s">
        <v>5066</v>
      </c>
      <c r="F136" s="211" t="s">
        <v>5067</v>
      </c>
      <c r="G136" s="212" t="s">
        <v>584</v>
      </c>
      <c r="H136" s="213">
        <v>425.5</v>
      </c>
      <c r="I136" s="214"/>
      <c r="J136" s="215">
        <f>ROUND(I136*H136,2)</f>
        <v>0</v>
      </c>
      <c r="K136" s="211" t="s">
        <v>1</v>
      </c>
      <c r="L136" s="216"/>
      <c r="M136" s="217" t="s">
        <v>1</v>
      </c>
      <c r="N136" s="218" t="s">
        <v>42</v>
      </c>
      <c r="O136" s="77"/>
      <c r="P136" s="190">
        <f>O136*H136</f>
        <v>0</v>
      </c>
      <c r="Q136" s="190">
        <v>8.0000000000000007E-05</v>
      </c>
      <c r="R136" s="190">
        <f>Q136*H136</f>
        <v>0.034040000000000001</v>
      </c>
      <c r="S136" s="190">
        <v>0</v>
      </c>
      <c r="T136" s="191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192" t="s">
        <v>414</v>
      </c>
      <c r="AT136" s="192" t="s">
        <v>240</v>
      </c>
      <c r="AU136" s="192" t="s">
        <v>92</v>
      </c>
      <c r="AY136" s="19" t="s">
        <v>185</v>
      </c>
      <c r="BE136" s="193">
        <f>IF(N136="základní",J136,0)</f>
        <v>0</v>
      </c>
      <c r="BF136" s="193">
        <f>IF(N136="snížená",J136,0)</f>
        <v>0</v>
      </c>
      <c r="BG136" s="193">
        <f>IF(N136="zákl. přenesená",J136,0)</f>
        <v>0</v>
      </c>
      <c r="BH136" s="193">
        <f>IF(N136="sníž. přenesená",J136,0)</f>
        <v>0</v>
      </c>
      <c r="BI136" s="193">
        <f>IF(N136="nulová",J136,0)</f>
        <v>0</v>
      </c>
      <c r="BJ136" s="19" t="s">
        <v>92</v>
      </c>
      <c r="BK136" s="193">
        <f>ROUND(I136*H136,2)</f>
        <v>0</v>
      </c>
      <c r="BL136" s="19" t="s">
        <v>301</v>
      </c>
      <c r="BM136" s="192" t="s">
        <v>5528</v>
      </c>
    </row>
    <row r="137" s="2" customFormat="1">
      <c r="A137" s="38"/>
      <c r="B137" s="39"/>
      <c r="C137" s="38"/>
      <c r="D137" s="194" t="s">
        <v>193</v>
      </c>
      <c r="E137" s="38"/>
      <c r="F137" s="195" t="s">
        <v>5067</v>
      </c>
      <c r="G137" s="38"/>
      <c r="H137" s="38"/>
      <c r="I137" s="196"/>
      <c r="J137" s="38"/>
      <c r="K137" s="38"/>
      <c r="L137" s="39"/>
      <c r="M137" s="197"/>
      <c r="N137" s="198"/>
      <c r="O137" s="77"/>
      <c r="P137" s="77"/>
      <c r="Q137" s="77"/>
      <c r="R137" s="77"/>
      <c r="S137" s="77"/>
      <c r="T137" s="7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9" t="s">
        <v>193</v>
      </c>
      <c r="AU137" s="19" t="s">
        <v>92</v>
      </c>
    </row>
    <row r="138" s="13" customFormat="1">
      <c r="A138" s="13"/>
      <c r="B138" s="199"/>
      <c r="C138" s="13"/>
      <c r="D138" s="194" t="s">
        <v>194</v>
      </c>
      <c r="E138" s="200" t="s">
        <v>1</v>
      </c>
      <c r="F138" s="201" t="s">
        <v>5028</v>
      </c>
      <c r="G138" s="13"/>
      <c r="H138" s="202">
        <v>425.5</v>
      </c>
      <c r="I138" s="203"/>
      <c r="J138" s="13"/>
      <c r="K138" s="13"/>
      <c r="L138" s="199"/>
      <c r="M138" s="204"/>
      <c r="N138" s="205"/>
      <c r="O138" s="205"/>
      <c r="P138" s="205"/>
      <c r="Q138" s="205"/>
      <c r="R138" s="205"/>
      <c r="S138" s="205"/>
      <c r="T138" s="206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00" t="s">
        <v>194</v>
      </c>
      <c r="AU138" s="200" t="s">
        <v>92</v>
      </c>
      <c r="AV138" s="13" t="s">
        <v>92</v>
      </c>
      <c r="AW138" s="13" t="s">
        <v>32</v>
      </c>
      <c r="AX138" s="13" t="s">
        <v>84</v>
      </c>
      <c r="AY138" s="200" t="s">
        <v>185</v>
      </c>
    </row>
    <row r="139" s="2" customFormat="1" ht="24.15" customHeight="1">
      <c r="A139" s="38"/>
      <c r="B139" s="180"/>
      <c r="C139" s="181" t="s">
        <v>111</v>
      </c>
      <c r="D139" s="181" t="s">
        <v>187</v>
      </c>
      <c r="E139" s="182" t="s">
        <v>5529</v>
      </c>
      <c r="F139" s="183" t="s">
        <v>5530</v>
      </c>
      <c r="G139" s="184" t="s">
        <v>383</v>
      </c>
      <c r="H139" s="185">
        <v>16</v>
      </c>
      <c r="I139" s="186"/>
      <c r="J139" s="187">
        <f>ROUND(I139*H139,2)</f>
        <v>0</v>
      </c>
      <c r="K139" s="183" t="s">
        <v>1</v>
      </c>
      <c r="L139" s="39"/>
      <c r="M139" s="188" t="s">
        <v>1</v>
      </c>
      <c r="N139" s="189" t="s">
        <v>42</v>
      </c>
      <c r="O139" s="77"/>
      <c r="P139" s="190">
        <f>O139*H139</f>
        <v>0</v>
      </c>
      <c r="Q139" s="190">
        <v>0</v>
      </c>
      <c r="R139" s="190">
        <f>Q139*H139</f>
        <v>0</v>
      </c>
      <c r="S139" s="190">
        <v>0</v>
      </c>
      <c r="T139" s="191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192" t="s">
        <v>301</v>
      </c>
      <c r="AT139" s="192" t="s">
        <v>187</v>
      </c>
      <c r="AU139" s="192" t="s">
        <v>92</v>
      </c>
      <c r="AY139" s="19" t="s">
        <v>185</v>
      </c>
      <c r="BE139" s="193">
        <f>IF(N139="základní",J139,0)</f>
        <v>0</v>
      </c>
      <c r="BF139" s="193">
        <f>IF(N139="snížená",J139,0)</f>
        <v>0</v>
      </c>
      <c r="BG139" s="193">
        <f>IF(N139="zákl. přenesená",J139,0)</f>
        <v>0</v>
      </c>
      <c r="BH139" s="193">
        <f>IF(N139="sníž. přenesená",J139,0)</f>
        <v>0</v>
      </c>
      <c r="BI139" s="193">
        <f>IF(N139="nulová",J139,0)</f>
        <v>0</v>
      </c>
      <c r="BJ139" s="19" t="s">
        <v>92</v>
      </c>
      <c r="BK139" s="193">
        <f>ROUND(I139*H139,2)</f>
        <v>0</v>
      </c>
      <c r="BL139" s="19" t="s">
        <v>301</v>
      </c>
      <c r="BM139" s="192" t="s">
        <v>5531</v>
      </c>
    </row>
    <row r="140" s="2" customFormat="1">
      <c r="A140" s="38"/>
      <c r="B140" s="39"/>
      <c r="C140" s="38"/>
      <c r="D140" s="194" t="s">
        <v>193</v>
      </c>
      <c r="E140" s="38"/>
      <c r="F140" s="195" t="s">
        <v>5530</v>
      </c>
      <c r="G140" s="38"/>
      <c r="H140" s="38"/>
      <c r="I140" s="196"/>
      <c r="J140" s="38"/>
      <c r="K140" s="38"/>
      <c r="L140" s="39"/>
      <c r="M140" s="197"/>
      <c r="N140" s="198"/>
      <c r="O140" s="77"/>
      <c r="P140" s="77"/>
      <c r="Q140" s="77"/>
      <c r="R140" s="77"/>
      <c r="S140" s="77"/>
      <c r="T140" s="7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9" t="s">
        <v>193</v>
      </c>
      <c r="AU140" s="19" t="s">
        <v>92</v>
      </c>
    </row>
    <row r="141" s="2" customFormat="1" ht="24.15" customHeight="1">
      <c r="A141" s="38"/>
      <c r="B141" s="180"/>
      <c r="C141" s="209" t="s">
        <v>191</v>
      </c>
      <c r="D141" s="209" t="s">
        <v>240</v>
      </c>
      <c r="E141" s="210" t="s">
        <v>5532</v>
      </c>
      <c r="F141" s="211" t="s">
        <v>5533</v>
      </c>
      <c r="G141" s="212" t="s">
        <v>383</v>
      </c>
      <c r="H141" s="213">
        <v>16</v>
      </c>
      <c r="I141" s="214"/>
      <c r="J141" s="215">
        <f>ROUND(I141*H141,2)</f>
        <v>0</v>
      </c>
      <c r="K141" s="211" t="s">
        <v>1</v>
      </c>
      <c r="L141" s="216"/>
      <c r="M141" s="217" t="s">
        <v>1</v>
      </c>
      <c r="N141" s="218" t="s">
        <v>42</v>
      </c>
      <c r="O141" s="77"/>
      <c r="P141" s="190">
        <f>O141*H141</f>
        <v>0</v>
      </c>
      <c r="Q141" s="190">
        <v>9.0000000000000006E-05</v>
      </c>
      <c r="R141" s="190">
        <f>Q141*H141</f>
        <v>0.0014400000000000001</v>
      </c>
      <c r="S141" s="190">
        <v>0</v>
      </c>
      <c r="T141" s="191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192" t="s">
        <v>414</v>
      </c>
      <c r="AT141" s="192" t="s">
        <v>240</v>
      </c>
      <c r="AU141" s="192" t="s">
        <v>92</v>
      </c>
      <c r="AY141" s="19" t="s">
        <v>185</v>
      </c>
      <c r="BE141" s="193">
        <f>IF(N141="základní",J141,0)</f>
        <v>0</v>
      </c>
      <c r="BF141" s="193">
        <f>IF(N141="snížená",J141,0)</f>
        <v>0</v>
      </c>
      <c r="BG141" s="193">
        <f>IF(N141="zákl. přenesená",J141,0)</f>
        <v>0</v>
      </c>
      <c r="BH141" s="193">
        <f>IF(N141="sníž. přenesená",J141,0)</f>
        <v>0</v>
      </c>
      <c r="BI141" s="193">
        <f>IF(N141="nulová",J141,0)</f>
        <v>0</v>
      </c>
      <c r="BJ141" s="19" t="s">
        <v>92</v>
      </c>
      <c r="BK141" s="193">
        <f>ROUND(I141*H141,2)</f>
        <v>0</v>
      </c>
      <c r="BL141" s="19" t="s">
        <v>301</v>
      </c>
      <c r="BM141" s="192" t="s">
        <v>5534</v>
      </c>
    </row>
    <row r="142" s="2" customFormat="1">
      <c r="A142" s="38"/>
      <c r="B142" s="39"/>
      <c r="C142" s="38"/>
      <c r="D142" s="194" t="s">
        <v>193</v>
      </c>
      <c r="E142" s="38"/>
      <c r="F142" s="195" t="s">
        <v>5533</v>
      </c>
      <c r="G142" s="38"/>
      <c r="H142" s="38"/>
      <c r="I142" s="196"/>
      <c r="J142" s="38"/>
      <c r="K142" s="38"/>
      <c r="L142" s="39"/>
      <c r="M142" s="197"/>
      <c r="N142" s="198"/>
      <c r="O142" s="77"/>
      <c r="P142" s="77"/>
      <c r="Q142" s="77"/>
      <c r="R142" s="77"/>
      <c r="S142" s="77"/>
      <c r="T142" s="7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9" t="s">
        <v>193</v>
      </c>
      <c r="AU142" s="19" t="s">
        <v>92</v>
      </c>
    </row>
    <row r="143" s="12" customFormat="1" ht="22.8" customHeight="1">
      <c r="A143" s="12"/>
      <c r="B143" s="167"/>
      <c r="C143" s="12"/>
      <c r="D143" s="168" t="s">
        <v>75</v>
      </c>
      <c r="E143" s="178" t="s">
        <v>5123</v>
      </c>
      <c r="F143" s="178" t="s">
        <v>5124</v>
      </c>
      <c r="G143" s="12"/>
      <c r="H143" s="12"/>
      <c r="I143" s="170"/>
      <c r="J143" s="179">
        <f>BK143</f>
        <v>0</v>
      </c>
      <c r="K143" s="12"/>
      <c r="L143" s="167"/>
      <c r="M143" s="172"/>
      <c r="N143" s="173"/>
      <c r="O143" s="173"/>
      <c r="P143" s="174">
        <f>SUM(P144:P222)</f>
        <v>0</v>
      </c>
      <c r="Q143" s="173"/>
      <c r="R143" s="174">
        <f>SUM(R144:R222)</f>
        <v>0.43607250000000009</v>
      </c>
      <c r="S143" s="173"/>
      <c r="T143" s="175">
        <f>SUM(T144:T222)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168" t="s">
        <v>92</v>
      </c>
      <c r="AT143" s="176" t="s">
        <v>75</v>
      </c>
      <c r="AU143" s="176" t="s">
        <v>84</v>
      </c>
      <c r="AY143" s="168" t="s">
        <v>185</v>
      </c>
      <c r="BK143" s="177">
        <f>SUM(BK144:BK222)</f>
        <v>0</v>
      </c>
    </row>
    <row r="144" s="2" customFormat="1" ht="24.15" customHeight="1">
      <c r="A144" s="38"/>
      <c r="B144" s="180"/>
      <c r="C144" s="181" t="s">
        <v>211</v>
      </c>
      <c r="D144" s="181" t="s">
        <v>187</v>
      </c>
      <c r="E144" s="182" t="s">
        <v>5535</v>
      </c>
      <c r="F144" s="183" t="s">
        <v>5536</v>
      </c>
      <c r="G144" s="184" t="s">
        <v>584</v>
      </c>
      <c r="H144" s="185">
        <v>1855</v>
      </c>
      <c r="I144" s="186"/>
      <c r="J144" s="187">
        <f>ROUND(I144*H144,2)</f>
        <v>0</v>
      </c>
      <c r="K144" s="183" t="s">
        <v>1</v>
      </c>
      <c r="L144" s="39"/>
      <c r="M144" s="188" t="s">
        <v>1</v>
      </c>
      <c r="N144" s="189" t="s">
        <v>42</v>
      </c>
      <c r="O144" s="77"/>
      <c r="P144" s="190">
        <f>O144*H144</f>
        <v>0</v>
      </c>
      <c r="Q144" s="190">
        <v>0</v>
      </c>
      <c r="R144" s="190">
        <f>Q144*H144</f>
        <v>0</v>
      </c>
      <c r="S144" s="190">
        <v>0</v>
      </c>
      <c r="T144" s="191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192" t="s">
        <v>301</v>
      </c>
      <c r="AT144" s="192" t="s">
        <v>187</v>
      </c>
      <c r="AU144" s="192" t="s">
        <v>92</v>
      </c>
      <c r="AY144" s="19" t="s">
        <v>185</v>
      </c>
      <c r="BE144" s="193">
        <f>IF(N144="základní",J144,0)</f>
        <v>0</v>
      </c>
      <c r="BF144" s="193">
        <f>IF(N144="snížená",J144,0)</f>
        <v>0</v>
      </c>
      <c r="BG144" s="193">
        <f>IF(N144="zákl. přenesená",J144,0)</f>
        <v>0</v>
      </c>
      <c r="BH144" s="193">
        <f>IF(N144="sníž. přenesená",J144,0)</f>
        <v>0</v>
      </c>
      <c r="BI144" s="193">
        <f>IF(N144="nulová",J144,0)</f>
        <v>0</v>
      </c>
      <c r="BJ144" s="19" t="s">
        <v>92</v>
      </c>
      <c r="BK144" s="193">
        <f>ROUND(I144*H144,2)</f>
        <v>0</v>
      </c>
      <c r="BL144" s="19" t="s">
        <v>301</v>
      </c>
      <c r="BM144" s="192" t="s">
        <v>5537</v>
      </c>
    </row>
    <row r="145" s="2" customFormat="1">
      <c r="A145" s="38"/>
      <c r="B145" s="39"/>
      <c r="C145" s="38"/>
      <c r="D145" s="194" t="s">
        <v>193</v>
      </c>
      <c r="E145" s="38"/>
      <c r="F145" s="195" t="s">
        <v>5536</v>
      </c>
      <c r="G145" s="38"/>
      <c r="H145" s="38"/>
      <c r="I145" s="196"/>
      <c r="J145" s="38"/>
      <c r="K145" s="38"/>
      <c r="L145" s="39"/>
      <c r="M145" s="197"/>
      <c r="N145" s="198"/>
      <c r="O145" s="77"/>
      <c r="P145" s="77"/>
      <c r="Q145" s="77"/>
      <c r="R145" s="77"/>
      <c r="S145" s="77"/>
      <c r="T145" s="7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9" t="s">
        <v>193</v>
      </c>
      <c r="AU145" s="19" t="s">
        <v>92</v>
      </c>
    </row>
    <row r="146" s="14" customFormat="1">
      <c r="A146" s="14"/>
      <c r="B146" s="219"/>
      <c r="C146" s="14"/>
      <c r="D146" s="194" t="s">
        <v>194</v>
      </c>
      <c r="E146" s="220" t="s">
        <v>1</v>
      </c>
      <c r="F146" s="221" t="s">
        <v>5538</v>
      </c>
      <c r="G146" s="14"/>
      <c r="H146" s="220" t="s">
        <v>1</v>
      </c>
      <c r="I146" s="222"/>
      <c r="J146" s="14"/>
      <c r="K146" s="14"/>
      <c r="L146" s="219"/>
      <c r="M146" s="223"/>
      <c r="N146" s="224"/>
      <c r="O146" s="224"/>
      <c r="P146" s="224"/>
      <c r="Q146" s="224"/>
      <c r="R146" s="224"/>
      <c r="S146" s="224"/>
      <c r="T146" s="225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20" t="s">
        <v>194</v>
      </c>
      <c r="AU146" s="220" t="s">
        <v>92</v>
      </c>
      <c r="AV146" s="14" t="s">
        <v>84</v>
      </c>
      <c r="AW146" s="14" t="s">
        <v>32</v>
      </c>
      <c r="AX146" s="14" t="s">
        <v>76</v>
      </c>
      <c r="AY146" s="220" t="s">
        <v>185</v>
      </c>
    </row>
    <row r="147" s="13" customFormat="1">
      <c r="A147" s="13"/>
      <c r="B147" s="199"/>
      <c r="C147" s="13"/>
      <c r="D147" s="194" t="s">
        <v>194</v>
      </c>
      <c r="E147" s="200" t="s">
        <v>1</v>
      </c>
      <c r="F147" s="201" t="s">
        <v>5539</v>
      </c>
      <c r="G147" s="13"/>
      <c r="H147" s="202">
        <v>1450</v>
      </c>
      <c r="I147" s="203"/>
      <c r="J147" s="13"/>
      <c r="K147" s="13"/>
      <c r="L147" s="199"/>
      <c r="M147" s="204"/>
      <c r="N147" s="205"/>
      <c r="O147" s="205"/>
      <c r="P147" s="205"/>
      <c r="Q147" s="205"/>
      <c r="R147" s="205"/>
      <c r="S147" s="205"/>
      <c r="T147" s="206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00" t="s">
        <v>194</v>
      </c>
      <c r="AU147" s="200" t="s">
        <v>92</v>
      </c>
      <c r="AV147" s="13" t="s">
        <v>92</v>
      </c>
      <c r="AW147" s="13" t="s">
        <v>32</v>
      </c>
      <c r="AX147" s="13" t="s">
        <v>76</v>
      </c>
      <c r="AY147" s="200" t="s">
        <v>185</v>
      </c>
    </row>
    <row r="148" s="14" customFormat="1">
      <c r="A148" s="14"/>
      <c r="B148" s="219"/>
      <c r="C148" s="14"/>
      <c r="D148" s="194" t="s">
        <v>194</v>
      </c>
      <c r="E148" s="220" t="s">
        <v>1</v>
      </c>
      <c r="F148" s="221" t="s">
        <v>5540</v>
      </c>
      <c r="G148" s="14"/>
      <c r="H148" s="220" t="s">
        <v>1</v>
      </c>
      <c r="I148" s="222"/>
      <c r="J148" s="14"/>
      <c r="K148" s="14"/>
      <c r="L148" s="219"/>
      <c r="M148" s="223"/>
      <c r="N148" s="224"/>
      <c r="O148" s="224"/>
      <c r="P148" s="224"/>
      <c r="Q148" s="224"/>
      <c r="R148" s="224"/>
      <c r="S148" s="224"/>
      <c r="T148" s="225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20" t="s">
        <v>194</v>
      </c>
      <c r="AU148" s="220" t="s">
        <v>92</v>
      </c>
      <c r="AV148" s="14" t="s">
        <v>84</v>
      </c>
      <c r="AW148" s="14" t="s">
        <v>32</v>
      </c>
      <c r="AX148" s="14" t="s">
        <v>76</v>
      </c>
      <c r="AY148" s="220" t="s">
        <v>185</v>
      </c>
    </row>
    <row r="149" s="13" customFormat="1">
      <c r="A149" s="13"/>
      <c r="B149" s="199"/>
      <c r="C149" s="13"/>
      <c r="D149" s="194" t="s">
        <v>194</v>
      </c>
      <c r="E149" s="200" t="s">
        <v>1</v>
      </c>
      <c r="F149" s="201" t="s">
        <v>368</v>
      </c>
      <c r="G149" s="13"/>
      <c r="H149" s="202">
        <v>25</v>
      </c>
      <c r="I149" s="203"/>
      <c r="J149" s="13"/>
      <c r="K149" s="13"/>
      <c r="L149" s="199"/>
      <c r="M149" s="204"/>
      <c r="N149" s="205"/>
      <c r="O149" s="205"/>
      <c r="P149" s="205"/>
      <c r="Q149" s="205"/>
      <c r="R149" s="205"/>
      <c r="S149" s="205"/>
      <c r="T149" s="206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00" t="s">
        <v>194</v>
      </c>
      <c r="AU149" s="200" t="s">
        <v>92</v>
      </c>
      <c r="AV149" s="13" t="s">
        <v>92</v>
      </c>
      <c r="AW149" s="13" t="s">
        <v>32</v>
      </c>
      <c r="AX149" s="13" t="s">
        <v>76</v>
      </c>
      <c r="AY149" s="200" t="s">
        <v>185</v>
      </c>
    </row>
    <row r="150" s="14" customFormat="1">
      <c r="A150" s="14"/>
      <c r="B150" s="219"/>
      <c r="C150" s="14"/>
      <c r="D150" s="194" t="s">
        <v>194</v>
      </c>
      <c r="E150" s="220" t="s">
        <v>1</v>
      </c>
      <c r="F150" s="221" t="s">
        <v>5541</v>
      </c>
      <c r="G150" s="14"/>
      <c r="H150" s="220" t="s">
        <v>1</v>
      </c>
      <c r="I150" s="222"/>
      <c r="J150" s="14"/>
      <c r="K150" s="14"/>
      <c r="L150" s="219"/>
      <c r="M150" s="223"/>
      <c r="N150" s="224"/>
      <c r="O150" s="224"/>
      <c r="P150" s="224"/>
      <c r="Q150" s="224"/>
      <c r="R150" s="224"/>
      <c r="S150" s="224"/>
      <c r="T150" s="225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20" t="s">
        <v>194</v>
      </c>
      <c r="AU150" s="220" t="s">
        <v>92</v>
      </c>
      <c r="AV150" s="14" t="s">
        <v>84</v>
      </c>
      <c r="AW150" s="14" t="s">
        <v>32</v>
      </c>
      <c r="AX150" s="14" t="s">
        <v>76</v>
      </c>
      <c r="AY150" s="220" t="s">
        <v>185</v>
      </c>
    </row>
    <row r="151" s="13" customFormat="1">
      <c r="A151" s="13"/>
      <c r="B151" s="199"/>
      <c r="C151" s="13"/>
      <c r="D151" s="194" t="s">
        <v>194</v>
      </c>
      <c r="E151" s="200" t="s">
        <v>1</v>
      </c>
      <c r="F151" s="201" t="s">
        <v>2750</v>
      </c>
      <c r="G151" s="13"/>
      <c r="H151" s="202">
        <v>380</v>
      </c>
      <c r="I151" s="203"/>
      <c r="J151" s="13"/>
      <c r="K151" s="13"/>
      <c r="L151" s="199"/>
      <c r="M151" s="204"/>
      <c r="N151" s="205"/>
      <c r="O151" s="205"/>
      <c r="P151" s="205"/>
      <c r="Q151" s="205"/>
      <c r="R151" s="205"/>
      <c r="S151" s="205"/>
      <c r="T151" s="206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00" t="s">
        <v>194</v>
      </c>
      <c r="AU151" s="200" t="s">
        <v>92</v>
      </c>
      <c r="AV151" s="13" t="s">
        <v>92</v>
      </c>
      <c r="AW151" s="13" t="s">
        <v>32</v>
      </c>
      <c r="AX151" s="13" t="s">
        <v>76</v>
      </c>
      <c r="AY151" s="200" t="s">
        <v>185</v>
      </c>
    </row>
    <row r="152" s="15" customFormat="1">
      <c r="A152" s="15"/>
      <c r="B152" s="226"/>
      <c r="C152" s="15"/>
      <c r="D152" s="194" t="s">
        <v>194</v>
      </c>
      <c r="E152" s="227" t="s">
        <v>1</v>
      </c>
      <c r="F152" s="228" t="s">
        <v>276</v>
      </c>
      <c r="G152" s="15"/>
      <c r="H152" s="229">
        <v>1855</v>
      </c>
      <c r="I152" s="230"/>
      <c r="J152" s="15"/>
      <c r="K152" s="15"/>
      <c r="L152" s="226"/>
      <c r="M152" s="231"/>
      <c r="N152" s="232"/>
      <c r="O152" s="232"/>
      <c r="P152" s="232"/>
      <c r="Q152" s="232"/>
      <c r="R152" s="232"/>
      <c r="S152" s="232"/>
      <c r="T152" s="233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T152" s="227" t="s">
        <v>194</v>
      </c>
      <c r="AU152" s="227" t="s">
        <v>92</v>
      </c>
      <c r="AV152" s="15" t="s">
        <v>191</v>
      </c>
      <c r="AW152" s="15" t="s">
        <v>32</v>
      </c>
      <c r="AX152" s="15" t="s">
        <v>84</v>
      </c>
      <c r="AY152" s="227" t="s">
        <v>185</v>
      </c>
    </row>
    <row r="153" s="2" customFormat="1" ht="33" customHeight="1">
      <c r="A153" s="38"/>
      <c r="B153" s="180"/>
      <c r="C153" s="209" t="s">
        <v>217</v>
      </c>
      <c r="D153" s="209" t="s">
        <v>240</v>
      </c>
      <c r="E153" s="210" t="s">
        <v>5542</v>
      </c>
      <c r="F153" s="211" t="s">
        <v>5543</v>
      </c>
      <c r="G153" s="212" t="s">
        <v>584</v>
      </c>
      <c r="H153" s="213">
        <v>1522.5</v>
      </c>
      <c r="I153" s="214"/>
      <c r="J153" s="215">
        <f>ROUND(I153*H153,2)</f>
        <v>0</v>
      </c>
      <c r="K153" s="211" t="s">
        <v>1</v>
      </c>
      <c r="L153" s="216"/>
      <c r="M153" s="217" t="s">
        <v>1</v>
      </c>
      <c r="N153" s="218" t="s">
        <v>42</v>
      </c>
      <c r="O153" s="77"/>
      <c r="P153" s="190">
        <f>O153*H153</f>
        <v>0</v>
      </c>
      <c r="Q153" s="190">
        <v>0.00019000000000000001</v>
      </c>
      <c r="R153" s="190">
        <f>Q153*H153</f>
        <v>0.289275</v>
      </c>
      <c r="S153" s="190">
        <v>0</v>
      </c>
      <c r="T153" s="191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192" t="s">
        <v>414</v>
      </c>
      <c r="AT153" s="192" t="s">
        <v>240</v>
      </c>
      <c r="AU153" s="192" t="s">
        <v>92</v>
      </c>
      <c r="AY153" s="19" t="s">
        <v>185</v>
      </c>
      <c r="BE153" s="193">
        <f>IF(N153="základní",J153,0)</f>
        <v>0</v>
      </c>
      <c r="BF153" s="193">
        <f>IF(N153="snížená",J153,0)</f>
        <v>0</v>
      </c>
      <c r="BG153" s="193">
        <f>IF(N153="zákl. přenesená",J153,0)</f>
        <v>0</v>
      </c>
      <c r="BH153" s="193">
        <f>IF(N153="sníž. přenesená",J153,0)</f>
        <v>0</v>
      </c>
      <c r="BI153" s="193">
        <f>IF(N153="nulová",J153,0)</f>
        <v>0</v>
      </c>
      <c r="BJ153" s="19" t="s">
        <v>92</v>
      </c>
      <c r="BK153" s="193">
        <f>ROUND(I153*H153,2)</f>
        <v>0</v>
      </c>
      <c r="BL153" s="19" t="s">
        <v>301</v>
      </c>
      <c r="BM153" s="192" t="s">
        <v>5544</v>
      </c>
    </row>
    <row r="154" s="2" customFormat="1">
      <c r="A154" s="38"/>
      <c r="B154" s="39"/>
      <c r="C154" s="38"/>
      <c r="D154" s="194" t="s">
        <v>193</v>
      </c>
      <c r="E154" s="38"/>
      <c r="F154" s="195" t="s">
        <v>5543</v>
      </c>
      <c r="G154" s="38"/>
      <c r="H154" s="38"/>
      <c r="I154" s="196"/>
      <c r="J154" s="38"/>
      <c r="K154" s="38"/>
      <c r="L154" s="39"/>
      <c r="M154" s="197"/>
      <c r="N154" s="198"/>
      <c r="O154" s="77"/>
      <c r="P154" s="77"/>
      <c r="Q154" s="77"/>
      <c r="R154" s="77"/>
      <c r="S154" s="77"/>
      <c r="T154" s="7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T154" s="19" t="s">
        <v>193</v>
      </c>
      <c r="AU154" s="19" t="s">
        <v>92</v>
      </c>
    </row>
    <row r="155" s="13" customFormat="1">
      <c r="A155" s="13"/>
      <c r="B155" s="199"/>
      <c r="C155" s="13"/>
      <c r="D155" s="194" t="s">
        <v>194</v>
      </c>
      <c r="E155" s="200" t="s">
        <v>1</v>
      </c>
      <c r="F155" s="201" t="s">
        <v>5545</v>
      </c>
      <c r="G155" s="13"/>
      <c r="H155" s="202">
        <v>1522.5</v>
      </c>
      <c r="I155" s="203"/>
      <c r="J155" s="13"/>
      <c r="K155" s="13"/>
      <c r="L155" s="199"/>
      <c r="M155" s="204"/>
      <c r="N155" s="205"/>
      <c r="O155" s="205"/>
      <c r="P155" s="205"/>
      <c r="Q155" s="205"/>
      <c r="R155" s="205"/>
      <c r="S155" s="205"/>
      <c r="T155" s="206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00" t="s">
        <v>194</v>
      </c>
      <c r="AU155" s="200" t="s">
        <v>92</v>
      </c>
      <c r="AV155" s="13" t="s">
        <v>92</v>
      </c>
      <c r="AW155" s="13" t="s">
        <v>32</v>
      </c>
      <c r="AX155" s="13" t="s">
        <v>84</v>
      </c>
      <c r="AY155" s="200" t="s">
        <v>185</v>
      </c>
    </row>
    <row r="156" s="2" customFormat="1" ht="24.15" customHeight="1">
      <c r="A156" s="38"/>
      <c r="B156" s="180"/>
      <c r="C156" s="209" t="s">
        <v>222</v>
      </c>
      <c r="D156" s="209" t="s">
        <v>240</v>
      </c>
      <c r="E156" s="210" t="s">
        <v>5546</v>
      </c>
      <c r="F156" s="211" t="s">
        <v>5547</v>
      </c>
      <c r="G156" s="212" t="s">
        <v>584</v>
      </c>
      <c r="H156" s="213">
        <v>260</v>
      </c>
      <c r="I156" s="214"/>
      <c r="J156" s="215">
        <f>ROUND(I156*H156,2)</f>
        <v>0</v>
      </c>
      <c r="K156" s="211" t="s">
        <v>1</v>
      </c>
      <c r="L156" s="216"/>
      <c r="M156" s="217" t="s">
        <v>1</v>
      </c>
      <c r="N156" s="218" t="s">
        <v>42</v>
      </c>
      <c r="O156" s="77"/>
      <c r="P156" s="190">
        <f>O156*H156</f>
        <v>0</v>
      </c>
      <c r="Q156" s="190">
        <v>0.00010000000000000001</v>
      </c>
      <c r="R156" s="190">
        <f>Q156*H156</f>
        <v>0.026000000000000002</v>
      </c>
      <c r="S156" s="190">
        <v>0</v>
      </c>
      <c r="T156" s="191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192" t="s">
        <v>414</v>
      </c>
      <c r="AT156" s="192" t="s">
        <v>240</v>
      </c>
      <c r="AU156" s="192" t="s">
        <v>92</v>
      </c>
      <c r="AY156" s="19" t="s">
        <v>185</v>
      </c>
      <c r="BE156" s="193">
        <f>IF(N156="základní",J156,0)</f>
        <v>0</v>
      </c>
      <c r="BF156" s="193">
        <f>IF(N156="snížená",J156,0)</f>
        <v>0</v>
      </c>
      <c r="BG156" s="193">
        <f>IF(N156="zákl. přenesená",J156,0)</f>
        <v>0</v>
      </c>
      <c r="BH156" s="193">
        <f>IF(N156="sníž. přenesená",J156,0)</f>
        <v>0</v>
      </c>
      <c r="BI156" s="193">
        <f>IF(N156="nulová",J156,0)</f>
        <v>0</v>
      </c>
      <c r="BJ156" s="19" t="s">
        <v>92</v>
      </c>
      <c r="BK156" s="193">
        <f>ROUND(I156*H156,2)</f>
        <v>0</v>
      </c>
      <c r="BL156" s="19" t="s">
        <v>301</v>
      </c>
      <c r="BM156" s="192" t="s">
        <v>5548</v>
      </c>
    </row>
    <row r="157" s="2" customFormat="1">
      <c r="A157" s="38"/>
      <c r="B157" s="39"/>
      <c r="C157" s="38"/>
      <c r="D157" s="194" t="s">
        <v>193</v>
      </c>
      <c r="E157" s="38"/>
      <c r="F157" s="195" t="s">
        <v>5547</v>
      </c>
      <c r="G157" s="38"/>
      <c r="H157" s="38"/>
      <c r="I157" s="196"/>
      <c r="J157" s="38"/>
      <c r="K157" s="38"/>
      <c r="L157" s="39"/>
      <c r="M157" s="197"/>
      <c r="N157" s="198"/>
      <c r="O157" s="77"/>
      <c r="P157" s="77"/>
      <c r="Q157" s="77"/>
      <c r="R157" s="77"/>
      <c r="S157" s="77"/>
      <c r="T157" s="7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9" t="s">
        <v>193</v>
      </c>
      <c r="AU157" s="19" t="s">
        <v>92</v>
      </c>
    </row>
    <row r="158" s="2" customFormat="1" ht="33" customHeight="1">
      <c r="A158" s="38"/>
      <c r="B158" s="180"/>
      <c r="C158" s="209" t="s">
        <v>229</v>
      </c>
      <c r="D158" s="209" t="s">
        <v>240</v>
      </c>
      <c r="E158" s="210" t="s">
        <v>5549</v>
      </c>
      <c r="F158" s="211" t="s">
        <v>5550</v>
      </c>
      <c r="G158" s="212" t="s">
        <v>584</v>
      </c>
      <c r="H158" s="213">
        <v>26.25</v>
      </c>
      <c r="I158" s="214"/>
      <c r="J158" s="215">
        <f>ROUND(I158*H158,2)</f>
        <v>0</v>
      </c>
      <c r="K158" s="211" t="s">
        <v>1</v>
      </c>
      <c r="L158" s="216"/>
      <c r="M158" s="217" t="s">
        <v>1</v>
      </c>
      <c r="N158" s="218" t="s">
        <v>42</v>
      </c>
      <c r="O158" s="77"/>
      <c r="P158" s="190">
        <f>O158*H158</f>
        <v>0</v>
      </c>
      <c r="Q158" s="190">
        <v>0.00042999999999999999</v>
      </c>
      <c r="R158" s="190">
        <f>Q158*H158</f>
        <v>0.011287499999999999</v>
      </c>
      <c r="S158" s="190">
        <v>0</v>
      </c>
      <c r="T158" s="191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192" t="s">
        <v>414</v>
      </c>
      <c r="AT158" s="192" t="s">
        <v>240</v>
      </c>
      <c r="AU158" s="192" t="s">
        <v>92</v>
      </c>
      <c r="AY158" s="19" t="s">
        <v>185</v>
      </c>
      <c r="BE158" s="193">
        <f>IF(N158="základní",J158,0)</f>
        <v>0</v>
      </c>
      <c r="BF158" s="193">
        <f>IF(N158="snížená",J158,0)</f>
        <v>0</v>
      </c>
      <c r="BG158" s="193">
        <f>IF(N158="zákl. přenesená",J158,0)</f>
        <v>0</v>
      </c>
      <c r="BH158" s="193">
        <f>IF(N158="sníž. přenesená",J158,0)</f>
        <v>0</v>
      </c>
      <c r="BI158" s="193">
        <f>IF(N158="nulová",J158,0)</f>
        <v>0</v>
      </c>
      <c r="BJ158" s="19" t="s">
        <v>92</v>
      </c>
      <c r="BK158" s="193">
        <f>ROUND(I158*H158,2)</f>
        <v>0</v>
      </c>
      <c r="BL158" s="19" t="s">
        <v>301</v>
      </c>
      <c r="BM158" s="192" t="s">
        <v>5551</v>
      </c>
    </row>
    <row r="159" s="2" customFormat="1">
      <c r="A159" s="38"/>
      <c r="B159" s="39"/>
      <c r="C159" s="38"/>
      <c r="D159" s="194" t="s">
        <v>193</v>
      </c>
      <c r="E159" s="38"/>
      <c r="F159" s="195" t="s">
        <v>5550</v>
      </c>
      <c r="G159" s="38"/>
      <c r="H159" s="38"/>
      <c r="I159" s="196"/>
      <c r="J159" s="38"/>
      <c r="K159" s="38"/>
      <c r="L159" s="39"/>
      <c r="M159" s="197"/>
      <c r="N159" s="198"/>
      <c r="O159" s="77"/>
      <c r="P159" s="77"/>
      <c r="Q159" s="77"/>
      <c r="R159" s="77"/>
      <c r="S159" s="77"/>
      <c r="T159" s="7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T159" s="19" t="s">
        <v>193</v>
      </c>
      <c r="AU159" s="19" t="s">
        <v>92</v>
      </c>
    </row>
    <row r="160" s="13" customFormat="1">
      <c r="A160" s="13"/>
      <c r="B160" s="199"/>
      <c r="C160" s="13"/>
      <c r="D160" s="194" t="s">
        <v>194</v>
      </c>
      <c r="E160" s="200" t="s">
        <v>1</v>
      </c>
      <c r="F160" s="201" t="s">
        <v>5552</v>
      </c>
      <c r="G160" s="13"/>
      <c r="H160" s="202">
        <v>26.25</v>
      </c>
      <c r="I160" s="203"/>
      <c r="J160" s="13"/>
      <c r="K160" s="13"/>
      <c r="L160" s="199"/>
      <c r="M160" s="204"/>
      <c r="N160" s="205"/>
      <c r="O160" s="205"/>
      <c r="P160" s="205"/>
      <c r="Q160" s="205"/>
      <c r="R160" s="205"/>
      <c r="S160" s="205"/>
      <c r="T160" s="206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00" t="s">
        <v>194</v>
      </c>
      <c r="AU160" s="200" t="s">
        <v>92</v>
      </c>
      <c r="AV160" s="13" t="s">
        <v>92</v>
      </c>
      <c r="AW160" s="13" t="s">
        <v>32</v>
      </c>
      <c r="AX160" s="13" t="s">
        <v>84</v>
      </c>
      <c r="AY160" s="200" t="s">
        <v>185</v>
      </c>
    </row>
    <row r="161" s="2" customFormat="1" ht="24.15" customHeight="1">
      <c r="A161" s="38"/>
      <c r="B161" s="180"/>
      <c r="C161" s="181" t="s">
        <v>234</v>
      </c>
      <c r="D161" s="181" t="s">
        <v>187</v>
      </c>
      <c r="E161" s="182" t="s">
        <v>5553</v>
      </c>
      <c r="F161" s="183" t="s">
        <v>5554</v>
      </c>
      <c r="G161" s="184" t="s">
        <v>584</v>
      </c>
      <c r="H161" s="185">
        <v>18</v>
      </c>
      <c r="I161" s="186"/>
      <c r="J161" s="187">
        <f>ROUND(I161*H161,2)</f>
        <v>0</v>
      </c>
      <c r="K161" s="183" t="s">
        <v>1</v>
      </c>
      <c r="L161" s="39"/>
      <c r="M161" s="188" t="s">
        <v>1</v>
      </c>
      <c r="N161" s="189" t="s">
        <v>42</v>
      </c>
      <c r="O161" s="77"/>
      <c r="P161" s="190">
        <f>O161*H161</f>
        <v>0</v>
      </c>
      <c r="Q161" s="190">
        <v>0</v>
      </c>
      <c r="R161" s="190">
        <f>Q161*H161</f>
        <v>0</v>
      </c>
      <c r="S161" s="190">
        <v>0</v>
      </c>
      <c r="T161" s="191">
        <f>S161*H161</f>
        <v>0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192" t="s">
        <v>301</v>
      </c>
      <c r="AT161" s="192" t="s">
        <v>187</v>
      </c>
      <c r="AU161" s="192" t="s">
        <v>92</v>
      </c>
      <c r="AY161" s="19" t="s">
        <v>185</v>
      </c>
      <c r="BE161" s="193">
        <f>IF(N161="základní",J161,0)</f>
        <v>0</v>
      </c>
      <c r="BF161" s="193">
        <f>IF(N161="snížená",J161,0)</f>
        <v>0</v>
      </c>
      <c r="BG161" s="193">
        <f>IF(N161="zákl. přenesená",J161,0)</f>
        <v>0</v>
      </c>
      <c r="BH161" s="193">
        <f>IF(N161="sníž. přenesená",J161,0)</f>
        <v>0</v>
      </c>
      <c r="BI161" s="193">
        <f>IF(N161="nulová",J161,0)</f>
        <v>0</v>
      </c>
      <c r="BJ161" s="19" t="s">
        <v>92</v>
      </c>
      <c r="BK161" s="193">
        <f>ROUND(I161*H161,2)</f>
        <v>0</v>
      </c>
      <c r="BL161" s="19" t="s">
        <v>301</v>
      </c>
      <c r="BM161" s="192" t="s">
        <v>5555</v>
      </c>
    </row>
    <row r="162" s="2" customFormat="1">
      <c r="A162" s="38"/>
      <c r="B162" s="39"/>
      <c r="C162" s="38"/>
      <c r="D162" s="194" t="s">
        <v>193</v>
      </c>
      <c r="E162" s="38"/>
      <c r="F162" s="195" t="s">
        <v>5554</v>
      </c>
      <c r="G162" s="38"/>
      <c r="H162" s="38"/>
      <c r="I162" s="196"/>
      <c r="J162" s="38"/>
      <c r="K162" s="38"/>
      <c r="L162" s="39"/>
      <c r="M162" s="197"/>
      <c r="N162" s="198"/>
      <c r="O162" s="77"/>
      <c r="P162" s="77"/>
      <c r="Q162" s="77"/>
      <c r="R162" s="77"/>
      <c r="S162" s="77"/>
      <c r="T162" s="7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T162" s="19" t="s">
        <v>193</v>
      </c>
      <c r="AU162" s="19" t="s">
        <v>92</v>
      </c>
    </row>
    <row r="163" s="2" customFormat="1" ht="24.15" customHeight="1">
      <c r="A163" s="38"/>
      <c r="B163" s="180"/>
      <c r="C163" s="209" t="s">
        <v>239</v>
      </c>
      <c r="D163" s="209" t="s">
        <v>240</v>
      </c>
      <c r="E163" s="210" t="s">
        <v>5556</v>
      </c>
      <c r="F163" s="211" t="s">
        <v>5557</v>
      </c>
      <c r="G163" s="212" t="s">
        <v>584</v>
      </c>
      <c r="H163" s="213">
        <v>18</v>
      </c>
      <c r="I163" s="214"/>
      <c r="J163" s="215">
        <f>ROUND(I163*H163,2)</f>
        <v>0</v>
      </c>
      <c r="K163" s="211" t="s">
        <v>1</v>
      </c>
      <c r="L163" s="216"/>
      <c r="M163" s="217" t="s">
        <v>1</v>
      </c>
      <c r="N163" s="218" t="s">
        <v>42</v>
      </c>
      <c r="O163" s="77"/>
      <c r="P163" s="190">
        <f>O163*H163</f>
        <v>0</v>
      </c>
      <c r="Q163" s="190">
        <v>0.0019599999999999999</v>
      </c>
      <c r="R163" s="190">
        <f>Q163*H163</f>
        <v>0.035279999999999999</v>
      </c>
      <c r="S163" s="190">
        <v>0</v>
      </c>
      <c r="T163" s="191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192" t="s">
        <v>414</v>
      </c>
      <c r="AT163" s="192" t="s">
        <v>240</v>
      </c>
      <c r="AU163" s="192" t="s">
        <v>92</v>
      </c>
      <c r="AY163" s="19" t="s">
        <v>185</v>
      </c>
      <c r="BE163" s="193">
        <f>IF(N163="základní",J163,0)</f>
        <v>0</v>
      </c>
      <c r="BF163" s="193">
        <f>IF(N163="snížená",J163,0)</f>
        <v>0</v>
      </c>
      <c r="BG163" s="193">
        <f>IF(N163="zákl. přenesená",J163,0)</f>
        <v>0</v>
      </c>
      <c r="BH163" s="193">
        <f>IF(N163="sníž. přenesená",J163,0)</f>
        <v>0</v>
      </c>
      <c r="BI163" s="193">
        <f>IF(N163="nulová",J163,0)</f>
        <v>0</v>
      </c>
      <c r="BJ163" s="19" t="s">
        <v>92</v>
      </c>
      <c r="BK163" s="193">
        <f>ROUND(I163*H163,2)</f>
        <v>0</v>
      </c>
      <c r="BL163" s="19" t="s">
        <v>301</v>
      </c>
      <c r="BM163" s="192" t="s">
        <v>5558</v>
      </c>
    </row>
    <row r="164" s="2" customFormat="1">
      <c r="A164" s="38"/>
      <c r="B164" s="39"/>
      <c r="C164" s="38"/>
      <c r="D164" s="194" t="s">
        <v>193</v>
      </c>
      <c r="E164" s="38"/>
      <c r="F164" s="195" t="s">
        <v>5557</v>
      </c>
      <c r="G164" s="38"/>
      <c r="H164" s="38"/>
      <c r="I164" s="196"/>
      <c r="J164" s="38"/>
      <c r="K164" s="38"/>
      <c r="L164" s="39"/>
      <c r="M164" s="197"/>
      <c r="N164" s="198"/>
      <c r="O164" s="77"/>
      <c r="P164" s="77"/>
      <c r="Q164" s="77"/>
      <c r="R164" s="77"/>
      <c r="S164" s="77"/>
      <c r="T164" s="7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9" t="s">
        <v>193</v>
      </c>
      <c r="AU164" s="19" t="s">
        <v>92</v>
      </c>
    </row>
    <row r="165" s="2" customFormat="1" ht="33" customHeight="1">
      <c r="A165" s="38"/>
      <c r="B165" s="180"/>
      <c r="C165" s="181" t="s">
        <v>245</v>
      </c>
      <c r="D165" s="181" t="s">
        <v>187</v>
      </c>
      <c r="E165" s="182" t="s">
        <v>5559</v>
      </c>
      <c r="F165" s="183" t="s">
        <v>5560</v>
      </c>
      <c r="G165" s="184" t="s">
        <v>383</v>
      </c>
      <c r="H165" s="185">
        <v>18</v>
      </c>
      <c r="I165" s="186"/>
      <c r="J165" s="187">
        <f>ROUND(I165*H165,2)</f>
        <v>0</v>
      </c>
      <c r="K165" s="183" t="s">
        <v>1</v>
      </c>
      <c r="L165" s="39"/>
      <c r="M165" s="188" t="s">
        <v>1</v>
      </c>
      <c r="N165" s="189" t="s">
        <v>42</v>
      </c>
      <c r="O165" s="77"/>
      <c r="P165" s="190">
        <f>O165*H165</f>
        <v>0</v>
      </c>
      <c r="Q165" s="190">
        <v>0</v>
      </c>
      <c r="R165" s="190">
        <f>Q165*H165</f>
        <v>0</v>
      </c>
      <c r="S165" s="190">
        <v>0</v>
      </c>
      <c r="T165" s="191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192" t="s">
        <v>301</v>
      </c>
      <c r="AT165" s="192" t="s">
        <v>187</v>
      </c>
      <c r="AU165" s="192" t="s">
        <v>92</v>
      </c>
      <c r="AY165" s="19" t="s">
        <v>185</v>
      </c>
      <c r="BE165" s="193">
        <f>IF(N165="základní",J165,0)</f>
        <v>0</v>
      </c>
      <c r="BF165" s="193">
        <f>IF(N165="snížená",J165,0)</f>
        <v>0</v>
      </c>
      <c r="BG165" s="193">
        <f>IF(N165="zákl. přenesená",J165,0)</f>
        <v>0</v>
      </c>
      <c r="BH165" s="193">
        <f>IF(N165="sníž. přenesená",J165,0)</f>
        <v>0</v>
      </c>
      <c r="BI165" s="193">
        <f>IF(N165="nulová",J165,0)</f>
        <v>0</v>
      </c>
      <c r="BJ165" s="19" t="s">
        <v>92</v>
      </c>
      <c r="BK165" s="193">
        <f>ROUND(I165*H165,2)</f>
        <v>0</v>
      </c>
      <c r="BL165" s="19" t="s">
        <v>301</v>
      </c>
      <c r="BM165" s="192" t="s">
        <v>5561</v>
      </c>
    </row>
    <row r="166" s="2" customFormat="1">
      <c r="A166" s="38"/>
      <c r="B166" s="39"/>
      <c r="C166" s="38"/>
      <c r="D166" s="194" t="s">
        <v>193</v>
      </c>
      <c r="E166" s="38"/>
      <c r="F166" s="195" t="s">
        <v>5560</v>
      </c>
      <c r="G166" s="38"/>
      <c r="H166" s="38"/>
      <c r="I166" s="196"/>
      <c r="J166" s="38"/>
      <c r="K166" s="38"/>
      <c r="L166" s="39"/>
      <c r="M166" s="197"/>
      <c r="N166" s="198"/>
      <c r="O166" s="77"/>
      <c r="P166" s="77"/>
      <c r="Q166" s="77"/>
      <c r="R166" s="77"/>
      <c r="S166" s="77"/>
      <c r="T166" s="7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T166" s="19" t="s">
        <v>193</v>
      </c>
      <c r="AU166" s="19" t="s">
        <v>92</v>
      </c>
    </row>
    <row r="167" s="2" customFormat="1" ht="16.5" customHeight="1">
      <c r="A167" s="38"/>
      <c r="B167" s="180"/>
      <c r="C167" s="209" t="s">
        <v>8</v>
      </c>
      <c r="D167" s="209" t="s">
        <v>240</v>
      </c>
      <c r="E167" s="210" t="s">
        <v>5562</v>
      </c>
      <c r="F167" s="211" t="s">
        <v>5563</v>
      </c>
      <c r="G167" s="212" t="s">
        <v>383</v>
      </c>
      <c r="H167" s="213">
        <v>18</v>
      </c>
      <c r="I167" s="214"/>
      <c r="J167" s="215">
        <f>ROUND(I167*H167,2)</f>
        <v>0</v>
      </c>
      <c r="K167" s="211" t="s">
        <v>1</v>
      </c>
      <c r="L167" s="216"/>
      <c r="M167" s="217" t="s">
        <v>1</v>
      </c>
      <c r="N167" s="218" t="s">
        <v>42</v>
      </c>
      <c r="O167" s="77"/>
      <c r="P167" s="190">
        <f>O167*H167</f>
        <v>0</v>
      </c>
      <c r="Q167" s="190">
        <v>0.001</v>
      </c>
      <c r="R167" s="190">
        <f>Q167*H167</f>
        <v>0.018000000000000002</v>
      </c>
      <c r="S167" s="190">
        <v>0</v>
      </c>
      <c r="T167" s="191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192" t="s">
        <v>414</v>
      </c>
      <c r="AT167" s="192" t="s">
        <v>240</v>
      </c>
      <c r="AU167" s="192" t="s">
        <v>92</v>
      </c>
      <c r="AY167" s="19" t="s">
        <v>185</v>
      </c>
      <c r="BE167" s="193">
        <f>IF(N167="základní",J167,0)</f>
        <v>0</v>
      </c>
      <c r="BF167" s="193">
        <f>IF(N167="snížená",J167,0)</f>
        <v>0</v>
      </c>
      <c r="BG167" s="193">
        <f>IF(N167="zákl. přenesená",J167,0)</f>
        <v>0</v>
      </c>
      <c r="BH167" s="193">
        <f>IF(N167="sníž. přenesená",J167,0)</f>
        <v>0</v>
      </c>
      <c r="BI167" s="193">
        <f>IF(N167="nulová",J167,0)</f>
        <v>0</v>
      </c>
      <c r="BJ167" s="19" t="s">
        <v>92</v>
      </c>
      <c r="BK167" s="193">
        <f>ROUND(I167*H167,2)</f>
        <v>0</v>
      </c>
      <c r="BL167" s="19" t="s">
        <v>301</v>
      </c>
      <c r="BM167" s="192" t="s">
        <v>5564</v>
      </c>
    </row>
    <row r="168" s="2" customFormat="1">
      <c r="A168" s="38"/>
      <c r="B168" s="39"/>
      <c r="C168" s="38"/>
      <c r="D168" s="194" t="s">
        <v>193</v>
      </c>
      <c r="E168" s="38"/>
      <c r="F168" s="195" t="s">
        <v>5563</v>
      </c>
      <c r="G168" s="38"/>
      <c r="H168" s="38"/>
      <c r="I168" s="196"/>
      <c r="J168" s="38"/>
      <c r="K168" s="38"/>
      <c r="L168" s="39"/>
      <c r="M168" s="197"/>
      <c r="N168" s="198"/>
      <c r="O168" s="77"/>
      <c r="P168" s="77"/>
      <c r="Q168" s="77"/>
      <c r="R168" s="77"/>
      <c r="S168" s="77"/>
      <c r="T168" s="7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9" t="s">
        <v>193</v>
      </c>
      <c r="AU168" s="19" t="s">
        <v>92</v>
      </c>
    </row>
    <row r="169" s="2" customFormat="1" ht="21.75" customHeight="1">
      <c r="A169" s="38"/>
      <c r="B169" s="180"/>
      <c r="C169" s="181" t="s">
        <v>255</v>
      </c>
      <c r="D169" s="181" t="s">
        <v>187</v>
      </c>
      <c r="E169" s="182" t="s">
        <v>5565</v>
      </c>
      <c r="F169" s="183" t="s">
        <v>5566</v>
      </c>
      <c r="G169" s="184" t="s">
        <v>584</v>
      </c>
      <c r="H169" s="185">
        <v>340</v>
      </c>
      <c r="I169" s="186"/>
      <c r="J169" s="187">
        <f>ROUND(I169*H169,2)</f>
        <v>0</v>
      </c>
      <c r="K169" s="183" t="s">
        <v>1</v>
      </c>
      <c r="L169" s="39"/>
      <c r="M169" s="188" t="s">
        <v>1</v>
      </c>
      <c r="N169" s="189" t="s">
        <v>42</v>
      </c>
      <c r="O169" s="77"/>
      <c r="P169" s="190">
        <f>O169*H169</f>
        <v>0</v>
      </c>
      <c r="Q169" s="190">
        <v>0</v>
      </c>
      <c r="R169" s="190">
        <f>Q169*H169</f>
        <v>0</v>
      </c>
      <c r="S169" s="190">
        <v>0</v>
      </c>
      <c r="T169" s="191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192" t="s">
        <v>301</v>
      </c>
      <c r="AT169" s="192" t="s">
        <v>187</v>
      </c>
      <c r="AU169" s="192" t="s">
        <v>92</v>
      </c>
      <c r="AY169" s="19" t="s">
        <v>185</v>
      </c>
      <c r="BE169" s="193">
        <f>IF(N169="základní",J169,0)</f>
        <v>0</v>
      </c>
      <c r="BF169" s="193">
        <f>IF(N169="snížená",J169,0)</f>
        <v>0</v>
      </c>
      <c r="BG169" s="193">
        <f>IF(N169="zákl. přenesená",J169,0)</f>
        <v>0</v>
      </c>
      <c r="BH169" s="193">
        <f>IF(N169="sníž. přenesená",J169,0)</f>
        <v>0</v>
      </c>
      <c r="BI169" s="193">
        <f>IF(N169="nulová",J169,0)</f>
        <v>0</v>
      </c>
      <c r="BJ169" s="19" t="s">
        <v>92</v>
      </c>
      <c r="BK169" s="193">
        <f>ROUND(I169*H169,2)</f>
        <v>0</v>
      </c>
      <c r="BL169" s="19" t="s">
        <v>301</v>
      </c>
      <c r="BM169" s="192" t="s">
        <v>5567</v>
      </c>
    </row>
    <row r="170" s="2" customFormat="1">
      <c r="A170" s="38"/>
      <c r="B170" s="39"/>
      <c r="C170" s="38"/>
      <c r="D170" s="194" t="s">
        <v>193</v>
      </c>
      <c r="E170" s="38"/>
      <c r="F170" s="195" t="s">
        <v>5566</v>
      </c>
      <c r="G170" s="38"/>
      <c r="H170" s="38"/>
      <c r="I170" s="196"/>
      <c r="J170" s="38"/>
      <c r="K170" s="38"/>
      <c r="L170" s="39"/>
      <c r="M170" s="197"/>
      <c r="N170" s="198"/>
      <c r="O170" s="77"/>
      <c r="P170" s="77"/>
      <c r="Q170" s="77"/>
      <c r="R170" s="77"/>
      <c r="S170" s="77"/>
      <c r="T170" s="7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9" t="s">
        <v>193</v>
      </c>
      <c r="AU170" s="19" t="s">
        <v>92</v>
      </c>
    </row>
    <row r="171" s="2" customFormat="1" ht="37.8" customHeight="1">
      <c r="A171" s="38"/>
      <c r="B171" s="180"/>
      <c r="C171" s="209" t="s">
        <v>278</v>
      </c>
      <c r="D171" s="209" t="s">
        <v>240</v>
      </c>
      <c r="E171" s="210" t="s">
        <v>5568</v>
      </c>
      <c r="F171" s="211" t="s">
        <v>5569</v>
      </c>
      <c r="G171" s="212" t="s">
        <v>584</v>
      </c>
      <c r="H171" s="213">
        <v>408</v>
      </c>
      <c r="I171" s="214"/>
      <c r="J171" s="215">
        <f>ROUND(I171*H171,2)</f>
        <v>0</v>
      </c>
      <c r="K171" s="211" t="s">
        <v>1</v>
      </c>
      <c r="L171" s="216"/>
      <c r="M171" s="217" t="s">
        <v>1</v>
      </c>
      <c r="N171" s="218" t="s">
        <v>42</v>
      </c>
      <c r="O171" s="77"/>
      <c r="P171" s="190">
        <f>O171*H171</f>
        <v>0</v>
      </c>
      <c r="Q171" s="190">
        <v>4.0000000000000003E-05</v>
      </c>
      <c r="R171" s="190">
        <f>Q171*H171</f>
        <v>0.016320000000000001</v>
      </c>
      <c r="S171" s="190">
        <v>0</v>
      </c>
      <c r="T171" s="191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192" t="s">
        <v>414</v>
      </c>
      <c r="AT171" s="192" t="s">
        <v>240</v>
      </c>
      <c r="AU171" s="192" t="s">
        <v>92</v>
      </c>
      <c r="AY171" s="19" t="s">
        <v>185</v>
      </c>
      <c r="BE171" s="193">
        <f>IF(N171="základní",J171,0)</f>
        <v>0</v>
      </c>
      <c r="BF171" s="193">
        <f>IF(N171="snížená",J171,0)</f>
        <v>0</v>
      </c>
      <c r="BG171" s="193">
        <f>IF(N171="zákl. přenesená",J171,0)</f>
        <v>0</v>
      </c>
      <c r="BH171" s="193">
        <f>IF(N171="sníž. přenesená",J171,0)</f>
        <v>0</v>
      </c>
      <c r="BI171" s="193">
        <f>IF(N171="nulová",J171,0)</f>
        <v>0</v>
      </c>
      <c r="BJ171" s="19" t="s">
        <v>92</v>
      </c>
      <c r="BK171" s="193">
        <f>ROUND(I171*H171,2)</f>
        <v>0</v>
      </c>
      <c r="BL171" s="19" t="s">
        <v>301</v>
      </c>
      <c r="BM171" s="192" t="s">
        <v>5570</v>
      </c>
    </row>
    <row r="172" s="2" customFormat="1">
      <c r="A172" s="38"/>
      <c r="B172" s="39"/>
      <c r="C172" s="38"/>
      <c r="D172" s="194" t="s">
        <v>193</v>
      </c>
      <c r="E172" s="38"/>
      <c r="F172" s="195" t="s">
        <v>5569</v>
      </c>
      <c r="G172" s="38"/>
      <c r="H172" s="38"/>
      <c r="I172" s="196"/>
      <c r="J172" s="38"/>
      <c r="K172" s="38"/>
      <c r="L172" s="39"/>
      <c r="M172" s="197"/>
      <c r="N172" s="198"/>
      <c r="O172" s="77"/>
      <c r="P172" s="77"/>
      <c r="Q172" s="77"/>
      <c r="R172" s="77"/>
      <c r="S172" s="77"/>
      <c r="T172" s="7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T172" s="19" t="s">
        <v>193</v>
      </c>
      <c r="AU172" s="19" t="s">
        <v>92</v>
      </c>
    </row>
    <row r="173" s="13" customFormat="1">
      <c r="A173" s="13"/>
      <c r="B173" s="199"/>
      <c r="C173" s="13"/>
      <c r="D173" s="194" t="s">
        <v>194</v>
      </c>
      <c r="E173" s="200" t="s">
        <v>1</v>
      </c>
      <c r="F173" s="201" t="s">
        <v>5571</v>
      </c>
      <c r="G173" s="13"/>
      <c r="H173" s="202">
        <v>408</v>
      </c>
      <c r="I173" s="203"/>
      <c r="J173" s="13"/>
      <c r="K173" s="13"/>
      <c r="L173" s="199"/>
      <c r="M173" s="204"/>
      <c r="N173" s="205"/>
      <c r="O173" s="205"/>
      <c r="P173" s="205"/>
      <c r="Q173" s="205"/>
      <c r="R173" s="205"/>
      <c r="S173" s="205"/>
      <c r="T173" s="206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00" t="s">
        <v>194</v>
      </c>
      <c r="AU173" s="200" t="s">
        <v>92</v>
      </c>
      <c r="AV173" s="13" t="s">
        <v>92</v>
      </c>
      <c r="AW173" s="13" t="s">
        <v>32</v>
      </c>
      <c r="AX173" s="13" t="s">
        <v>84</v>
      </c>
      <c r="AY173" s="200" t="s">
        <v>185</v>
      </c>
    </row>
    <row r="174" s="2" customFormat="1" ht="24.15" customHeight="1">
      <c r="A174" s="38"/>
      <c r="B174" s="180"/>
      <c r="C174" s="181" t="s">
        <v>296</v>
      </c>
      <c r="D174" s="181" t="s">
        <v>187</v>
      </c>
      <c r="E174" s="182" t="s">
        <v>5137</v>
      </c>
      <c r="F174" s="183" t="s">
        <v>5138</v>
      </c>
      <c r="G174" s="184" t="s">
        <v>584</v>
      </c>
      <c r="H174" s="185">
        <v>260</v>
      </c>
      <c r="I174" s="186"/>
      <c r="J174" s="187">
        <f>ROUND(I174*H174,2)</f>
        <v>0</v>
      </c>
      <c r="K174" s="183" t="s">
        <v>1</v>
      </c>
      <c r="L174" s="39"/>
      <c r="M174" s="188" t="s">
        <v>1</v>
      </c>
      <c r="N174" s="189" t="s">
        <v>42</v>
      </c>
      <c r="O174" s="77"/>
      <c r="P174" s="190">
        <f>O174*H174</f>
        <v>0</v>
      </c>
      <c r="Q174" s="190">
        <v>0</v>
      </c>
      <c r="R174" s="190">
        <f>Q174*H174</f>
        <v>0</v>
      </c>
      <c r="S174" s="190">
        <v>0</v>
      </c>
      <c r="T174" s="191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192" t="s">
        <v>301</v>
      </c>
      <c r="AT174" s="192" t="s">
        <v>187</v>
      </c>
      <c r="AU174" s="192" t="s">
        <v>92</v>
      </c>
      <c r="AY174" s="19" t="s">
        <v>185</v>
      </c>
      <c r="BE174" s="193">
        <f>IF(N174="základní",J174,0)</f>
        <v>0</v>
      </c>
      <c r="BF174" s="193">
        <f>IF(N174="snížená",J174,0)</f>
        <v>0</v>
      </c>
      <c r="BG174" s="193">
        <f>IF(N174="zákl. přenesená",J174,0)</f>
        <v>0</v>
      </c>
      <c r="BH174" s="193">
        <f>IF(N174="sníž. přenesená",J174,0)</f>
        <v>0</v>
      </c>
      <c r="BI174" s="193">
        <f>IF(N174="nulová",J174,0)</f>
        <v>0</v>
      </c>
      <c r="BJ174" s="19" t="s">
        <v>92</v>
      </c>
      <c r="BK174" s="193">
        <f>ROUND(I174*H174,2)</f>
        <v>0</v>
      </c>
      <c r="BL174" s="19" t="s">
        <v>301</v>
      </c>
      <c r="BM174" s="192" t="s">
        <v>5572</v>
      </c>
    </row>
    <row r="175" s="2" customFormat="1">
      <c r="A175" s="38"/>
      <c r="B175" s="39"/>
      <c r="C175" s="38"/>
      <c r="D175" s="194" t="s">
        <v>193</v>
      </c>
      <c r="E175" s="38"/>
      <c r="F175" s="195" t="s">
        <v>5138</v>
      </c>
      <c r="G175" s="38"/>
      <c r="H175" s="38"/>
      <c r="I175" s="196"/>
      <c r="J175" s="38"/>
      <c r="K175" s="38"/>
      <c r="L175" s="39"/>
      <c r="M175" s="197"/>
      <c r="N175" s="198"/>
      <c r="O175" s="77"/>
      <c r="P175" s="77"/>
      <c r="Q175" s="77"/>
      <c r="R175" s="77"/>
      <c r="S175" s="77"/>
      <c r="T175" s="7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T175" s="19" t="s">
        <v>193</v>
      </c>
      <c r="AU175" s="19" t="s">
        <v>92</v>
      </c>
    </row>
    <row r="176" s="2" customFormat="1" ht="37.8" customHeight="1">
      <c r="A176" s="38"/>
      <c r="B176" s="180"/>
      <c r="C176" s="209" t="s">
        <v>301</v>
      </c>
      <c r="D176" s="209" t="s">
        <v>240</v>
      </c>
      <c r="E176" s="210" t="s">
        <v>5573</v>
      </c>
      <c r="F176" s="211" t="s">
        <v>5574</v>
      </c>
      <c r="G176" s="212" t="s">
        <v>584</v>
      </c>
      <c r="H176" s="213">
        <v>312</v>
      </c>
      <c r="I176" s="214"/>
      <c r="J176" s="215">
        <f>ROUND(I176*H176,2)</f>
        <v>0</v>
      </c>
      <c r="K176" s="211" t="s">
        <v>1</v>
      </c>
      <c r="L176" s="216"/>
      <c r="M176" s="217" t="s">
        <v>1</v>
      </c>
      <c r="N176" s="218" t="s">
        <v>42</v>
      </c>
      <c r="O176" s="77"/>
      <c r="P176" s="190">
        <f>O176*H176</f>
        <v>0</v>
      </c>
      <c r="Q176" s="190">
        <v>6.0000000000000002E-05</v>
      </c>
      <c r="R176" s="190">
        <f>Q176*H176</f>
        <v>0.018720000000000001</v>
      </c>
      <c r="S176" s="190">
        <v>0</v>
      </c>
      <c r="T176" s="191">
        <f>S176*H176</f>
        <v>0</v>
      </c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192" t="s">
        <v>414</v>
      </c>
      <c r="AT176" s="192" t="s">
        <v>240</v>
      </c>
      <c r="AU176" s="192" t="s">
        <v>92</v>
      </c>
      <c r="AY176" s="19" t="s">
        <v>185</v>
      </c>
      <c r="BE176" s="193">
        <f>IF(N176="základní",J176,0)</f>
        <v>0</v>
      </c>
      <c r="BF176" s="193">
        <f>IF(N176="snížená",J176,0)</f>
        <v>0</v>
      </c>
      <c r="BG176" s="193">
        <f>IF(N176="zákl. přenesená",J176,0)</f>
        <v>0</v>
      </c>
      <c r="BH176" s="193">
        <f>IF(N176="sníž. přenesená",J176,0)</f>
        <v>0</v>
      </c>
      <c r="BI176" s="193">
        <f>IF(N176="nulová",J176,0)</f>
        <v>0</v>
      </c>
      <c r="BJ176" s="19" t="s">
        <v>92</v>
      </c>
      <c r="BK176" s="193">
        <f>ROUND(I176*H176,2)</f>
        <v>0</v>
      </c>
      <c r="BL176" s="19" t="s">
        <v>301</v>
      </c>
      <c r="BM176" s="192" t="s">
        <v>5575</v>
      </c>
    </row>
    <row r="177" s="2" customFormat="1">
      <c r="A177" s="38"/>
      <c r="B177" s="39"/>
      <c r="C177" s="38"/>
      <c r="D177" s="194" t="s">
        <v>193</v>
      </c>
      <c r="E177" s="38"/>
      <c r="F177" s="195" t="s">
        <v>5574</v>
      </c>
      <c r="G177" s="38"/>
      <c r="H177" s="38"/>
      <c r="I177" s="196"/>
      <c r="J177" s="38"/>
      <c r="K177" s="38"/>
      <c r="L177" s="39"/>
      <c r="M177" s="197"/>
      <c r="N177" s="198"/>
      <c r="O177" s="77"/>
      <c r="P177" s="77"/>
      <c r="Q177" s="77"/>
      <c r="R177" s="77"/>
      <c r="S177" s="77"/>
      <c r="T177" s="7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T177" s="19" t="s">
        <v>193</v>
      </c>
      <c r="AU177" s="19" t="s">
        <v>92</v>
      </c>
    </row>
    <row r="178" s="13" customFormat="1">
      <c r="A178" s="13"/>
      <c r="B178" s="199"/>
      <c r="C178" s="13"/>
      <c r="D178" s="194" t="s">
        <v>194</v>
      </c>
      <c r="E178" s="200" t="s">
        <v>1</v>
      </c>
      <c r="F178" s="201" t="s">
        <v>5576</v>
      </c>
      <c r="G178" s="13"/>
      <c r="H178" s="202">
        <v>312</v>
      </c>
      <c r="I178" s="203"/>
      <c r="J178" s="13"/>
      <c r="K178" s="13"/>
      <c r="L178" s="199"/>
      <c r="M178" s="204"/>
      <c r="N178" s="205"/>
      <c r="O178" s="205"/>
      <c r="P178" s="205"/>
      <c r="Q178" s="205"/>
      <c r="R178" s="205"/>
      <c r="S178" s="205"/>
      <c r="T178" s="206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00" t="s">
        <v>194</v>
      </c>
      <c r="AU178" s="200" t="s">
        <v>92</v>
      </c>
      <c r="AV178" s="13" t="s">
        <v>92</v>
      </c>
      <c r="AW178" s="13" t="s">
        <v>32</v>
      </c>
      <c r="AX178" s="13" t="s">
        <v>84</v>
      </c>
      <c r="AY178" s="200" t="s">
        <v>185</v>
      </c>
    </row>
    <row r="179" s="2" customFormat="1" ht="24.15" customHeight="1">
      <c r="A179" s="38"/>
      <c r="B179" s="180"/>
      <c r="C179" s="181" t="s">
        <v>306</v>
      </c>
      <c r="D179" s="181" t="s">
        <v>187</v>
      </c>
      <c r="E179" s="182" t="s">
        <v>5577</v>
      </c>
      <c r="F179" s="183" t="s">
        <v>5578</v>
      </c>
      <c r="G179" s="184" t="s">
        <v>383</v>
      </c>
      <c r="H179" s="185">
        <v>1</v>
      </c>
      <c r="I179" s="186"/>
      <c r="J179" s="187">
        <f>ROUND(I179*H179,2)</f>
        <v>0</v>
      </c>
      <c r="K179" s="183" t="s">
        <v>1</v>
      </c>
      <c r="L179" s="39"/>
      <c r="M179" s="188" t="s">
        <v>1</v>
      </c>
      <c r="N179" s="189" t="s">
        <v>42</v>
      </c>
      <c r="O179" s="77"/>
      <c r="P179" s="190">
        <f>O179*H179</f>
        <v>0</v>
      </c>
      <c r="Q179" s="190">
        <v>0</v>
      </c>
      <c r="R179" s="190">
        <f>Q179*H179</f>
        <v>0</v>
      </c>
      <c r="S179" s="190">
        <v>0</v>
      </c>
      <c r="T179" s="191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192" t="s">
        <v>301</v>
      </c>
      <c r="AT179" s="192" t="s">
        <v>187</v>
      </c>
      <c r="AU179" s="192" t="s">
        <v>92</v>
      </c>
      <c r="AY179" s="19" t="s">
        <v>185</v>
      </c>
      <c r="BE179" s="193">
        <f>IF(N179="základní",J179,0)</f>
        <v>0</v>
      </c>
      <c r="BF179" s="193">
        <f>IF(N179="snížená",J179,0)</f>
        <v>0</v>
      </c>
      <c r="BG179" s="193">
        <f>IF(N179="zákl. přenesená",J179,0)</f>
        <v>0</v>
      </c>
      <c r="BH179" s="193">
        <f>IF(N179="sníž. přenesená",J179,0)</f>
        <v>0</v>
      </c>
      <c r="BI179" s="193">
        <f>IF(N179="nulová",J179,0)</f>
        <v>0</v>
      </c>
      <c r="BJ179" s="19" t="s">
        <v>92</v>
      </c>
      <c r="BK179" s="193">
        <f>ROUND(I179*H179,2)</f>
        <v>0</v>
      </c>
      <c r="BL179" s="19" t="s">
        <v>301</v>
      </c>
      <c r="BM179" s="192" t="s">
        <v>5579</v>
      </c>
    </row>
    <row r="180" s="2" customFormat="1">
      <c r="A180" s="38"/>
      <c r="B180" s="39"/>
      <c r="C180" s="38"/>
      <c r="D180" s="194" t="s">
        <v>193</v>
      </c>
      <c r="E180" s="38"/>
      <c r="F180" s="195" t="s">
        <v>5578</v>
      </c>
      <c r="G180" s="38"/>
      <c r="H180" s="38"/>
      <c r="I180" s="196"/>
      <c r="J180" s="38"/>
      <c r="K180" s="38"/>
      <c r="L180" s="39"/>
      <c r="M180" s="197"/>
      <c r="N180" s="198"/>
      <c r="O180" s="77"/>
      <c r="P180" s="77"/>
      <c r="Q180" s="77"/>
      <c r="R180" s="77"/>
      <c r="S180" s="77"/>
      <c r="T180" s="7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T180" s="19" t="s">
        <v>193</v>
      </c>
      <c r="AU180" s="19" t="s">
        <v>92</v>
      </c>
    </row>
    <row r="181" s="2" customFormat="1" ht="16.5" customHeight="1">
      <c r="A181" s="38"/>
      <c r="B181" s="180"/>
      <c r="C181" s="209" t="s">
        <v>313</v>
      </c>
      <c r="D181" s="209" t="s">
        <v>240</v>
      </c>
      <c r="E181" s="210" t="s">
        <v>5580</v>
      </c>
      <c r="F181" s="211" t="s">
        <v>5581</v>
      </c>
      <c r="G181" s="212" t="s">
        <v>383</v>
      </c>
      <c r="H181" s="213">
        <v>1</v>
      </c>
      <c r="I181" s="214"/>
      <c r="J181" s="215">
        <f>ROUND(I181*H181,2)</f>
        <v>0</v>
      </c>
      <c r="K181" s="211" t="s">
        <v>1</v>
      </c>
      <c r="L181" s="216"/>
      <c r="M181" s="217" t="s">
        <v>1</v>
      </c>
      <c r="N181" s="218" t="s">
        <v>42</v>
      </c>
      <c r="O181" s="77"/>
      <c r="P181" s="190">
        <f>O181*H181</f>
        <v>0</v>
      </c>
      <c r="Q181" s="190">
        <v>0.00035</v>
      </c>
      <c r="R181" s="190">
        <f>Q181*H181</f>
        <v>0.00035</v>
      </c>
      <c r="S181" s="190">
        <v>0</v>
      </c>
      <c r="T181" s="191">
        <f>S181*H181</f>
        <v>0</v>
      </c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192" t="s">
        <v>414</v>
      </c>
      <c r="AT181" s="192" t="s">
        <v>240</v>
      </c>
      <c r="AU181" s="192" t="s">
        <v>92</v>
      </c>
      <c r="AY181" s="19" t="s">
        <v>185</v>
      </c>
      <c r="BE181" s="193">
        <f>IF(N181="základní",J181,0)</f>
        <v>0</v>
      </c>
      <c r="BF181" s="193">
        <f>IF(N181="snížená",J181,0)</f>
        <v>0</v>
      </c>
      <c r="BG181" s="193">
        <f>IF(N181="zákl. přenesená",J181,0)</f>
        <v>0</v>
      </c>
      <c r="BH181" s="193">
        <f>IF(N181="sníž. přenesená",J181,0)</f>
        <v>0</v>
      </c>
      <c r="BI181" s="193">
        <f>IF(N181="nulová",J181,0)</f>
        <v>0</v>
      </c>
      <c r="BJ181" s="19" t="s">
        <v>92</v>
      </c>
      <c r="BK181" s="193">
        <f>ROUND(I181*H181,2)</f>
        <v>0</v>
      </c>
      <c r="BL181" s="19" t="s">
        <v>301</v>
      </c>
      <c r="BM181" s="192" t="s">
        <v>5582</v>
      </c>
    </row>
    <row r="182" s="2" customFormat="1">
      <c r="A182" s="38"/>
      <c r="B182" s="39"/>
      <c r="C182" s="38"/>
      <c r="D182" s="194" t="s">
        <v>193</v>
      </c>
      <c r="E182" s="38"/>
      <c r="F182" s="195" t="s">
        <v>5581</v>
      </c>
      <c r="G182" s="38"/>
      <c r="H182" s="38"/>
      <c r="I182" s="196"/>
      <c r="J182" s="38"/>
      <c r="K182" s="38"/>
      <c r="L182" s="39"/>
      <c r="M182" s="197"/>
      <c r="N182" s="198"/>
      <c r="O182" s="77"/>
      <c r="P182" s="77"/>
      <c r="Q182" s="77"/>
      <c r="R182" s="77"/>
      <c r="S182" s="77"/>
      <c r="T182" s="7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T182" s="19" t="s">
        <v>193</v>
      </c>
      <c r="AU182" s="19" t="s">
        <v>92</v>
      </c>
    </row>
    <row r="183" s="2" customFormat="1" ht="24.15" customHeight="1">
      <c r="A183" s="38"/>
      <c r="B183" s="180"/>
      <c r="C183" s="181" t="s">
        <v>321</v>
      </c>
      <c r="D183" s="181" t="s">
        <v>187</v>
      </c>
      <c r="E183" s="182" t="s">
        <v>5583</v>
      </c>
      <c r="F183" s="183" t="s">
        <v>5584</v>
      </c>
      <c r="G183" s="184" t="s">
        <v>383</v>
      </c>
      <c r="H183" s="185">
        <v>1</v>
      </c>
      <c r="I183" s="186"/>
      <c r="J183" s="187">
        <f>ROUND(I183*H183,2)</f>
        <v>0</v>
      </c>
      <c r="K183" s="183" t="s">
        <v>1</v>
      </c>
      <c r="L183" s="39"/>
      <c r="M183" s="188" t="s">
        <v>1</v>
      </c>
      <c r="N183" s="189" t="s">
        <v>42</v>
      </c>
      <c r="O183" s="77"/>
      <c r="P183" s="190">
        <f>O183*H183</f>
        <v>0</v>
      </c>
      <c r="Q183" s="190">
        <v>0</v>
      </c>
      <c r="R183" s="190">
        <f>Q183*H183</f>
        <v>0</v>
      </c>
      <c r="S183" s="190">
        <v>0</v>
      </c>
      <c r="T183" s="191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192" t="s">
        <v>301</v>
      </c>
      <c r="AT183" s="192" t="s">
        <v>187</v>
      </c>
      <c r="AU183" s="192" t="s">
        <v>92</v>
      </c>
      <c r="AY183" s="19" t="s">
        <v>185</v>
      </c>
      <c r="BE183" s="193">
        <f>IF(N183="základní",J183,0)</f>
        <v>0</v>
      </c>
      <c r="BF183" s="193">
        <f>IF(N183="snížená",J183,0)</f>
        <v>0</v>
      </c>
      <c r="BG183" s="193">
        <f>IF(N183="zákl. přenesená",J183,0)</f>
        <v>0</v>
      </c>
      <c r="BH183" s="193">
        <f>IF(N183="sníž. přenesená",J183,0)</f>
        <v>0</v>
      </c>
      <c r="BI183" s="193">
        <f>IF(N183="nulová",J183,0)</f>
        <v>0</v>
      </c>
      <c r="BJ183" s="19" t="s">
        <v>92</v>
      </c>
      <c r="BK183" s="193">
        <f>ROUND(I183*H183,2)</f>
        <v>0</v>
      </c>
      <c r="BL183" s="19" t="s">
        <v>301</v>
      </c>
      <c r="BM183" s="192" t="s">
        <v>5585</v>
      </c>
    </row>
    <row r="184" s="2" customFormat="1">
      <c r="A184" s="38"/>
      <c r="B184" s="39"/>
      <c r="C184" s="38"/>
      <c r="D184" s="194" t="s">
        <v>193</v>
      </c>
      <c r="E184" s="38"/>
      <c r="F184" s="195" t="s">
        <v>5584</v>
      </c>
      <c r="G184" s="38"/>
      <c r="H184" s="38"/>
      <c r="I184" s="196"/>
      <c r="J184" s="38"/>
      <c r="K184" s="38"/>
      <c r="L184" s="39"/>
      <c r="M184" s="197"/>
      <c r="N184" s="198"/>
      <c r="O184" s="77"/>
      <c r="P184" s="77"/>
      <c r="Q184" s="77"/>
      <c r="R184" s="77"/>
      <c r="S184" s="77"/>
      <c r="T184" s="7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T184" s="19" t="s">
        <v>193</v>
      </c>
      <c r="AU184" s="19" t="s">
        <v>92</v>
      </c>
    </row>
    <row r="185" s="2" customFormat="1" ht="24.15" customHeight="1">
      <c r="A185" s="38"/>
      <c r="B185" s="180"/>
      <c r="C185" s="209" t="s">
        <v>336</v>
      </c>
      <c r="D185" s="209" t="s">
        <v>240</v>
      </c>
      <c r="E185" s="210" t="s">
        <v>5586</v>
      </c>
      <c r="F185" s="211" t="s">
        <v>5587</v>
      </c>
      <c r="G185" s="212" t="s">
        <v>383</v>
      </c>
      <c r="H185" s="213">
        <v>1</v>
      </c>
      <c r="I185" s="214"/>
      <c r="J185" s="215">
        <f>ROUND(I185*H185,2)</f>
        <v>0</v>
      </c>
      <c r="K185" s="211" t="s">
        <v>1</v>
      </c>
      <c r="L185" s="216"/>
      <c r="M185" s="217" t="s">
        <v>1</v>
      </c>
      <c r="N185" s="218" t="s">
        <v>42</v>
      </c>
      <c r="O185" s="77"/>
      <c r="P185" s="190">
        <f>O185*H185</f>
        <v>0</v>
      </c>
      <c r="Q185" s="190">
        <v>0.0015</v>
      </c>
      <c r="R185" s="190">
        <f>Q185*H185</f>
        <v>0.0015</v>
      </c>
      <c r="S185" s="190">
        <v>0</v>
      </c>
      <c r="T185" s="191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192" t="s">
        <v>414</v>
      </c>
      <c r="AT185" s="192" t="s">
        <v>240</v>
      </c>
      <c r="AU185" s="192" t="s">
        <v>92</v>
      </c>
      <c r="AY185" s="19" t="s">
        <v>185</v>
      </c>
      <c r="BE185" s="193">
        <f>IF(N185="základní",J185,0)</f>
        <v>0</v>
      </c>
      <c r="BF185" s="193">
        <f>IF(N185="snížená",J185,0)</f>
        <v>0</v>
      </c>
      <c r="BG185" s="193">
        <f>IF(N185="zákl. přenesená",J185,0)</f>
        <v>0</v>
      </c>
      <c r="BH185" s="193">
        <f>IF(N185="sníž. přenesená",J185,0)</f>
        <v>0</v>
      </c>
      <c r="BI185" s="193">
        <f>IF(N185="nulová",J185,0)</f>
        <v>0</v>
      </c>
      <c r="BJ185" s="19" t="s">
        <v>92</v>
      </c>
      <c r="BK185" s="193">
        <f>ROUND(I185*H185,2)</f>
        <v>0</v>
      </c>
      <c r="BL185" s="19" t="s">
        <v>301</v>
      </c>
      <c r="BM185" s="192" t="s">
        <v>5588</v>
      </c>
    </row>
    <row r="186" s="2" customFormat="1">
      <c r="A186" s="38"/>
      <c r="B186" s="39"/>
      <c r="C186" s="38"/>
      <c r="D186" s="194" t="s">
        <v>193</v>
      </c>
      <c r="E186" s="38"/>
      <c r="F186" s="195" t="s">
        <v>5587</v>
      </c>
      <c r="G186" s="38"/>
      <c r="H186" s="38"/>
      <c r="I186" s="196"/>
      <c r="J186" s="38"/>
      <c r="K186" s="38"/>
      <c r="L186" s="39"/>
      <c r="M186" s="197"/>
      <c r="N186" s="198"/>
      <c r="O186" s="77"/>
      <c r="P186" s="77"/>
      <c r="Q186" s="77"/>
      <c r="R186" s="77"/>
      <c r="S186" s="77"/>
      <c r="T186" s="7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T186" s="19" t="s">
        <v>193</v>
      </c>
      <c r="AU186" s="19" t="s">
        <v>92</v>
      </c>
    </row>
    <row r="187" s="2" customFormat="1" ht="21.75" customHeight="1">
      <c r="A187" s="38"/>
      <c r="B187" s="180"/>
      <c r="C187" s="181" t="s">
        <v>7</v>
      </c>
      <c r="D187" s="181" t="s">
        <v>187</v>
      </c>
      <c r="E187" s="182" t="s">
        <v>5589</v>
      </c>
      <c r="F187" s="183" t="s">
        <v>5590</v>
      </c>
      <c r="G187" s="184" t="s">
        <v>383</v>
      </c>
      <c r="H187" s="185">
        <v>2</v>
      </c>
      <c r="I187" s="186"/>
      <c r="J187" s="187">
        <f>ROUND(I187*H187,2)</f>
        <v>0</v>
      </c>
      <c r="K187" s="183" t="s">
        <v>1</v>
      </c>
      <c r="L187" s="39"/>
      <c r="M187" s="188" t="s">
        <v>1</v>
      </c>
      <c r="N187" s="189" t="s">
        <v>42</v>
      </c>
      <c r="O187" s="77"/>
      <c r="P187" s="190">
        <f>O187*H187</f>
        <v>0</v>
      </c>
      <c r="Q187" s="190">
        <v>0</v>
      </c>
      <c r="R187" s="190">
        <f>Q187*H187</f>
        <v>0</v>
      </c>
      <c r="S187" s="190">
        <v>0</v>
      </c>
      <c r="T187" s="191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192" t="s">
        <v>301</v>
      </c>
      <c r="AT187" s="192" t="s">
        <v>187</v>
      </c>
      <c r="AU187" s="192" t="s">
        <v>92</v>
      </c>
      <c r="AY187" s="19" t="s">
        <v>185</v>
      </c>
      <c r="BE187" s="193">
        <f>IF(N187="základní",J187,0)</f>
        <v>0</v>
      </c>
      <c r="BF187" s="193">
        <f>IF(N187="snížená",J187,0)</f>
        <v>0</v>
      </c>
      <c r="BG187" s="193">
        <f>IF(N187="zákl. přenesená",J187,0)</f>
        <v>0</v>
      </c>
      <c r="BH187" s="193">
        <f>IF(N187="sníž. přenesená",J187,0)</f>
        <v>0</v>
      </c>
      <c r="BI187" s="193">
        <f>IF(N187="nulová",J187,0)</f>
        <v>0</v>
      </c>
      <c r="BJ187" s="19" t="s">
        <v>92</v>
      </c>
      <c r="BK187" s="193">
        <f>ROUND(I187*H187,2)</f>
        <v>0</v>
      </c>
      <c r="BL187" s="19" t="s">
        <v>301</v>
      </c>
      <c r="BM187" s="192" t="s">
        <v>5591</v>
      </c>
    </row>
    <row r="188" s="2" customFormat="1">
      <c r="A188" s="38"/>
      <c r="B188" s="39"/>
      <c r="C188" s="38"/>
      <c r="D188" s="194" t="s">
        <v>193</v>
      </c>
      <c r="E188" s="38"/>
      <c r="F188" s="195" t="s">
        <v>5590</v>
      </c>
      <c r="G188" s="38"/>
      <c r="H188" s="38"/>
      <c r="I188" s="196"/>
      <c r="J188" s="38"/>
      <c r="K188" s="38"/>
      <c r="L188" s="39"/>
      <c r="M188" s="197"/>
      <c r="N188" s="198"/>
      <c r="O188" s="77"/>
      <c r="P188" s="77"/>
      <c r="Q188" s="77"/>
      <c r="R188" s="77"/>
      <c r="S188" s="77"/>
      <c r="T188" s="7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9" t="s">
        <v>193</v>
      </c>
      <c r="AU188" s="19" t="s">
        <v>92</v>
      </c>
    </row>
    <row r="189" s="2" customFormat="1" ht="24.15" customHeight="1">
      <c r="A189" s="38"/>
      <c r="B189" s="180"/>
      <c r="C189" s="209" t="s">
        <v>350</v>
      </c>
      <c r="D189" s="209" t="s">
        <v>240</v>
      </c>
      <c r="E189" s="210" t="s">
        <v>5592</v>
      </c>
      <c r="F189" s="211" t="s">
        <v>5593</v>
      </c>
      <c r="G189" s="212" t="s">
        <v>383</v>
      </c>
      <c r="H189" s="213">
        <v>2</v>
      </c>
      <c r="I189" s="214"/>
      <c r="J189" s="215">
        <f>ROUND(I189*H189,2)</f>
        <v>0</v>
      </c>
      <c r="K189" s="211" t="s">
        <v>1</v>
      </c>
      <c r="L189" s="216"/>
      <c r="M189" s="217" t="s">
        <v>1</v>
      </c>
      <c r="N189" s="218" t="s">
        <v>42</v>
      </c>
      <c r="O189" s="77"/>
      <c r="P189" s="190">
        <f>O189*H189</f>
        <v>0</v>
      </c>
      <c r="Q189" s="190">
        <v>0.00050000000000000001</v>
      </c>
      <c r="R189" s="190">
        <f>Q189*H189</f>
        <v>0.001</v>
      </c>
      <c r="S189" s="190">
        <v>0</v>
      </c>
      <c r="T189" s="191">
        <f>S189*H189</f>
        <v>0</v>
      </c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192" t="s">
        <v>414</v>
      </c>
      <c r="AT189" s="192" t="s">
        <v>240</v>
      </c>
      <c r="AU189" s="192" t="s">
        <v>92</v>
      </c>
      <c r="AY189" s="19" t="s">
        <v>185</v>
      </c>
      <c r="BE189" s="193">
        <f>IF(N189="základní",J189,0)</f>
        <v>0</v>
      </c>
      <c r="BF189" s="193">
        <f>IF(N189="snížená",J189,0)</f>
        <v>0</v>
      </c>
      <c r="BG189" s="193">
        <f>IF(N189="zákl. přenesená",J189,0)</f>
        <v>0</v>
      </c>
      <c r="BH189" s="193">
        <f>IF(N189="sníž. přenesená",J189,0)</f>
        <v>0</v>
      </c>
      <c r="BI189" s="193">
        <f>IF(N189="nulová",J189,0)</f>
        <v>0</v>
      </c>
      <c r="BJ189" s="19" t="s">
        <v>92</v>
      </c>
      <c r="BK189" s="193">
        <f>ROUND(I189*H189,2)</f>
        <v>0</v>
      </c>
      <c r="BL189" s="19" t="s">
        <v>301</v>
      </c>
      <c r="BM189" s="192" t="s">
        <v>5594</v>
      </c>
    </row>
    <row r="190" s="2" customFormat="1">
      <c r="A190" s="38"/>
      <c r="B190" s="39"/>
      <c r="C190" s="38"/>
      <c r="D190" s="194" t="s">
        <v>193</v>
      </c>
      <c r="E190" s="38"/>
      <c r="F190" s="195" t="s">
        <v>5593</v>
      </c>
      <c r="G190" s="38"/>
      <c r="H190" s="38"/>
      <c r="I190" s="196"/>
      <c r="J190" s="38"/>
      <c r="K190" s="38"/>
      <c r="L190" s="39"/>
      <c r="M190" s="197"/>
      <c r="N190" s="198"/>
      <c r="O190" s="77"/>
      <c r="P190" s="77"/>
      <c r="Q190" s="77"/>
      <c r="R190" s="77"/>
      <c r="S190" s="77"/>
      <c r="T190" s="7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T190" s="19" t="s">
        <v>193</v>
      </c>
      <c r="AU190" s="19" t="s">
        <v>92</v>
      </c>
    </row>
    <row r="191" s="2" customFormat="1" ht="24.15" customHeight="1">
      <c r="A191" s="38"/>
      <c r="B191" s="180"/>
      <c r="C191" s="181" t="s">
        <v>356</v>
      </c>
      <c r="D191" s="181" t="s">
        <v>187</v>
      </c>
      <c r="E191" s="182" t="s">
        <v>5595</v>
      </c>
      <c r="F191" s="183" t="s">
        <v>5596</v>
      </c>
      <c r="G191" s="184" t="s">
        <v>383</v>
      </c>
      <c r="H191" s="185">
        <v>2</v>
      </c>
      <c r="I191" s="186"/>
      <c r="J191" s="187">
        <f>ROUND(I191*H191,2)</f>
        <v>0</v>
      </c>
      <c r="K191" s="183" t="s">
        <v>1</v>
      </c>
      <c r="L191" s="39"/>
      <c r="M191" s="188" t="s">
        <v>1</v>
      </c>
      <c r="N191" s="189" t="s">
        <v>42</v>
      </c>
      <c r="O191" s="77"/>
      <c r="P191" s="190">
        <f>O191*H191</f>
        <v>0</v>
      </c>
      <c r="Q191" s="190">
        <v>0</v>
      </c>
      <c r="R191" s="190">
        <f>Q191*H191</f>
        <v>0</v>
      </c>
      <c r="S191" s="190">
        <v>0</v>
      </c>
      <c r="T191" s="191">
        <f>S191*H191</f>
        <v>0</v>
      </c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R191" s="192" t="s">
        <v>301</v>
      </c>
      <c r="AT191" s="192" t="s">
        <v>187</v>
      </c>
      <c r="AU191" s="192" t="s">
        <v>92</v>
      </c>
      <c r="AY191" s="19" t="s">
        <v>185</v>
      </c>
      <c r="BE191" s="193">
        <f>IF(N191="základní",J191,0)</f>
        <v>0</v>
      </c>
      <c r="BF191" s="193">
        <f>IF(N191="snížená",J191,0)</f>
        <v>0</v>
      </c>
      <c r="BG191" s="193">
        <f>IF(N191="zákl. přenesená",J191,0)</f>
        <v>0</v>
      </c>
      <c r="BH191" s="193">
        <f>IF(N191="sníž. přenesená",J191,0)</f>
        <v>0</v>
      </c>
      <c r="BI191" s="193">
        <f>IF(N191="nulová",J191,0)</f>
        <v>0</v>
      </c>
      <c r="BJ191" s="19" t="s">
        <v>92</v>
      </c>
      <c r="BK191" s="193">
        <f>ROUND(I191*H191,2)</f>
        <v>0</v>
      </c>
      <c r="BL191" s="19" t="s">
        <v>301</v>
      </c>
      <c r="BM191" s="192" t="s">
        <v>5597</v>
      </c>
    </row>
    <row r="192" s="2" customFormat="1">
      <c r="A192" s="38"/>
      <c r="B192" s="39"/>
      <c r="C192" s="38"/>
      <c r="D192" s="194" t="s">
        <v>193</v>
      </c>
      <c r="E192" s="38"/>
      <c r="F192" s="195" t="s">
        <v>5596</v>
      </c>
      <c r="G192" s="38"/>
      <c r="H192" s="38"/>
      <c r="I192" s="196"/>
      <c r="J192" s="38"/>
      <c r="K192" s="38"/>
      <c r="L192" s="39"/>
      <c r="M192" s="197"/>
      <c r="N192" s="198"/>
      <c r="O192" s="77"/>
      <c r="P192" s="77"/>
      <c r="Q192" s="77"/>
      <c r="R192" s="77"/>
      <c r="S192" s="77"/>
      <c r="T192" s="7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T192" s="19" t="s">
        <v>193</v>
      </c>
      <c r="AU192" s="19" t="s">
        <v>92</v>
      </c>
    </row>
    <row r="193" s="2" customFormat="1" ht="24.15" customHeight="1">
      <c r="A193" s="38"/>
      <c r="B193" s="180"/>
      <c r="C193" s="209" t="s">
        <v>361</v>
      </c>
      <c r="D193" s="209" t="s">
        <v>240</v>
      </c>
      <c r="E193" s="210" t="s">
        <v>5598</v>
      </c>
      <c r="F193" s="211" t="s">
        <v>5599</v>
      </c>
      <c r="G193" s="212" t="s">
        <v>383</v>
      </c>
      <c r="H193" s="213">
        <v>2</v>
      </c>
      <c r="I193" s="214"/>
      <c r="J193" s="215">
        <f>ROUND(I193*H193,2)</f>
        <v>0</v>
      </c>
      <c r="K193" s="211" t="s">
        <v>1</v>
      </c>
      <c r="L193" s="216"/>
      <c r="M193" s="217" t="s">
        <v>1</v>
      </c>
      <c r="N193" s="218" t="s">
        <v>42</v>
      </c>
      <c r="O193" s="77"/>
      <c r="P193" s="190">
        <f>O193*H193</f>
        <v>0</v>
      </c>
      <c r="Q193" s="190">
        <v>0.00022000000000000001</v>
      </c>
      <c r="R193" s="190">
        <f>Q193*H193</f>
        <v>0.00044000000000000002</v>
      </c>
      <c r="S193" s="190">
        <v>0</v>
      </c>
      <c r="T193" s="191">
        <f>S193*H193</f>
        <v>0</v>
      </c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192" t="s">
        <v>414</v>
      </c>
      <c r="AT193" s="192" t="s">
        <v>240</v>
      </c>
      <c r="AU193" s="192" t="s">
        <v>92</v>
      </c>
      <c r="AY193" s="19" t="s">
        <v>185</v>
      </c>
      <c r="BE193" s="193">
        <f>IF(N193="základní",J193,0)</f>
        <v>0</v>
      </c>
      <c r="BF193" s="193">
        <f>IF(N193="snížená",J193,0)</f>
        <v>0</v>
      </c>
      <c r="BG193" s="193">
        <f>IF(N193="zákl. přenesená",J193,0)</f>
        <v>0</v>
      </c>
      <c r="BH193" s="193">
        <f>IF(N193="sníž. přenesená",J193,0)</f>
        <v>0</v>
      </c>
      <c r="BI193" s="193">
        <f>IF(N193="nulová",J193,0)</f>
        <v>0</v>
      </c>
      <c r="BJ193" s="19" t="s">
        <v>92</v>
      </c>
      <c r="BK193" s="193">
        <f>ROUND(I193*H193,2)</f>
        <v>0</v>
      </c>
      <c r="BL193" s="19" t="s">
        <v>301</v>
      </c>
      <c r="BM193" s="192" t="s">
        <v>5600</v>
      </c>
    </row>
    <row r="194" s="2" customFormat="1">
      <c r="A194" s="38"/>
      <c r="B194" s="39"/>
      <c r="C194" s="38"/>
      <c r="D194" s="194" t="s">
        <v>193</v>
      </c>
      <c r="E194" s="38"/>
      <c r="F194" s="195" t="s">
        <v>5599</v>
      </c>
      <c r="G194" s="38"/>
      <c r="H194" s="38"/>
      <c r="I194" s="196"/>
      <c r="J194" s="38"/>
      <c r="K194" s="38"/>
      <c r="L194" s="39"/>
      <c r="M194" s="197"/>
      <c r="N194" s="198"/>
      <c r="O194" s="77"/>
      <c r="P194" s="77"/>
      <c r="Q194" s="77"/>
      <c r="R194" s="77"/>
      <c r="S194" s="77"/>
      <c r="T194" s="7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T194" s="19" t="s">
        <v>193</v>
      </c>
      <c r="AU194" s="19" t="s">
        <v>92</v>
      </c>
    </row>
    <row r="195" s="2" customFormat="1" ht="21.75" customHeight="1">
      <c r="A195" s="38"/>
      <c r="B195" s="180"/>
      <c r="C195" s="181" t="s">
        <v>368</v>
      </c>
      <c r="D195" s="181" t="s">
        <v>187</v>
      </c>
      <c r="E195" s="182" t="s">
        <v>5601</v>
      </c>
      <c r="F195" s="183" t="s">
        <v>5602</v>
      </c>
      <c r="G195" s="184" t="s">
        <v>383</v>
      </c>
      <c r="H195" s="185">
        <v>16</v>
      </c>
      <c r="I195" s="186"/>
      <c r="J195" s="187">
        <f>ROUND(I195*H195,2)</f>
        <v>0</v>
      </c>
      <c r="K195" s="183" t="s">
        <v>1</v>
      </c>
      <c r="L195" s="39"/>
      <c r="M195" s="188" t="s">
        <v>1</v>
      </c>
      <c r="N195" s="189" t="s">
        <v>42</v>
      </c>
      <c r="O195" s="77"/>
      <c r="P195" s="190">
        <f>O195*H195</f>
        <v>0</v>
      </c>
      <c r="Q195" s="190">
        <v>0</v>
      </c>
      <c r="R195" s="190">
        <f>Q195*H195</f>
        <v>0</v>
      </c>
      <c r="S195" s="190">
        <v>0</v>
      </c>
      <c r="T195" s="191">
        <f>S195*H195</f>
        <v>0</v>
      </c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192" t="s">
        <v>301</v>
      </c>
      <c r="AT195" s="192" t="s">
        <v>187</v>
      </c>
      <c r="AU195" s="192" t="s">
        <v>92</v>
      </c>
      <c r="AY195" s="19" t="s">
        <v>185</v>
      </c>
      <c r="BE195" s="193">
        <f>IF(N195="základní",J195,0)</f>
        <v>0</v>
      </c>
      <c r="BF195" s="193">
        <f>IF(N195="snížená",J195,0)</f>
        <v>0</v>
      </c>
      <c r="BG195" s="193">
        <f>IF(N195="zákl. přenesená",J195,0)</f>
        <v>0</v>
      </c>
      <c r="BH195" s="193">
        <f>IF(N195="sníž. přenesená",J195,0)</f>
        <v>0</v>
      </c>
      <c r="BI195" s="193">
        <f>IF(N195="nulová",J195,0)</f>
        <v>0</v>
      </c>
      <c r="BJ195" s="19" t="s">
        <v>92</v>
      </c>
      <c r="BK195" s="193">
        <f>ROUND(I195*H195,2)</f>
        <v>0</v>
      </c>
      <c r="BL195" s="19" t="s">
        <v>301</v>
      </c>
      <c r="BM195" s="192" t="s">
        <v>5603</v>
      </c>
    </row>
    <row r="196" s="2" customFormat="1">
      <c r="A196" s="38"/>
      <c r="B196" s="39"/>
      <c r="C196" s="38"/>
      <c r="D196" s="194" t="s">
        <v>193</v>
      </c>
      <c r="E196" s="38"/>
      <c r="F196" s="195" t="s">
        <v>5602</v>
      </c>
      <c r="G196" s="38"/>
      <c r="H196" s="38"/>
      <c r="I196" s="196"/>
      <c r="J196" s="38"/>
      <c r="K196" s="38"/>
      <c r="L196" s="39"/>
      <c r="M196" s="197"/>
      <c r="N196" s="198"/>
      <c r="O196" s="77"/>
      <c r="P196" s="77"/>
      <c r="Q196" s="77"/>
      <c r="R196" s="77"/>
      <c r="S196" s="77"/>
      <c r="T196" s="7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T196" s="19" t="s">
        <v>193</v>
      </c>
      <c r="AU196" s="19" t="s">
        <v>92</v>
      </c>
    </row>
    <row r="197" s="2" customFormat="1" ht="16.5" customHeight="1">
      <c r="A197" s="38"/>
      <c r="B197" s="180"/>
      <c r="C197" s="209" t="s">
        <v>375</v>
      </c>
      <c r="D197" s="209" t="s">
        <v>240</v>
      </c>
      <c r="E197" s="210" t="s">
        <v>5604</v>
      </c>
      <c r="F197" s="211" t="s">
        <v>5605</v>
      </c>
      <c r="G197" s="212" t="s">
        <v>383</v>
      </c>
      <c r="H197" s="213">
        <v>16</v>
      </c>
      <c r="I197" s="214"/>
      <c r="J197" s="215">
        <f>ROUND(I197*H197,2)</f>
        <v>0</v>
      </c>
      <c r="K197" s="211" t="s">
        <v>1</v>
      </c>
      <c r="L197" s="216"/>
      <c r="M197" s="217" t="s">
        <v>1</v>
      </c>
      <c r="N197" s="218" t="s">
        <v>42</v>
      </c>
      <c r="O197" s="77"/>
      <c r="P197" s="190">
        <f>O197*H197</f>
        <v>0</v>
      </c>
      <c r="Q197" s="190">
        <v>0.00040000000000000002</v>
      </c>
      <c r="R197" s="190">
        <f>Q197*H197</f>
        <v>0.0064000000000000003</v>
      </c>
      <c r="S197" s="190">
        <v>0</v>
      </c>
      <c r="T197" s="191">
        <f>S197*H197</f>
        <v>0</v>
      </c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192" t="s">
        <v>414</v>
      </c>
      <c r="AT197" s="192" t="s">
        <v>240</v>
      </c>
      <c r="AU197" s="192" t="s">
        <v>92</v>
      </c>
      <c r="AY197" s="19" t="s">
        <v>185</v>
      </c>
      <c r="BE197" s="193">
        <f>IF(N197="základní",J197,0)</f>
        <v>0</v>
      </c>
      <c r="BF197" s="193">
        <f>IF(N197="snížená",J197,0)</f>
        <v>0</v>
      </c>
      <c r="BG197" s="193">
        <f>IF(N197="zákl. přenesená",J197,0)</f>
        <v>0</v>
      </c>
      <c r="BH197" s="193">
        <f>IF(N197="sníž. přenesená",J197,0)</f>
        <v>0</v>
      </c>
      <c r="BI197" s="193">
        <f>IF(N197="nulová",J197,0)</f>
        <v>0</v>
      </c>
      <c r="BJ197" s="19" t="s">
        <v>92</v>
      </c>
      <c r="BK197" s="193">
        <f>ROUND(I197*H197,2)</f>
        <v>0</v>
      </c>
      <c r="BL197" s="19" t="s">
        <v>301</v>
      </c>
      <c r="BM197" s="192" t="s">
        <v>5606</v>
      </c>
    </row>
    <row r="198" s="2" customFormat="1">
      <c r="A198" s="38"/>
      <c r="B198" s="39"/>
      <c r="C198" s="38"/>
      <c r="D198" s="194" t="s">
        <v>193</v>
      </c>
      <c r="E198" s="38"/>
      <c r="F198" s="195" t="s">
        <v>5605</v>
      </c>
      <c r="G198" s="38"/>
      <c r="H198" s="38"/>
      <c r="I198" s="196"/>
      <c r="J198" s="38"/>
      <c r="K198" s="38"/>
      <c r="L198" s="39"/>
      <c r="M198" s="197"/>
      <c r="N198" s="198"/>
      <c r="O198" s="77"/>
      <c r="P198" s="77"/>
      <c r="Q198" s="77"/>
      <c r="R198" s="77"/>
      <c r="S198" s="77"/>
      <c r="T198" s="7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T198" s="19" t="s">
        <v>193</v>
      </c>
      <c r="AU198" s="19" t="s">
        <v>92</v>
      </c>
    </row>
    <row r="199" s="2" customFormat="1" ht="16.5" customHeight="1">
      <c r="A199" s="38"/>
      <c r="B199" s="180"/>
      <c r="C199" s="181" t="s">
        <v>380</v>
      </c>
      <c r="D199" s="181" t="s">
        <v>187</v>
      </c>
      <c r="E199" s="182" t="s">
        <v>5607</v>
      </c>
      <c r="F199" s="183" t="s">
        <v>5608</v>
      </c>
      <c r="G199" s="184" t="s">
        <v>383</v>
      </c>
      <c r="H199" s="185">
        <v>1</v>
      </c>
      <c r="I199" s="186"/>
      <c r="J199" s="187">
        <f>ROUND(I199*H199,2)</f>
        <v>0</v>
      </c>
      <c r="K199" s="183" t="s">
        <v>1</v>
      </c>
      <c r="L199" s="39"/>
      <c r="M199" s="188" t="s">
        <v>1</v>
      </c>
      <c r="N199" s="189" t="s">
        <v>42</v>
      </c>
      <c r="O199" s="77"/>
      <c r="P199" s="190">
        <f>O199*H199</f>
        <v>0</v>
      </c>
      <c r="Q199" s="190">
        <v>0</v>
      </c>
      <c r="R199" s="190">
        <f>Q199*H199</f>
        <v>0</v>
      </c>
      <c r="S199" s="190">
        <v>0</v>
      </c>
      <c r="T199" s="191">
        <f>S199*H199</f>
        <v>0</v>
      </c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192" t="s">
        <v>301</v>
      </c>
      <c r="AT199" s="192" t="s">
        <v>187</v>
      </c>
      <c r="AU199" s="192" t="s">
        <v>92</v>
      </c>
      <c r="AY199" s="19" t="s">
        <v>185</v>
      </c>
      <c r="BE199" s="193">
        <f>IF(N199="základní",J199,0)</f>
        <v>0</v>
      </c>
      <c r="BF199" s="193">
        <f>IF(N199="snížená",J199,0)</f>
        <v>0</v>
      </c>
      <c r="BG199" s="193">
        <f>IF(N199="zákl. přenesená",J199,0)</f>
        <v>0</v>
      </c>
      <c r="BH199" s="193">
        <f>IF(N199="sníž. přenesená",J199,0)</f>
        <v>0</v>
      </c>
      <c r="BI199" s="193">
        <f>IF(N199="nulová",J199,0)</f>
        <v>0</v>
      </c>
      <c r="BJ199" s="19" t="s">
        <v>92</v>
      </c>
      <c r="BK199" s="193">
        <f>ROUND(I199*H199,2)</f>
        <v>0</v>
      </c>
      <c r="BL199" s="19" t="s">
        <v>301</v>
      </c>
      <c r="BM199" s="192" t="s">
        <v>5609</v>
      </c>
    </row>
    <row r="200" s="2" customFormat="1">
      <c r="A200" s="38"/>
      <c r="B200" s="39"/>
      <c r="C200" s="38"/>
      <c r="D200" s="194" t="s">
        <v>193</v>
      </c>
      <c r="E200" s="38"/>
      <c r="F200" s="195" t="s">
        <v>5608</v>
      </c>
      <c r="G200" s="38"/>
      <c r="H200" s="38"/>
      <c r="I200" s="196"/>
      <c r="J200" s="38"/>
      <c r="K200" s="38"/>
      <c r="L200" s="39"/>
      <c r="M200" s="197"/>
      <c r="N200" s="198"/>
      <c r="O200" s="77"/>
      <c r="P200" s="77"/>
      <c r="Q200" s="77"/>
      <c r="R200" s="77"/>
      <c r="S200" s="77"/>
      <c r="T200" s="7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T200" s="19" t="s">
        <v>193</v>
      </c>
      <c r="AU200" s="19" t="s">
        <v>92</v>
      </c>
    </row>
    <row r="201" s="2" customFormat="1" ht="16.5" customHeight="1">
      <c r="A201" s="38"/>
      <c r="B201" s="180"/>
      <c r="C201" s="209" t="s">
        <v>387</v>
      </c>
      <c r="D201" s="209" t="s">
        <v>240</v>
      </c>
      <c r="E201" s="210" t="s">
        <v>4567</v>
      </c>
      <c r="F201" s="211" t="s">
        <v>5610</v>
      </c>
      <c r="G201" s="212" t="s">
        <v>383</v>
      </c>
      <c r="H201" s="213">
        <v>1</v>
      </c>
      <c r="I201" s="214"/>
      <c r="J201" s="215">
        <f>ROUND(I201*H201,2)</f>
        <v>0</v>
      </c>
      <c r="K201" s="211" t="s">
        <v>1</v>
      </c>
      <c r="L201" s="216"/>
      <c r="M201" s="217" t="s">
        <v>1</v>
      </c>
      <c r="N201" s="218" t="s">
        <v>42</v>
      </c>
      <c r="O201" s="77"/>
      <c r="P201" s="190">
        <f>O201*H201</f>
        <v>0</v>
      </c>
      <c r="Q201" s="190">
        <v>0</v>
      </c>
      <c r="R201" s="190">
        <f>Q201*H201</f>
        <v>0</v>
      </c>
      <c r="S201" s="190">
        <v>0</v>
      </c>
      <c r="T201" s="191">
        <f>S201*H201</f>
        <v>0</v>
      </c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192" t="s">
        <v>414</v>
      </c>
      <c r="AT201" s="192" t="s">
        <v>240</v>
      </c>
      <c r="AU201" s="192" t="s">
        <v>92</v>
      </c>
      <c r="AY201" s="19" t="s">
        <v>185</v>
      </c>
      <c r="BE201" s="193">
        <f>IF(N201="základní",J201,0)</f>
        <v>0</v>
      </c>
      <c r="BF201" s="193">
        <f>IF(N201="snížená",J201,0)</f>
        <v>0</v>
      </c>
      <c r="BG201" s="193">
        <f>IF(N201="zákl. přenesená",J201,0)</f>
        <v>0</v>
      </c>
      <c r="BH201" s="193">
        <f>IF(N201="sníž. přenesená",J201,0)</f>
        <v>0</v>
      </c>
      <c r="BI201" s="193">
        <f>IF(N201="nulová",J201,0)</f>
        <v>0</v>
      </c>
      <c r="BJ201" s="19" t="s">
        <v>92</v>
      </c>
      <c r="BK201" s="193">
        <f>ROUND(I201*H201,2)</f>
        <v>0</v>
      </c>
      <c r="BL201" s="19" t="s">
        <v>301</v>
      </c>
      <c r="BM201" s="192" t="s">
        <v>5611</v>
      </c>
    </row>
    <row r="202" s="2" customFormat="1">
      <c r="A202" s="38"/>
      <c r="B202" s="39"/>
      <c r="C202" s="38"/>
      <c r="D202" s="194" t="s">
        <v>193</v>
      </c>
      <c r="E202" s="38"/>
      <c r="F202" s="195" t="s">
        <v>5610</v>
      </c>
      <c r="G202" s="38"/>
      <c r="H202" s="38"/>
      <c r="I202" s="196"/>
      <c r="J202" s="38"/>
      <c r="K202" s="38"/>
      <c r="L202" s="39"/>
      <c r="M202" s="197"/>
      <c r="N202" s="198"/>
      <c r="O202" s="77"/>
      <c r="P202" s="77"/>
      <c r="Q202" s="77"/>
      <c r="R202" s="77"/>
      <c r="S202" s="77"/>
      <c r="T202" s="7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T202" s="19" t="s">
        <v>193</v>
      </c>
      <c r="AU202" s="19" t="s">
        <v>92</v>
      </c>
    </row>
    <row r="203" s="2" customFormat="1" ht="16.5" customHeight="1">
      <c r="A203" s="38"/>
      <c r="B203" s="180"/>
      <c r="C203" s="181" t="s">
        <v>394</v>
      </c>
      <c r="D203" s="181" t="s">
        <v>187</v>
      </c>
      <c r="E203" s="182" t="s">
        <v>5612</v>
      </c>
      <c r="F203" s="183" t="s">
        <v>5613</v>
      </c>
      <c r="G203" s="184" t="s">
        <v>383</v>
      </c>
      <c r="H203" s="185">
        <v>1</v>
      </c>
      <c r="I203" s="186"/>
      <c r="J203" s="187">
        <f>ROUND(I203*H203,2)</f>
        <v>0</v>
      </c>
      <c r="K203" s="183" t="s">
        <v>1</v>
      </c>
      <c r="L203" s="39"/>
      <c r="M203" s="188" t="s">
        <v>1</v>
      </c>
      <c r="N203" s="189" t="s">
        <v>42</v>
      </c>
      <c r="O203" s="77"/>
      <c r="P203" s="190">
        <f>O203*H203</f>
        <v>0</v>
      </c>
      <c r="Q203" s="190">
        <v>0</v>
      </c>
      <c r="R203" s="190">
        <f>Q203*H203</f>
        <v>0</v>
      </c>
      <c r="S203" s="190">
        <v>0</v>
      </c>
      <c r="T203" s="191">
        <f>S203*H203</f>
        <v>0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192" t="s">
        <v>301</v>
      </c>
      <c r="AT203" s="192" t="s">
        <v>187</v>
      </c>
      <c r="AU203" s="192" t="s">
        <v>92</v>
      </c>
      <c r="AY203" s="19" t="s">
        <v>185</v>
      </c>
      <c r="BE203" s="193">
        <f>IF(N203="základní",J203,0)</f>
        <v>0</v>
      </c>
      <c r="BF203" s="193">
        <f>IF(N203="snížená",J203,0)</f>
        <v>0</v>
      </c>
      <c r="BG203" s="193">
        <f>IF(N203="zákl. přenesená",J203,0)</f>
        <v>0</v>
      </c>
      <c r="BH203" s="193">
        <f>IF(N203="sníž. přenesená",J203,0)</f>
        <v>0</v>
      </c>
      <c r="BI203" s="193">
        <f>IF(N203="nulová",J203,0)</f>
        <v>0</v>
      </c>
      <c r="BJ203" s="19" t="s">
        <v>92</v>
      </c>
      <c r="BK203" s="193">
        <f>ROUND(I203*H203,2)</f>
        <v>0</v>
      </c>
      <c r="BL203" s="19" t="s">
        <v>301</v>
      </c>
      <c r="BM203" s="192" t="s">
        <v>5614</v>
      </c>
    </row>
    <row r="204" s="2" customFormat="1">
      <c r="A204" s="38"/>
      <c r="B204" s="39"/>
      <c r="C204" s="38"/>
      <c r="D204" s="194" t="s">
        <v>193</v>
      </c>
      <c r="E204" s="38"/>
      <c r="F204" s="195" t="s">
        <v>5613</v>
      </c>
      <c r="G204" s="38"/>
      <c r="H204" s="38"/>
      <c r="I204" s="196"/>
      <c r="J204" s="38"/>
      <c r="K204" s="38"/>
      <c r="L204" s="39"/>
      <c r="M204" s="197"/>
      <c r="N204" s="198"/>
      <c r="O204" s="77"/>
      <c r="P204" s="77"/>
      <c r="Q204" s="77"/>
      <c r="R204" s="77"/>
      <c r="S204" s="77"/>
      <c r="T204" s="7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T204" s="19" t="s">
        <v>193</v>
      </c>
      <c r="AU204" s="19" t="s">
        <v>92</v>
      </c>
    </row>
    <row r="205" s="2" customFormat="1" ht="24.15" customHeight="1">
      <c r="A205" s="38"/>
      <c r="B205" s="180"/>
      <c r="C205" s="209" t="s">
        <v>398</v>
      </c>
      <c r="D205" s="209" t="s">
        <v>240</v>
      </c>
      <c r="E205" s="210" t="s">
        <v>5615</v>
      </c>
      <c r="F205" s="211" t="s">
        <v>5616</v>
      </c>
      <c r="G205" s="212" t="s">
        <v>383</v>
      </c>
      <c r="H205" s="213">
        <v>1</v>
      </c>
      <c r="I205" s="214"/>
      <c r="J205" s="215">
        <f>ROUND(I205*H205,2)</f>
        <v>0</v>
      </c>
      <c r="K205" s="211" t="s">
        <v>1</v>
      </c>
      <c r="L205" s="216"/>
      <c r="M205" s="217" t="s">
        <v>1</v>
      </c>
      <c r="N205" s="218" t="s">
        <v>42</v>
      </c>
      <c r="O205" s="77"/>
      <c r="P205" s="190">
        <f>O205*H205</f>
        <v>0</v>
      </c>
      <c r="Q205" s="190">
        <v>0.00089999999999999998</v>
      </c>
      <c r="R205" s="190">
        <f>Q205*H205</f>
        <v>0.00089999999999999998</v>
      </c>
      <c r="S205" s="190">
        <v>0</v>
      </c>
      <c r="T205" s="191">
        <f>S205*H205</f>
        <v>0</v>
      </c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192" t="s">
        <v>414</v>
      </c>
      <c r="AT205" s="192" t="s">
        <v>240</v>
      </c>
      <c r="AU205" s="192" t="s">
        <v>92</v>
      </c>
      <c r="AY205" s="19" t="s">
        <v>185</v>
      </c>
      <c r="BE205" s="193">
        <f>IF(N205="základní",J205,0)</f>
        <v>0</v>
      </c>
      <c r="BF205" s="193">
        <f>IF(N205="snížená",J205,0)</f>
        <v>0</v>
      </c>
      <c r="BG205" s="193">
        <f>IF(N205="zákl. přenesená",J205,0)</f>
        <v>0</v>
      </c>
      <c r="BH205" s="193">
        <f>IF(N205="sníž. přenesená",J205,0)</f>
        <v>0</v>
      </c>
      <c r="BI205" s="193">
        <f>IF(N205="nulová",J205,0)</f>
        <v>0</v>
      </c>
      <c r="BJ205" s="19" t="s">
        <v>92</v>
      </c>
      <c r="BK205" s="193">
        <f>ROUND(I205*H205,2)</f>
        <v>0</v>
      </c>
      <c r="BL205" s="19" t="s">
        <v>301</v>
      </c>
      <c r="BM205" s="192" t="s">
        <v>5617</v>
      </c>
    </row>
    <row r="206" s="2" customFormat="1">
      <c r="A206" s="38"/>
      <c r="B206" s="39"/>
      <c r="C206" s="38"/>
      <c r="D206" s="194" t="s">
        <v>193</v>
      </c>
      <c r="E206" s="38"/>
      <c r="F206" s="195" t="s">
        <v>5616</v>
      </c>
      <c r="G206" s="38"/>
      <c r="H206" s="38"/>
      <c r="I206" s="196"/>
      <c r="J206" s="38"/>
      <c r="K206" s="38"/>
      <c r="L206" s="39"/>
      <c r="M206" s="197"/>
      <c r="N206" s="198"/>
      <c r="O206" s="77"/>
      <c r="P206" s="77"/>
      <c r="Q206" s="77"/>
      <c r="R206" s="77"/>
      <c r="S206" s="77"/>
      <c r="T206" s="7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T206" s="19" t="s">
        <v>193</v>
      </c>
      <c r="AU206" s="19" t="s">
        <v>92</v>
      </c>
    </row>
    <row r="207" s="2" customFormat="1" ht="16.5" customHeight="1">
      <c r="A207" s="38"/>
      <c r="B207" s="180"/>
      <c r="C207" s="181" t="s">
        <v>407</v>
      </c>
      <c r="D207" s="181" t="s">
        <v>187</v>
      </c>
      <c r="E207" s="182" t="s">
        <v>5618</v>
      </c>
      <c r="F207" s="183" t="s">
        <v>5619</v>
      </c>
      <c r="G207" s="184" t="s">
        <v>383</v>
      </c>
      <c r="H207" s="185">
        <v>1</v>
      </c>
      <c r="I207" s="186"/>
      <c r="J207" s="187">
        <f>ROUND(I207*H207,2)</f>
        <v>0</v>
      </c>
      <c r="K207" s="183" t="s">
        <v>1</v>
      </c>
      <c r="L207" s="39"/>
      <c r="M207" s="188" t="s">
        <v>1</v>
      </c>
      <c r="N207" s="189" t="s">
        <v>42</v>
      </c>
      <c r="O207" s="77"/>
      <c r="P207" s="190">
        <f>O207*H207</f>
        <v>0</v>
      </c>
      <c r="Q207" s="190">
        <v>0</v>
      </c>
      <c r="R207" s="190">
        <f>Q207*H207</f>
        <v>0</v>
      </c>
      <c r="S207" s="190">
        <v>0</v>
      </c>
      <c r="T207" s="191">
        <f>S207*H207</f>
        <v>0</v>
      </c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R207" s="192" t="s">
        <v>301</v>
      </c>
      <c r="AT207" s="192" t="s">
        <v>187</v>
      </c>
      <c r="AU207" s="192" t="s">
        <v>92</v>
      </c>
      <c r="AY207" s="19" t="s">
        <v>185</v>
      </c>
      <c r="BE207" s="193">
        <f>IF(N207="základní",J207,0)</f>
        <v>0</v>
      </c>
      <c r="BF207" s="193">
        <f>IF(N207="snížená",J207,0)</f>
        <v>0</v>
      </c>
      <c r="BG207" s="193">
        <f>IF(N207="zákl. přenesená",J207,0)</f>
        <v>0</v>
      </c>
      <c r="BH207" s="193">
        <f>IF(N207="sníž. přenesená",J207,0)</f>
        <v>0</v>
      </c>
      <c r="BI207" s="193">
        <f>IF(N207="nulová",J207,0)</f>
        <v>0</v>
      </c>
      <c r="BJ207" s="19" t="s">
        <v>92</v>
      </c>
      <c r="BK207" s="193">
        <f>ROUND(I207*H207,2)</f>
        <v>0</v>
      </c>
      <c r="BL207" s="19" t="s">
        <v>301</v>
      </c>
      <c r="BM207" s="192" t="s">
        <v>5620</v>
      </c>
    </row>
    <row r="208" s="2" customFormat="1">
      <c r="A208" s="38"/>
      <c r="B208" s="39"/>
      <c r="C208" s="38"/>
      <c r="D208" s="194" t="s">
        <v>193</v>
      </c>
      <c r="E208" s="38"/>
      <c r="F208" s="195" t="s">
        <v>5619</v>
      </c>
      <c r="G208" s="38"/>
      <c r="H208" s="38"/>
      <c r="I208" s="196"/>
      <c r="J208" s="38"/>
      <c r="K208" s="38"/>
      <c r="L208" s="39"/>
      <c r="M208" s="197"/>
      <c r="N208" s="198"/>
      <c r="O208" s="77"/>
      <c r="P208" s="77"/>
      <c r="Q208" s="77"/>
      <c r="R208" s="77"/>
      <c r="S208" s="77"/>
      <c r="T208" s="7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T208" s="19" t="s">
        <v>193</v>
      </c>
      <c r="AU208" s="19" t="s">
        <v>92</v>
      </c>
    </row>
    <row r="209" s="2" customFormat="1" ht="24.15" customHeight="1">
      <c r="A209" s="38"/>
      <c r="B209" s="180"/>
      <c r="C209" s="209" t="s">
        <v>414</v>
      </c>
      <c r="D209" s="209" t="s">
        <v>240</v>
      </c>
      <c r="E209" s="210" t="s">
        <v>5621</v>
      </c>
      <c r="F209" s="211" t="s">
        <v>5622</v>
      </c>
      <c r="G209" s="212" t="s">
        <v>383</v>
      </c>
      <c r="H209" s="213">
        <v>1</v>
      </c>
      <c r="I209" s="214"/>
      <c r="J209" s="215">
        <f>ROUND(I209*H209,2)</f>
        <v>0</v>
      </c>
      <c r="K209" s="211" t="s">
        <v>1</v>
      </c>
      <c r="L209" s="216"/>
      <c r="M209" s="217" t="s">
        <v>1</v>
      </c>
      <c r="N209" s="218" t="s">
        <v>42</v>
      </c>
      <c r="O209" s="77"/>
      <c r="P209" s="190">
        <f>O209*H209</f>
        <v>0</v>
      </c>
      <c r="Q209" s="190">
        <v>0.0033</v>
      </c>
      <c r="R209" s="190">
        <f>Q209*H209</f>
        <v>0.0033</v>
      </c>
      <c r="S209" s="190">
        <v>0</v>
      </c>
      <c r="T209" s="191">
        <f>S209*H209</f>
        <v>0</v>
      </c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192" t="s">
        <v>414</v>
      </c>
      <c r="AT209" s="192" t="s">
        <v>240</v>
      </c>
      <c r="AU209" s="192" t="s">
        <v>92</v>
      </c>
      <c r="AY209" s="19" t="s">
        <v>185</v>
      </c>
      <c r="BE209" s="193">
        <f>IF(N209="základní",J209,0)</f>
        <v>0</v>
      </c>
      <c r="BF209" s="193">
        <f>IF(N209="snížená",J209,0)</f>
        <v>0</v>
      </c>
      <c r="BG209" s="193">
        <f>IF(N209="zákl. přenesená",J209,0)</f>
        <v>0</v>
      </c>
      <c r="BH209" s="193">
        <f>IF(N209="sníž. přenesená",J209,0)</f>
        <v>0</v>
      </c>
      <c r="BI209" s="193">
        <f>IF(N209="nulová",J209,0)</f>
        <v>0</v>
      </c>
      <c r="BJ209" s="19" t="s">
        <v>92</v>
      </c>
      <c r="BK209" s="193">
        <f>ROUND(I209*H209,2)</f>
        <v>0</v>
      </c>
      <c r="BL209" s="19" t="s">
        <v>301</v>
      </c>
      <c r="BM209" s="192" t="s">
        <v>5623</v>
      </c>
    </row>
    <row r="210" s="2" customFormat="1">
      <c r="A210" s="38"/>
      <c r="B210" s="39"/>
      <c r="C210" s="38"/>
      <c r="D210" s="194" t="s">
        <v>193</v>
      </c>
      <c r="E210" s="38"/>
      <c r="F210" s="195" t="s">
        <v>5622</v>
      </c>
      <c r="G210" s="38"/>
      <c r="H210" s="38"/>
      <c r="I210" s="196"/>
      <c r="J210" s="38"/>
      <c r="K210" s="38"/>
      <c r="L210" s="39"/>
      <c r="M210" s="197"/>
      <c r="N210" s="198"/>
      <c r="O210" s="77"/>
      <c r="P210" s="77"/>
      <c r="Q210" s="77"/>
      <c r="R210" s="77"/>
      <c r="S210" s="77"/>
      <c r="T210" s="7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T210" s="19" t="s">
        <v>193</v>
      </c>
      <c r="AU210" s="19" t="s">
        <v>92</v>
      </c>
    </row>
    <row r="211" s="2" customFormat="1" ht="24.15" customHeight="1">
      <c r="A211" s="38"/>
      <c r="B211" s="180"/>
      <c r="C211" s="181" t="s">
        <v>425</v>
      </c>
      <c r="D211" s="181" t="s">
        <v>187</v>
      </c>
      <c r="E211" s="182" t="s">
        <v>5624</v>
      </c>
      <c r="F211" s="183" t="s">
        <v>5625</v>
      </c>
      <c r="G211" s="184" t="s">
        <v>383</v>
      </c>
      <c r="H211" s="185">
        <v>1</v>
      </c>
      <c r="I211" s="186"/>
      <c r="J211" s="187">
        <f>ROUND(I211*H211,2)</f>
        <v>0</v>
      </c>
      <c r="K211" s="183" t="s">
        <v>1</v>
      </c>
      <c r="L211" s="39"/>
      <c r="M211" s="188" t="s">
        <v>1</v>
      </c>
      <c r="N211" s="189" t="s">
        <v>42</v>
      </c>
      <c r="O211" s="77"/>
      <c r="P211" s="190">
        <f>O211*H211</f>
        <v>0</v>
      </c>
      <c r="Q211" s="190">
        <v>0</v>
      </c>
      <c r="R211" s="190">
        <f>Q211*H211</f>
        <v>0</v>
      </c>
      <c r="S211" s="190">
        <v>0</v>
      </c>
      <c r="T211" s="191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192" t="s">
        <v>301</v>
      </c>
      <c r="AT211" s="192" t="s">
        <v>187</v>
      </c>
      <c r="AU211" s="192" t="s">
        <v>92</v>
      </c>
      <c r="AY211" s="19" t="s">
        <v>185</v>
      </c>
      <c r="BE211" s="193">
        <f>IF(N211="základní",J211,0)</f>
        <v>0</v>
      </c>
      <c r="BF211" s="193">
        <f>IF(N211="snížená",J211,0)</f>
        <v>0</v>
      </c>
      <c r="BG211" s="193">
        <f>IF(N211="zákl. přenesená",J211,0)</f>
        <v>0</v>
      </c>
      <c r="BH211" s="193">
        <f>IF(N211="sníž. přenesená",J211,0)</f>
        <v>0</v>
      </c>
      <c r="BI211" s="193">
        <f>IF(N211="nulová",J211,0)</f>
        <v>0</v>
      </c>
      <c r="BJ211" s="19" t="s">
        <v>92</v>
      </c>
      <c r="BK211" s="193">
        <f>ROUND(I211*H211,2)</f>
        <v>0</v>
      </c>
      <c r="BL211" s="19" t="s">
        <v>301</v>
      </c>
      <c r="BM211" s="192" t="s">
        <v>5626</v>
      </c>
    </row>
    <row r="212" s="2" customFormat="1">
      <c r="A212" s="38"/>
      <c r="B212" s="39"/>
      <c r="C212" s="38"/>
      <c r="D212" s="194" t="s">
        <v>193</v>
      </c>
      <c r="E212" s="38"/>
      <c r="F212" s="195" t="s">
        <v>5625</v>
      </c>
      <c r="G212" s="38"/>
      <c r="H212" s="38"/>
      <c r="I212" s="196"/>
      <c r="J212" s="38"/>
      <c r="K212" s="38"/>
      <c r="L212" s="39"/>
      <c r="M212" s="197"/>
      <c r="N212" s="198"/>
      <c r="O212" s="77"/>
      <c r="P212" s="77"/>
      <c r="Q212" s="77"/>
      <c r="R212" s="77"/>
      <c r="S212" s="77"/>
      <c r="T212" s="7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T212" s="19" t="s">
        <v>193</v>
      </c>
      <c r="AU212" s="19" t="s">
        <v>92</v>
      </c>
    </row>
    <row r="213" s="2" customFormat="1" ht="24.15" customHeight="1">
      <c r="A213" s="38"/>
      <c r="B213" s="180"/>
      <c r="C213" s="209" t="s">
        <v>432</v>
      </c>
      <c r="D213" s="209" t="s">
        <v>240</v>
      </c>
      <c r="E213" s="210" t="s">
        <v>5627</v>
      </c>
      <c r="F213" s="211" t="s">
        <v>5628</v>
      </c>
      <c r="G213" s="212" t="s">
        <v>383</v>
      </c>
      <c r="H213" s="213">
        <v>1</v>
      </c>
      <c r="I213" s="214"/>
      <c r="J213" s="215">
        <f>ROUND(I213*H213,2)</f>
        <v>0</v>
      </c>
      <c r="K213" s="211" t="s">
        <v>1</v>
      </c>
      <c r="L213" s="216"/>
      <c r="M213" s="217" t="s">
        <v>1</v>
      </c>
      <c r="N213" s="218" t="s">
        <v>42</v>
      </c>
      <c r="O213" s="77"/>
      <c r="P213" s="190">
        <f>O213*H213</f>
        <v>0</v>
      </c>
      <c r="Q213" s="190">
        <v>0.0050000000000000001</v>
      </c>
      <c r="R213" s="190">
        <f>Q213*H213</f>
        <v>0.0050000000000000001</v>
      </c>
      <c r="S213" s="190">
        <v>0</v>
      </c>
      <c r="T213" s="191">
        <f>S213*H213</f>
        <v>0</v>
      </c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192" t="s">
        <v>414</v>
      </c>
      <c r="AT213" s="192" t="s">
        <v>240</v>
      </c>
      <c r="AU213" s="192" t="s">
        <v>92</v>
      </c>
      <c r="AY213" s="19" t="s">
        <v>185</v>
      </c>
      <c r="BE213" s="193">
        <f>IF(N213="základní",J213,0)</f>
        <v>0</v>
      </c>
      <c r="BF213" s="193">
        <f>IF(N213="snížená",J213,0)</f>
        <v>0</v>
      </c>
      <c r="BG213" s="193">
        <f>IF(N213="zákl. přenesená",J213,0)</f>
        <v>0</v>
      </c>
      <c r="BH213" s="193">
        <f>IF(N213="sníž. přenesená",J213,0)</f>
        <v>0</v>
      </c>
      <c r="BI213" s="193">
        <f>IF(N213="nulová",J213,0)</f>
        <v>0</v>
      </c>
      <c r="BJ213" s="19" t="s">
        <v>92</v>
      </c>
      <c r="BK213" s="193">
        <f>ROUND(I213*H213,2)</f>
        <v>0</v>
      </c>
      <c r="BL213" s="19" t="s">
        <v>301</v>
      </c>
      <c r="BM213" s="192" t="s">
        <v>5629</v>
      </c>
    </row>
    <row r="214" s="2" customFormat="1">
      <c r="A214" s="38"/>
      <c r="B214" s="39"/>
      <c r="C214" s="38"/>
      <c r="D214" s="194" t="s">
        <v>193</v>
      </c>
      <c r="E214" s="38"/>
      <c r="F214" s="195" t="s">
        <v>5628</v>
      </c>
      <c r="G214" s="38"/>
      <c r="H214" s="38"/>
      <c r="I214" s="196"/>
      <c r="J214" s="38"/>
      <c r="K214" s="38"/>
      <c r="L214" s="39"/>
      <c r="M214" s="197"/>
      <c r="N214" s="198"/>
      <c r="O214" s="77"/>
      <c r="P214" s="77"/>
      <c r="Q214" s="77"/>
      <c r="R214" s="77"/>
      <c r="S214" s="77"/>
      <c r="T214" s="7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T214" s="19" t="s">
        <v>193</v>
      </c>
      <c r="AU214" s="19" t="s">
        <v>92</v>
      </c>
    </row>
    <row r="215" s="2" customFormat="1" ht="16.5" customHeight="1">
      <c r="A215" s="38"/>
      <c r="B215" s="180"/>
      <c r="C215" s="181" t="s">
        <v>438</v>
      </c>
      <c r="D215" s="181" t="s">
        <v>187</v>
      </c>
      <c r="E215" s="182" t="s">
        <v>5630</v>
      </c>
      <c r="F215" s="183" t="s">
        <v>5631</v>
      </c>
      <c r="G215" s="184" t="s">
        <v>383</v>
      </c>
      <c r="H215" s="185">
        <v>1</v>
      </c>
      <c r="I215" s="186"/>
      <c r="J215" s="187">
        <f>ROUND(I215*H215,2)</f>
        <v>0</v>
      </c>
      <c r="K215" s="183" t="s">
        <v>1</v>
      </c>
      <c r="L215" s="39"/>
      <c r="M215" s="188" t="s">
        <v>1</v>
      </c>
      <c r="N215" s="189" t="s">
        <v>42</v>
      </c>
      <c r="O215" s="77"/>
      <c r="P215" s="190">
        <f>O215*H215</f>
        <v>0</v>
      </c>
      <c r="Q215" s="190">
        <v>0</v>
      </c>
      <c r="R215" s="190">
        <f>Q215*H215</f>
        <v>0</v>
      </c>
      <c r="S215" s="190">
        <v>0</v>
      </c>
      <c r="T215" s="191">
        <f>S215*H215</f>
        <v>0</v>
      </c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R215" s="192" t="s">
        <v>301</v>
      </c>
      <c r="AT215" s="192" t="s">
        <v>187</v>
      </c>
      <c r="AU215" s="192" t="s">
        <v>92</v>
      </c>
      <c r="AY215" s="19" t="s">
        <v>185</v>
      </c>
      <c r="BE215" s="193">
        <f>IF(N215="základní",J215,0)</f>
        <v>0</v>
      </c>
      <c r="BF215" s="193">
        <f>IF(N215="snížená",J215,0)</f>
        <v>0</v>
      </c>
      <c r="BG215" s="193">
        <f>IF(N215="zákl. přenesená",J215,0)</f>
        <v>0</v>
      </c>
      <c r="BH215" s="193">
        <f>IF(N215="sníž. přenesená",J215,0)</f>
        <v>0</v>
      </c>
      <c r="BI215" s="193">
        <f>IF(N215="nulová",J215,0)</f>
        <v>0</v>
      </c>
      <c r="BJ215" s="19" t="s">
        <v>92</v>
      </c>
      <c r="BK215" s="193">
        <f>ROUND(I215*H215,2)</f>
        <v>0</v>
      </c>
      <c r="BL215" s="19" t="s">
        <v>301</v>
      </c>
      <c r="BM215" s="192" t="s">
        <v>5632</v>
      </c>
    </row>
    <row r="216" s="2" customFormat="1">
      <c r="A216" s="38"/>
      <c r="B216" s="39"/>
      <c r="C216" s="38"/>
      <c r="D216" s="194" t="s">
        <v>193</v>
      </c>
      <c r="E216" s="38"/>
      <c r="F216" s="195" t="s">
        <v>5631</v>
      </c>
      <c r="G216" s="38"/>
      <c r="H216" s="38"/>
      <c r="I216" s="196"/>
      <c r="J216" s="38"/>
      <c r="K216" s="38"/>
      <c r="L216" s="39"/>
      <c r="M216" s="197"/>
      <c r="N216" s="198"/>
      <c r="O216" s="77"/>
      <c r="P216" s="77"/>
      <c r="Q216" s="77"/>
      <c r="R216" s="77"/>
      <c r="S216" s="77"/>
      <c r="T216" s="7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T216" s="19" t="s">
        <v>193</v>
      </c>
      <c r="AU216" s="19" t="s">
        <v>92</v>
      </c>
    </row>
    <row r="217" s="2" customFormat="1" ht="24.15" customHeight="1">
      <c r="A217" s="38"/>
      <c r="B217" s="180"/>
      <c r="C217" s="209" t="s">
        <v>454</v>
      </c>
      <c r="D217" s="209" t="s">
        <v>240</v>
      </c>
      <c r="E217" s="210" t="s">
        <v>5633</v>
      </c>
      <c r="F217" s="211" t="s">
        <v>5634</v>
      </c>
      <c r="G217" s="212" t="s">
        <v>383</v>
      </c>
      <c r="H217" s="213">
        <v>1</v>
      </c>
      <c r="I217" s="214"/>
      <c r="J217" s="215">
        <f>ROUND(I217*H217,2)</f>
        <v>0</v>
      </c>
      <c r="K217" s="211" t="s">
        <v>1</v>
      </c>
      <c r="L217" s="216"/>
      <c r="M217" s="217" t="s">
        <v>1</v>
      </c>
      <c r="N217" s="218" t="s">
        <v>42</v>
      </c>
      <c r="O217" s="77"/>
      <c r="P217" s="190">
        <f>O217*H217</f>
        <v>0</v>
      </c>
      <c r="Q217" s="190">
        <v>0.002</v>
      </c>
      <c r="R217" s="190">
        <f>Q217*H217</f>
        <v>0.002</v>
      </c>
      <c r="S217" s="190">
        <v>0</v>
      </c>
      <c r="T217" s="191">
        <f>S217*H217</f>
        <v>0</v>
      </c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R217" s="192" t="s">
        <v>414</v>
      </c>
      <c r="AT217" s="192" t="s">
        <v>240</v>
      </c>
      <c r="AU217" s="192" t="s">
        <v>92</v>
      </c>
      <c r="AY217" s="19" t="s">
        <v>185</v>
      </c>
      <c r="BE217" s="193">
        <f>IF(N217="základní",J217,0)</f>
        <v>0</v>
      </c>
      <c r="BF217" s="193">
        <f>IF(N217="snížená",J217,0)</f>
        <v>0</v>
      </c>
      <c r="BG217" s="193">
        <f>IF(N217="zákl. přenesená",J217,0)</f>
        <v>0</v>
      </c>
      <c r="BH217" s="193">
        <f>IF(N217="sníž. přenesená",J217,0)</f>
        <v>0</v>
      </c>
      <c r="BI217" s="193">
        <f>IF(N217="nulová",J217,0)</f>
        <v>0</v>
      </c>
      <c r="BJ217" s="19" t="s">
        <v>92</v>
      </c>
      <c r="BK217" s="193">
        <f>ROUND(I217*H217,2)</f>
        <v>0</v>
      </c>
      <c r="BL217" s="19" t="s">
        <v>301</v>
      </c>
      <c r="BM217" s="192" t="s">
        <v>5635</v>
      </c>
    </row>
    <row r="218" s="2" customFormat="1">
      <c r="A218" s="38"/>
      <c r="B218" s="39"/>
      <c r="C218" s="38"/>
      <c r="D218" s="194" t="s">
        <v>193</v>
      </c>
      <c r="E218" s="38"/>
      <c r="F218" s="195" t="s">
        <v>5634</v>
      </c>
      <c r="G218" s="38"/>
      <c r="H218" s="38"/>
      <c r="I218" s="196"/>
      <c r="J218" s="38"/>
      <c r="K218" s="38"/>
      <c r="L218" s="39"/>
      <c r="M218" s="197"/>
      <c r="N218" s="198"/>
      <c r="O218" s="77"/>
      <c r="P218" s="77"/>
      <c r="Q218" s="77"/>
      <c r="R218" s="77"/>
      <c r="S218" s="77"/>
      <c r="T218" s="7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T218" s="19" t="s">
        <v>193</v>
      </c>
      <c r="AU218" s="19" t="s">
        <v>92</v>
      </c>
    </row>
    <row r="219" s="2" customFormat="1" ht="16.5" customHeight="1">
      <c r="A219" s="38"/>
      <c r="B219" s="180"/>
      <c r="C219" s="181" t="s">
        <v>461</v>
      </c>
      <c r="D219" s="181" t="s">
        <v>187</v>
      </c>
      <c r="E219" s="182" t="s">
        <v>5636</v>
      </c>
      <c r="F219" s="183" t="s">
        <v>5637</v>
      </c>
      <c r="G219" s="184" t="s">
        <v>383</v>
      </c>
      <c r="H219" s="185">
        <v>1</v>
      </c>
      <c r="I219" s="186"/>
      <c r="J219" s="187">
        <f>ROUND(I219*H219,2)</f>
        <v>0</v>
      </c>
      <c r="K219" s="183" t="s">
        <v>1</v>
      </c>
      <c r="L219" s="39"/>
      <c r="M219" s="188" t="s">
        <v>1</v>
      </c>
      <c r="N219" s="189" t="s">
        <v>42</v>
      </c>
      <c r="O219" s="77"/>
      <c r="P219" s="190">
        <f>O219*H219</f>
        <v>0</v>
      </c>
      <c r="Q219" s="190">
        <v>0</v>
      </c>
      <c r="R219" s="190">
        <f>Q219*H219</f>
        <v>0</v>
      </c>
      <c r="S219" s="190">
        <v>0</v>
      </c>
      <c r="T219" s="191">
        <f>S219*H219</f>
        <v>0</v>
      </c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192" t="s">
        <v>301</v>
      </c>
      <c r="AT219" s="192" t="s">
        <v>187</v>
      </c>
      <c r="AU219" s="192" t="s">
        <v>92</v>
      </c>
      <c r="AY219" s="19" t="s">
        <v>185</v>
      </c>
      <c r="BE219" s="193">
        <f>IF(N219="základní",J219,0)</f>
        <v>0</v>
      </c>
      <c r="BF219" s="193">
        <f>IF(N219="snížená",J219,0)</f>
        <v>0</v>
      </c>
      <c r="BG219" s="193">
        <f>IF(N219="zákl. přenesená",J219,0)</f>
        <v>0</v>
      </c>
      <c r="BH219" s="193">
        <f>IF(N219="sníž. přenesená",J219,0)</f>
        <v>0</v>
      </c>
      <c r="BI219" s="193">
        <f>IF(N219="nulová",J219,0)</f>
        <v>0</v>
      </c>
      <c r="BJ219" s="19" t="s">
        <v>92</v>
      </c>
      <c r="BK219" s="193">
        <f>ROUND(I219*H219,2)</f>
        <v>0</v>
      </c>
      <c r="BL219" s="19" t="s">
        <v>301</v>
      </c>
      <c r="BM219" s="192" t="s">
        <v>5638</v>
      </c>
    </row>
    <row r="220" s="2" customFormat="1">
      <c r="A220" s="38"/>
      <c r="B220" s="39"/>
      <c r="C220" s="38"/>
      <c r="D220" s="194" t="s">
        <v>193</v>
      </c>
      <c r="E220" s="38"/>
      <c r="F220" s="195" t="s">
        <v>5637</v>
      </c>
      <c r="G220" s="38"/>
      <c r="H220" s="38"/>
      <c r="I220" s="196"/>
      <c r="J220" s="38"/>
      <c r="K220" s="38"/>
      <c r="L220" s="39"/>
      <c r="M220" s="197"/>
      <c r="N220" s="198"/>
      <c r="O220" s="77"/>
      <c r="P220" s="77"/>
      <c r="Q220" s="77"/>
      <c r="R220" s="77"/>
      <c r="S220" s="77"/>
      <c r="T220" s="7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T220" s="19" t="s">
        <v>193</v>
      </c>
      <c r="AU220" s="19" t="s">
        <v>92</v>
      </c>
    </row>
    <row r="221" s="2" customFormat="1" ht="16.5" customHeight="1">
      <c r="A221" s="38"/>
      <c r="B221" s="180"/>
      <c r="C221" s="209" t="s">
        <v>469</v>
      </c>
      <c r="D221" s="209" t="s">
        <v>240</v>
      </c>
      <c r="E221" s="210" t="s">
        <v>5639</v>
      </c>
      <c r="F221" s="211" t="s">
        <v>5640</v>
      </c>
      <c r="G221" s="212" t="s">
        <v>383</v>
      </c>
      <c r="H221" s="213">
        <v>1</v>
      </c>
      <c r="I221" s="214"/>
      <c r="J221" s="215">
        <f>ROUND(I221*H221,2)</f>
        <v>0</v>
      </c>
      <c r="K221" s="211" t="s">
        <v>1</v>
      </c>
      <c r="L221" s="216"/>
      <c r="M221" s="217" t="s">
        <v>1</v>
      </c>
      <c r="N221" s="218" t="s">
        <v>42</v>
      </c>
      <c r="O221" s="77"/>
      <c r="P221" s="190">
        <f>O221*H221</f>
        <v>0</v>
      </c>
      <c r="Q221" s="190">
        <v>0.00029999999999999997</v>
      </c>
      <c r="R221" s="190">
        <f>Q221*H221</f>
        <v>0.00029999999999999997</v>
      </c>
      <c r="S221" s="190">
        <v>0</v>
      </c>
      <c r="T221" s="191">
        <f>S221*H221</f>
        <v>0</v>
      </c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R221" s="192" t="s">
        <v>414</v>
      </c>
      <c r="AT221" s="192" t="s">
        <v>240</v>
      </c>
      <c r="AU221" s="192" t="s">
        <v>92</v>
      </c>
      <c r="AY221" s="19" t="s">
        <v>185</v>
      </c>
      <c r="BE221" s="193">
        <f>IF(N221="základní",J221,0)</f>
        <v>0</v>
      </c>
      <c r="BF221" s="193">
        <f>IF(N221="snížená",J221,0)</f>
        <v>0</v>
      </c>
      <c r="BG221" s="193">
        <f>IF(N221="zákl. přenesená",J221,0)</f>
        <v>0</v>
      </c>
      <c r="BH221" s="193">
        <f>IF(N221="sníž. přenesená",J221,0)</f>
        <v>0</v>
      </c>
      <c r="BI221" s="193">
        <f>IF(N221="nulová",J221,0)</f>
        <v>0</v>
      </c>
      <c r="BJ221" s="19" t="s">
        <v>92</v>
      </c>
      <c r="BK221" s="193">
        <f>ROUND(I221*H221,2)</f>
        <v>0</v>
      </c>
      <c r="BL221" s="19" t="s">
        <v>301</v>
      </c>
      <c r="BM221" s="192" t="s">
        <v>5641</v>
      </c>
    </row>
    <row r="222" s="2" customFormat="1">
      <c r="A222" s="38"/>
      <c r="B222" s="39"/>
      <c r="C222" s="38"/>
      <c r="D222" s="194" t="s">
        <v>193</v>
      </c>
      <c r="E222" s="38"/>
      <c r="F222" s="195" t="s">
        <v>5640</v>
      </c>
      <c r="G222" s="38"/>
      <c r="H222" s="38"/>
      <c r="I222" s="196"/>
      <c r="J222" s="38"/>
      <c r="K222" s="38"/>
      <c r="L222" s="39"/>
      <c r="M222" s="197"/>
      <c r="N222" s="198"/>
      <c r="O222" s="77"/>
      <c r="P222" s="77"/>
      <c r="Q222" s="77"/>
      <c r="R222" s="77"/>
      <c r="S222" s="77"/>
      <c r="T222" s="7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T222" s="19" t="s">
        <v>193</v>
      </c>
      <c r="AU222" s="19" t="s">
        <v>92</v>
      </c>
    </row>
    <row r="223" s="12" customFormat="1" ht="25.92" customHeight="1">
      <c r="A223" s="12"/>
      <c r="B223" s="167"/>
      <c r="C223" s="12"/>
      <c r="D223" s="168" t="s">
        <v>75</v>
      </c>
      <c r="E223" s="169" t="s">
        <v>240</v>
      </c>
      <c r="F223" s="169" t="s">
        <v>5144</v>
      </c>
      <c r="G223" s="12"/>
      <c r="H223" s="12"/>
      <c r="I223" s="170"/>
      <c r="J223" s="171">
        <f>BK223</f>
        <v>0</v>
      </c>
      <c r="K223" s="12"/>
      <c r="L223" s="167"/>
      <c r="M223" s="172"/>
      <c r="N223" s="173"/>
      <c r="O223" s="173"/>
      <c r="P223" s="174">
        <f>P224</f>
        <v>0</v>
      </c>
      <c r="Q223" s="173"/>
      <c r="R223" s="174">
        <f>R224</f>
        <v>0.0052499999999999995</v>
      </c>
      <c r="S223" s="173"/>
      <c r="T223" s="175">
        <f>T224</f>
        <v>0.070000000000000007</v>
      </c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R223" s="168" t="s">
        <v>111</v>
      </c>
      <c r="AT223" s="176" t="s">
        <v>75</v>
      </c>
      <c r="AU223" s="176" t="s">
        <v>76</v>
      </c>
      <c r="AY223" s="168" t="s">
        <v>185</v>
      </c>
      <c r="BK223" s="177">
        <f>BK224</f>
        <v>0</v>
      </c>
    </row>
    <row r="224" s="12" customFormat="1" ht="22.8" customHeight="1">
      <c r="A224" s="12"/>
      <c r="B224" s="167"/>
      <c r="C224" s="12"/>
      <c r="D224" s="168" t="s">
        <v>75</v>
      </c>
      <c r="E224" s="178" t="s">
        <v>5183</v>
      </c>
      <c r="F224" s="178" t="s">
        <v>5184</v>
      </c>
      <c r="G224" s="12"/>
      <c r="H224" s="12"/>
      <c r="I224" s="170"/>
      <c r="J224" s="179">
        <f>BK224</f>
        <v>0</v>
      </c>
      <c r="K224" s="12"/>
      <c r="L224" s="167"/>
      <c r="M224" s="172"/>
      <c r="N224" s="173"/>
      <c r="O224" s="173"/>
      <c r="P224" s="174">
        <f>SUM(P225:P239)</f>
        <v>0</v>
      </c>
      <c r="Q224" s="173"/>
      <c r="R224" s="174">
        <f>SUM(R225:R239)</f>
        <v>0.0052499999999999995</v>
      </c>
      <c r="S224" s="173"/>
      <c r="T224" s="175">
        <f>SUM(T225:T239)</f>
        <v>0.070000000000000007</v>
      </c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R224" s="168" t="s">
        <v>111</v>
      </c>
      <c r="AT224" s="176" t="s">
        <v>75</v>
      </c>
      <c r="AU224" s="176" t="s">
        <v>84</v>
      </c>
      <c r="AY224" s="168" t="s">
        <v>185</v>
      </c>
      <c r="BK224" s="177">
        <f>SUM(BK225:BK239)</f>
        <v>0</v>
      </c>
    </row>
    <row r="225" s="2" customFormat="1" ht="24.15" customHeight="1">
      <c r="A225" s="38"/>
      <c r="B225" s="180"/>
      <c r="C225" s="181" t="s">
        <v>476</v>
      </c>
      <c r="D225" s="181" t="s">
        <v>187</v>
      </c>
      <c r="E225" s="182" t="s">
        <v>5642</v>
      </c>
      <c r="F225" s="183" t="s">
        <v>5643</v>
      </c>
      <c r="G225" s="184" t="s">
        <v>584</v>
      </c>
      <c r="H225" s="185">
        <v>35</v>
      </c>
      <c r="I225" s="186"/>
      <c r="J225" s="187">
        <f>ROUND(I225*H225,2)</f>
        <v>0</v>
      </c>
      <c r="K225" s="183" t="s">
        <v>1</v>
      </c>
      <c r="L225" s="39"/>
      <c r="M225" s="188" t="s">
        <v>1</v>
      </c>
      <c r="N225" s="189" t="s">
        <v>42</v>
      </c>
      <c r="O225" s="77"/>
      <c r="P225" s="190">
        <f>O225*H225</f>
        <v>0</v>
      </c>
      <c r="Q225" s="190">
        <v>0.00014999999999999999</v>
      </c>
      <c r="R225" s="190">
        <f>Q225*H225</f>
        <v>0.0052499999999999995</v>
      </c>
      <c r="S225" s="190">
        <v>0</v>
      </c>
      <c r="T225" s="191">
        <f>S225*H225</f>
        <v>0</v>
      </c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R225" s="192" t="s">
        <v>638</v>
      </c>
      <c r="AT225" s="192" t="s">
        <v>187</v>
      </c>
      <c r="AU225" s="192" t="s">
        <v>92</v>
      </c>
      <c r="AY225" s="19" t="s">
        <v>185</v>
      </c>
      <c r="BE225" s="193">
        <f>IF(N225="základní",J225,0)</f>
        <v>0</v>
      </c>
      <c r="BF225" s="193">
        <f>IF(N225="snížená",J225,0)</f>
        <v>0</v>
      </c>
      <c r="BG225" s="193">
        <f>IF(N225="zákl. přenesená",J225,0)</f>
        <v>0</v>
      </c>
      <c r="BH225" s="193">
        <f>IF(N225="sníž. přenesená",J225,0)</f>
        <v>0</v>
      </c>
      <c r="BI225" s="193">
        <f>IF(N225="nulová",J225,0)</f>
        <v>0</v>
      </c>
      <c r="BJ225" s="19" t="s">
        <v>92</v>
      </c>
      <c r="BK225" s="193">
        <f>ROUND(I225*H225,2)</f>
        <v>0</v>
      </c>
      <c r="BL225" s="19" t="s">
        <v>638</v>
      </c>
      <c r="BM225" s="192" t="s">
        <v>5644</v>
      </c>
    </row>
    <row r="226" s="2" customFormat="1">
      <c r="A226" s="38"/>
      <c r="B226" s="39"/>
      <c r="C226" s="38"/>
      <c r="D226" s="194" t="s">
        <v>193</v>
      </c>
      <c r="E226" s="38"/>
      <c r="F226" s="195" t="s">
        <v>5643</v>
      </c>
      <c r="G226" s="38"/>
      <c r="H226" s="38"/>
      <c r="I226" s="196"/>
      <c r="J226" s="38"/>
      <c r="K226" s="38"/>
      <c r="L226" s="39"/>
      <c r="M226" s="197"/>
      <c r="N226" s="198"/>
      <c r="O226" s="77"/>
      <c r="P226" s="77"/>
      <c r="Q226" s="77"/>
      <c r="R226" s="77"/>
      <c r="S226" s="77"/>
      <c r="T226" s="7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T226" s="19" t="s">
        <v>193</v>
      </c>
      <c r="AU226" s="19" t="s">
        <v>92</v>
      </c>
    </row>
    <row r="227" s="2" customFormat="1" ht="24.15" customHeight="1">
      <c r="A227" s="38"/>
      <c r="B227" s="180"/>
      <c r="C227" s="181" t="s">
        <v>486</v>
      </c>
      <c r="D227" s="181" t="s">
        <v>187</v>
      </c>
      <c r="E227" s="182" t="s">
        <v>5645</v>
      </c>
      <c r="F227" s="183" t="s">
        <v>5646</v>
      </c>
      <c r="G227" s="184" t="s">
        <v>584</v>
      </c>
      <c r="H227" s="185">
        <v>35</v>
      </c>
      <c r="I227" s="186"/>
      <c r="J227" s="187">
        <f>ROUND(I227*H227,2)</f>
        <v>0</v>
      </c>
      <c r="K227" s="183" t="s">
        <v>1</v>
      </c>
      <c r="L227" s="39"/>
      <c r="M227" s="188" t="s">
        <v>1</v>
      </c>
      <c r="N227" s="189" t="s">
        <v>42</v>
      </c>
      <c r="O227" s="77"/>
      <c r="P227" s="190">
        <f>O227*H227</f>
        <v>0</v>
      </c>
      <c r="Q227" s="190">
        <v>0</v>
      </c>
      <c r="R227" s="190">
        <f>Q227*H227</f>
        <v>0</v>
      </c>
      <c r="S227" s="190">
        <v>0.002</v>
      </c>
      <c r="T227" s="191">
        <f>S227*H227</f>
        <v>0.070000000000000007</v>
      </c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R227" s="192" t="s">
        <v>638</v>
      </c>
      <c r="AT227" s="192" t="s">
        <v>187</v>
      </c>
      <c r="AU227" s="192" t="s">
        <v>92</v>
      </c>
      <c r="AY227" s="19" t="s">
        <v>185</v>
      </c>
      <c r="BE227" s="193">
        <f>IF(N227="základní",J227,0)</f>
        <v>0</v>
      </c>
      <c r="BF227" s="193">
        <f>IF(N227="snížená",J227,0)</f>
        <v>0</v>
      </c>
      <c r="BG227" s="193">
        <f>IF(N227="zákl. přenesená",J227,0)</f>
        <v>0</v>
      </c>
      <c r="BH227" s="193">
        <f>IF(N227="sníž. přenesená",J227,0)</f>
        <v>0</v>
      </c>
      <c r="BI227" s="193">
        <f>IF(N227="nulová",J227,0)</f>
        <v>0</v>
      </c>
      <c r="BJ227" s="19" t="s">
        <v>92</v>
      </c>
      <c r="BK227" s="193">
        <f>ROUND(I227*H227,2)</f>
        <v>0</v>
      </c>
      <c r="BL227" s="19" t="s">
        <v>638</v>
      </c>
      <c r="BM227" s="192" t="s">
        <v>5647</v>
      </c>
    </row>
    <row r="228" s="2" customFormat="1">
      <c r="A228" s="38"/>
      <c r="B228" s="39"/>
      <c r="C228" s="38"/>
      <c r="D228" s="194" t="s">
        <v>193</v>
      </c>
      <c r="E228" s="38"/>
      <c r="F228" s="195" t="s">
        <v>5646</v>
      </c>
      <c r="G228" s="38"/>
      <c r="H228" s="38"/>
      <c r="I228" s="196"/>
      <c r="J228" s="38"/>
      <c r="K228" s="38"/>
      <c r="L228" s="39"/>
      <c r="M228" s="197"/>
      <c r="N228" s="198"/>
      <c r="O228" s="77"/>
      <c r="P228" s="77"/>
      <c r="Q228" s="77"/>
      <c r="R228" s="77"/>
      <c r="S228" s="77"/>
      <c r="T228" s="7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T228" s="19" t="s">
        <v>193</v>
      </c>
      <c r="AU228" s="19" t="s">
        <v>92</v>
      </c>
    </row>
    <row r="229" s="2" customFormat="1" ht="16.5" customHeight="1">
      <c r="A229" s="38"/>
      <c r="B229" s="180"/>
      <c r="C229" s="181" t="s">
        <v>492</v>
      </c>
      <c r="D229" s="181" t="s">
        <v>187</v>
      </c>
      <c r="E229" s="182" t="s">
        <v>5213</v>
      </c>
      <c r="F229" s="183" t="s">
        <v>5214</v>
      </c>
      <c r="G229" s="184" t="s">
        <v>225</v>
      </c>
      <c r="H229" s="185">
        <v>0.070000000000000007</v>
      </c>
      <c r="I229" s="186"/>
      <c r="J229" s="187">
        <f>ROUND(I229*H229,2)</f>
        <v>0</v>
      </c>
      <c r="K229" s="183" t="s">
        <v>1</v>
      </c>
      <c r="L229" s="39"/>
      <c r="M229" s="188" t="s">
        <v>1</v>
      </c>
      <c r="N229" s="189" t="s">
        <v>42</v>
      </c>
      <c r="O229" s="77"/>
      <c r="P229" s="190">
        <f>O229*H229</f>
        <v>0</v>
      </c>
      <c r="Q229" s="190">
        <v>0</v>
      </c>
      <c r="R229" s="190">
        <f>Q229*H229</f>
        <v>0</v>
      </c>
      <c r="S229" s="190">
        <v>0</v>
      </c>
      <c r="T229" s="191">
        <f>S229*H229</f>
        <v>0</v>
      </c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192" t="s">
        <v>638</v>
      </c>
      <c r="AT229" s="192" t="s">
        <v>187</v>
      </c>
      <c r="AU229" s="192" t="s">
        <v>92</v>
      </c>
      <c r="AY229" s="19" t="s">
        <v>185</v>
      </c>
      <c r="BE229" s="193">
        <f>IF(N229="základní",J229,0)</f>
        <v>0</v>
      </c>
      <c r="BF229" s="193">
        <f>IF(N229="snížená",J229,0)</f>
        <v>0</v>
      </c>
      <c r="BG229" s="193">
        <f>IF(N229="zákl. přenesená",J229,0)</f>
        <v>0</v>
      </c>
      <c r="BH229" s="193">
        <f>IF(N229="sníž. přenesená",J229,0)</f>
        <v>0</v>
      </c>
      <c r="BI229" s="193">
        <f>IF(N229="nulová",J229,0)</f>
        <v>0</v>
      </c>
      <c r="BJ229" s="19" t="s">
        <v>92</v>
      </c>
      <c r="BK229" s="193">
        <f>ROUND(I229*H229,2)</f>
        <v>0</v>
      </c>
      <c r="BL229" s="19" t="s">
        <v>638</v>
      </c>
      <c r="BM229" s="192" t="s">
        <v>5648</v>
      </c>
    </row>
    <row r="230" s="2" customFormat="1">
      <c r="A230" s="38"/>
      <c r="B230" s="39"/>
      <c r="C230" s="38"/>
      <c r="D230" s="194" t="s">
        <v>193</v>
      </c>
      <c r="E230" s="38"/>
      <c r="F230" s="195" t="s">
        <v>5214</v>
      </c>
      <c r="G230" s="38"/>
      <c r="H230" s="38"/>
      <c r="I230" s="196"/>
      <c r="J230" s="38"/>
      <c r="K230" s="38"/>
      <c r="L230" s="39"/>
      <c r="M230" s="197"/>
      <c r="N230" s="198"/>
      <c r="O230" s="77"/>
      <c r="P230" s="77"/>
      <c r="Q230" s="77"/>
      <c r="R230" s="77"/>
      <c r="S230" s="77"/>
      <c r="T230" s="7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T230" s="19" t="s">
        <v>193</v>
      </c>
      <c r="AU230" s="19" t="s">
        <v>92</v>
      </c>
    </row>
    <row r="231" s="2" customFormat="1" ht="24.15" customHeight="1">
      <c r="A231" s="38"/>
      <c r="B231" s="180"/>
      <c r="C231" s="181" t="s">
        <v>498</v>
      </c>
      <c r="D231" s="181" t="s">
        <v>187</v>
      </c>
      <c r="E231" s="182" t="s">
        <v>5216</v>
      </c>
      <c r="F231" s="183" t="s">
        <v>5217</v>
      </c>
      <c r="G231" s="184" t="s">
        <v>225</v>
      </c>
      <c r="H231" s="185">
        <v>1.3999999999999999</v>
      </c>
      <c r="I231" s="186"/>
      <c r="J231" s="187">
        <f>ROUND(I231*H231,2)</f>
        <v>0</v>
      </c>
      <c r="K231" s="183" t="s">
        <v>1</v>
      </c>
      <c r="L231" s="39"/>
      <c r="M231" s="188" t="s">
        <v>1</v>
      </c>
      <c r="N231" s="189" t="s">
        <v>42</v>
      </c>
      <c r="O231" s="77"/>
      <c r="P231" s="190">
        <f>O231*H231</f>
        <v>0</v>
      </c>
      <c r="Q231" s="190">
        <v>0</v>
      </c>
      <c r="R231" s="190">
        <f>Q231*H231</f>
        <v>0</v>
      </c>
      <c r="S231" s="190">
        <v>0</v>
      </c>
      <c r="T231" s="191">
        <f>S231*H231</f>
        <v>0</v>
      </c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R231" s="192" t="s">
        <v>638</v>
      </c>
      <c r="AT231" s="192" t="s">
        <v>187</v>
      </c>
      <c r="AU231" s="192" t="s">
        <v>92</v>
      </c>
      <c r="AY231" s="19" t="s">
        <v>185</v>
      </c>
      <c r="BE231" s="193">
        <f>IF(N231="základní",J231,0)</f>
        <v>0</v>
      </c>
      <c r="BF231" s="193">
        <f>IF(N231="snížená",J231,0)</f>
        <v>0</v>
      </c>
      <c r="BG231" s="193">
        <f>IF(N231="zákl. přenesená",J231,0)</f>
        <v>0</v>
      </c>
      <c r="BH231" s="193">
        <f>IF(N231="sníž. přenesená",J231,0)</f>
        <v>0</v>
      </c>
      <c r="BI231" s="193">
        <f>IF(N231="nulová",J231,0)</f>
        <v>0</v>
      </c>
      <c r="BJ231" s="19" t="s">
        <v>92</v>
      </c>
      <c r="BK231" s="193">
        <f>ROUND(I231*H231,2)</f>
        <v>0</v>
      </c>
      <c r="BL231" s="19" t="s">
        <v>638</v>
      </c>
      <c r="BM231" s="192" t="s">
        <v>5649</v>
      </c>
    </row>
    <row r="232" s="2" customFormat="1">
      <c r="A232" s="38"/>
      <c r="B232" s="39"/>
      <c r="C232" s="38"/>
      <c r="D232" s="194" t="s">
        <v>193</v>
      </c>
      <c r="E232" s="38"/>
      <c r="F232" s="195" t="s">
        <v>5217</v>
      </c>
      <c r="G232" s="38"/>
      <c r="H232" s="38"/>
      <c r="I232" s="196"/>
      <c r="J232" s="38"/>
      <c r="K232" s="38"/>
      <c r="L232" s="39"/>
      <c r="M232" s="197"/>
      <c r="N232" s="198"/>
      <c r="O232" s="77"/>
      <c r="P232" s="77"/>
      <c r="Q232" s="77"/>
      <c r="R232" s="77"/>
      <c r="S232" s="77"/>
      <c r="T232" s="7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T232" s="19" t="s">
        <v>193</v>
      </c>
      <c r="AU232" s="19" t="s">
        <v>92</v>
      </c>
    </row>
    <row r="233" s="13" customFormat="1">
      <c r="A233" s="13"/>
      <c r="B233" s="199"/>
      <c r="C233" s="13"/>
      <c r="D233" s="194" t="s">
        <v>194</v>
      </c>
      <c r="E233" s="200" t="s">
        <v>1</v>
      </c>
      <c r="F233" s="201" t="s">
        <v>5650</v>
      </c>
      <c r="G233" s="13"/>
      <c r="H233" s="202">
        <v>1.3999999999999999</v>
      </c>
      <c r="I233" s="203"/>
      <c r="J233" s="13"/>
      <c r="K233" s="13"/>
      <c r="L233" s="199"/>
      <c r="M233" s="204"/>
      <c r="N233" s="205"/>
      <c r="O233" s="205"/>
      <c r="P233" s="205"/>
      <c r="Q233" s="205"/>
      <c r="R233" s="205"/>
      <c r="S233" s="205"/>
      <c r="T233" s="206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00" t="s">
        <v>194</v>
      </c>
      <c r="AU233" s="200" t="s">
        <v>92</v>
      </c>
      <c r="AV233" s="13" t="s">
        <v>92</v>
      </c>
      <c r="AW233" s="13" t="s">
        <v>32</v>
      </c>
      <c r="AX233" s="13" t="s">
        <v>84</v>
      </c>
      <c r="AY233" s="200" t="s">
        <v>185</v>
      </c>
    </row>
    <row r="234" s="2" customFormat="1" ht="24.15" customHeight="1">
      <c r="A234" s="38"/>
      <c r="B234" s="180"/>
      <c r="C234" s="181" t="s">
        <v>514</v>
      </c>
      <c r="D234" s="181" t="s">
        <v>187</v>
      </c>
      <c r="E234" s="182" t="s">
        <v>5220</v>
      </c>
      <c r="F234" s="183" t="s">
        <v>5221</v>
      </c>
      <c r="G234" s="184" t="s">
        <v>225</v>
      </c>
      <c r="H234" s="185">
        <v>0.070000000000000007</v>
      </c>
      <c r="I234" s="186"/>
      <c r="J234" s="187">
        <f>ROUND(I234*H234,2)</f>
        <v>0</v>
      </c>
      <c r="K234" s="183" t="s">
        <v>1</v>
      </c>
      <c r="L234" s="39"/>
      <c r="M234" s="188" t="s">
        <v>1</v>
      </c>
      <c r="N234" s="189" t="s">
        <v>42</v>
      </c>
      <c r="O234" s="77"/>
      <c r="P234" s="190">
        <f>O234*H234</f>
        <v>0</v>
      </c>
      <c r="Q234" s="190">
        <v>0</v>
      </c>
      <c r="R234" s="190">
        <f>Q234*H234</f>
        <v>0</v>
      </c>
      <c r="S234" s="190">
        <v>0</v>
      </c>
      <c r="T234" s="191">
        <f>S234*H234</f>
        <v>0</v>
      </c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R234" s="192" t="s">
        <v>638</v>
      </c>
      <c r="AT234" s="192" t="s">
        <v>187</v>
      </c>
      <c r="AU234" s="192" t="s">
        <v>92</v>
      </c>
      <c r="AY234" s="19" t="s">
        <v>185</v>
      </c>
      <c r="BE234" s="193">
        <f>IF(N234="základní",J234,0)</f>
        <v>0</v>
      </c>
      <c r="BF234" s="193">
        <f>IF(N234="snížená",J234,0)</f>
        <v>0</v>
      </c>
      <c r="BG234" s="193">
        <f>IF(N234="zákl. přenesená",J234,0)</f>
        <v>0</v>
      </c>
      <c r="BH234" s="193">
        <f>IF(N234="sníž. přenesená",J234,0)</f>
        <v>0</v>
      </c>
      <c r="BI234" s="193">
        <f>IF(N234="nulová",J234,0)</f>
        <v>0</v>
      </c>
      <c r="BJ234" s="19" t="s">
        <v>92</v>
      </c>
      <c r="BK234" s="193">
        <f>ROUND(I234*H234,2)</f>
        <v>0</v>
      </c>
      <c r="BL234" s="19" t="s">
        <v>638</v>
      </c>
      <c r="BM234" s="192" t="s">
        <v>5651</v>
      </c>
    </row>
    <row r="235" s="2" customFormat="1">
      <c r="A235" s="38"/>
      <c r="B235" s="39"/>
      <c r="C235" s="38"/>
      <c r="D235" s="194" t="s">
        <v>193</v>
      </c>
      <c r="E235" s="38"/>
      <c r="F235" s="195" t="s">
        <v>5221</v>
      </c>
      <c r="G235" s="38"/>
      <c r="H235" s="38"/>
      <c r="I235" s="196"/>
      <c r="J235" s="38"/>
      <c r="K235" s="38"/>
      <c r="L235" s="39"/>
      <c r="M235" s="197"/>
      <c r="N235" s="198"/>
      <c r="O235" s="77"/>
      <c r="P235" s="77"/>
      <c r="Q235" s="77"/>
      <c r="R235" s="77"/>
      <c r="S235" s="77"/>
      <c r="T235" s="7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T235" s="19" t="s">
        <v>193</v>
      </c>
      <c r="AU235" s="19" t="s">
        <v>92</v>
      </c>
    </row>
    <row r="236" s="2" customFormat="1" ht="33" customHeight="1">
      <c r="A236" s="38"/>
      <c r="B236" s="180"/>
      <c r="C236" s="181" t="s">
        <v>524</v>
      </c>
      <c r="D236" s="181" t="s">
        <v>187</v>
      </c>
      <c r="E236" s="182" t="s">
        <v>5223</v>
      </c>
      <c r="F236" s="183" t="s">
        <v>1624</v>
      </c>
      <c r="G236" s="184" t="s">
        <v>225</v>
      </c>
      <c r="H236" s="185">
        <v>0.070000000000000007</v>
      </c>
      <c r="I236" s="186"/>
      <c r="J236" s="187">
        <f>ROUND(I236*H236,2)</f>
        <v>0</v>
      </c>
      <c r="K236" s="183" t="s">
        <v>1</v>
      </c>
      <c r="L236" s="39"/>
      <c r="M236" s="188" t="s">
        <v>1</v>
      </c>
      <c r="N236" s="189" t="s">
        <v>42</v>
      </c>
      <c r="O236" s="77"/>
      <c r="P236" s="190">
        <f>O236*H236</f>
        <v>0</v>
      </c>
      <c r="Q236" s="190">
        <v>0</v>
      </c>
      <c r="R236" s="190">
        <f>Q236*H236</f>
        <v>0</v>
      </c>
      <c r="S236" s="190">
        <v>0</v>
      </c>
      <c r="T236" s="191">
        <f>S236*H236</f>
        <v>0</v>
      </c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R236" s="192" t="s">
        <v>638</v>
      </c>
      <c r="AT236" s="192" t="s">
        <v>187</v>
      </c>
      <c r="AU236" s="192" t="s">
        <v>92</v>
      </c>
      <c r="AY236" s="19" t="s">
        <v>185</v>
      </c>
      <c r="BE236" s="193">
        <f>IF(N236="základní",J236,0)</f>
        <v>0</v>
      </c>
      <c r="BF236" s="193">
        <f>IF(N236="snížená",J236,0)</f>
        <v>0</v>
      </c>
      <c r="BG236" s="193">
        <f>IF(N236="zákl. přenesená",J236,0)</f>
        <v>0</v>
      </c>
      <c r="BH236" s="193">
        <f>IF(N236="sníž. přenesená",J236,0)</f>
        <v>0</v>
      </c>
      <c r="BI236" s="193">
        <f>IF(N236="nulová",J236,0)</f>
        <v>0</v>
      </c>
      <c r="BJ236" s="19" t="s">
        <v>92</v>
      </c>
      <c r="BK236" s="193">
        <f>ROUND(I236*H236,2)</f>
        <v>0</v>
      </c>
      <c r="BL236" s="19" t="s">
        <v>638</v>
      </c>
      <c r="BM236" s="192" t="s">
        <v>5652</v>
      </c>
    </row>
    <row r="237" s="2" customFormat="1">
      <c r="A237" s="38"/>
      <c r="B237" s="39"/>
      <c r="C237" s="38"/>
      <c r="D237" s="194" t="s">
        <v>193</v>
      </c>
      <c r="E237" s="38"/>
      <c r="F237" s="195" t="s">
        <v>1624</v>
      </c>
      <c r="G237" s="38"/>
      <c r="H237" s="38"/>
      <c r="I237" s="196"/>
      <c r="J237" s="38"/>
      <c r="K237" s="38"/>
      <c r="L237" s="39"/>
      <c r="M237" s="197"/>
      <c r="N237" s="198"/>
      <c r="O237" s="77"/>
      <c r="P237" s="77"/>
      <c r="Q237" s="77"/>
      <c r="R237" s="77"/>
      <c r="S237" s="77"/>
      <c r="T237" s="7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T237" s="19" t="s">
        <v>193</v>
      </c>
      <c r="AU237" s="19" t="s">
        <v>92</v>
      </c>
    </row>
    <row r="238" s="2" customFormat="1" ht="24.15" customHeight="1">
      <c r="A238" s="38"/>
      <c r="B238" s="180"/>
      <c r="C238" s="181" t="s">
        <v>529</v>
      </c>
      <c r="D238" s="181" t="s">
        <v>187</v>
      </c>
      <c r="E238" s="182" t="s">
        <v>5653</v>
      </c>
      <c r="F238" s="183" t="s">
        <v>5654</v>
      </c>
      <c r="G238" s="184" t="s">
        <v>225</v>
      </c>
      <c r="H238" s="185">
        <v>0.0050000000000000001</v>
      </c>
      <c r="I238" s="186"/>
      <c r="J238" s="187">
        <f>ROUND(I238*H238,2)</f>
        <v>0</v>
      </c>
      <c r="K238" s="183" t="s">
        <v>1</v>
      </c>
      <c r="L238" s="39"/>
      <c r="M238" s="188" t="s">
        <v>1</v>
      </c>
      <c r="N238" s="189" t="s">
        <v>42</v>
      </c>
      <c r="O238" s="77"/>
      <c r="P238" s="190">
        <f>O238*H238</f>
        <v>0</v>
      </c>
      <c r="Q238" s="190">
        <v>0</v>
      </c>
      <c r="R238" s="190">
        <f>Q238*H238</f>
        <v>0</v>
      </c>
      <c r="S238" s="190">
        <v>0</v>
      </c>
      <c r="T238" s="191">
        <f>S238*H238</f>
        <v>0</v>
      </c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R238" s="192" t="s">
        <v>638</v>
      </c>
      <c r="AT238" s="192" t="s">
        <v>187</v>
      </c>
      <c r="AU238" s="192" t="s">
        <v>92</v>
      </c>
      <c r="AY238" s="19" t="s">
        <v>185</v>
      </c>
      <c r="BE238" s="193">
        <f>IF(N238="základní",J238,0)</f>
        <v>0</v>
      </c>
      <c r="BF238" s="193">
        <f>IF(N238="snížená",J238,0)</f>
        <v>0</v>
      </c>
      <c r="BG238" s="193">
        <f>IF(N238="zákl. přenesená",J238,0)</f>
        <v>0</v>
      </c>
      <c r="BH238" s="193">
        <f>IF(N238="sníž. přenesená",J238,0)</f>
        <v>0</v>
      </c>
      <c r="BI238" s="193">
        <f>IF(N238="nulová",J238,0)</f>
        <v>0</v>
      </c>
      <c r="BJ238" s="19" t="s">
        <v>92</v>
      </c>
      <c r="BK238" s="193">
        <f>ROUND(I238*H238,2)</f>
        <v>0</v>
      </c>
      <c r="BL238" s="19" t="s">
        <v>638</v>
      </c>
      <c r="BM238" s="192" t="s">
        <v>5655</v>
      </c>
    </row>
    <row r="239" s="2" customFormat="1">
      <c r="A239" s="38"/>
      <c r="B239" s="39"/>
      <c r="C239" s="38"/>
      <c r="D239" s="194" t="s">
        <v>193</v>
      </c>
      <c r="E239" s="38"/>
      <c r="F239" s="195" t="s">
        <v>5654</v>
      </c>
      <c r="G239" s="38"/>
      <c r="H239" s="38"/>
      <c r="I239" s="196"/>
      <c r="J239" s="38"/>
      <c r="K239" s="38"/>
      <c r="L239" s="39"/>
      <c r="M239" s="197"/>
      <c r="N239" s="198"/>
      <c r="O239" s="77"/>
      <c r="P239" s="77"/>
      <c r="Q239" s="77"/>
      <c r="R239" s="77"/>
      <c r="S239" s="77"/>
      <c r="T239" s="7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T239" s="19" t="s">
        <v>193</v>
      </c>
      <c r="AU239" s="19" t="s">
        <v>92</v>
      </c>
    </row>
    <row r="240" s="12" customFormat="1" ht="25.92" customHeight="1">
      <c r="A240" s="12"/>
      <c r="B240" s="167"/>
      <c r="C240" s="12"/>
      <c r="D240" s="168" t="s">
        <v>75</v>
      </c>
      <c r="E240" s="169" t="s">
        <v>3877</v>
      </c>
      <c r="F240" s="169" t="s">
        <v>3878</v>
      </c>
      <c r="G240" s="12"/>
      <c r="H240" s="12"/>
      <c r="I240" s="170"/>
      <c r="J240" s="171">
        <f>BK240</f>
        <v>0</v>
      </c>
      <c r="K240" s="12"/>
      <c r="L240" s="167"/>
      <c r="M240" s="172"/>
      <c r="N240" s="173"/>
      <c r="O240" s="173"/>
      <c r="P240" s="174">
        <f>SUM(P241:P250)</f>
        <v>0</v>
      </c>
      <c r="Q240" s="173"/>
      <c r="R240" s="174">
        <f>SUM(R241:R250)</f>
        <v>0</v>
      </c>
      <c r="S240" s="173"/>
      <c r="T240" s="175">
        <f>SUM(T241:T250)</f>
        <v>0</v>
      </c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R240" s="168" t="s">
        <v>191</v>
      </c>
      <c r="AT240" s="176" t="s">
        <v>75</v>
      </c>
      <c r="AU240" s="176" t="s">
        <v>76</v>
      </c>
      <c r="AY240" s="168" t="s">
        <v>185</v>
      </c>
      <c r="BK240" s="177">
        <f>SUM(BK241:BK250)</f>
        <v>0</v>
      </c>
    </row>
    <row r="241" s="2" customFormat="1" ht="16.5" customHeight="1">
      <c r="A241" s="38"/>
      <c r="B241" s="180"/>
      <c r="C241" s="181" t="s">
        <v>534</v>
      </c>
      <c r="D241" s="181" t="s">
        <v>187</v>
      </c>
      <c r="E241" s="182" t="s">
        <v>5225</v>
      </c>
      <c r="F241" s="183" t="s">
        <v>5226</v>
      </c>
      <c r="G241" s="184" t="s">
        <v>3882</v>
      </c>
      <c r="H241" s="185">
        <v>15</v>
      </c>
      <c r="I241" s="186"/>
      <c r="J241" s="187">
        <f>ROUND(I241*H241,2)</f>
        <v>0</v>
      </c>
      <c r="K241" s="183" t="s">
        <v>1</v>
      </c>
      <c r="L241" s="39"/>
      <c r="M241" s="188" t="s">
        <v>1</v>
      </c>
      <c r="N241" s="189" t="s">
        <v>42</v>
      </c>
      <c r="O241" s="77"/>
      <c r="P241" s="190">
        <f>O241*H241</f>
        <v>0</v>
      </c>
      <c r="Q241" s="190">
        <v>0</v>
      </c>
      <c r="R241" s="190">
        <f>Q241*H241</f>
        <v>0</v>
      </c>
      <c r="S241" s="190">
        <v>0</v>
      </c>
      <c r="T241" s="191">
        <f>S241*H241</f>
        <v>0</v>
      </c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R241" s="192" t="s">
        <v>3282</v>
      </c>
      <c r="AT241" s="192" t="s">
        <v>187</v>
      </c>
      <c r="AU241" s="192" t="s">
        <v>84</v>
      </c>
      <c r="AY241" s="19" t="s">
        <v>185</v>
      </c>
      <c r="BE241" s="193">
        <f>IF(N241="základní",J241,0)</f>
        <v>0</v>
      </c>
      <c r="BF241" s="193">
        <f>IF(N241="snížená",J241,0)</f>
        <v>0</v>
      </c>
      <c r="BG241" s="193">
        <f>IF(N241="zákl. přenesená",J241,0)</f>
        <v>0</v>
      </c>
      <c r="BH241" s="193">
        <f>IF(N241="sníž. přenesená",J241,0)</f>
        <v>0</v>
      </c>
      <c r="BI241" s="193">
        <f>IF(N241="nulová",J241,0)</f>
        <v>0</v>
      </c>
      <c r="BJ241" s="19" t="s">
        <v>92</v>
      </c>
      <c r="BK241" s="193">
        <f>ROUND(I241*H241,2)</f>
        <v>0</v>
      </c>
      <c r="BL241" s="19" t="s">
        <v>3282</v>
      </c>
      <c r="BM241" s="192" t="s">
        <v>5656</v>
      </c>
    </row>
    <row r="242" s="2" customFormat="1">
      <c r="A242" s="38"/>
      <c r="B242" s="39"/>
      <c r="C242" s="38"/>
      <c r="D242" s="194" t="s">
        <v>193</v>
      </c>
      <c r="E242" s="38"/>
      <c r="F242" s="195" t="s">
        <v>5226</v>
      </c>
      <c r="G242" s="38"/>
      <c r="H242" s="38"/>
      <c r="I242" s="196"/>
      <c r="J242" s="38"/>
      <c r="K242" s="38"/>
      <c r="L242" s="39"/>
      <c r="M242" s="197"/>
      <c r="N242" s="198"/>
      <c r="O242" s="77"/>
      <c r="P242" s="77"/>
      <c r="Q242" s="77"/>
      <c r="R242" s="77"/>
      <c r="S242" s="77"/>
      <c r="T242" s="7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T242" s="19" t="s">
        <v>193</v>
      </c>
      <c r="AU242" s="19" t="s">
        <v>84</v>
      </c>
    </row>
    <row r="243" s="14" customFormat="1">
      <c r="A243" s="14"/>
      <c r="B243" s="219"/>
      <c r="C243" s="14"/>
      <c r="D243" s="194" t="s">
        <v>194</v>
      </c>
      <c r="E243" s="220" t="s">
        <v>1</v>
      </c>
      <c r="F243" s="221" t="s">
        <v>4946</v>
      </c>
      <c r="G243" s="14"/>
      <c r="H243" s="220" t="s">
        <v>1</v>
      </c>
      <c r="I243" s="222"/>
      <c r="J243" s="14"/>
      <c r="K243" s="14"/>
      <c r="L243" s="219"/>
      <c r="M243" s="223"/>
      <c r="N243" s="224"/>
      <c r="O243" s="224"/>
      <c r="P243" s="224"/>
      <c r="Q243" s="224"/>
      <c r="R243" s="224"/>
      <c r="S243" s="224"/>
      <c r="T243" s="225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20" t="s">
        <v>194</v>
      </c>
      <c r="AU243" s="220" t="s">
        <v>84</v>
      </c>
      <c r="AV243" s="14" t="s">
        <v>84</v>
      </c>
      <c r="AW243" s="14" t="s">
        <v>32</v>
      </c>
      <c r="AX243" s="14" t="s">
        <v>76</v>
      </c>
      <c r="AY243" s="220" t="s">
        <v>185</v>
      </c>
    </row>
    <row r="244" s="13" customFormat="1">
      <c r="A244" s="13"/>
      <c r="B244" s="199"/>
      <c r="C244" s="13"/>
      <c r="D244" s="194" t="s">
        <v>194</v>
      </c>
      <c r="E244" s="200" t="s">
        <v>1</v>
      </c>
      <c r="F244" s="201" t="s">
        <v>296</v>
      </c>
      <c r="G244" s="13"/>
      <c r="H244" s="202">
        <v>15</v>
      </c>
      <c r="I244" s="203"/>
      <c r="J244" s="13"/>
      <c r="K244" s="13"/>
      <c r="L244" s="199"/>
      <c r="M244" s="204"/>
      <c r="N244" s="205"/>
      <c r="O244" s="205"/>
      <c r="P244" s="205"/>
      <c r="Q244" s="205"/>
      <c r="R244" s="205"/>
      <c r="S244" s="205"/>
      <c r="T244" s="206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00" t="s">
        <v>194</v>
      </c>
      <c r="AU244" s="200" t="s">
        <v>84</v>
      </c>
      <c r="AV244" s="13" t="s">
        <v>92</v>
      </c>
      <c r="AW244" s="13" t="s">
        <v>32</v>
      </c>
      <c r="AX244" s="13" t="s">
        <v>76</v>
      </c>
      <c r="AY244" s="200" t="s">
        <v>185</v>
      </c>
    </row>
    <row r="245" s="15" customFormat="1">
      <c r="A245" s="15"/>
      <c r="B245" s="226"/>
      <c r="C245" s="15"/>
      <c r="D245" s="194" t="s">
        <v>194</v>
      </c>
      <c r="E245" s="227" t="s">
        <v>1</v>
      </c>
      <c r="F245" s="228" t="s">
        <v>276</v>
      </c>
      <c r="G245" s="15"/>
      <c r="H245" s="229">
        <v>15</v>
      </c>
      <c r="I245" s="230"/>
      <c r="J245" s="15"/>
      <c r="K245" s="15"/>
      <c r="L245" s="226"/>
      <c r="M245" s="231"/>
      <c r="N245" s="232"/>
      <c r="O245" s="232"/>
      <c r="P245" s="232"/>
      <c r="Q245" s="232"/>
      <c r="R245" s="232"/>
      <c r="S245" s="232"/>
      <c r="T245" s="233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T245" s="227" t="s">
        <v>194</v>
      </c>
      <c r="AU245" s="227" t="s">
        <v>84</v>
      </c>
      <c r="AV245" s="15" t="s">
        <v>191</v>
      </c>
      <c r="AW245" s="15" t="s">
        <v>32</v>
      </c>
      <c r="AX245" s="15" t="s">
        <v>84</v>
      </c>
      <c r="AY245" s="227" t="s">
        <v>185</v>
      </c>
    </row>
    <row r="246" s="2" customFormat="1" ht="21.75" customHeight="1">
      <c r="A246" s="38"/>
      <c r="B246" s="180"/>
      <c r="C246" s="181" t="s">
        <v>540</v>
      </c>
      <c r="D246" s="181" t="s">
        <v>187</v>
      </c>
      <c r="E246" s="182" t="s">
        <v>4936</v>
      </c>
      <c r="F246" s="183" t="s">
        <v>4937</v>
      </c>
      <c r="G246" s="184" t="s">
        <v>3882</v>
      </c>
      <c r="H246" s="185">
        <v>48</v>
      </c>
      <c r="I246" s="186"/>
      <c r="J246" s="187">
        <f>ROUND(I246*H246,2)</f>
        <v>0</v>
      </c>
      <c r="K246" s="183" t="s">
        <v>1</v>
      </c>
      <c r="L246" s="39"/>
      <c r="M246" s="188" t="s">
        <v>1</v>
      </c>
      <c r="N246" s="189" t="s">
        <v>42</v>
      </c>
      <c r="O246" s="77"/>
      <c r="P246" s="190">
        <f>O246*H246</f>
        <v>0</v>
      </c>
      <c r="Q246" s="190">
        <v>0</v>
      </c>
      <c r="R246" s="190">
        <f>Q246*H246</f>
        <v>0</v>
      </c>
      <c r="S246" s="190">
        <v>0</v>
      </c>
      <c r="T246" s="191">
        <f>S246*H246</f>
        <v>0</v>
      </c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R246" s="192" t="s">
        <v>3282</v>
      </c>
      <c r="AT246" s="192" t="s">
        <v>187</v>
      </c>
      <c r="AU246" s="192" t="s">
        <v>84</v>
      </c>
      <c r="AY246" s="19" t="s">
        <v>185</v>
      </c>
      <c r="BE246" s="193">
        <f>IF(N246="základní",J246,0)</f>
        <v>0</v>
      </c>
      <c r="BF246" s="193">
        <f>IF(N246="snížená",J246,0)</f>
        <v>0</v>
      </c>
      <c r="BG246" s="193">
        <f>IF(N246="zákl. přenesená",J246,0)</f>
        <v>0</v>
      </c>
      <c r="BH246" s="193">
        <f>IF(N246="sníž. přenesená",J246,0)</f>
        <v>0</v>
      </c>
      <c r="BI246" s="193">
        <f>IF(N246="nulová",J246,0)</f>
        <v>0</v>
      </c>
      <c r="BJ246" s="19" t="s">
        <v>92</v>
      </c>
      <c r="BK246" s="193">
        <f>ROUND(I246*H246,2)</f>
        <v>0</v>
      </c>
      <c r="BL246" s="19" t="s">
        <v>3282</v>
      </c>
      <c r="BM246" s="192" t="s">
        <v>5657</v>
      </c>
    </row>
    <row r="247" s="2" customFormat="1">
      <c r="A247" s="38"/>
      <c r="B247" s="39"/>
      <c r="C247" s="38"/>
      <c r="D247" s="194" t="s">
        <v>193</v>
      </c>
      <c r="E247" s="38"/>
      <c r="F247" s="195" t="s">
        <v>4937</v>
      </c>
      <c r="G247" s="38"/>
      <c r="H247" s="38"/>
      <c r="I247" s="196"/>
      <c r="J247" s="38"/>
      <c r="K247" s="38"/>
      <c r="L247" s="39"/>
      <c r="M247" s="197"/>
      <c r="N247" s="198"/>
      <c r="O247" s="77"/>
      <c r="P247" s="77"/>
      <c r="Q247" s="77"/>
      <c r="R247" s="77"/>
      <c r="S247" s="77"/>
      <c r="T247" s="7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T247" s="19" t="s">
        <v>193</v>
      </c>
      <c r="AU247" s="19" t="s">
        <v>84</v>
      </c>
    </row>
    <row r="248" s="14" customFormat="1">
      <c r="A248" s="14"/>
      <c r="B248" s="219"/>
      <c r="C248" s="14"/>
      <c r="D248" s="194" t="s">
        <v>194</v>
      </c>
      <c r="E248" s="220" t="s">
        <v>1</v>
      </c>
      <c r="F248" s="221" t="s">
        <v>5229</v>
      </c>
      <c r="G248" s="14"/>
      <c r="H248" s="220" t="s">
        <v>1</v>
      </c>
      <c r="I248" s="222"/>
      <c r="J248" s="14"/>
      <c r="K248" s="14"/>
      <c r="L248" s="219"/>
      <c r="M248" s="223"/>
      <c r="N248" s="224"/>
      <c r="O248" s="224"/>
      <c r="P248" s="224"/>
      <c r="Q248" s="224"/>
      <c r="R248" s="224"/>
      <c r="S248" s="224"/>
      <c r="T248" s="225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20" t="s">
        <v>194</v>
      </c>
      <c r="AU248" s="220" t="s">
        <v>84</v>
      </c>
      <c r="AV248" s="14" t="s">
        <v>84</v>
      </c>
      <c r="AW248" s="14" t="s">
        <v>32</v>
      </c>
      <c r="AX248" s="14" t="s">
        <v>76</v>
      </c>
      <c r="AY248" s="220" t="s">
        <v>185</v>
      </c>
    </row>
    <row r="249" s="13" customFormat="1">
      <c r="A249" s="13"/>
      <c r="B249" s="199"/>
      <c r="C249" s="13"/>
      <c r="D249" s="194" t="s">
        <v>194</v>
      </c>
      <c r="E249" s="200" t="s">
        <v>1</v>
      </c>
      <c r="F249" s="201" t="s">
        <v>546</v>
      </c>
      <c r="G249" s="13"/>
      <c r="H249" s="202">
        <v>48</v>
      </c>
      <c r="I249" s="203"/>
      <c r="J249" s="13"/>
      <c r="K249" s="13"/>
      <c r="L249" s="199"/>
      <c r="M249" s="204"/>
      <c r="N249" s="205"/>
      <c r="O249" s="205"/>
      <c r="P249" s="205"/>
      <c r="Q249" s="205"/>
      <c r="R249" s="205"/>
      <c r="S249" s="205"/>
      <c r="T249" s="206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00" t="s">
        <v>194</v>
      </c>
      <c r="AU249" s="200" t="s">
        <v>84</v>
      </c>
      <c r="AV249" s="13" t="s">
        <v>92</v>
      </c>
      <c r="AW249" s="13" t="s">
        <v>32</v>
      </c>
      <c r="AX249" s="13" t="s">
        <v>76</v>
      </c>
      <c r="AY249" s="200" t="s">
        <v>185</v>
      </c>
    </row>
    <row r="250" s="15" customFormat="1">
      <c r="A250" s="15"/>
      <c r="B250" s="226"/>
      <c r="C250" s="15"/>
      <c r="D250" s="194" t="s">
        <v>194</v>
      </c>
      <c r="E250" s="227" t="s">
        <v>1</v>
      </c>
      <c r="F250" s="228" t="s">
        <v>276</v>
      </c>
      <c r="G250" s="15"/>
      <c r="H250" s="229">
        <v>48</v>
      </c>
      <c r="I250" s="230"/>
      <c r="J250" s="15"/>
      <c r="K250" s="15"/>
      <c r="L250" s="226"/>
      <c r="M250" s="231"/>
      <c r="N250" s="232"/>
      <c r="O250" s="232"/>
      <c r="P250" s="232"/>
      <c r="Q250" s="232"/>
      <c r="R250" s="232"/>
      <c r="S250" s="232"/>
      <c r="T250" s="233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T250" s="227" t="s">
        <v>194</v>
      </c>
      <c r="AU250" s="227" t="s">
        <v>84</v>
      </c>
      <c r="AV250" s="15" t="s">
        <v>191</v>
      </c>
      <c r="AW250" s="15" t="s">
        <v>32</v>
      </c>
      <c r="AX250" s="15" t="s">
        <v>84</v>
      </c>
      <c r="AY250" s="227" t="s">
        <v>185</v>
      </c>
    </row>
    <row r="251" s="12" customFormat="1" ht="25.92" customHeight="1">
      <c r="A251" s="12"/>
      <c r="B251" s="167"/>
      <c r="C251" s="12"/>
      <c r="D251" s="168" t="s">
        <v>75</v>
      </c>
      <c r="E251" s="169" t="s">
        <v>4733</v>
      </c>
      <c r="F251" s="169" t="s">
        <v>4733</v>
      </c>
      <c r="G251" s="12"/>
      <c r="H251" s="12"/>
      <c r="I251" s="170"/>
      <c r="J251" s="171">
        <f>BK251</f>
        <v>0</v>
      </c>
      <c r="K251" s="12"/>
      <c r="L251" s="167"/>
      <c r="M251" s="172"/>
      <c r="N251" s="173"/>
      <c r="O251" s="173"/>
      <c r="P251" s="174">
        <f>SUM(P252:P253)</f>
        <v>0</v>
      </c>
      <c r="Q251" s="173"/>
      <c r="R251" s="174">
        <f>SUM(R252:R253)</f>
        <v>0</v>
      </c>
      <c r="S251" s="173"/>
      <c r="T251" s="175">
        <f>SUM(T252:T253)</f>
        <v>0</v>
      </c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R251" s="168" t="s">
        <v>191</v>
      </c>
      <c r="AT251" s="176" t="s">
        <v>75</v>
      </c>
      <c r="AU251" s="176" t="s">
        <v>76</v>
      </c>
      <c r="AY251" s="168" t="s">
        <v>185</v>
      </c>
      <c r="BK251" s="177">
        <f>SUM(BK252:BK253)</f>
        <v>0</v>
      </c>
    </row>
    <row r="252" s="2" customFormat="1" ht="16.5" customHeight="1">
      <c r="A252" s="38"/>
      <c r="B252" s="180"/>
      <c r="C252" s="181" t="s">
        <v>546</v>
      </c>
      <c r="D252" s="181" t="s">
        <v>187</v>
      </c>
      <c r="E252" s="182" t="s">
        <v>81</v>
      </c>
      <c r="F252" s="183" t="s">
        <v>5246</v>
      </c>
      <c r="G252" s="184" t="s">
        <v>4727</v>
      </c>
      <c r="H252" s="185">
        <v>1</v>
      </c>
      <c r="I252" s="186"/>
      <c r="J252" s="187">
        <f>ROUND(I252*H252,2)</f>
        <v>0</v>
      </c>
      <c r="K252" s="183" t="s">
        <v>1</v>
      </c>
      <c r="L252" s="39"/>
      <c r="M252" s="188" t="s">
        <v>1</v>
      </c>
      <c r="N252" s="189" t="s">
        <v>42</v>
      </c>
      <c r="O252" s="77"/>
      <c r="P252" s="190">
        <f>O252*H252</f>
        <v>0</v>
      </c>
      <c r="Q252" s="190">
        <v>0</v>
      </c>
      <c r="R252" s="190">
        <f>Q252*H252</f>
        <v>0</v>
      </c>
      <c r="S252" s="190">
        <v>0</v>
      </c>
      <c r="T252" s="191">
        <f>S252*H252</f>
        <v>0</v>
      </c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R252" s="192" t="s">
        <v>3282</v>
      </c>
      <c r="AT252" s="192" t="s">
        <v>187</v>
      </c>
      <c r="AU252" s="192" t="s">
        <v>84</v>
      </c>
      <c r="AY252" s="19" t="s">
        <v>185</v>
      </c>
      <c r="BE252" s="193">
        <f>IF(N252="základní",J252,0)</f>
        <v>0</v>
      </c>
      <c r="BF252" s="193">
        <f>IF(N252="snížená",J252,0)</f>
        <v>0</v>
      </c>
      <c r="BG252" s="193">
        <f>IF(N252="zákl. přenesená",J252,0)</f>
        <v>0</v>
      </c>
      <c r="BH252" s="193">
        <f>IF(N252="sníž. přenesená",J252,0)</f>
        <v>0</v>
      </c>
      <c r="BI252" s="193">
        <f>IF(N252="nulová",J252,0)</f>
        <v>0</v>
      </c>
      <c r="BJ252" s="19" t="s">
        <v>92</v>
      </c>
      <c r="BK252" s="193">
        <f>ROUND(I252*H252,2)</f>
        <v>0</v>
      </c>
      <c r="BL252" s="19" t="s">
        <v>3282</v>
      </c>
      <c r="BM252" s="192" t="s">
        <v>5658</v>
      </c>
    </row>
    <row r="253" s="2" customFormat="1">
      <c r="A253" s="38"/>
      <c r="B253" s="39"/>
      <c r="C253" s="38"/>
      <c r="D253" s="194" t="s">
        <v>193</v>
      </c>
      <c r="E253" s="38"/>
      <c r="F253" s="195" t="s">
        <v>5246</v>
      </c>
      <c r="G253" s="38"/>
      <c r="H253" s="38"/>
      <c r="I253" s="196"/>
      <c r="J253" s="38"/>
      <c r="K253" s="38"/>
      <c r="L253" s="39"/>
      <c r="M253" s="243"/>
      <c r="N253" s="244"/>
      <c r="O253" s="245"/>
      <c r="P253" s="245"/>
      <c r="Q253" s="245"/>
      <c r="R253" s="245"/>
      <c r="S253" s="245"/>
      <c r="T253" s="246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T253" s="19" t="s">
        <v>193</v>
      </c>
      <c r="AU253" s="19" t="s">
        <v>84</v>
      </c>
    </row>
    <row r="254" s="2" customFormat="1" ht="6.96" customHeight="1">
      <c r="A254" s="38"/>
      <c r="B254" s="60"/>
      <c r="C254" s="61"/>
      <c r="D254" s="61"/>
      <c r="E254" s="61"/>
      <c r="F254" s="61"/>
      <c r="G254" s="61"/>
      <c r="H254" s="61"/>
      <c r="I254" s="61"/>
      <c r="J254" s="61"/>
      <c r="K254" s="61"/>
      <c r="L254" s="39"/>
      <c r="M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</row>
  </sheetData>
  <autoFilter ref="C130:K253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17:H117"/>
    <mergeCell ref="E121:H121"/>
    <mergeCell ref="E119:H119"/>
    <mergeCell ref="E123:H12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126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84</v>
      </c>
    </row>
    <row r="4" s="1" customFormat="1" ht="24.96" customHeight="1">
      <c r="B4" s="22"/>
      <c r="D4" s="23" t="s">
        <v>130</v>
      </c>
      <c r="L4" s="22"/>
      <c r="M4" s="129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30" t="str">
        <f>'Rekapitulace stavby'!K6</f>
        <v>Bytový dům Líbeznice, Martinova 142</v>
      </c>
      <c r="F7" s="32"/>
      <c r="G7" s="32"/>
      <c r="H7" s="32"/>
      <c r="L7" s="22"/>
    </row>
    <row r="8">
      <c r="B8" s="22"/>
      <c r="D8" s="32" t="s">
        <v>131</v>
      </c>
      <c r="L8" s="22"/>
    </row>
    <row r="9" s="1" customFormat="1" ht="16.5" customHeight="1">
      <c r="B9" s="22"/>
      <c r="E9" s="130" t="s">
        <v>4341</v>
      </c>
      <c r="F9" s="1"/>
      <c r="G9" s="1"/>
      <c r="H9" s="1"/>
      <c r="L9" s="22"/>
    </row>
    <row r="10" s="1" customFormat="1" ht="12" customHeight="1">
      <c r="B10" s="22"/>
      <c r="D10" s="32" t="s">
        <v>3886</v>
      </c>
      <c r="L10" s="22"/>
    </row>
    <row r="11" s="2" customFormat="1" ht="16.5" customHeight="1">
      <c r="A11" s="38"/>
      <c r="B11" s="39"/>
      <c r="C11" s="38"/>
      <c r="D11" s="38"/>
      <c r="E11" s="135" t="s">
        <v>5524</v>
      </c>
      <c r="F11" s="38"/>
      <c r="G11" s="38"/>
      <c r="H11" s="38"/>
      <c r="I11" s="38"/>
      <c r="J11" s="38"/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39"/>
      <c r="C12" s="38"/>
      <c r="D12" s="32" t="s">
        <v>4948</v>
      </c>
      <c r="E12" s="38"/>
      <c r="F12" s="38"/>
      <c r="G12" s="38"/>
      <c r="H12" s="38"/>
      <c r="I12" s="38"/>
      <c r="J12" s="38"/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6.5" customHeight="1">
      <c r="A13" s="38"/>
      <c r="B13" s="39"/>
      <c r="C13" s="38"/>
      <c r="D13" s="38"/>
      <c r="E13" s="67" t="s">
        <v>5254</v>
      </c>
      <c r="F13" s="38"/>
      <c r="G13" s="38"/>
      <c r="H13" s="38"/>
      <c r="I13" s="38"/>
      <c r="J13" s="38"/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>
      <c r="A14" s="38"/>
      <c r="B14" s="39"/>
      <c r="C14" s="38"/>
      <c r="D14" s="38"/>
      <c r="E14" s="38"/>
      <c r="F14" s="38"/>
      <c r="G14" s="38"/>
      <c r="H14" s="38"/>
      <c r="I14" s="38"/>
      <c r="J14" s="38"/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2" customHeight="1">
      <c r="A15" s="38"/>
      <c r="B15" s="39"/>
      <c r="C15" s="38"/>
      <c r="D15" s="32" t="s">
        <v>18</v>
      </c>
      <c r="E15" s="38"/>
      <c r="F15" s="27" t="s">
        <v>1</v>
      </c>
      <c r="G15" s="38"/>
      <c r="H15" s="38"/>
      <c r="I15" s="32" t="s">
        <v>19</v>
      </c>
      <c r="J15" s="27" t="s">
        <v>1</v>
      </c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39"/>
      <c r="C16" s="38"/>
      <c r="D16" s="32" t="s">
        <v>20</v>
      </c>
      <c r="E16" s="38"/>
      <c r="F16" s="27" t="s">
        <v>4343</v>
      </c>
      <c r="G16" s="38"/>
      <c r="H16" s="38"/>
      <c r="I16" s="32" t="s">
        <v>22</v>
      </c>
      <c r="J16" s="69" t="str">
        <f>'Rekapitulace stavby'!AN8</f>
        <v>3. 11. 2025</v>
      </c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0.8" customHeight="1">
      <c r="A17" s="38"/>
      <c r="B17" s="39"/>
      <c r="C17" s="38"/>
      <c r="D17" s="38"/>
      <c r="E17" s="38"/>
      <c r="F17" s="38"/>
      <c r="G17" s="38"/>
      <c r="H17" s="38"/>
      <c r="I17" s="38"/>
      <c r="J17" s="38"/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2" customHeight="1">
      <c r="A18" s="38"/>
      <c r="B18" s="39"/>
      <c r="C18" s="38"/>
      <c r="D18" s="32" t="s">
        <v>24</v>
      </c>
      <c r="E18" s="38"/>
      <c r="F18" s="38"/>
      <c r="G18" s="38"/>
      <c r="H18" s="38"/>
      <c r="I18" s="32" t="s">
        <v>25</v>
      </c>
      <c r="J18" s="27" t="s">
        <v>1</v>
      </c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8" customHeight="1">
      <c r="A19" s="38"/>
      <c r="B19" s="39"/>
      <c r="C19" s="38"/>
      <c r="D19" s="38"/>
      <c r="E19" s="27" t="s">
        <v>26</v>
      </c>
      <c r="F19" s="38"/>
      <c r="G19" s="38"/>
      <c r="H19" s="38"/>
      <c r="I19" s="32" t="s">
        <v>27</v>
      </c>
      <c r="J19" s="27" t="s">
        <v>1</v>
      </c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6.96" customHeight="1">
      <c r="A20" s="38"/>
      <c r="B20" s="39"/>
      <c r="C20" s="38"/>
      <c r="D20" s="38"/>
      <c r="E20" s="38"/>
      <c r="F20" s="38"/>
      <c r="G20" s="38"/>
      <c r="H20" s="38"/>
      <c r="I20" s="38"/>
      <c r="J20" s="38"/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2" customHeight="1">
      <c r="A21" s="38"/>
      <c r="B21" s="39"/>
      <c r="C21" s="38"/>
      <c r="D21" s="32" t="s">
        <v>28</v>
      </c>
      <c r="E21" s="38"/>
      <c r="F21" s="38"/>
      <c r="G21" s="38"/>
      <c r="H21" s="38"/>
      <c r="I21" s="32" t="s">
        <v>25</v>
      </c>
      <c r="J21" s="33" t="str">
        <f>'Rekapitulace stavby'!AN13</f>
        <v>Vyplň údaj</v>
      </c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8" customHeight="1">
      <c r="A22" s="38"/>
      <c r="B22" s="39"/>
      <c r="C22" s="38"/>
      <c r="D22" s="38"/>
      <c r="E22" s="33" t="str">
        <f>'Rekapitulace stavby'!E14</f>
        <v>Vyplň údaj</v>
      </c>
      <c r="F22" s="27"/>
      <c r="G22" s="27"/>
      <c r="H22" s="27"/>
      <c r="I22" s="32" t="s">
        <v>27</v>
      </c>
      <c r="J22" s="33" t="str">
        <f>'Rekapitulace stavby'!AN14</f>
        <v>Vyplň údaj</v>
      </c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6.96" customHeight="1">
      <c r="A23" s="38"/>
      <c r="B23" s="39"/>
      <c r="C23" s="38"/>
      <c r="D23" s="38"/>
      <c r="E23" s="38"/>
      <c r="F23" s="38"/>
      <c r="G23" s="38"/>
      <c r="H23" s="38"/>
      <c r="I23" s="38"/>
      <c r="J23" s="38"/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2" customHeight="1">
      <c r="A24" s="38"/>
      <c r="B24" s="39"/>
      <c r="C24" s="38"/>
      <c r="D24" s="32" t="s">
        <v>30</v>
      </c>
      <c r="E24" s="38"/>
      <c r="F24" s="38"/>
      <c r="G24" s="38"/>
      <c r="H24" s="38"/>
      <c r="I24" s="32" t="s">
        <v>25</v>
      </c>
      <c r="J24" s="27" t="s">
        <v>1</v>
      </c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8" customHeight="1">
      <c r="A25" s="38"/>
      <c r="B25" s="39"/>
      <c r="C25" s="38"/>
      <c r="D25" s="38"/>
      <c r="E25" s="27" t="s">
        <v>26</v>
      </c>
      <c r="F25" s="38"/>
      <c r="G25" s="38"/>
      <c r="H25" s="38"/>
      <c r="I25" s="32" t="s">
        <v>27</v>
      </c>
      <c r="J25" s="27" t="s">
        <v>1</v>
      </c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6.96" customHeight="1">
      <c r="A26" s="38"/>
      <c r="B26" s="39"/>
      <c r="C26" s="38"/>
      <c r="D26" s="38"/>
      <c r="E26" s="38"/>
      <c r="F26" s="38"/>
      <c r="G26" s="38"/>
      <c r="H26" s="38"/>
      <c r="I26" s="38"/>
      <c r="J26" s="38"/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12" customHeight="1">
      <c r="A27" s="38"/>
      <c r="B27" s="39"/>
      <c r="C27" s="38"/>
      <c r="D27" s="32" t="s">
        <v>33</v>
      </c>
      <c r="E27" s="38"/>
      <c r="F27" s="38"/>
      <c r="G27" s="38"/>
      <c r="H27" s="38"/>
      <c r="I27" s="32" t="s">
        <v>25</v>
      </c>
      <c r="J27" s="27" t="s">
        <v>1</v>
      </c>
      <c r="K27" s="38"/>
      <c r="L27" s="55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8" customHeight="1">
      <c r="A28" s="38"/>
      <c r="B28" s="39"/>
      <c r="C28" s="38"/>
      <c r="D28" s="38"/>
      <c r="E28" s="27" t="s">
        <v>4344</v>
      </c>
      <c r="F28" s="38"/>
      <c r="G28" s="38"/>
      <c r="H28" s="38"/>
      <c r="I28" s="32" t="s">
        <v>27</v>
      </c>
      <c r="J28" s="27" t="s">
        <v>1</v>
      </c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39"/>
      <c r="C29" s="38"/>
      <c r="D29" s="38"/>
      <c r="E29" s="38"/>
      <c r="F29" s="38"/>
      <c r="G29" s="38"/>
      <c r="H29" s="38"/>
      <c r="I29" s="38"/>
      <c r="J29" s="38"/>
      <c r="K29" s="38"/>
      <c r="L29" s="55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12" customHeight="1">
      <c r="A30" s="38"/>
      <c r="B30" s="39"/>
      <c r="C30" s="38"/>
      <c r="D30" s="32" t="s">
        <v>35</v>
      </c>
      <c r="E30" s="38"/>
      <c r="F30" s="38"/>
      <c r="G30" s="38"/>
      <c r="H30" s="38"/>
      <c r="I30" s="38"/>
      <c r="J30" s="38"/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8" customFormat="1" ht="16.5" customHeight="1">
      <c r="A31" s="131"/>
      <c r="B31" s="132"/>
      <c r="C31" s="131"/>
      <c r="D31" s="131"/>
      <c r="E31" s="36" t="s">
        <v>1</v>
      </c>
      <c r="F31" s="36"/>
      <c r="G31" s="36"/>
      <c r="H31" s="36"/>
      <c r="I31" s="131"/>
      <c r="J31" s="131"/>
      <c r="K31" s="131"/>
      <c r="L31" s="133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</row>
    <row r="32" s="2" customFormat="1" ht="6.96" customHeight="1">
      <c r="A32" s="38"/>
      <c r="B32" s="39"/>
      <c r="C32" s="38"/>
      <c r="D32" s="38"/>
      <c r="E32" s="38"/>
      <c r="F32" s="38"/>
      <c r="G32" s="38"/>
      <c r="H32" s="38"/>
      <c r="I32" s="38"/>
      <c r="J32" s="38"/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39"/>
      <c r="C33" s="38"/>
      <c r="D33" s="90"/>
      <c r="E33" s="90"/>
      <c r="F33" s="90"/>
      <c r="G33" s="90"/>
      <c r="H33" s="90"/>
      <c r="I33" s="90"/>
      <c r="J33" s="90"/>
      <c r="K33" s="90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25.44" customHeight="1">
      <c r="A34" s="38"/>
      <c r="B34" s="39"/>
      <c r="C34" s="38"/>
      <c r="D34" s="134" t="s">
        <v>36</v>
      </c>
      <c r="E34" s="38"/>
      <c r="F34" s="38"/>
      <c r="G34" s="38"/>
      <c r="H34" s="38"/>
      <c r="I34" s="38"/>
      <c r="J34" s="96">
        <f>ROUND(J131, 2)</f>
        <v>0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6.96" customHeight="1">
      <c r="A35" s="38"/>
      <c r="B35" s="39"/>
      <c r="C35" s="38"/>
      <c r="D35" s="90"/>
      <c r="E35" s="90"/>
      <c r="F35" s="90"/>
      <c r="G35" s="90"/>
      <c r="H35" s="90"/>
      <c r="I35" s="90"/>
      <c r="J35" s="90"/>
      <c r="K35" s="90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39"/>
      <c r="C36" s="38"/>
      <c r="D36" s="38"/>
      <c r="E36" s="38"/>
      <c r="F36" s="43" t="s">
        <v>38</v>
      </c>
      <c r="G36" s="38"/>
      <c r="H36" s="38"/>
      <c r="I36" s="43" t="s">
        <v>37</v>
      </c>
      <c r="J36" s="43" t="s">
        <v>39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s="2" customFormat="1" ht="14.4" customHeight="1">
      <c r="A37" s="38"/>
      <c r="B37" s="39"/>
      <c r="C37" s="38"/>
      <c r="D37" s="135" t="s">
        <v>40</v>
      </c>
      <c r="E37" s="32" t="s">
        <v>41</v>
      </c>
      <c r="F37" s="136">
        <f>ROUND((SUM(BE131:BE234)),  2)</f>
        <v>0</v>
      </c>
      <c r="G37" s="38"/>
      <c r="H37" s="38"/>
      <c r="I37" s="137">
        <v>0.20999999999999999</v>
      </c>
      <c r="J37" s="136">
        <f>ROUND(((SUM(BE131:BE234))*I37),  2)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14.4" customHeight="1">
      <c r="A38" s="38"/>
      <c r="B38" s="39"/>
      <c r="C38" s="38"/>
      <c r="D38" s="38"/>
      <c r="E38" s="32" t="s">
        <v>42</v>
      </c>
      <c r="F38" s="136">
        <f>ROUND((SUM(BF131:BF234)),  2)</f>
        <v>0</v>
      </c>
      <c r="G38" s="38"/>
      <c r="H38" s="38"/>
      <c r="I38" s="137">
        <v>0.12</v>
      </c>
      <c r="J38" s="136">
        <f>ROUND(((SUM(BF131:BF234))*I38),  2)</f>
        <v>0</v>
      </c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39"/>
      <c r="C39" s="38"/>
      <c r="D39" s="38"/>
      <c r="E39" s="32" t="s">
        <v>43</v>
      </c>
      <c r="F39" s="136">
        <f>ROUND((SUM(BG131:BG234)),  2)</f>
        <v>0</v>
      </c>
      <c r="G39" s="38"/>
      <c r="H39" s="38"/>
      <c r="I39" s="137">
        <v>0.20999999999999999</v>
      </c>
      <c r="J39" s="136">
        <f>0</f>
        <v>0</v>
      </c>
      <c r="K39" s="38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14.4" customHeight="1">
      <c r="A40" s="38"/>
      <c r="B40" s="39"/>
      <c r="C40" s="38"/>
      <c r="D40" s="38"/>
      <c r="E40" s="32" t="s">
        <v>44</v>
      </c>
      <c r="F40" s="136">
        <f>ROUND((SUM(BH131:BH234)),  2)</f>
        <v>0</v>
      </c>
      <c r="G40" s="38"/>
      <c r="H40" s="38"/>
      <c r="I40" s="137">
        <v>0.12</v>
      </c>
      <c r="J40" s="136">
        <f>0</f>
        <v>0</v>
      </c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2" customFormat="1" ht="14.4" customHeight="1">
      <c r="A41" s="38"/>
      <c r="B41" s="39"/>
      <c r="C41" s="38"/>
      <c r="D41" s="38"/>
      <c r="E41" s="32" t="s">
        <v>45</v>
      </c>
      <c r="F41" s="136">
        <f>ROUND((SUM(BI131:BI234)),  2)</f>
        <v>0</v>
      </c>
      <c r="G41" s="38"/>
      <c r="H41" s="38"/>
      <c r="I41" s="137">
        <v>0</v>
      </c>
      <c r="J41" s="136">
        <f>0</f>
        <v>0</v>
      </c>
      <c r="K41" s="38"/>
      <c r="L41" s="55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6.96" customHeight="1">
      <c r="A42" s="38"/>
      <c r="B42" s="39"/>
      <c r="C42" s="38"/>
      <c r="D42" s="38"/>
      <c r="E42" s="38"/>
      <c r="F42" s="38"/>
      <c r="G42" s="38"/>
      <c r="H42" s="38"/>
      <c r="I42" s="38"/>
      <c r="J42" s="38"/>
      <c r="K42" s="38"/>
      <c r="L42" s="55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2" customFormat="1" ht="25.44" customHeight="1">
      <c r="A43" s="38"/>
      <c r="B43" s="39"/>
      <c r="C43" s="138"/>
      <c r="D43" s="139" t="s">
        <v>46</v>
      </c>
      <c r="E43" s="81"/>
      <c r="F43" s="81"/>
      <c r="G43" s="140" t="s">
        <v>47</v>
      </c>
      <c r="H43" s="141" t="s">
        <v>48</v>
      </c>
      <c r="I43" s="81"/>
      <c r="J43" s="142">
        <f>SUM(J34:J41)</f>
        <v>0</v>
      </c>
      <c r="K43" s="143"/>
      <c r="L43" s="55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</row>
    <row r="44" s="2" customFormat="1" ht="14.4" customHeight="1">
      <c r="A44" s="38"/>
      <c r="B44" s="39"/>
      <c r="C44" s="38"/>
      <c r="D44" s="38"/>
      <c r="E44" s="38"/>
      <c r="F44" s="38"/>
      <c r="G44" s="38"/>
      <c r="H44" s="38"/>
      <c r="I44" s="38"/>
      <c r="J44" s="38"/>
      <c r="K44" s="38"/>
      <c r="L44" s="55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49</v>
      </c>
      <c r="E50" s="57"/>
      <c r="F50" s="57"/>
      <c r="G50" s="56" t="s">
        <v>50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51</v>
      </c>
      <c r="E61" s="41"/>
      <c r="F61" s="144" t="s">
        <v>52</v>
      </c>
      <c r="G61" s="58" t="s">
        <v>51</v>
      </c>
      <c r="H61" s="41"/>
      <c r="I61" s="41"/>
      <c r="J61" s="145" t="s">
        <v>52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53</v>
      </c>
      <c r="E65" s="59"/>
      <c r="F65" s="59"/>
      <c r="G65" s="56" t="s">
        <v>54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51</v>
      </c>
      <c r="E76" s="41"/>
      <c r="F76" s="144" t="s">
        <v>52</v>
      </c>
      <c r="G76" s="58" t="s">
        <v>51</v>
      </c>
      <c r="H76" s="41"/>
      <c r="I76" s="41"/>
      <c r="J76" s="145" t="s">
        <v>52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133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30" t="str">
        <f>E7</f>
        <v>Bytový dům Líbeznice, Martinova 142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2"/>
      <c r="C86" s="32" t="s">
        <v>131</v>
      </c>
      <c r="L86" s="22"/>
    </row>
    <row r="87" s="1" customFormat="1" ht="16.5" customHeight="1">
      <c r="B87" s="22"/>
      <c r="E87" s="130" t="s">
        <v>4341</v>
      </c>
      <c r="F87" s="1"/>
      <c r="G87" s="1"/>
      <c r="H87" s="1"/>
      <c r="L87" s="22"/>
    </row>
    <row r="88" s="1" customFormat="1" ht="12" customHeight="1">
      <c r="B88" s="22"/>
      <c r="C88" s="32" t="s">
        <v>3886</v>
      </c>
      <c r="L88" s="22"/>
    </row>
    <row r="89" s="2" customFormat="1" ht="16.5" customHeight="1">
      <c r="A89" s="38"/>
      <c r="B89" s="39"/>
      <c r="C89" s="38"/>
      <c r="D89" s="38"/>
      <c r="E89" s="135" t="s">
        <v>5524</v>
      </c>
      <c r="F89" s="38"/>
      <c r="G89" s="38"/>
      <c r="H89" s="38"/>
      <c r="I89" s="38"/>
      <c r="J89" s="38"/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12" customHeight="1">
      <c r="A90" s="38"/>
      <c r="B90" s="39"/>
      <c r="C90" s="32" t="s">
        <v>4948</v>
      </c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6.5" customHeight="1">
      <c r="A91" s="38"/>
      <c r="B91" s="39"/>
      <c r="C91" s="38"/>
      <c r="D91" s="38"/>
      <c r="E91" s="67" t="str">
        <f>E13</f>
        <v>b - Nebytové prostory</v>
      </c>
      <c r="F91" s="38"/>
      <c r="G91" s="38"/>
      <c r="H91" s="38"/>
      <c r="I91" s="38"/>
      <c r="J91" s="38"/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38"/>
      <c r="D92" s="38"/>
      <c r="E92" s="38"/>
      <c r="F92" s="38"/>
      <c r="G92" s="38"/>
      <c r="H92" s="38"/>
      <c r="I92" s="38"/>
      <c r="J92" s="38"/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2" customHeight="1">
      <c r="A93" s="38"/>
      <c r="B93" s="39"/>
      <c r="C93" s="32" t="s">
        <v>20</v>
      </c>
      <c r="D93" s="38"/>
      <c r="E93" s="38"/>
      <c r="F93" s="27" t="str">
        <f>F16</f>
        <v>Líbeznice</v>
      </c>
      <c r="G93" s="38"/>
      <c r="H93" s="38"/>
      <c r="I93" s="32" t="s">
        <v>22</v>
      </c>
      <c r="J93" s="69" t="str">
        <f>IF(J16="","",J16)</f>
        <v>3. 11. 2025</v>
      </c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6.96" customHeight="1">
      <c r="A94" s="38"/>
      <c r="B94" s="39"/>
      <c r="C94" s="38"/>
      <c r="D94" s="38"/>
      <c r="E94" s="38"/>
      <c r="F94" s="38"/>
      <c r="G94" s="38"/>
      <c r="H94" s="38"/>
      <c r="I94" s="38"/>
      <c r="J94" s="38"/>
      <c r="K94" s="38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5.15" customHeight="1">
      <c r="A95" s="38"/>
      <c r="B95" s="39"/>
      <c r="C95" s="32" t="s">
        <v>24</v>
      </c>
      <c r="D95" s="38"/>
      <c r="E95" s="38"/>
      <c r="F95" s="27" t="str">
        <f>E19</f>
        <v xml:space="preserve"> </v>
      </c>
      <c r="G95" s="38"/>
      <c r="H95" s="38"/>
      <c r="I95" s="32" t="s">
        <v>30</v>
      </c>
      <c r="J95" s="36" t="str">
        <f>E25</f>
        <v xml:space="preserve"> </v>
      </c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15.15" customHeight="1">
      <c r="A96" s="38"/>
      <c r="B96" s="39"/>
      <c r="C96" s="32" t="s">
        <v>28</v>
      </c>
      <c r="D96" s="38"/>
      <c r="E96" s="38"/>
      <c r="F96" s="27" t="str">
        <f>IF(E22="","",E22)</f>
        <v>Vyplň údaj</v>
      </c>
      <c r="G96" s="38"/>
      <c r="H96" s="38"/>
      <c r="I96" s="32" t="s">
        <v>33</v>
      </c>
      <c r="J96" s="36" t="str">
        <f>E28</f>
        <v>Krajovský</v>
      </c>
      <c r="K96" s="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38"/>
      <c r="D97" s="38"/>
      <c r="E97" s="38"/>
      <c r="F97" s="38"/>
      <c r="G97" s="38"/>
      <c r="H97" s="38"/>
      <c r="I97" s="38"/>
      <c r="J97" s="38"/>
      <c r="K97" s="38"/>
      <c r="L97" s="55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9.28" customHeight="1">
      <c r="A98" s="38"/>
      <c r="B98" s="39"/>
      <c r="C98" s="146" t="s">
        <v>134</v>
      </c>
      <c r="D98" s="138"/>
      <c r="E98" s="138"/>
      <c r="F98" s="138"/>
      <c r="G98" s="138"/>
      <c r="H98" s="138"/>
      <c r="I98" s="138"/>
      <c r="J98" s="147" t="s">
        <v>135</v>
      </c>
      <c r="K98" s="138"/>
      <c r="L98" s="55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</row>
    <row r="99" s="2" customFormat="1" ht="10.32" customHeight="1">
      <c r="A99" s="38"/>
      <c r="B99" s="39"/>
      <c r="C99" s="38"/>
      <c r="D99" s="38"/>
      <c r="E99" s="38"/>
      <c r="F99" s="38"/>
      <c r="G99" s="38"/>
      <c r="H99" s="38"/>
      <c r="I99" s="38"/>
      <c r="J99" s="38"/>
      <c r="K99" s="38"/>
      <c r="L99" s="55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</row>
    <row r="100" s="2" customFormat="1" ht="22.8" customHeight="1">
      <c r="A100" s="38"/>
      <c r="B100" s="39"/>
      <c r="C100" s="148" t="s">
        <v>136</v>
      </c>
      <c r="D100" s="38"/>
      <c r="E100" s="38"/>
      <c r="F100" s="38"/>
      <c r="G100" s="38"/>
      <c r="H100" s="38"/>
      <c r="I100" s="38"/>
      <c r="J100" s="96">
        <f>J131</f>
        <v>0</v>
      </c>
      <c r="K100" s="38"/>
      <c r="L100" s="55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U100" s="19" t="s">
        <v>137</v>
      </c>
    </row>
    <row r="101" s="9" customFormat="1" ht="24.96" customHeight="1">
      <c r="A101" s="9"/>
      <c r="B101" s="149"/>
      <c r="C101" s="9"/>
      <c r="D101" s="150" t="s">
        <v>149</v>
      </c>
      <c r="E101" s="151"/>
      <c r="F101" s="151"/>
      <c r="G101" s="151"/>
      <c r="H101" s="151"/>
      <c r="I101" s="151"/>
      <c r="J101" s="152">
        <f>J132</f>
        <v>0</v>
      </c>
      <c r="K101" s="9"/>
      <c r="L101" s="14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53"/>
      <c r="C102" s="10"/>
      <c r="D102" s="154" t="s">
        <v>4950</v>
      </c>
      <c r="E102" s="155"/>
      <c r="F102" s="155"/>
      <c r="G102" s="155"/>
      <c r="H102" s="155"/>
      <c r="I102" s="155"/>
      <c r="J102" s="156">
        <f>J133</f>
        <v>0</v>
      </c>
      <c r="K102" s="10"/>
      <c r="L102" s="153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53"/>
      <c r="C103" s="10"/>
      <c r="D103" s="154" t="s">
        <v>4951</v>
      </c>
      <c r="E103" s="155"/>
      <c r="F103" s="155"/>
      <c r="G103" s="155"/>
      <c r="H103" s="155"/>
      <c r="I103" s="155"/>
      <c r="J103" s="156">
        <f>J138</f>
        <v>0</v>
      </c>
      <c r="K103" s="10"/>
      <c r="L103" s="153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49"/>
      <c r="C104" s="9"/>
      <c r="D104" s="150" t="s">
        <v>4952</v>
      </c>
      <c r="E104" s="151"/>
      <c r="F104" s="151"/>
      <c r="G104" s="151"/>
      <c r="H104" s="151"/>
      <c r="I104" s="151"/>
      <c r="J104" s="152">
        <f>J206</f>
        <v>0</v>
      </c>
      <c r="K104" s="9"/>
      <c r="L104" s="14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53"/>
      <c r="C105" s="10"/>
      <c r="D105" s="154" t="s">
        <v>5659</v>
      </c>
      <c r="E105" s="155"/>
      <c r="F105" s="155"/>
      <c r="G105" s="155"/>
      <c r="H105" s="155"/>
      <c r="I105" s="155"/>
      <c r="J105" s="156">
        <f>J207</f>
        <v>0</v>
      </c>
      <c r="K105" s="10"/>
      <c r="L105" s="153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53"/>
      <c r="C106" s="10"/>
      <c r="D106" s="154" t="s">
        <v>4954</v>
      </c>
      <c r="E106" s="155"/>
      <c r="F106" s="155"/>
      <c r="G106" s="155"/>
      <c r="H106" s="155"/>
      <c r="I106" s="155"/>
      <c r="J106" s="156">
        <f>J212</f>
        <v>0</v>
      </c>
      <c r="K106" s="10"/>
      <c r="L106" s="153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9" customFormat="1" ht="24.96" customHeight="1">
      <c r="A107" s="9"/>
      <c r="B107" s="149"/>
      <c r="C107" s="9"/>
      <c r="D107" s="150" t="s">
        <v>169</v>
      </c>
      <c r="E107" s="151"/>
      <c r="F107" s="151"/>
      <c r="G107" s="151"/>
      <c r="H107" s="151"/>
      <c r="I107" s="151"/>
      <c r="J107" s="152">
        <f>J227</f>
        <v>0</v>
      </c>
      <c r="K107" s="9"/>
      <c r="L107" s="14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s="2" customFormat="1" ht="21.84" customHeight="1">
      <c r="A108" s="38"/>
      <c r="B108" s="39"/>
      <c r="C108" s="38"/>
      <c r="D108" s="38"/>
      <c r="E108" s="38"/>
      <c r="F108" s="38"/>
      <c r="G108" s="38"/>
      <c r="H108" s="38"/>
      <c r="I108" s="38"/>
      <c r="J108" s="38"/>
      <c r="K108" s="38"/>
      <c r="L108" s="55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6.96" customHeight="1">
      <c r="A109" s="38"/>
      <c r="B109" s="60"/>
      <c r="C109" s="61"/>
      <c r="D109" s="61"/>
      <c r="E109" s="61"/>
      <c r="F109" s="61"/>
      <c r="G109" s="61"/>
      <c r="H109" s="61"/>
      <c r="I109" s="61"/>
      <c r="J109" s="61"/>
      <c r="K109" s="61"/>
      <c r="L109" s="55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3" s="2" customFormat="1" ht="6.96" customHeight="1">
      <c r="A113" s="38"/>
      <c r="B113" s="62"/>
      <c r="C113" s="63"/>
      <c r="D113" s="63"/>
      <c r="E113" s="63"/>
      <c r="F113" s="63"/>
      <c r="G113" s="63"/>
      <c r="H113" s="63"/>
      <c r="I113" s="63"/>
      <c r="J113" s="63"/>
      <c r="K113" s="63"/>
      <c r="L113" s="5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24.96" customHeight="1">
      <c r="A114" s="38"/>
      <c r="B114" s="39"/>
      <c r="C114" s="23" t="s">
        <v>170</v>
      </c>
      <c r="D114" s="38"/>
      <c r="E114" s="38"/>
      <c r="F114" s="38"/>
      <c r="G114" s="38"/>
      <c r="H114" s="38"/>
      <c r="I114" s="38"/>
      <c r="J114" s="38"/>
      <c r="K114" s="38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38"/>
      <c r="D115" s="38"/>
      <c r="E115" s="38"/>
      <c r="F115" s="38"/>
      <c r="G115" s="38"/>
      <c r="H115" s="38"/>
      <c r="I115" s="38"/>
      <c r="J115" s="38"/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16</v>
      </c>
      <c r="D116" s="38"/>
      <c r="E116" s="38"/>
      <c r="F116" s="38"/>
      <c r="G116" s="38"/>
      <c r="H116" s="38"/>
      <c r="I116" s="38"/>
      <c r="J116" s="38"/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38"/>
      <c r="D117" s="38"/>
      <c r="E117" s="130" t="str">
        <f>E7</f>
        <v>Bytový dům Líbeznice, Martinova 142</v>
      </c>
      <c r="F117" s="32"/>
      <c r="G117" s="32"/>
      <c r="H117" s="32"/>
      <c r="I117" s="38"/>
      <c r="J117" s="38"/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1" customFormat="1" ht="12" customHeight="1">
      <c r="B118" s="22"/>
      <c r="C118" s="32" t="s">
        <v>131</v>
      </c>
      <c r="L118" s="22"/>
    </row>
    <row r="119" s="1" customFormat="1" ht="16.5" customHeight="1">
      <c r="B119" s="22"/>
      <c r="E119" s="130" t="s">
        <v>4341</v>
      </c>
      <c r="F119" s="1"/>
      <c r="G119" s="1"/>
      <c r="H119" s="1"/>
      <c r="L119" s="22"/>
    </row>
    <row r="120" s="1" customFormat="1" ht="12" customHeight="1">
      <c r="B120" s="22"/>
      <c r="C120" s="32" t="s">
        <v>3886</v>
      </c>
      <c r="L120" s="22"/>
    </row>
    <row r="121" s="2" customFormat="1" ht="16.5" customHeight="1">
      <c r="A121" s="38"/>
      <c r="B121" s="39"/>
      <c r="C121" s="38"/>
      <c r="D121" s="38"/>
      <c r="E121" s="135" t="s">
        <v>5524</v>
      </c>
      <c r="F121" s="38"/>
      <c r="G121" s="38"/>
      <c r="H121" s="38"/>
      <c r="I121" s="38"/>
      <c r="J121" s="38"/>
      <c r="K121" s="38"/>
      <c r="L121" s="55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2" customHeight="1">
      <c r="A122" s="38"/>
      <c r="B122" s="39"/>
      <c r="C122" s="32" t="s">
        <v>4948</v>
      </c>
      <c r="D122" s="38"/>
      <c r="E122" s="38"/>
      <c r="F122" s="38"/>
      <c r="G122" s="38"/>
      <c r="H122" s="38"/>
      <c r="I122" s="38"/>
      <c r="J122" s="38"/>
      <c r="K122" s="38"/>
      <c r="L122" s="55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6.5" customHeight="1">
      <c r="A123" s="38"/>
      <c r="B123" s="39"/>
      <c r="C123" s="38"/>
      <c r="D123" s="38"/>
      <c r="E123" s="67" t="str">
        <f>E13</f>
        <v>b - Nebytové prostory</v>
      </c>
      <c r="F123" s="38"/>
      <c r="G123" s="38"/>
      <c r="H123" s="38"/>
      <c r="I123" s="38"/>
      <c r="J123" s="38"/>
      <c r="K123" s="38"/>
      <c r="L123" s="55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6.96" customHeight="1">
      <c r="A124" s="38"/>
      <c r="B124" s="39"/>
      <c r="C124" s="38"/>
      <c r="D124" s="38"/>
      <c r="E124" s="38"/>
      <c r="F124" s="38"/>
      <c r="G124" s="38"/>
      <c r="H124" s="38"/>
      <c r="I124" s="38"/>
      <c r="J124" s="38"/>
      <c r="K124" s="38"/>
      <c r="L124" s="55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12" customHeight="1">
      <c r="A125" s="38"/>
      <c r="B125" s="39"/>
      <c r="C125" s="32" t="s">
        <v>20</v>
      </c>
      <c r="D125" s="38"/>
      <c r="E125" s="38"/>
      <c r="F125" s="27" t="str">
        <f>F16</f>
        <v>Líbeznice</v>
      </c>
      <c r="G125" s="38"/>
      <c r="H125" s="38"/>
      <c r="I125" s="32" t="s">
        <v>22</v>
      </c>
      <c r="J125" s="69" t="str">
        <f>IF(J16="","",J16)</f>
        <v>3. 11. 2025</v>
      </c>
      <c r="K125" s="38"/>
      <c r="L125" s="55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6.96" customHeight="1">
      <c r="A126" s="38"/>
      <c r="B126" s="39"/>
      <c r="C126" s="38"/>
      <c r="D126" s="38"/>
      <c r="E126" s="38"/>
      <c r="F126" s="38"/>
      <c r="G126" s="38"/>
      <c r="H126" s="38"/>
      <c r="I126" s="38"/>
      <c r="J126" s="38"/>
      <c r="K126" s="38"/>
      <c r="L126" s="55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15.15" customHeight="1">
      <c r="A127" s="38"/>
      <c r="B127" s="39"/>
      <c r="C127" s="32" t="s">
        <v>24</v>
      </c>
      <c r="D127" s="38"/>
      <c r="E127" s="38"/>
      <c r="F127" s="27" t="str">
        <f>E19</f>
        <v xml:space="preserve"> </v>
      </c>
      <c r="G127" s="38"/>
      <c r="H127" s="38"/>
      <c r="I127" s="32" t="s">
        <v>30</v>
      </c>
      <c r="J127" s="36" t="str">
        <f>E25</f>
        <v xml:space="preserve"> </v>
      </c>
      <c r="K127" s="38"/>
      <c r="L127" s="55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2" customFormat="1" ht="15.15" customHeight="1">
      <c r="A128" s="38"/>
      <c r="B128" s="39"/>
      <c r="C128" s="32" t="s">
        <v>28</v>
      </c>
      <c r="D128" s="38"/>
      <c r="E128" s="38"/>
      <c r="F128" s="27" t="str">
        <f>IF(E22="","",E22)</f>
        <v>Vyplň údaj</v>
      </c>
      <c r="G128" s="38"/>
      <c r="H128" s="38"/>
      <c r="I128" s="32" t="s">
        <v>33</v>
      </c>
      <c r="J128" s="36" t="str">
        <f>E28</f>
        <v>Krajovský</v>
      </c>
      <c r="K128" s="38"/>
      <c r="L128" s="55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2" customFormat="1" ht="10.32" customHeight="1">
      <c r="A129" s="38"/>
      <c r="B129" s="39"/>
      <c r="C129" s="38"/>
      <c r="D129" s="38"/>
      <c r="E129" s="38"/>
      <c r="F129" s="38"/>
      <c r="G129" s="38"/>
      <c r="H129" s="38"/>
      <c r="I129" s="38"/>
      <c r="J129" s="38"/>
      <c r="K129" s="38"/>
      <c r="L129" s="55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="11" customFormat="1" ht="29.28" customHeight="1">
      <c r="A130" s="157"/>
      <c r="B130" s="158"/>
      <c r="C130" s="159" t="s">
        <v>171</v>
      </c>
      <c r="D130" s="160" t="s">
        <v>61</v>
      </c>
      <c r="E130" s="160" t="s">
        <v>57</v>
      </c>
      <c r="F130" s="160" t="s">
        <v>58</v>
      </c>
      <c r="G130" s="160" t="s">
        <v>172</v>
      </c>
      <c r="H130" s="160" t="s">
        <v>173</v>
      </c>
      <c r="I130" s="160" t="s">
        <v>174</v>
      </c>
      <c r="J130" s="160" t="s">
        <v>135</v>
      </c>
      <c r="K130" s="161" t="s">
        <v>175</v>
      </c>
      <c r="L130" s="162"/>
      <c r="M130" s="86" t="s">
        <v>1</v>
      </c>
      <c r="N130" s="87" t="s">
        <v>40</v>
      </c>
      <c r="O130" s="87" t="s">
        <v>176</v>
      </c>
      <c r="P130" s="87" t="s">
        <v>177</v>
      </c>
      <c r="Q130" s="87" t="s">
        <v>178</v>
      </c>
      <c r="R130" s="87" t="s">
        <v>179</v>
      </c>
      <c r="S130" s="87" t="s">
        <v>180</v>
      </c>
      <c r="T130" s="88" t="s">
        <v>181</v>
      </c>
      <c r="U130" s="157"/>
      <c r="V130" s="157"/>
      <c r="W130" s="157"/>
      <c r="X130" s="157"/>
      <c r="Y130" s="157"/>
      <c r="Z130" s="157"/>
      <c r="AA130" s="157"/>
      <c r="AB130" s="157"/>
      <c r="AC130" s="157"/>
      <c r="AD130" s="157"/>
      <c r="AE130" s="157"/>
    </row>
    <row r="131" s="2" customFormat="1" ht="22.8" customHeight="1">
      <c r="A131" s="38"/>
      <c r="B131" s="39"/>
      <c r="C131" s="93" t="s">
        <v>182</v>
      </c>
      <c r="D131" s="38"/>
      <c r="E131" s="38"/>
      <c r="F131" s="38"/>
      <c r="G131" s="38"/>
      <c r="H131" s="38"/>
      <c r="I131" s="38"/>
      <c r="J131" s="163">
        <f>BK131</f>
        <v>0</v>
      </c>
      <c r="K131" s="38"/>
      <c r="L131" s="39"/>
      <c r="M131" s="89"/>
      <c r="N131" s="73"/>
      <c r="O131" s="90"/>
      <c r="P131" s="164">
        <f>P132+P206+P227</f>
        <v>0</v>
      </c>
      <c r="Q131" s="90"/>
      <c r="R131" s="164">
        <f>R132+R206+R227</f>
        <v>0.090499999999999997</v>
      </c>
      <c r="S131" s="90"/>
      <c r="T131" s="165">
        <f>T132+T206+T227</f>
        <v>0.02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9" t="s">
        <v>75</v>
      </c>
      <c r="AU131" s="19" t="s">
        <v>137</v>
      </c>
      <c r="BK131" s="166">
        <f>BK132+BK206+BK227</f>
        <v>0</v>
      </c>
    </row>
    <row r="132" s="12" customFormat="1" ht="25.92" customHeight="1">
      <c r="A132" s="12"/>
      <c r="B132" s="167"/>
      <c r="C132" s="12"/>
      <c r="D132" s="168" t="s">
        <v>75</v>
      </c>
      <c r="E132" s="169" t="s">
        <v>1787</v>
      </c>
      <c r="F132" s="169" t="s">
        <v>1788</v>
      </c>
      <c r="G132" s="12"/>
      <c r="H132" s="12"/>
      <c r="I132" s="170"/>
      <c r="J132" s="171">
        <f>BK132</f>
        <v>0</v>
      </c>
      <c r="K132" s="12"/>
      <c r="L132" s="167"/>
      <c r="M132" s="172"/>
      <c r="N132" s="173"/>
      <c r="O132" s="173"/>
      <c r="P132" s="174">
        <f>P133+P138</f>
        <v>0</v>
      </c>
      <c r="Q132" s="173"/>
      <c r="R132" s="174">
        <f>R133+R138</f>
        <v>0.088999999999999996</v>
      </c>
      <c r="S132" s="173"/>
      <c r="T132" s="175">
        <f>T133+T138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168" t="s">
        <v>92</v>
      </c>
      <c r="AT132" s="176" t="s">
        <v>75</v>
      </c>
      <c r="AU132" s="176" t="s">
        <v>76</v>
      </c>
      <c r="AY132" s="168" t="s">
        <v>185</v>
      </c>
      <c r="BK132" s="177">
        <f>BK133+BK138</f>
        <v>0</v>
      </c>
    </row>
    <row r="133" s="12" customFormat="1" ht="22.8" customHeight="1">
      <c r="A133" s="12"/>
      <c r="B133" s="167"/>
      <c r="C133" s="12"/>
      <c r="D133" s="168" t="s">
        <v>75</v>
      </c>
      <c r="E133" s="178" t="s">
        <v>4955</v>
      </c>
      <c r="F133" s="178" t="s">
        <v>4956</v>
      </c>
      <c r="G133" s="12"/>
      <c r="H133" s="12"/>
      <c r="I133" s="170"/>
      <c r="J133" s="179">
        <f>BK133</f>
        <v>0</v>
      </c>
      <c r="K133" s="12"/>
      <c r="L133" s="167"/>
      <c r="M133" s="172"/>
      <c r="N133" s="173"/>
      <c r="O133" s="173"/>
      <c r="P133" s="174">
        <f>SUM(P134:P137)</f>
        <v>0</v>
      </c>
      <c r="Q133" s="173"/>
      <c r="R133" s="174">
        <f>SUM(R134:R137)</f>
        <v>0.0028000000000000004</v>
      </c>
      <c r="S133" s="173"/>
      <c r="T133" s="175">
        <f>SUM(T134:T137)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168" t="s">
        <v>92</v>
      </c>
      <c r="AT133" s="176" t="s">
        <v>75</v>
      </c>
      <c r="AU133" s="176" t="s">
        <v>84</v>
      </c>
      <c r="AY133" s="168" t="s">
        <v>185</v>
      </c>
      <c r="BK133" s="177">
        <f>SUM(BK134:BK137)</f>
        <v>0</v>
      </c>
    </row>
    <row r="134" s="2" customFormat="1" ht="24.15" customHeight="1">
      <c r="A134" s="38"/>
      <c r="B134" s="180"/>
      <c r="C134" s="181" t="s">
        <v>84</v>
      </c>
      <c r="D134" s="181" t="s">
        <v>187</v>
      </c>
      <c r="E134" s="182" t="s">
        <v>5525</v>
      </c>
      <c r="F134" s="183" t="s">
        <v>5526</v>
      </c>
      <c r="G134" s="184" t="s">
        <v>584</v>
      </c>
      <c r="H134" s="185">
        <v>35</v>
      </c>
      <c r="I134" s="186"/>
      <c r="J134" s="187">
        <f>ROUND(I134*H134,2)</f>
        <v>0</v>
      </c>
      <c r="K134" s="183" t="s">
        <v>1</v>
      </c>
      <c r="L134" s="39"/>
      <c r="M134" s="188" t="s">
        <v>1</v>
      </c>
      <c r="N134" s="189" t="s">
        <v>42</v>
      </c>
      <c r="O134" s="77"/>
      <c r="P134" s="190">
        <f>O134*H134</f>
        <v>0</v>
      </c>
      <c r="Q134" s="190">
        <v>0</v>
      </c>
      <c r="R134" s="190">
        <f>Q134*H134</f>
        <v>0</v>
      </c>
      <c r="S134" s="190">
        <v>0</v>
      </c>
      <c r="T134" s="191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192" t="s">
        <v>301</v>
      </c>
      <c r="AT134" s="192" t="s">
        <v>187</v>
      </c>
      <c r="AU134" s="192" t="s">
        <v>92</v>
      </c>
      <c r="AY134" s="19" t="s">
        <v>185</v>
      </c>
      <c r="BE134" s="193">
        <f>IF(N134="základní",J134,0)</f>
        <v>0</v>
      </c>
      <c r="BF134" s="193">
        <f>IF(N134="snížená",J134,0)</f>
        <v>0</v>
      </c>
      <c r="BG134" s="193">
        <f>IF(N134="zákl. přenesená",J134,0)</f>
        <v>0</v>
      </c>
      <c r="BH134" s="193">
        <f>IF(N134="sníž. přenesená",J134,0)</f>
        <v>0</v>
      </c>
      <c r="BI134" s="193">
        <f>IF(N134="nulová",J134,0)</f>
        <v>0</v>
      </c>
      <c r="BJ134" s="19" t="s">
        <v>92</v>
      </c>
      <c r="BK134" s="193">
        <f>ROUND(I134*H134,2)</f>
        <v>0</v>
      </c>
      <c r="BL134" s="19" t="s">
        <v>301</v>
      </c>
      <c r="BM134" s="192" t="s">
        <v>5660</v>
      </c>
    </row>
    <row r="135" s="2" customFormat="1">
      <c r="A135" s="38"/>
      <c r="B135" s="39"/>
      <c r="C135" s="38"/>
      <c r="D135" s="194" t="s">
        <v>193</v>
      </c>
      <c r="E135" s="38"/>
      <c r="F135" s="195" t="s">
        <v>5526</v>
      </c>
      <c r="G135" s="38"/>
      <c r="H135" s="38"/>
      <c r="I135" s="196"/>
      <c r="J135" s="38"/>
      <c r="K135" s="38"/>
      <c r="L135" s="39"/>
      <c r="M135" s="197"/>
      <c r="N135" s="198"/>
      <c r="O135" s="77"/>
      <c r="P135" s="77"/>
      <c r="Q135" s="77"/>
      <c r="R135" s="77"/>
      <c r="S135" s="77"/>
      <c r="T135" s="7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9" t="s">
        <v>193</v>
      </c>
      <c r="AU135" s="19" t="s">
        <v>92</v>
      </c>
    </row>
    <row r="136" s="2" customFormat="1" ht="37.8" customHeight="1">
      <c r="A136" s="38"/>
      <c r="B136" s="180"/>
      <c r="C136" s="209" t="s">
        <v>92</v>
      </c>
      <c r="D136" s="209" t="s">
        <v>240</v>
      </c>
      <c r="E136" s="210" t="s">
        <v>5066</v>
      </c>
      <c r="F136" s="211" t="s">
        <v>5067</v>
      </c>
      <c r="G136" s="212" t="s">
        <v>584</v>
      </c>
      <c r="H136" s="213">
        <v>35</v>
      </c>
      <c r="I136" s="214"/>
      <c r="J136" s="215">
        <f>ROUND(I136*H136,2)</f>
        <v>0</v>
      </c>
      <c r="K136" s="211" t="s">
        <v>1</v>
      </c>
      <c r="L136" s="216"/>
      <c r="M136" s="217" t="s">
        <v>1</v>
      </c>
      <c r="N136" s="218" t="s">
        <v>42</v>
      </c>
      <c r="O136" s="77"/>
      <c r="P136" s="190">
        <f>O136*H136</f>
        <v>0</v>
      </c>
      <c r="Q136" s="190">
        <v>8.0000000000000007E-05</v>
      </c>
      <c r="R136" s="190">
        <f>Q136*H136</f>
        <v>0.0028000000000000004</v>
      </c>
      <c r="S136" s="190">
        <v>0</v>
      </c>
      <c r="T136" s="191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192" t="s">
        <v>414</v>
      </c>
      <c r="AT136" s="192" t="s">
        <v>240</v>
      </c>
      <c r="AU136" s="192" t="s">
        <v>92</v>
      </c>
      <c r="AY136" s="19" t="s">
        <v>185</v>
      </c>
      <c r="BE136" s="193">
        <f>IF(N136="základní",J136,0)</f>
        <v>0</v>
      </c>
      <c r="BF136" s="193">
        <f>IF(N136="snížená",J136,0)</f>
        <v>0</v>
      </c>
      <c r="BG136" s="193">
        <f>IF(N136="zákl. přenesená",J136,0)</f>
        <v>0</v>
      </c>
      <c r="BH136" s="193">
        <f>IF(N136="sníž. přenesená",J136,0)</f>
        <v>0</v>
      </c>
      <c r="BI136" s="193">
        <f>IF(N136="nulová",J136,0)</f>
        <v>0</v>
      </c>
      <c r="BJ136" s="19" t="s">
        <v>92</v>
      </c>
      <c r="BK136" s="193">
        <f>ROUND(I136*H136,2)</f>
        <v>0</v>
      </c>
      <c r="BL136" s="19" t="s">
        <v>301</v>
      </c>
      <c r="BM136" s="192" t="s">
        <v>5661</v>
      </c>
    </row>
    <row r="137" s="2" customFormat="1">
      <c r="A137" s="38"/>
      <c r="B137" s="39"/>
      <c r="C137" s="38"/>
      <c r="D137" s="194" t="s">
        <v>193</v>
      </c>
      <c r="E137" s="38"/>
      <c r="F137" s="195" t="s">
        <v>5067</v>
      </c>
      <c r="G137" s="38"/>
      <c r="H137" s="38"/>
      <c r="I137" s="196"/>
      <c r="J137" s="38"/>
      <c r="K137" s="38"/>
      <c r="L137" s="39"/>
      <c r="M137" s="197"/>
      <c r="N137" s="198"/>
      <c r="O137" s="77"/>
      <c r="P137" s="77"/>
      <c r="Q137" s="77"/>
      <c r="R137" s="77"/>
      <c r="S137" s="77"/>
      <c r="T137" s="7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9" t="s">
        <v>193</v>
      </c>
      <c r="AU137" s="19" t="s">
        <v>92</v>
      </c>
    </row>
    <row r="138" s="12" customFormat="1" ht="22.8" customHeight="1">
      <c r="A138" s="12"/>
      <c r="B138" s="167"/>
      <c r="C138" s="12"/>
      <c r="D138" s="168" t="s">
        <v>75</v>
      </c>
      <c r="E138" s="178" t="s">
        <v>5123</v>
      </c>
      <c r="F138" s="178" t="s">
        <v>5124</v>
      </c>
      <c r="G138" s="12"/>
      <c r="H138" s="12"/>
      <c r="I138" s="170"/>
      <c r="J138" s="179">
        <f>BK138</f>
        <v>0</v>
      </c>
      <c r="K138" s="12"/>
      <c r="L138" s="167"/>
      <c r="M138" s="172"/>
      <c r="N138" s="173"/>
      <c r="O138" s="173"/>
      <c r="P138" s="174">
        <f>SUM(P139:P205)</f>
        <v>0</v>
      </c>
      <c r="Q138" s="173"/>
      <c r="R138" s="174">
        <f>SUM(R139:R205)</f>
        <v>0.086199999999999999</v>
      </c>
      <c r="S138" s="173"/>
      <c r="T138" s="175">
        <f>SUM(T139:T205)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168" t="s">
        <v>92</v>
      </c>
      <c r="AT138" s="176" t="s">
        <v>75</v>
      </c>
      <c r="AU138" s="176" t="s">
        <v>84</v>
      </c>
      <c r="AY138" s="168" t="s">
        <v>185</v>
      </c>
      <c r="BK138" s="177">
        <f>SUM(BK139:BK205)</f>
        <v>0</v>
      </c>
    </row>
    <row r="139" s="2" customFormat="1" ht="24.15" customHeight="1">
      <c r="A139" s="38"/>
      <c r="B139" s="180"/>
      <c r="C139" s="181" t="s">
        <v>111</v>
      </c>
      <c r="D139" s="181" t="s">
        <v>187</v>
      </c>
      <c r="E139" s="182" t="s">
        <v>5535</v>
      </c>
      <c r="F139" s="183" t="s">
        <v>5536</v>
      </c>
      <c r="G139" s="184" t="s">
        <v>584</v>
      </c>
      <c r="H139" s="185">
        <v>540</v>
      </c>
      <c r="I139" s="186"/>
      <c r="J139" s="187">
        <f>ROUND(I139*H139,2)</f>
        <v>0</v>
      </c>
      <c r="K139" s="183" t="s">
        <v>1</v>
      </c>
      <c r="L139" s="39"/>
      <c r="M139" s="188" t="s">
        <v>1</v>
      </c>
      <c r="N139" s="189" t="s">
        <v>42</v>
      </c>
      <c r="O139" s="77"/>
      <c r="P139" s="190">
        <f>O139*H139</f>
        <v>0</v>
      </c>
      <c r="Q139" s="190">
        <v>0</v>
      </c>
      <c r="R139" s="190">
        <f>Q139*H139</f>
        <v>0</v>
      </c>
      <c r="S139" s="190">
        <v>0</v>
      </c>
      <c r="T139" s="191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192" t="s">
        <v>301</v>
      </c>
      <c r="AT139" s="192" t="s">
        <v>187</v>
      </c>
      <c r="AU139" s="192" t="s">
        <v>92</v>
      </c>
      <c r="AY139" s="19" t="s">
        <v>185</v>
      </c>
      <c r="BE139" s="193">
        <f>IF(N139="základní",J139,0)</f>
        <v>0</v>
      </c>
      <c r="BF139" s="193">
        <f>IF(N139="snížená",J139,0)</f>
        <v>0</v>
      </c>
      <c r="BG139" s="193">
        <f>IF(N139="zákl. přenesená",J139,0)</f>
        <v>0</v>
      </c>
      <c r="BH139" s="193">
        <f>IF(N139="sníž. přenesená",J139,0)</f>
        <v>0</v>
      </c>
      <c r="BI139" s="193">
        <f>IF(N139="nulová",J139,0)</f>
        <v>0</v>
      </c>
      <c r="BJ139" s="19" t="s">
        <v>92</v>
      </c>
      <c r="BK139" s="193">
        <f>ROUND(I139*H139,2)</f>
        <v>0</v>
      </c>
      <c r="BL139" s="19" t="s">
        <v>301</v>
      </c>
      <c r="BM139" s="192" t="s">
        <v>5662</v>
      </c>
    </row>
    <row r="140" s="2" customFormat="1">
      <c r="A140" s="38"/>
      <c r="B140" s="39"/>
      <c r="C140" s="38"/>
      <c r="D140" s="194" t="s">
        <v>193</v>
      </c>
      <c r="E140" s="38"/>
      <c r="F140" s="195" t="s">
        <v>5536</v>
      </c>
      <c r="G140" s="38"/>
      <c r="H140" s="38"/>
      <c r="I140" s="196"/>
      <c r="J140" s="38"/>
      <c r="K140" s="38"/>
      <c r="L140" s="39"/>
      <c r="M140" s="197"/>
      <c r="N140" s="198"/>
      <c r="O140" s="77"/>
      <c r="P140" s="77"/>
      <c r="Q140" s="77"/>
      <c r="R140" s="77"/>
      <c r="S140" s="77"/>
      <c r="T140" s="7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9" t="s">
        <v>193</v>
      </c>
      <c r="AU140" s="19" t="s">
        <v>92</v>
      </c>
    </row>
    <row r="141" s="14" customFormat="1">
      <c r="A141" s="14"/>
      <c r="B141" s="219"/>
      <c r="C141" s="14"/>
      <c r="D141" s="194" t="s">
        <v>194</v>
      </c>
      <c r="E141" s="220" t="s">
        <v>1</v>
      </c>
      <c r="F141" s="221" t="s">
        <v>5663</v>
      </c>
      <c r="G141" s="14"/>
      <c r="H141" s="220" t="s">
        <v>1</v>
      </c>
      <c r="I141" s="222"/>
      <c r="J141" s="14"/>
      <c r="K141" s="14"/>
      <c r="L141" s="219"/>
      <c r="M141" s="223"/>
      <c r="N141" s="224"/>
      <c r="O141" s="224"/>
      <c r="P141" s="224"/>
      <c r="Q141" s="224"/>
      <c r="R141" s="224"/>
      <c r="S141" s="224"/>
      <c r="T141" s="225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20" t="s">
        <v>194</v>
      </c>
      <c r="AU141" s="220" t="s">
        <v>92</v>
      </c>
      <c r="AV141" s="14" t="s">
        <v>84</v>
      </c>
      <c r="AW141" s="14" t="s">
        <v>32</v>
      </c>
      <c r="AX141" s="14" t="s">
        <v>76</v>
      </c>
      <c r="AY141" s="220" t="s">
        <v>185</v>
      </c>
    </row>
    <row r="142" s="13" customFormat="1">
      <c r="A142" s="13"/>
      <c r="B142" s="199"/>
      <c r="C142" s="13"/>
      <c r="D142" s="194" t="s">
        <v>194</v>
      </c>
      <c r="E142" s="200" t="s">
        <v>1</v>
      </c>
      <c r="F142" s="201" t="s">
        <v>5664</v>
      </c>
      <c r="G142" s="13"/>
      <c r="H142" s="202">
        <v>540</v>
      </c>
      <c r="I142" s="203"/>
      <c r="J142" s="13"/>
      <c r="K142" s="13"/>
      <c r="L142" s="199"/>
      <c r="M142" s="204"/>
      <c r="N142" s="205"/>
      <c r="O142" s="205"/>
      <c r="P142" s="205"/>
      <c r="Q142" s="205"/>
      <c r="R142" s="205"/>
      <c r="S142" s="205"/>
      <c r="T142" s="206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00" t="s">
        <v>194</v>
      </c>
      <c r="AU142" s="200" t="s">
        <v>92</v>
      </c>
      <c r="AV142" s="13" t="s">
        <v>92</v>
      </c>
      <c r="AW142" s="13" t="s">
        <v>32</v>
      </c>
      <c r="AX142" s="13" t="s">
        <v>76</v>
      </c>
      <c r="AY142" s="200" t="s">
        <v>185</v>
      </c>
    </row>
    <row r="143" s="15" customFormat="1">
      <c r="A143" s="15"/>
      <c r="B143" s="226"/>
      <c r="C143" s="15"/>
      <c r="D143" s="194" t="s">
        <v>194</v>
      </c>
      <c r="E143" s="227" t="s">
        <v>1</v>
      </c>
      <c r="F143" s="228" t="s">
        <v>276</v>
      </c>
      <c r="G143" s="15"/>
      <c r="H143" s="229">
        <v>540</v>
      </c>
      <c r="I143" s="230"/>
      <c r="J143" s="15"/>
      <c r="K143" s="15"/>
      <c r="L143" s="226"/>
      <c r="M143" s="231"/>
      <c r="N143" s="232"/>
      <c r="O143" s="232"/>
      <c r="P143" s="232"/>
      <c r="Q143" s="232"/>
      <c r="R143" s="232"/>
      <c r="S143" s="232"/>
      <c r="T143" s="233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T143" s="227" t="s">
        <v>194</v>
      </c>
      <c r="AU143" s="227" t="s">
        <v>92</v>
      </c>
      <c r="AV143" s="15" t="s">
        <v>191</v>
      </c>
      <c r="AW143" s="15" t="s">
        <v>32</v>
      </c>
      <c r="AX143" s="15" t="s">
        <v>84</v>
      </c>
      <c r="AY143" s="227" t="s">
        <v>185</v>
      </c>
    </row>
    <row r="144" s="2" customFormat="1" ht="24.15" customHeight="1">
      <c r="A144" s="38"/>
      <c r="B144" s="180"/>
      <c r="C144" s="209" t="s">
        <v>191</v>
      </c>
      <c r="D144" s="209" t="s">
        <v>240</v>
      </c>
      <c r="E144" s="210" t="s">
        <v>5546</v>
      </c>
      <c r="F144" s="211" t="s">
        <v>5547</v>
      </c>
      <c r="G144" s="212" t="s">
        <v>584</v>
      </c>
      <c r="H144" s="213">
        <v>540</v>
      </c>
      <c r="I144" s="214"/>
      <c r="J144" s="215">
        <f>ROUND(I144*H144,2)</f>
        <v>0</v>
      </c>
      <c r="K144" s="211" t="s">
        <v>1</v>
      </c>
      <c r="L144" s="216"/>
      <c r="M144" s="217" t="s">
        <v>1</v>
      </c>
      <c r="N144" s="218" t="s">
        <v>42</v>
      </c>
      <c r="O144" s="77"/>
      <c r="P144" s="190">
        <f>O144*H144</f>
        <v>0</v>
      </c>
      <c r="Q144" s="190">
        <v>0.00010000000000000001</v>
      </c>
      <c r="R144" s="190">
        <f>Q144*H144</f>
        <v>0.053999999999999999</v>
      </c>
      <c r="S144" s="190">
        <v>0</v>
      </c>
      <c r="T144" s="191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192" t="s">
        <v>414</v>
      </c>
      <c r="AT144" s="192" t="s">
        <v>240</v>
      </c>
      <c r="AU144" s="192" t="s">
        <v>92</v>
      </c>
      <c r="AY144" s="19" t="s">
        <v>185</v>
      </c>
      <c r="BE144" s="193">
        <f>IF(N144="základní",J144,0)</f>
        <v>0</v>
      </c>
      <c r="BF144" s="193">
        <f>IF(N144="snížená",J144,0)</f>
        <v>0</v>
      </c>
      <c r="BG144" s="193">
        <f>IF(N144="zákl. přenesená",J144,0)</f>
        <v>0</v>
      </c>
      <c r="BH144" s="193">
        <f>IF(N144="sníž. přenesená",J144,0)</f>
        <v>0</v>
      </c>
      <c r="BI144" s="193">
        <f>IF(N144="nulová",J144,0)</f>
        <v>0</v>
      </c>
      <c r="BJ144" s="19" t="s">
        <v>92</v>
      </c>
      <c r="BK144" s="193">
        <f>ROUND(I144*H144,2)</f>
        <v>0</v>
      </c>
      <c r="BL144" s="19" t="s">
        <v>301</v>
      </c>
      <c r="BM144" s="192" t="s">
        <v>5665</v>
      </c>
    </row>
    <row r="145" s="2" customFormat="1">
      <c r="A145" s="38"/>
      <c r="B145" s="39"/>
      <c r="C145" s="38"/>
      <c r="D145" s="194" t="s">
        <v>193</v>
      </c>
      <c r="E145" s="38"/>
      <c r="F145" s="195" t="s">
        <v>5547</v>
      </c>
      <c r="G145" s="38"/>
      <c r="H145" s="38"/>
      <c r="I145" s="196"/>
      <c r="J145" s="38"/>
      <c r="K145" s="38"/>
      <c r="L145" s="39"/>
      <c r="M145" s="197"/>
      <c r="N145" s="198"/>
      <c r="O145" s="77"/>
      <c r="P145" s="77"/>
      <c r="Q145" s="77"/>
      <c r="R145" s="77"/>
      <c r="S145" s="77"/>
      <c r="T145" s="7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9" t="s">
        <v>193</v>
      </c>
      <c r="AU145" s="19" t="s">
        <v>92</v>
      </c>
    </row>
    <row r="146" s="2" customFormat="1" ht="24.15" customHeight="1">
      <c r="A146" s="38"/>
      <c r="B146" s="180"/>
      <c r="C146" s="181" t="s">
        <v>211</v>
      </c>
      <c r="D146" s="181" t="s">
        <v>187</v>
      </c>
      <c r="E146" s="182" t="s">
        <v>5666</v>
      </c>
      <c r="F146" s="183" t="s">
        <v>5667</v>
      </c>
      <c r="G146" s="184" t="s">
        <v>383</v>
      </c>
      <c r="H146" s="185">
        <v>3</v>
      </c>
      <c r="I146" s="186"/>
      <c r="J146" s="187">
        <f>ROUND(I146*H146,2)</f>
        <v>0</v>
      </c>
      <c r="K146" s="183" t="s">
        <v>1</v>
      </c>
      <c r="L146" s="39"/>
      <c r="M146" s="188" t="s">
        <v>1</v>
      </c>
      <c r="N146" s="189" t="s">
        <v>42</v>
      </c>
      <c r="O146" s="77"/>
      <c r="P146" s="190">
        <f>O146*H146</f>
        <v>0</v>
      </c>
      <c r="Q146" s="190">
        <v>0</v>
      </c>
      <c r="R146" s="190">
        <f>Q146*H146</f>
        <v>0</v>
      </c>
      <c r="S146" s="190">
        <v>0</v>
      </c>
      <c r="T146" s="191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192" t="s">
        <v>301</v>
      </c>
      <c r="AT146" s="192" t="s">
        <v>187</v>
      </c>
      <c r="AU146" s="192" t="s">
        <v>92</v>
      </c>
      <c r="AY146" s="19" t="s">
        <v>185</v>
      </c>
      <c r="BE146" s="193">
        <f>IF(N146="základní",J146,0)</f>
        <v>0</v>
      </c>
      <c r="BF146" s="193">
        <f>IF(N146="snížená",J146,0)</f>
        <v>0</v>
      </c>
      <c r="BG146" s="193">
        <f>IF(N146="zákl. přenesená",J146,0)</f>
        <v>0</v>
      </c>
      <c r="BH146" s="193">
        <f>IF(N146="sníž. přenesená",J146,0)</f>
        <v>0</v>
      </c>
      <c r="BI146" s="193">
        <f>IF(N146="nulová",J146,0)</f>
        <v>0</v>
      </c>
      <c r="BJ146" s="19" t="s">
        <v>92</v>
      </c>
      <c r="BK146" s="193">
        <f>ROUND(I146*H146,2)</f>
        <v>0</v>
      </c>
      <c r="BL146" s="19" t="s">
        <v>301</v>
      </c>
      <c r="BM146" s="192" t="s">
        <v>5668</v>
      </c>
    </row>
    <row r="147" s="2" customFormat="1">
      <c r="A147" s="38"/>
      <c r="B147" s="39"/>
      <c r="C147" s="38"/>
      <c r="D147" s="194" t="s">
        <v>193</v>
      </c>
      <c r="E147" s="38"/>
      <c r="F147" s="195" t="s">
        <v>5667</v>
      </c>
      <c r="G147" s="38"/>
      <c r="H147" s="38"/>
      <c r="I147" s="196"/>
      <c r="J147" s="38"/>
      <c r="K147" s="38"/>
      <c r="L147" s="39"/>
      <c r="M147" s="197"/>
      <c r="N147" s="198"/>
      <c r="O147" s="77"/>
      <c r="P147" s="77"/>
      <c r="Q147" s="77"/>
      <c r="R147" s="77"/>
      <c r="S147" s="77"/>
      <c r="T147" s="7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9" t="s">
        <v>193</v>
      </c>
      <c r="AU147" s="19" t="s">
        <v>92</v>
      </c>
    </row>
    <row r="148" s="2" customFormat="1" ht="24.15" customHeight="1">
      <c r="A148" s="38"/>
      <c r="B148" s="180"/>
      <c r="C148" s="209" t="s">
        <v>217</v>
      </c>
      <c r="D148" s="209" t="s">
        <v>240</v>
      </c>
      <c r="E148" s="210" t="s">
        <v>5669</v>
      </c>
      <c r="F148" s="211" t="s">
        <v>5670</v>
      </c>
      <c r="G148" s="212" t="s">
        <v>383</v>
      </c>
      <c r="H148" s="213">
        <v>3</v>
      </c>
      <c r="I148" s="214"/>
      <c r="J148" s="215">
        <f>ROUND(I148*H148,2)</f>
        <v>0</v>
      </c>
      <c r="K148" s="211" t="s">
        <v>1</v>
      </c>
      <c r="L148" s="216"/>
      <c r="M148" s="217" t="s">
        <v>1</v>
      </c>
      <c r="N148" s="218" t="s">
        <v>42</v>
      </c>
      <c r="O148" s="77"/>
      <c r="P148" s="190">
        <f>O148*H148</f>
        <v>0</v>
      </c>
      <c r="Q148" s="190">
        <v>9.0000000000000006E-05</v>
      </c>
      <c r="R148" s="190">
        <f>Q148*H148</f>
        <v>0.00027</v>
      </c>
      <c r="S148" s="190">
        <v>0</v>
      </c>
      <c r="T148" s="191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192" t="s">
        <v>414</v>
      </c>
      <c r="AT148" s="192" t="s">
        <v>240</v>
      </c>
      <c r="AU148" s="192" t="s">
        <v>92</v>
      </c>
      <c r="AY148" s="19" t="s">
        <v>185</v>
      </c>
      <c r="BE148" s="193">
        <f>IF(N148="základní",J148,0)</f>
        <v>0</v>
      </c>
      <c r="BF148" s="193">
        <f>IF(N148="snížená",J148,0)</f>
        <v>0</v>
      </c>
      <c r="BG148" s="193">
        <f>IF(N148="zákl. přenesená",J148,0)</f>
        <v>0</v>
      </c>
      <c r="BH148" s="193">
        <f>IF(N148="sníž. přenesená",J148,0)</f>
        <v>0</v>
      </c>
      <c r="BI148" s="193">
        <f>IF(N148="nulová",J148,0)</f>
        <v>0</v>
      </c>
      <c r="BJ148" s="19" t="s">
        <v>92</v>
      </c>
      <c r="BK148" s="193">
        <f>ROUND(I148*H148,2)</f>
        <v>0</v>
      </c>
      <c r="BL148" s="19" t="s">
        <v>301</v>
      </c>
      <c r="BM148" s="192" t="s">
        <v>5671</v>
      </c>
    </row>
    <row r="149" s="2" customFormat="1">
      <c r="A149" s="38"/>
      <c r="B149" s="39"/>
      <c r="C149" s="38"/>
      <c r="D149" s="194" t="s">
        <v>193</v>
      </c>
      <c r="E149" s="38"/>
      <c r="F149" s="195" t="s">
        <v>5670</v>
      </c>
      <c r="G149" s="38"/>
      <c r="H149" s="38"/>
      <c r="I149" s="196"/>
      <c r="J149" s="38"/>
      <c r="K149" s="38"/>
      <c r="L149" s="39"/>
      <c r="M149" s="197"/>
      <c r="N149" s="198"/>
      <c r="O149" s="77"/>
      <c r="P149" s="77"/>
      <c r="Q149" s="77"/>
      <c r="R149" s="77"/>
      <c r="S149" s="77"/>
      <c r="T149" s="7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9" t="s">
        <v>193</v>
      </c>
      <c r="AU149" s="19" t="s">
        <v>92</v>
      </c>
    </row>
    <row r="150" s="2" customFormat="1" ht="24.15" customHeight="1">
      <c r="A150" s="38"/>
      <c r="B150" s="180"/>
      <c r="C150" s="181" t="s">
        <v>222</v>
      </c>
      <c r="D150" s="181" t="s">
        <v>187</v>
      </c>
      <c r="E150" s="182" t="s">
        <v>5137</v>
      </c>
      <c r="F150" s="183" t="s">
        <v>5138</v>
      </c>
      <c r="G150" s="184" t="s">
        <v>584</v>
      </c>
      <c r="H150" s="185">
        <v>450</v>
      </c>
      <c r="I150" s="186"/>
      <c r="J150" s="187">
        <f>ROUND(I150*H150,2)</f>
        <v>0</v>
      </c>
      <c r="K150" s="183" t="s">
        <v>1</v>
      </c>
      <c r="L150" s="39"/>
      <c r="M150" s="188" t="s">
        <v>1</v>
      </c>
      <c r="N150" s="189" t="s">
        <v>42</v>
      </c>
      <c r="O150" s="77"/>
      <c r="P150" s="190">
        <f>O150*H150</f>
        <v>0</v>
      </c>
      <c r="Q150" s="190">
        <v>0</v>
      </c>
      <c r="R150" s="190">
        <f>Q150*H150</f>
        <v>0</v>
      </c>
      <c r="S150" s="190">
        <v>0</v>
      </c>
      <c r="T150" s="191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192" t="s">
        <v>301</v>
      </c>
      <c r="AT150" s="192" t="s">
        <v>187</v>
      </c>
      <c r="AU150" s="192" t="s">
        <v>92</v>
      </c>
      <c r="AY150" s="19" t="s">
        <v>185</v>
      </c>
      <c r="BE150" s="193">
        <f>IF(N150="základní",J150,0)</f>
        <v>0</v>
      </c>
      <c r="BF150" s="193">
        <f>IF(N150="snížená",J150,0)</f>
        <v>0</v>
      </c>
      <c r="BG150" s="193">
        <f>IF(N150="zákl. přenesená",J150,0)</f>
        <v>0</v>
      </c>
      <c r="BH150" s="193">
        <f>IF(N150="sníž. přenesená",J150,0)</f>
        <v>0</v>
      </c>
      <c r="BI150" s="193">
        <f>IF(N150="nulová",J150,0)</f>
        <v>0</v>
      </c>
      <c r="BJ150" s="19" t="s">
        <v>92</v>
      </c>
      <c r="BK150" s="193">
        <f>ROUND(I150*H150,2)</f>
        <v>0</v>
      </c>
      <c r="BL150" s="19" t="s">
        <v>301</v>
      </c>
      <c r="BM150" s="192" t="s">
        <v>5672</v>
      </c>
    </row>
    <row r="151" s="2" customFormat="1">
      <c r="A151" s="38"/>
      <c r="B151" s="39"/>
      <c r="C151" s="38"/>
      <c r="D151" s="194" t="s">
        <v>193</v>
      </c>
      <c r="E151" s="38"/>
      <c r="F151" s="195" t="s">
        <v>5138</v>
      </c>
      <c r="G151" s="38"/>
      <c r="H151" s="38"/>
      <c r="I151" s="196"/>
      <c r="J151" s="38"/>
      <c r="K151" s="38"/>
      <c r="L151" s="39"/>
      <c r="M151" s="197"/>
      <c r="N151" s="198"/>
      <c r="O151" s="77"/>
      <c r="P151" s="77"/>
      <c r="Q151" s="77"/>
      <c r="R151" s="77"/>
      <c r="S151" s="77"/>
      <c r="T151" s="7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T151" s="19" t="s">
        <v>193</v>
      </c>
      <c r="AU151" s="19" t="s">
        <v>92</v>
      </c>
    </row>
    <row r="152" s="13" customFormat="1">
      <c r="A152" s="13"/>
      <c r="B152" s="199"/>
      <c r="C152" s="13"/>
      <c r="D152" s="194" t="s">
        <v>194</v>
      </c>
      <c r="E152" s="200" t="s">
        <v>1</v>
      </c>
      <c r="F152" s="201" t="s">
        <v>5673</v>
      </c>
      <c r="G152" s="13"/>
      <c r="H152" s="202">
        <v>450</v>
      </c>
      <c r="I152" s="203"/>
      <c r="J152" s="13"/>
      <c r="K152" s="13"/>
      <c r="L152" s="199"/>
      <c r="M152" s="204"/>
      <c r="N152" s="205"/>
      <c r="O152" s="205"/>
      <c r="P152" s="205"/>
      <c r="Q152" s="205"/>
      <c r="R152" s="205"/>
      <c r="S152" s="205"/>
      <c r="T152" s="206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00" t="s">
        <v>194</v>
      </c>
      <c r="AU152" s="200" t="s">
        <v>92</v>
      </c>
      <c r="AV152" s="13" t="s">
        <v>92</v>
      </c>
      <c r="AW152" s="13" t="s">
        <v>32</v>
      </c>
      <c r="AX152" s="13" t="s">
        <v>76</v>
      </c>
      <c r="AY152" s="200" t="s">
        <v>185</v>
      </c>
    </row>
    <row r="153" s="15" customFormat="1">
      <c r="A153" s="15"/>
      <c r="B153" s="226"/>
      <c r="C153" s="15"/>
      <c r="D153" s="194" t="s">
        <v>194</v>
      </c>
      <c r="E153" s="227" t="s">
        <v>1</v>
      </c>
      <c r="F153" s="228" t="s">
        <v>276</v>
      </c>
      <c r="G153" s="15"/>
      <c r="H153" s="229">
        <v>450</v>
      </c>
      <c r="I153" s="230"/>
      <c r="J153" s="15"/>
      <c r="K153" s="15"/>
      <c r="L153" s="226"/>
      <c r="M153" s="231"/>
      <c r="N153" s="232"/>
      <c r="O153" s="232"/>
      <c r="P153" s="232"/>
      <c r="Q153" s="232"/>
      <c r="R153" s="232"/>
      <c r="S153" s="232"/>
      <c r="T153" s="233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T153" s="227" t="s">
        <v>194</v>
      </c>
      <c r="AU153" s="227" t="s">
        <v>92</v>
      </c>
      <c r="AV153" s="15" t="s">
        <v>191</v>
      </c>
      <c r="AW153" s="15" t="s">
        <v>32</v>
      </c>
      <c r="AX153" s="15" t="s">
        <v>84</v>
      </c>
      <c r="AY153" s="227" t="s">
        <v>185</v>
      </c>
    </row>
    <row r="154" s="2" customFormat="1" ht="37.8" customHeight="1">
      <c r="A154" s="38"/>
      <c r="B154" s="180"/>
      <c r="C154" s="209" t="s">
        <v>229</v>
      </c>
      <c r="D154" s="209" t="s">
        <v>240</v>
      </c>
      <c r="E154" s="210" t="s">
        <v>5573</v>
      </c>
      <c r="F154" s="211" t="s">
        <v>5574</v>
      </c>
      <c r="G154" s="212" t="s">
        <v>584</v>
      </c>
      <c r="H154" s="213">
        <v>450</v>
      </c>
      <c r="I154" s="214"/>
      <c r="J154" s="215">
        <f>ROUND(I154*H154,2)</f>
        <v>0</v>
      </c>
      <c r="K154" s="211" t="s">
        <v>1</v>
      </c>
      <c r="L154" s="216"/>
      <c r="M154" s="217" t="s">
        <v>1</v>
      </c>
      <c r="N154" s="218" t="s">
        <v>42</v>
      </c>
      <c r="O154" s="77"/>
      <c r="P154" s="190">
        <f>O154*H154</f>
        <v>0</v>
      </c>
      <c r="Q154" s="190">
        <v>6.0000000000000002E-05</v>
      </c>
      <c r="R154" s="190">
        <f>Q154*H154</f>
        <v>0.027</v>
      </c>
      <c r="S154" s="190">
        <v>0</v>
      </c>
      <c r="T154" s="191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192" t="s">
        <v>414</v>
      </c>
      <c r="AT154" s="192" t="s">
        <v>240</v>
      </c>
      <c r="AU154" s="192" t="s">
        <v>92</v>
      </c>
      <c r="AY154" s="19" t="s">
        <v>185</v>
      </c>
      <c r="BE154" s="193">
        <f>IF(N154="základní",J154,0)</f>
        <v>0</v>
      </c>
      <c r="BF154" s="193">
        <f>IF(N154="snížená",J154,0)</f>
        <v>0</v>
      </c>
      <c r="BG154" s="193">
        <f>IF(N154="zákl. přenesená",J154,0)</f>
        <v>0</v>
      </c>
      <c r="BH154" s="193">
        <f>IF(N154="sníž. přenesená",J154,0)</f>
        <v>0</v>
      </c>
      <c r="BI154" s="193">
        <f>IF(N154="nulová",J154,0)</f>
        <v>0</v>
      </c>
      <c r="BJ154" s="19" t="s">
        <v>92</v>
      </c>
      <c r="BK154" s="193">
        <f>ROUND(I154*H154,2)</f>
        <v>0</v>
      </c>
      <c r="BL154" s="19" t="s">
        <v>301</v>
      </c>
      <c r="BM154" s="192" t="s">
        <v>5674</v>
      </c>
    </row>
    <row r="155" s="2" customFormat="1">
      <c r="A155" s="38"/>
      <c r="B155" s="39"/>
      <c r="C155" s="38"/>
      <c r="D155" s="194" t="s">
        <v>193</v>
      </c>
      <c r="E155" s="38"/>
      <c r="F155" s="195" t="s">
        <v>5574</v>
      </c>
      <c r="G155" s="38"/>
      <c r="H155" s="38"/>
      <c r="I155" s="196"/>
      <c r="J155" s="38"/>
      <c r="K155" s="38"/>
      <c r="L155" s="39"/>
      <c r="M155" s="197"/>
      <c r="N155" s="198"/>
      <c r="O155" s="77"/>
      <c r="P155" s="77"/>
      <c r="Q155" s="77"/>
      <c r="R155" s="77"/>
      <c r="S155" s="77"/>
      <c r="T155" s="7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9" t="s">
        <v>193</v>
      </c>
      <c r="AU155" s="19" t="s">
        <v>92</v>
      </c>
    </row>
    <row r="156" s="2" customFormat="1" ht="24.15" customHeight="1">
      <c r="A156" s="38"/>
      <c r="B156" s="180"/>
      <c r="C156" s="181" t="s">
        <v>234</v>
      </c>
      <c r="D156" s="181" t="s">
        <v>187</v>
      </c>
      <c r="E156" s="182" t="s">
        <v>5675</v>
      </c>
      <c r="F156" s="183" t="s">
        <v>5676</v>
      </c>
      <c r="G156" s="184" t="s">
        <v>383</v>
      </c>
      <c r="H156" s="185">
        <v>1</v>
      </c>
      <c r="I156" s="186"/>
      <c r="J156" s="187">
        <f>ROUND(I156*H156,2)</f>
        <v>0</v>
      </c>
      <c r="K156" s="183" t="s">
        <v>1</v>
      </c>
      <c r="L156" s="39"/>
      <c r="M156" s="188" t="s">
        <v>1</v>
      </c>
      <c r="N156" s="189" t="s">
        <v>42</v>
      </c>
      <c r="O156" s="77"/>
      <c r="P156" s="190">
        <f>O156*H156</f>
        <v>0</v>
      </c>
      <c r="Q156" s="190">
        <v>0</v>
      </c>
      <c r="R156" s="190">
        <f>Q156*H156</f>
        <v>0</v>
      </c>
      <c r="S156" s="190">
        <v>0</v>
      </c>
      <c r="T156" s="191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192" t="s">
        <v>301</v>
      </c>
      <c r="AT156" s="192" t="s">
        <v>187</v>
      </c>
      <c r="AU156" s="192" t="s">
        <v>92</v>
      </c>
      <c r="AY156" s="19" t="s">
        <v>185</v>
      </c>
      <c r="BE156" s="193">
        <f>IF(N156="základní",J156,0)</f>
        <v>0</v>
      </c>
      <c r="BF156" s="193">
        <f>IF(N156="snížená",J156,0)</f>
        <v>0</v>
      </c>
      <c r="BG156" s="193">
        <f>IF(N156="zákl. přenesená",J156,0)</f>
        <v>0</v>
      </c>
      <c r="BH156" s="193">
        <f>IF(N156="sníž. přenesená",J156,0)</f>
        <v>0</v>
      </c>
      <c r="BI156" s="193">
        <f>IF(N156="nulová",J156,0)</f>
        <v>0</v>
      </c>
      <c r="BJ156" s="19" t="s">
        <v>92</v>
      </c>
      <c r="BK156" s="193">
        <f>ROUND(I156*H156,2)</f>
        <v>0</v>
      </c>
      <c r="BL156" s="19" t="s">
        <v>301</v>
      </c>
      <c r="BM156" s="192" t="s">
        <v>5677</v>
      </c>
    </row>
    <row r="157" s="2" customFormat="1">
      <c r="A157" s="38"/>
      <c r="B157" s="39"/>
      <c r="C157" s="38"/>
      <c r="D157" s="194" t="s">
        <v>193</v>
      </c>
      <c r="E157" s="38"/>
      <c r="F157" s="195" t="s">
        <v>5676</v>
      </c>
      <c r="G157" s="38"/>
      <c r="H157" s="38"/>
      <c r="I157" s="196"/>
      <c r="J157" s="38"/>
      <c r="K157" s="38"/>
      <c r="L157" s="39"/>
      <c r="M157" s="197"/>
      <c r="N157" s="198"/>
      <c r="O157" s="77"/>
      <c r="P157" s="77"/>
      <c r="Q157" s="77"/>
      <c r="R157" s="77"/>
      <c r="S157" s="77"/>
      <c r="T157" s="7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9" t="s">
        <v>193</v>
      </c>
      <c r="AU157" s="19" t="s">
        <v>92</v>
      </c>
    </row>
    <row r="158" s="2" customFormat="1" ht="24.15" customHeight="1">
      <c r="A158" s="38"/>
      <c r="B158" s="180"/>
      <c r="C158" s="181" t="s">
        <v>239</v>
      </c>
      <c r="D158" s="181" t="s">
        <v>187</v>
      </c>
      <c r="E158" s="182" t="s">
        <v>5678</v>
      </c>
      <c r="F158" s="183" t="s">
        <v>5679</v>
      </c>
      <c r="G158" s="184" t="s">
        <v>383</v>
      </c>
      <c r="H158" s="185">
        <v>1</v>
      </c>
      <c r="I158" s="186"/>
      <c r="J158" s="187">
        <f>ROUND(I158*H158,2)</f>
        <v>0</v>
      </c>
      <c r="K158" s="183" t="s">
        <v>1</v>
      </c>
      <c r="L158" s="39"/>
      <c r="M158" s="188" t="s">
        <v>1</v>
      </c>
      <c r="N158" s="189" t="s">
        <v>42</v>
      </c>
      <c r="O158" s="77"/>
      <c r="P158" s="190">
        <f>O158*H158</f>
        <v>0</v>
      </c>
      <c r="Q158" s="190">
        <v>0</v>
      </c>
      <c r="R158" s="190">
        <f>Q158*H158</f>
        <v>0</v>
      </c>
      <c r="S158" s="190">
        <v>0</v>
      </c>
      <c r="T158" s="191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192" t="s">
        <v>301</v>
      </c>
      <c r="AT158" s="192" t="s">
        <v>187</v>
      </c>
      <c r="AU158" s="192" t="s">
        <v>92</v>
      </c>
      <c r="AY158" s="19" t="s">
        <v>185</v>
      </c>
      <c r="BE158" s="193">
        <f>IF(N158="základní",J158,0)</f>
        <v>0</v>
      </c>
      <c r="BF158" s="193">
        <f>IF(N158="snížená",J158,0)</f>
        <v>0</v>
      </c>
      <c r="BG158" s="193">
        <f>IF(N158="zákl. přenesená",J158,0)</f>
        <v>0</v>
      </c>
      <c r="BH158" s="193">
        <f>IF(N158="sníž. přenesená",J158,0)</f>
        <v>0</v>
      </c>
      <c r="BI158" s="193">
        <f>IF(N158="nulová",J158,0)</f>
        <v>0</v>
      </c>
      <c r="BJ158" s="19" t="s">
        <v>92</v>
      </c>
      <c r="BK158" s="193">
        <f>ROUND(I158*H158,2)</f>
        <v>0</v>
      </c>
      <c r="BL158" s="19" t="s">
        <v>301</v>
      </c>
      <c r="BM158" s="192" t="s">
        <v>5680</v>
      </c>
    </row>
    <row r="159" s="2" customFormat="1">
      <c r="A159" s="38"/>
      <c r="B159" s="39"/>
      <c r="C159" s="38"/>
      <c r="D159" s="194" t="s">
        <v>193</v>
      </c>
      <c r="E159" s="38"/>
      <c r="F159" s="195" t="s">
        <v>5679</v>
      </c>
      <c r="G159" s="38"/>
      <c r="H159" s="38"/>
      <c r="I159" s="196"/>
      <c r="J159" s="38"/>
      <c r="K159" s="38"/>
      <c r="L159" s="39"/>
      <c r="M159" s="197"/>
      <c r="N159" s="198"/>
      <c r="O159" s="77"/>
      <c r="P159" s="77"/>
      <c r="Q159" s="77"/>
      <c r="R159" s="77"/>
      <c r="S159" s="77"/>
      <c r="T159" s="7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T159" s="19" t="s">
        <v>193</v>
      </c>
      <c r="AU159" s="19" t="s">
        <v>92</v>
      </c>
    </row>
    <row r="160" s="2" customFormat="1" ht="16.5" customHeight="1">
      <c r="A160" s="38"/>
      <c r="B160" s="180"/>
      <c r="C160" s="209" t="s">
        <v>245</v>
      </c>
      <c r="D160" s="209" t="s">
        <v>240</v>
      </c>
      <c r="E160" s="210" t="s">
        <v>4673</v>
      </c>
      <c r="F160" s="211" t="s">
        <v>5681</v>
      </c>
      <c r="G160" s="212" t="s">
        <v>1</v>
      </c>
      <c r="H160" s="213">
        <v>1</v>
      </c>
      <c r="I160" s="214"/>
      <c r="J160" s="215">
        <f>ROUND(I160*H160,2)</f>
        <v>0</v>
      </c>
      <c r="K160" s="211" t="s">
        <v>1</v>
      </c>
      <c r="L160" s="216"/>
      <c r="M160" s="217" t="s">
        <v>1</v>
      </c>
      <c r="N160" s="218" t="s">
        <v>42</v>
      </c>
      <c r="O160" s="77"/>
      <c r="P160" s="190">
        <f>O160*H160</f>
        <v>0</v>
      </c>
      <c r="Q160" s="190">
        <v>0</v>
      </c>
      <c r="R160" s="190">
        <f>Q160*H160</f>
        <v>0</v>
      </c>
      <c r="S160" s="190">
        <v>0</v>
      </c>
      <c r="T160" s="191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192" t="s">
        <v>414</v>
      </c>
      <c r="AT160" s="192" t="s">
        <v>240</v>
      </c>
      <c r="AU160" s="192" t="s">
        <v>92</v>
      </c>
      <c r="AY160" s="19" t="s">
        <v>185</v>
      </c>
      <c r="BE160" s="193">
        <f>IF(N160="základní",J160,0)</f>
        <v>0</v>
      </c>
      <c r="BF160" s="193">
        <f>IF(N160="snížená",J160,0)</f>
        <v>0</v>
      </c>
      <c r="BG160" s="193">
        <f>IF(N160="zákl. přenesená",J160,0)</f>
        <v>0</v>
      </c>
      <c r="BH160" s="193">
        <f>IF(N160="sníž. přenesená",J160,0)</f>
        <v>0</v>
      </c>
      <c r="BI160" s="193">
        <f>IF(N160="nulová",J160,0)</f>
        <v>0</v>
      </c>
      <c r="BJ160" s="19" t="s">
        <v>92</v>
      </c>
      <c r="BK160" s="193">
        <f>ROUND(I160*H160,2)</f>
        <v>0</v>
      </c>
      <c r="BL160" s="19" t="s">
        <v>301</v>
      </c>
      <c r="BM160" s="192" t="s">
        <v>5682</v>
      </c>
    </row>
    <row r="161" s="2" customFormat="1">
      <c r="A161" s="38"/>
      <c r="B161" s="39"/>
      <c r="C161" s="38"/>
      <c r="D161" s="194" t="s">
        <v>193</v>
      </c>
      <c r="E161" s="38"/>
      <c r="F161" s="195" t="s">
        <v>5681</v>
      </c>
      <c r="G161" s="38"/>
      <c r="H161" s="38"/>
      <c r="I161" s="196"/>
      <c r="J161" s="38"/>
      <c r="K161" s="38"/>
      <c r="L161" s="39"/>
      <c r="M161" s="197"/>
      <c r="N161" s="198"/>
      <c r="O161" s="77"/>
      <c r="P161" s="77"/>
      <c r="Q161" s="77"/>
      <c r="R161" s="77"/>
      <c r="S161" s="77"/>
      <c r="T161" s="7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9" t="s">
        <v>193</v>
      </c>
      <c r="AU161" s="19" t="s">
        <v>92</v>
      </c>
    </row>
    <row r="162" s="2" customFormat="1" ht="21.75" customHeight="1">
      <c r="A162" s="38"/>
      <c r="B162" s="180"/>
      <c r="C162" s="181" t="s">
        <v>8</v>
      </c>
      <c r="D162" s="181" t="s">
        <v>187</v>
      </c>
      <c r="E162" s="182" t="s">
        <v>5683</v>
      </c>
      <c r="F162" s="183" t="s">
        <v>5684</v>
      </c>
      <c r="G162" s="184" t="s">
        <v>383</v>
      </c>
      <c r="H162" s="185">
        <v>3</v>
      </c>
      <c r="I162" s="186"/>
      <c r="J162" s="187">
        <f>ROUND(I162*H162,2)</f>
        <v>0</v>
      </c>
      <c r="K162" s="183" t="s">
        <v>1</v>
      </c>
      <c r="L162" s="39"/>
      <c r="M162" s="188" t="s">
        <v>1</v>
      </c>
      <c r="N162" s="189" t="s">
        <v>42</v>
      </c>
      <c r="O162" s="77"/>
      <c r="P162" s="190">
        <f>O162*H162</f>
        <v>0</v>
      </c>
      <c r="Q162" s="190">
        <v>0</v>
      </c>
      <c r="R162" s="190">
        <f>Q162*H162</f>
        <v>0</v>
      </c>
      <c r="S162" s="190">
        <v>0</v>
      </c>
      <c r="T162" s="191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192" t="s">
        <v>301</v>
      </c>
      <c r="AT162" s="192" t="s">
        <v>187</v>
      </c>
      <c r="AU162" s="192" t="s">
        <v>92</v>
      </c>
      <c r="AY162" s="19" t="s">
        <v>185</v>
      </c>
      <c r="BE162" s="193">
        <f>IF(N162="základní",J162,0)</f>
        <v>0</v>
      </c>
      <c r="BF162" s="193">
        <f>IF(N162="snížená",J162,0)</f>
        <v>0</v>
      </c>
      <c r="BG162" s="193">
        <f>IF(N162="zákl. přenesená",J162,0)</f>
        <v>0</v>
      </c>
      <c r="BH162" s="193">
        <f>IF(N162="sníž. přenesená",J162,0)</f>
        <v>0</v>
      </c>
      <c r="BI162" s="193">
        <f>IF(N162="nulová",J162,0)</f>
        <v>0</v>
      </c>
      <c r="BJ162" s="19" t="s">
        <v>92</v>
      </c>
      <c r="BK162" s="193">
        <f>ROUND(I162*H162,2)</f>
        <v>0</v>
      </c>
      <c r="BL162" s="19" t="s">
        <v>301</v>
      </c>
      <c r="BM162" s="192" t="s">
        <v>5685</v>
      </c>
    </row>
    <row r="163" s="2" customFormat="1">
      <c r="A163" s="38"/>
      <c r="B163" s="39"/>
      <c r="C163" s="38"/>
      <c r="D163" s="194" t="s">
        <v>193</v>
      </c>
      <c r="E163" s="38"/>
      <c r="F163" s="195" t="s">
        <v>5684</v>
      </c>
      <c r="G163" s="38"/>
      <c r="H163" s="38"/>
      <c r="I163" s="196"/>
      <c r="J163" s="38"/>
      <c r="K163" s="38"/>
      <c r="L163" s="39"/>
      <c r="M163" s="197"/>
      <c r="N163" s="198"/>
      <c r="O163" s="77"/>
      <c r="P163" s="77"/>
      <c r="Q163" s="77"/>
      <c r="R163" s="77"/>
      <c r="S163" s="77"/>
      <c r="T163" s="7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T163" s="19" t="s">
        <v>193</v>
      </c>
      <c r="AU163" s="19" t="s">
        <v>92</v>
      </c>
    </row>
    <row r="164" s="13" customFormat="1">
      <c r="A164" s="13"/>
      <c r="B164" s="199"/>
      <c r="C164" s="13"/>
      <c r="D164" s="194" t="s">
        <v>194</v>
      </c>
      <c r="E164" s="200" t="s">
        <v>1</v>
      </c>
      <c r="F164" s="201" t="s">
        <v>5686</v>
      </c>
      <c r="G164" s="13"/>
      <c r="H164" s="202">
        <v>3</v>
      </c>
      <c r="I164" s="203"/>
      <c r="J164" s="13"/>
      <c r="K164" s="13"/>
      <c r="L164" s="199"/>
      <c r="M164" s="204"/>
      <c r="N164" s="205"/>
      <c r="O164" s="205"/>
      <c r="P164" s="205"/>
      <c r="Q164" s="205"/>
      <c r="R164" s="205"/>
      <c r="S164" s="205"/>
      <c r="T164" s="206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00" t="s">
        <v>194</v>
      </c>
      <c r="AU164" s="200" t="s">
        <v>92</v>
      </c>
      <c r="AV164" s="13" t="s">
        <v>92</v>
      </c>
      <c r="AW164" s="13" t="s">
        <v>32</v>
      </c>
      <c r="AX164" s="13" t="s">
        <v>76</v>
      </c>
      <c r="AY164" s="200" t="s">
        <v>185</v>
      </c>
    </row>
    <row r="165" s="15" customFormat="1">
      <c r="A165" s="15"/>
      <c r="B165" s="226"/>
      <c r="C165" s="15"/>
      <c r="D165" s="194" t="s">
        <v>194</v>
      </c>
      <c r="E165" s="227" t="s">
        <v>1</v>
      </c>
      <c r="F165" s="228" t="s">
        <v>276</v>
      </c>
      <c r="G165" s="15"/>
      <c r="H165" s="229">
        <v>3</v>
      </c>
      <c r="I165" s="230"/>
      <c r="J165" s="15"/>
      <c r="K165" s="15"/>
      <c r="L165" s="226"/>
      <c r="M165" s="231"/>
      <c r="N165" s="232"/>
      <c r="O165" s="232"/>
      <c r="P165" s="232"/>
      <c r="Q165" s="232"/>
      <c r="R165" s="232"/>
      <c r="S165" s="232"/>
      <c r="T165" s="233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T165" s="227" t="s">
        <v>194</v>
      </c>
      <c r="AU165" s="227" t="s">
        <v>92</v>
      </c>
      <c r="AV165" s="15" t="s">
        <v>191</v>
      </c>
      <c r="AW165" s="15" t="s">
        <v>32</v>
      </c>
      <c r="AX165" s="15" t="s">
        <v>84</v>
      </c>
      <c r="AY165" s="227" t="s">
        <v>185</v>
      </c>
    </row>
    <row r="166" s="2" customFormat="1" ht="16.5" customHeight="1">
      <c r="A166" s="38"/>
      <c r="B166" s="180"/>
      <c r="C166" s="209" t="s">
        <v>255</v>
      </c>
      <c r="D166" s="209" t="s">
        <v>240</v>
      </c>
      <c r="E166" s="210" t="s">
        <v>5687</v>
      </c>
      <c r="F166" s="211" t="s">
        <v>5688</v>
      </c>
      <c r="G166" s="212" t="s">
        <v>383</v>
      </c>
      <c r="H166" s="213">
        <v>1</v>
      </c>
      <c r="I166" s="214"/>
      <c r="J166" s="215">
        <f>ROUND(I166*H166,2)</f>
        <v>0</v>
      </c>
      <c r="K166" s="211" t="s">
        <v>1</v>
      </c>
      <c r="L166" s="216"/>
      <c r="M166" s="217" t="s">
        <v>1</v>
      </c>
      <c r="N166" s="218" t="s">
        <v>42</v>
      </c>
      <c r="O166" s="77"/>
      <c r="P166" s="190">
        <f>O166*H166</f>
        <v>0</v>
      </c>
      <c r="Q166" s="190">
        <v>0.00050000000000000001</v>
      </c>
      <c r="R166" s="190">
        <f>Q166*H166</f>
        <v>0.00050000000000000001</v>
      </c>
      <c r="S166" s="190">
        <v>0</v>
      </c>
      <c r="T166" s="191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192" t="s">
        <v>414</v>
      </c>
      <c r="AT166" s="192" t="s">
        <v>240</v>
      </c>
      <c r="AU166" s="192" t="s">
        <v>92</v>
      </c>
      <c r="AY166" s="19" t="s">
        <v>185</v>
      </c>
      <c r="BE166" s="193">
        <f>IF(N166="základní",J166,0)</f>
        <v>0</v>
      </c>
      <c r="BF166" s="193">
        <f>IF(N166="snížená",J166,0)</f>
        <v>0</v>
      </c>
      <c r="BG166" s="193">
        <f>IF(N166="zákl. přenesená",J166,0)</f>
        <v>0</v>
      </c>
      <c r="BH166" s="193">
        <f>IF(N166="sníž. přenesená",J166,0)</f>
        <v>0</v>
      </c>
      <c r="BI166" s="193">
        <f>IF(N166="nulová",J166,0)</f>
        <v>0</v>
      </c>
      <c r="BJ166" s="19" t="s">
        <v>92</v>
      </c>
      <c r="BK166" s="193">
        <f>ROUND(I166*H166,2)</f>
        <v>0</v>
      </c>
      <c r="BL166" s="19" t="s">
        <v>301</v>
      </c>
      <c r="BM166" s="192" t="s">
        <v>5689</v>
      </c>
    </row>
    <row r="167" s="2" customFormat="1">
      <c r="A167" s="38"/>
      <c r="B167" s="39"/>
      <c r="C167" s="38"/>
      <c r="D167" s="194" t="s">
        <v>193</v>
      </c>
      <c r="E167" s="38"/>
      <c r="F167" s="195" t="s">
        <v>5688</v>
      </c>
      <c r="G167" s="38"/>
      <c r="H167" s="38"/>
      <c r="I167" s="196"/>
      <c r="J167" s="38"/>
      <c r="K167" s="38"/>
      <c r="L167" s="39"/>
      <c r="M167" s="197"/>
      <c r="N167" s="198"/>
      <c r="O167" s="77"/>
      <c r="P167" s="77"/>
      <c r="Q167" s="77"/>
      <c r="R167" s="77"/>
      <c r="S167" s="77"/>
      <c r="T167" s="7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T167" s="19" t="s">
        <v>193</v>
      </c>
      <c r="AU167" s="19" t="s">
        <v>92</v>
      </c>
    </row>
    <row r="168" s="2" customFormat="1" ht="24.15" customHeight="1">
      <c r="A168" s="38"/>
      <c r="B168" s="180"/>
      <c r="C168" s="209" t="s">
        <v>278</v>
      </c>
      <c r="D168" s="209" t="s">
        <v>240</v>
      </c>
      <c r="E168" s="210" t="s">
        <v>5690</v>
      </c>
      <c r="F168" s="211" t="s">
        <v>5691</v>
      </c>
      <c r="G168" s="212" t="s">
        <v>383</v>
      </c>
      <c r="H168" s="213">
        <v>2</v>
      </c>
      <c r="I168" s="214"/>
      <c r="J168" s="215">
        <f>ROUND(I168*H168,2)</f>
        <v>0</v>
      </c>
      <c r="K168" s="211" t="s">
        <v>1</v>
      </c>
      <c r="L168" s="216"/>
      <c r="M168" s="217" t="s">
        <v>1</v>
      </c>
      <c r="N168" s="218" t="s">
        <v>42</v>
      </c>
      <c r="O168" s="77"/>
      <c r="P168" s="190">
        <f>O168*H168</f>
        <v>0</v>
      </c>
      <c r="Q168" s="190">
        <v>0.00050000000000000001</v>
      </c>
      <c r="R168" s="190">
        <f>Q168*H168</f>
        <v>0.001</v>
      </c>
      <c r="S168" s="190">
        <v>0</v>
      </c>
      <c r="T168" s="191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192" t="s">
        <v>414</v>
      </c>
      <c r="AT168" s="192" t="s">
        <v>240</v>
      </c>
      <c r="AU168" s="192" t="s">
        <v>92</v>
      </c>
      <c r="AY168" s="19" t="s">
        <v>185</v>
      </c>
      <c r="BE168" s="193">
        <f>IF(N168="základní",J168,0)</f>
        <v>0</v>
      </c>
      <c r="BF168" s="193">
        <f>IF(N168="snížená",J168,0)</f>
        <v>0</v>
      </c>
      <c r="BG168" s="193">
        <f>IF(N168="zákl. přenesená",J168,0)</f>
        <v>0</v>
      </c>
      <c r="BH168" s="193">
        <f>IF(N168="sníž. přenesená",J168,0)</f>
        <v>0</v>
      </c>
      <c r="BI168" s="193">
        <f>IF(N168="nulová",J168,0)</f>
        <v>0</v>
      </c>
      <c r="BJ168" s="19" t="s">
        <v>92</v>
      </c>
      <c r="BK168" s="193">
        <f>ROUND(I168*H168,2)</f>
        <v>0</v>
      </c>
      <c r="BL168" s="19" t="s">
        <v>301</v>
      </c>
      <c r="BM168" s="192" t="s">
        <v>5692</v>
      </c>
    </row>
    <row r="169" s="2" customFormat="1">
      <c r="A169" s="38"/>
      <c r="B169" s="39"/>
      <c r="C169" s="38"/>
      <c r="D169" s="194" t="s">
        <v>193</v>
      </c>
      <c r="E169" s="38"/>
      <c r="F169" s="195" t="s">
        <v>5691</v>
      </c>
      <c r="G169" s="38"/>
      <c r="H169" s="38"/>
      <c r="I169" s="196"/>
      <c r="J169" s="38"/>
      <c r="K169" s="38"/>
      <c r="L169" s="39"/>
      <c r="M169" s="197"/>
      <c r="N169" s="198"/>
      <c r="O169" s="77"/>
      <c r="P169" s="77"/>
      <c r="Q169" s="77"/>
      <c r="R169" s="77"/>
      <c r="S169" s="77"/>
      <c r="T169" s="7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T169" s="19" t="s">
        <v>193</v>
      </c>
      <c r="AU169" s="19" t="s">
        <v>92</v>
      </c>
    </row>
    <row r="170" s="2" customFormat="1" ht="16.5" customHeight="1">
      <c r="A170" s="38"/>
      <c r="B170" s="180"/>
      <c r="C170" s="181" t="s">
        <v>296</v>
      </c>
      <c r="D170" s="181" t="s">
        <v>187</v>
      </c>
      <c r="E170" s="182" t="s">
        <v>5693</v>
      </c>
      <c r="F170" s="183" t="s">
        <v>5694</v>
      </c>
      <c r="G170" s="184" t="s">
        <v>383</v>
      </c>
      <c r="H170" s="185">
        <v>11</v>
      </c>
      <c r="I170" s="186"/>
      <c r="J170" s="187">
        <f>ROUND(I170*H170,2)</f>
        <v>0</v>
      </c>
      <c r="K170" s="183" t="s">
        <v>1</v>
      </c>
      <c r="L170" s="39"/>
      <c r="M170" s="188" t="s">
        <v>1</v>
      </c>
      <c r="N170" s="189" t="s">
        <v>42</v>
      </c>
      <c r="O170" s="77"/>
      <c r="P170" s="190">
        <f>O170*H170</f>
        <v>0</v>
      </c>
      <c r="Q170" s="190">
        <v>0</v>
      </c>
      <c r="R170" s="190">
        <f>Q170*H170</f>
        <v>0</v>
      </c>
      <c r="S170" s="190">
        <v>0</v>
      </c>
      <c r="T170" s="191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192" t="s">
        <v>301</v>
      </c>
      <c r="AT170" s="192" t="s">
        <v>187</v>
      </c>
      <c r="AU170" s="192" t="s">
        <v>92</v>
      </c>
      <c r="AY170" s="19" t="s">
        <v>185</v>
      </c>
      <c r="BE170" s="193">
        <f>IF(N170="základní",J170,0)</f>
        <v>0</v>
      </c>
      <c r="BF170" s="193">
        <f>IF(N170="snížená",J170,0)</f>
        <v>0</v>
      </c>
      <c r="BG170" s="193">
        <f>IF(N170="zákl. přenesená",J170,0)</f>
        <v>0</v>
      </c>
      <c r="BH170" s="193">
        <f>IF(N170="sníž. přenesená",J170,0)</f>
        <v>0</v>
      </c>
      <c r="BI170" s="193">
        <f>IF(N170="nulová",J170,0)</f>
        <v>0</v>
      </c>
      <c r="BJ170" s="19" t="s">
        <v>92</v>
      </c>
      <c r="BK170" s="193">
        <f>ROUND(I170*H170,2)</f>
        <v>0</v>
      </c>
      <c r="BL170" s="19" t="s">
        <v>301</v>
      </c>
      <c r="BM170" s="192" t="s">
        <v>5695</v>
      </c>
    </row>
    <row r="171" s="2" customFormat="1">
      <c r="A171" s="38"/>
      <c r="B171" s="39"/>
      <c r="C171" s="38"/>
      <c r="D171" s="194" t="s">
        <v>193</v>
      </c>
      <c r="E171" s="38"/>
      <c r="F171" s="195" t="s">
        <v>5694</v>
      </c>
      <c r="G171" s="38"/>
      <c r="H171" s="38"/>
      <c r="I171" s="196"/>
      <c r="J171" s="38"/>
      <c r="K171" s="38"/>
      <c r="L171" s="39"/>
      <c r="M171" s="197"/>
      <c r="N171" s="198"/>
      <c r="O171" s="77"/>
      <c r="P171" s="77"/>
      <c r="Q171" s="77"/>
      <c r="R171" s="77"/>
      <c r="S171" s="77"/>
      <c r="T171" s="7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T171" s="19" t="s">
        <v>193</v>
      </c>
      <c r="AU171" s="19" t="s">
        <v>92</v>
      </c>
    </row>
    <row r="172" s="13" customFormat="1">
      <c r="A172" s="13"/>
      <c r="B172" s="199"/>
      <c r="C172" s="13"/>
      <c r="D172" s="194" t="s">
        <v>194</v>
      </c>
      <c r="E172" s="200" t="s">
        <v>1</v>
      </c>
      <c r="F172" s="201" t="s">
        <v>5696</v>
      </c>
      <c r="G172" s="13"/>
      <c r="H172" s="202">
        <v>11</v>
      </c>
      <c r="I172" s="203"/>
      <c r="J172" s="13"/>
      <c r="K172" s="13"/>
      <c r="L172" s="199"/>
      <c r="M172" s="204"/>
      <c r="N172" s="205"/>
      <c r="O172" s="205"/>
      <c r="P172" s="205"/>
      <c r="Q172" s="205"/>
      <c r="R172" s="205"/>
      <c r="S172" s="205"/>
      <c r="T172" s="206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00" t="s">
        <v>194</v>
      </c>
      <c r="AU172" s="200" t="s">
        <v>92</v>
      </c>
      <c r="AV172" s="13" t="s">
        <v>92</v>
      </c>
      <c r="AW172" s="13" t="s">
        <v>32</v>
      </c>
      <c r="AX172" s="13" t="s">
        <v>76</v>
      </c>
      <c r="AY172" s="200" t="s">
        <v>185</v>
      </c>
    </row>
    <row r="173" s="15" customFormat="1">
      <c r="A173" s="15"/>
      <c r="B173" s="226"/>
      <c r="C173" s="15"/>
      <c r="D173" s="194" t="s">
        <v>194</v>
      </c>
      <c r="E173" s="227" t="s">
        <v>1</v>
      </c>
      <c r="F173" s="228" t="s">
        <v>276</v>
      </c>
      <c r="G173" s="15"/>
      <c r="H173" s="229">
        <v>11</v>
      </c>
      <c r="I173" s="230"/>
      <c r="J173" s="15"/>
      <c r="K173" s="15"/>
      <c r="L173" s="226"/>
      <c r="M173" s="231"/>
      <c r="N173" s="232"/>
      <c r="O173" s="232"/>
      <c r="P173" s="232"/>
      <c r="Q173" s="232"/>
      <c r="R173" s="232"/>
      <c r="S173" s="232"/>
      <c r="T173" s="233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T173" s="227" t="s">
        <v>194</v>
      </c>
      <c r="AU173" s="227" t="s">
        <v>92</v>
      </c>
      <c r="AV173" s="15" t="s">
        <v>191</v>
      </c>
      <c r="AW173" s="15" t="s">
        <v>32</v>
      </c>
      <c r="AX173" s="15" t="s">
        <v>84</v>
      </c>
      <c r="AY173" s="227" t="s">
        <v>185</v>
      </c>
    </row>
    <row r="174" s="2" customFormat="1" ht="16.5" customHeight="1">
      <c r="A174" s="38"/>
      <c r="B174" s="180"/>
      <c r="C174" s="209" t="s">
        <v>301</v>
      </c>
      <c r="D174" s="209" t="s">
        <v>240</v>
      </c>
      <c r="E174" s="210" t="s">
        <v>5697</v>
      </c>
      <c r="F174" s="211" t="s">
        <v>5698</v>
      </c>
      <c r="G174" s="212" t="s">
        <v>383</v>
      </c>
      <c r="H174" s="213">
        <v>11</v>
      </c>
      <c r="I174" s="214"/>
      <c r="J174" s="215">
        <f>ROUND(I174*H174,2)</f>
        <v>0</v>
      </c>
      <c r="K174" s="211" t="s">
        <v>1</v>
      </c>
      <c r="L174" s="216"/>
      <c r="M174" s="217" t="s">
        <v>1</v>
      </c>
      <c r="N174" s="218" t="s">
        <v>42</v>
      </c>
      <c r="O174" s="77"/>
      <c r="P174" s="190">
        <f>O174*H174</f>
        <v>0</v>
      </c>
      <c r="Q174" s="190">
        <v>8.0000000000000007E-05</v>
      </c>
      <c r="R174" s="190">
        <f>Q174*H174</f>
        <v>0.00088000000000000003</v>
      </c>
      <c r="S174" s="190">
        <v>0</v>
      </c>
      <c r="T174" s="191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192" t="s">
        <v>414</v>
      </c>
      <c r="AT174" s="192" t="s">
        <v>240</v>
      </c>
      <c r="AU174" s="192" t="s">
        <v>92</v>
      </c>
      <c r="AY174" s="19" t="s">
        <v>185</v>
      </c>
      <c r="BE174" s="193">
        <f>IF(N174="základní",J174,0)</f>
        <v>0</v>
      </c>
      <c r="BF174" s="193">
        <f>IF(N174="snížená",J174,0)</f>
        <v>0</v>
      </c>
      <c r="BG174" s="193">
        <f>IF(N174="zákl. přenesená",J174,0)</f>
        <v>0</v>
      </c>
      <c r="BH174" s="193">
        <f>IF(N174="sníž. přenesená",J174,0)</f>
        <v>0</v>
      </c>
      <c r="BI174" s="193">
        <f>IF(N174="nulová",J174,0)</f>
        <v>0</v>
      </c>
      <c r="BJ174" s="19" t="s">
        <v>92</v>
      </c>
      <c r="BK174" s="193">
        <f>ROUND(I174*H174,2)</f>
        <v>0</v>
      </c>
      <c r="BL174" s="19" t="s">
        <v>301</v>
      </c>
      <c r="BM174" s="192" t="s">
        <v>5699</v>
      </c>
    </row>
    <row r="175" s="2" customFormat="1">
      <c r="A175" s="38"/>
      <c r="B175" s="39"/>
      <c r="C175" s="38"/>
      <c r="D175" s="194" t="s">
        <v>193</v>
      </c>
      <c r="E175" s="38"/>
      <c r="F175" s="195" t="s">
        <v>5698</v>
      </c>
      <c r="G175" s="38"/>
      <c r="H175" s="38"/>
      <c r="I175" s="196"/>
      <c r="J175" s="38"/>
      <c r="K175" s="38"/>
      <c r="L175" s="39"/>
      <c r="M175" s="197"/>
      <c r="N175" s="198"/>
      <c r="O175" s="77"/>
      <c r="P175" s="77"/>
      <c r="Q175" s="77"/>
      <c r="R175" s="77"/>
      <c r="S175" s="77"/>
      <c r="T175" s="7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T175" s="19" t="s">
        <v>193</v>
      </c>
      <c r="AU175" s="19" t="s">
        <v>92</v>
      </c>
    </row>
    <row r="176" s="2" customFormat="1" ht="16.5" customHeight="1">
      <c r="A176" s="38"/>
      <c r="B176" s="180"/>
      <c r="C176" s="209" t="s">
        <v>306</v>
      </c>
      <c r="D176" s="209" t="s">
        <v>240</v>
      </c>
      <c r="E176" s="210" t="s">
        <v>5700</v>
      </c>
      <c r="F176" s="211" t="s">
        <v>5701</v>
      </c>
      <c r="G176" s="212" t="s">
        <v>383</v>
      </c>
      <c r="H176" s="213">
        <v>5</v>
      </c>
      <c r="I176" s="214"/>
      <c r="J176" s="215">
        <f>ROUND(I176*H176,2)</f>
        <v>0</v>
      </c>
      <c r="K176" s="211" t="s">
        <v>1</v>
      </c>
      <c r="L176" s="216"/>
      <c r="M176" s="217" t="s">
        <v>1</v>
      </c>
      <c r="N176" s="218" t="s">
        <v>42</v>
      </c>
      <c r="O176" s="77"/>
      <c r="P176" s="190">
        <f>O176*H176</f>
        <v>0</v>
      </c>
      <c r="Q176" s="190">
        <v>0.00011</v>
      </c>
      <c r="R176" s="190">
        <f>Q176*H176</f>
        <v>0.00055000000000000003</v>
      </c>
      <c r="S176" s="190">
        <v>0</v>
      </c>
      <c r="T176" s="191">
        <f>S176*H176</f>
        <v>0</v>
      </c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192" t="s">
        <v>414</v>
      </c>
      <c r="AT176" s="192" t="s">
        <v>240</v>
      </c>
      <c r="AU176" s="192" t="s">
        <v>92</v>
      </c>
      <c r="AY176" s="19" t="s">
        <v>185</v>
      </c>
      <c r="BE176" s="193">
        <f>IF(N176="základní",J176,0)</f>
        <v>0</v>
      </c>
      <c r="BF176" s="193">
        <f>IF(N176="snížená",J176,0)</f>
        <v>0</v>
      </c>
      <c r="BG176" s="193">
        <f>IF(N176="zákl. přenesená",J176,0)</f>
        <v>0</v>
      </c>
      <c r="BH176" s="193">
        <f>IF(N176="sníž. přenesená",J176,0)</f>
        <v>0</v>
      </c>
      <c r="BI176" s="193">
        <f>IF(N176="nulová",J176,0)</f>
        <v>0</v>
      </c>
      <c r="BJ176" s="19" t="s">
        <v>92</v>
      </c>
      <c r="BK176" s="193">
        <f>ROUND(I176*H176,2)</f>
        <v>0</v>
      </c>
      <c r="BL176" s="19" t="s">
        <v>301</v>
      </c>
      <c r="BM176" s="192" t="s">
        <v>5702</v>
      </c>
    </row>
    <row r="177" s="2" customFormat="1">
      <c r="A177" s="38"/>
      <c r="B177" s="39"/>
      <c r="C177" s="38"/>
      <c r="D177" s="194" t="s">
        <v>193</v>
      </c>
      <c r="E177" s="38"/>
      <c r="F177" s="195" t="s">
        <v>5701</v>
      </c>
      <c r="G177" s="38"/>
      <c r="H177" s="38"/>
      <c r="I177" s="196"/>
      <c r="J177" s="38"/>
      <c r="K177" s="38"/>
      <c r="L177" s="39"/>
      <c r="M177" s="197"/>
      <c r="N177" s="198"/>
      <c r="O177" s="77"/>
      <c r="P177" s="77"/>
      <c r="Q177" s="77"/>
      <c r="R177" s="77"/>
      <c r="S177" s="77"/>
      <c r="T177" s="7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T177" s="19" t="s">
        <v>193</v>
      </c>
      <c r="AU177" s="19" t="s">
        <v>92</v>
      </c>
    </row>
    <row r="178" s="2" customFormat="1" ht="16.5" customHeight="1">
      <c r="A178" s="38"/>
      <c r="B178" s="180"/>
      <c r="C178" s="209" t="s">
        <v>313</v>
      </c>
      <c r="D178" s="209" t="s">
        <v>240</v>
      </c>
      <c r="E178" s="210" t="s">
        <v>5703</v>
      </c>
      <c r="F178" s="211" t="s">
        <v>5704</v>
      </c>
      <c r="G178" s="212" t="s">
        <v>383</v>
      </c>
      <c r="H178" s="213">
        <v>2</v>
      </c>
      <c r="I178" s="214"/>
      <c r="J178" s="215">
        <f>ROUND(I178*H178,2)</f>
        <v>0</v>
      </c>
      <c r="K178" s="211" t="s">
        <v>1</v>
      </c>
      <c r="L178" s="216"/>
      <c r="M178" s="217" t="s">
        <v>1</v>
      </c>
      <c r="N178" s="218" t="s">
        <v>42</v>
      </c>
      <c r="O178" s="77"/>
      <c r="P178" s="190">
        <f>O178*H178</f>
        <v>0</v>
      </c>
      <c r="Q178" s="190">
        <v>5.0000000000000002E-05</v>
      </c>
      <c r="R178" s="190">
        <f>Q178*H178</f>
        <v>0.00010000000000000001</v>
      </c>
      <c r="S178" s="190">
        <v>0</v>
      </c>
      <c r="T178" s="191">
        <f>S178*H178</f>
        <v>0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192" t="s">
        <v>414</v>
      </c>
      <c r="AT178" s="192" t="s">
        <v>240</v>
      </c>
      <c r="AU178" s="192" t="s">
        <v>92</v>
      </c>
      <c r="AY178" s="19" t="s">
        <v>185</v>
      </c>
      <c r="BE178" s="193">
        <f>IF(N178="základní",J178,0)</f>
        <v>0</v>
      </c>
      <c r="BF178" s="193">
        <f>IF(N178="snížená",J178,0)</f>
        <v>0</v>
      </c>
      <c r="BG178" s="193">
        <f>IF(N178="zákl. přenesená",J178,0)</f>
        <v>0</v>
      </c>
      <c r="BH178" s="193">
        <f>IF(N178="sníž. přenesená",J178,0)</f>
        <v>0</v>
      </c>
      <c r="BI178" s="193">
        <f>IF(N178="nulová",J178,0)</f>
        <v>0</v>
      </c>
      <c r="BJ178" s="19" t="s">
        <v>92</v>
      </c>
      <c r="BK178" s="193">
        <f>ROUND(I178*H178,2)</f>
        <v>0</v>
      </c>
      <c r="BL178" s="19" t="s">
        <v>301</v>
      </c>
      <c r="BM178" s="192" t="s">
        <v>5705</v>
      </c>
    </row>
    <row r="179" s="2" customFormat="1">
      <c r="A179" s="38"/>
      <c r="B179" s="39"/>
      <c r="C179" s="38"/>
      <c r="D179" s="194" t="s">
        <v>193</v>
      </c>
      <c r="E179" s="38"/>
      <c r="F179" s="195" t="s">
        <v>5704</v>
      </c>
      <c r="G179" s="38"/>
      <c r="H179" s="38"/>
      <c r="I179" s="196"/>
      <c r="J179" s="38"/>
      <c r="K179" s="38"/>
      <c r="L179" s="39"/>
      <c r="M179" s="197"/>
      <c r="N179" s="198"/>
      <c r="O179" s="77"/>
      <c r="P179" s="77"/>
      <c r="Q179" s="77"/>
      <c r="R179" s="77"/>
      <c r="S179" s="77"/>
      <c r="T179" s="7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T179" s="19" t="s">
        <v>193</v>
      </c>
      <c r="AU179" s="19" t="s">
        <v>92</v>
      </c>
    </row>
    <row r="180" s="2" customFormat="1" ht="16.5" customHeight="1">
      <c r="A180" s="38"/>
      <c r="B180" s="180"/>
      <c r="C180" s="209" t="s">
        <v>321</v>
      </c>
      <c r="D180" s="209" t="s">
        <v>240</v>
      </c>
      <c r="E180" s="210" t="s">
        <v>4692</v>
      </c>
      <c r="F180" s="211" t="s">
        <v>5706</v>
      </c>
      <c r="G180" s="212" t="s">
        <v>383</v>
      </c>
      <c r="H180" s="213">
        <v>4</v>
      </c>
      <c r="I180" s="214"/>
      <c r="J180" s="215">
        <f>ROUND(I180*H180,2)</f>
        <v>0</v>
      </c>
      <c r="K180" s="211" t="s">
        <v>1</v>
      </c>
      <c r="L180" s="216"/>
      <c r="M180" s="217" t="s">
        <v>1</v>
      </c>
      <c r="N180" s="218" t="s">
        <v>42</v>
      </c>
      <c r="O180" s="77"/>
      <c r="P180" s="190">
        <f>O180*H180</f>
        <v>0</v>
      </c>
      <c r="Q180" s="190">
        <v>0</v>
      </c>
      <c r="R180" s="190">
        <f>Q180*H180</f>
        <v>0</v>
      </c>
      <c r="S180" s="190">
        <v>0</v>
      </c>
      <c r="T180" s="191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192" t="s">
        <v>414</v>
      </c>
      <c r="AT180" s="192" t="s">
        <v>240</v>
      </c>
      <c r="AU180" s="192" t="s">
        <v>92</v>
      </c>
      <c r="AY180" s="19" t="s">
        <v>185</v>
      </c>
      <c r="BE180" s="193">
        <f>IF(N180="základní",J180,0)</f>
        <v>0</v>
      </c>
      <c r="BF180" s="193">
        <f>IF(N180="snížená",J180,0)</f>
        <v>0</v>
      </c>
      <c r="BG180" s="193">
        <f>IF(N180="zákl. přenesená",J180,0)</f>
        <v>0</v>
      </c>
      <c r="BH180" s="193">
        <f>IF(N180="sníž. přenesená",J180,0)</f>
        <v>0</v>
      </c>
      <c r="BI180" s="193">
        <f>IF(N180="nulová",J180,0)</f>
        <v>0</v>
      </c>
      <c r="BJ180" s="19" t="s">
        <v>92</v>
      </c>
      <c r="BK180" s="193">
        <f>ROUND(I180*H180,2)</f>
        <v>0</v>
      </c>
      <c r="BL180" s="19" t="s">
        <v>301</v>
      </c>
      <c r="BM180" s="192" t="s">
        <v>5707</v>
      </c>
    </row>
    <row r="181" s="2" customFormat="1">
      <c r="A181" s="38"/>
      <c r="B181" s="39"/>
      <c r="C181" s="38"/>
      <c r="D181" s="194" t="s">
        <v>193</v>
      </c>
      <c r="E181" s="38"/>
      <c r="F181" s="195" t="s">
        <v>5706</v>
      </c>
      <c r="G181" s="38"/>
      <c r="H181" s="38"/>
      <c r="I181" s="196"/>
      <c r="J181" s="38"/>
      <c r="K181" s="38"/>
      <c r="L181" s="39"/>
      <c r="M181" s="197"/>
      <c r="N181" s="198"/>
      <c r="O181" s="77"/>
      <c r="P181" s="77"/>
      <c r="Q181" s="77"/>
      <c r="R181" s="77"/>
      <c r="S181" s="77"/>
      <c r="T181" s="7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T181" s="19" t="s">
        <v>193</v>
      </c>
      <c r="AU181" s="19" t="s">
        <v>92</v>
      </c>
    </row>
    <row r="182" s="2" customFormat="1" ht="16.5" customHeight="1">
      <c r="A182" s="38"/>
      <c r="B182" s="180"/>
      <c r="C182" s="181" t="s">
        <v>336</v>
      </c>
      <c r="D182" s="181" t="s">
        <v>187</v>
      </c>
      <c r="E182" s="182" t="s">
        <v>5708</v>
      </c>
      <c r="F182" s="183" t="s">
        <v>5709</v>
      </c>
      <c r="G182" s="184" t="s">
        <v>383</v>
      </c>
      <c r="H182" s="185">
        <v>13</v>
      </c>
      <c r="I182" s="186"/>
      <c r="J182" s="187">
        <f>ROUND(I182*H182,2)</f>
        <v>0</v>
      </c>
      <c r="K182" s="183" t="s">
        <v>1</v>
      </c>
      <c r="L182" s="39"/>
      <c r="M182" s="188" t="s">
        <v>1</v>
      </c>
      <c r="N182" s="189" t="s">
        <v>42</v>
      </c>
      <c r="O182" s="77"/>
      <c r="P182" s="190">
        <f>O182*H182</f>
        <v>0</v>
      </c>
      <c r="Q182" s="190">
        <v>0</v>
      </c>
      <c r="R182" s="190">
        <f>Q182*H182</f>
        <v>0</v>
      </c>
      <c r="S182" s="190">
        <v>0</v>
      </c>
      <c r="T182" s="191">
        <f>S182*H182</f>
        <v>0</v>
      </c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192" t="s">
        <v>301</v>
      </c>
      <c r="AT182" s="192" t="s">
        <v>187</v>
      </c>
      <c r="AU182" s="192" t="s">
        <v>92</v>
      </c>
      <c r="AY182" s="19" t="s">
        <v>185</v>
      </c>
      <c r="BE182" s="193">
        <f>IF(N182="základní",J182,0)</f>
        <v>0</v>
      </c>
      <c r="BF182" s="193">
        <f>IF(N182="snížená",J182,0)</f>
        <v>0</v>
      </c>
      <c r="BG182" s="193">
        <f>IF(N182="zákl. přenesená",J182,0)</f>
        <v>0</v>
      </c>
      <c r="BH182" s="193">
        <f>IF(N182="sníž. přenesená",J182,0)</f>
        <v>0</v>
      </c>
      <c r="BI182" s="193">
        <f>IF(N182="nulová",J182,0)</f>
        <v>0</v>
      </c>
      <c r="BJ182" s="19" t="s">
        <v>92</v>
      </c>
      <c r="BK182" s="193">
        <f>ROUND(I182*H182,2)</f>
        <v>0</v>
      </c>
      <c r="BL182" s="19" t="s">
        <v>301</v>
      </c>
      <c r="BM182" s="192" t="s">
        <v>5710</v>
      </c>
    </row>
    <row r="183" s="2" customFormat="1">
      <c r="A183" s="38"/>
      <c r="B183" s="39"/>
      <c r="C183" s="38"/>
      <c r="D183" s="194" t="s">
        <v>193</v>
      </c>
      <c r="E183" s="38"/>
      <c r="F183" s="195" t="s">
        <v>5709</v>
      </c>
      <c r="G183" s="38"/>
      <c r="H183" s="38"/>
      <c r="I183" s="196"/>
      <c r="J183" s="38"/>
      <c r="K183" s="38"/>
      <c r="L183" s="39"/>
      <c r="M183" s="197"/>
      <c r="N183" s="198"/>
      <c r="O183" s="77"/>
      <c r="P183" s="77"/>
      <c r="Q183" s="77"/>
      <c r="R183" s="77"/>
      <c r="S183" s="77"/>
      <c r="T183" s="7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T183" s="19" t="s">
        <v>193</v>
      </c>
      <c r="AU183" s="19" t="s">
        <v>92</v>
      </c>
    </row>
    <row r="184" s="2" customFormat="1" ht="21.75" customHeight="1">
      <c r="A184" s="38"/>
      <c r="B184" s="180"/>
      <c r="C184" s="209" t="s">
        <v>7</v>
      </c>
      <c r="D184" s="209" t="s">
        <v>240</v>
      </c>
      <c r="E184" s="210" t="s">
        <v>4695</v>
      </c>
      <c r="F184" s="211" t="s">
        <v>5711</v>
      </c>
      <c r="G184" s="212" t="s">
        <v>383</v>
      </c>
      <c r="H184" s="213">
        <v>13</v>
      </c>
      <c r="I184" s="214"/>
      <c r="J184" s="215">
        <f>ROUND(I184*H184,2)</f>
        <v>0</v>
      </c>
      <c r="K184" s="211" t="s">
        <v>1</v>
      </c>
      <c r="L184" s="216"/>
      <c r="M184" s="217" t="s">
        <v>1</v>
      </c>
      <c r="N184" s="218" t="s">
        <v>42</v>
      </c>
      <c r="O184" s="77"/>
      <c r="P184" s="190">
        <f>O184*H184</f>
        <v>0</v>
      </c>
      <c r="Q184" s="190">
        <v>0</v>
      </c>
      <c r="R184" s="190">
        <f>Q184*H184</f>
        <v>0</v>
      </c>
      <c r="S184" s="190">
        <v>0</v>
      </c>
      <c r="T184" s="191">
        <f>S184*H184</f>
        <v>0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192" t="s">
        <v>414</v>
      </c>
      <c r="AT184" s="192" t="s">
        <v>240</v>
      </c>
      <c r="AU184" s="192" t="s">
        <v>92</v>
      </c>
      <c r="AY184" s="19" t="s">
        <v>185</v>
      </c>
      <c r="BE184" s="193">
        <f>IF(N184="základní",J184,0)</f>
        <v>0</v>
      </c>
      <c r="BF184" s="193">
        <f>IF(N184="snížená",J184,0)</f>
        <v>0</v>
      </c>
      <c r="BG184" s="193">
        <f>IF(N184="zákl. přenesená",J184,0)</f>
        <v>0</v>
      </c>
      <c r="BH184" s="193">
        <f>IF(N184="sníž. přenesená",J184,0)</f>
        <v>0</v>
      </c>
      <c r="BI184" s="193">
        <f>IF(N184="nulová",J184,0)</f>
        <v>0</v>
      </c>
      <c r="BJ184" s="19" t="s">
        <v>92</v>
      </c>
      <c r="BK184" s="193">
        <f>ROUND(I184*H184,2)</f>
        <v>0</v>
      </c>
      <c r="BL184" s="19" t="s">
        <v>301</v>
      </c>
      <c r="BM184" s="192" t="s">
        <v>5712</v>
      </c>
    </row>
    <row r="185" s="2" customFormat="1">
      <c r="A185" s="38"/>
      <c r="B185" s="39"/>
      <c r="C185" s="38"/>
      <c r="D185" s="194" t="s">
        <v>193</v>
      </c>
      <c r="E185" s="38"/>
      <c r="F185" s="195" t="s">
        <v>5711</v>
      </c>
      <c r="G185" s="38"/>
      <c r="H185" s="38"/>
      <c r="I185" s="196"/>
      <c r="J185" s="38"/>
      <c r="K185" s="38"/>
      <c r="L185" s="39"/>
      <c r="M185" s="197"/>
      <c r="N185" s="198"/>
      <c r="O185" s="77"/>
      <c r="P185" s="77"/>
      <c r="Q185" s="77"/>
      <c r="R185" s="77"/>
      <c r="S185" s="77"/>
      <c r="T185" s="7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T185" s="19" t="s">
        <v>193</v>
      </c>
      <c r="AU185" s="19" t="s">
        <v>92</v>
      </c>
    </row>
    <row r="186" s="2" customFormat="1" ht="24.15" customHeight="1">
      <c r="A186" s="38"/>
      <c r="B186" s="180"/>
      <c r="C186" s="181" t="s">
        <v>350</v>
      </c>
      <c r="D186" s="181" t="s">
        <v>187</v>
      </c>
      <c r="E186" s="182" t="s">
        <v>5713</v>
      </c>
      <c r="F186" s="183" t="s">
        <v>5714</v>
      </c>
      <c r="G186" s="184" t="s">
        <v>383</v>
      </c>
      <c r="H186" s="185">
        <v>1</v>
      </c>
      <c r="I186" s="186"/>
      <c r="J186" s="187">
        <f>ROUND(I186*H186,2)</f>
        <v>0</v>
      </c>
      <c r="K186" s="183" t="s">
        <v>1</v>
      </c>
      <c r="L186" s="39"/>
      <c r="M186" s="188" t="s">
        <v>1</v>
      </c>
      <c r="N186" s="189" t="s">
        <v>42</v>
      </c>
      <c r="O186" s="77"/>
      <c r="P186" s="190">
        <f>O186*H186</f>
        <v>0</v>
      </c>
      <c r="Q186" s="190">
        <v>0</v>
      </c>
      <c r="R186" s="190">
        <f>Q186*H186</f>
        <v>0</v>
      </c>
      <c r="S186" s="190">
        <v>0</v>
      </c>
      <c r="T186" s="191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192" t="s">
        <v>301</v>
      </c>
      <c r="AT186" s="192" t="s">
        <v>187</v>
      </c>
      <c r="AU186" s="192" t="s">
        <v>92</v>
      </c>
      <c r="AY186" s="19" t="s">
        <v>185</v>
      </c>
      <c r="BE186" s="193">
        <f>IF(N186="základní",J186,0)</f>
        <v>0</v>
      </c>
      <c r="BF186" s="193">
        <f>IF(N186="snížená",J186,0)</f>
        <v>0</v>
      </c>
      <c r="BG186" s="193">
        <f>IF(N186="zákl. přenesená",J186,0)</f>
        <v>0</v>
      </c>
      <c r="BH186" s="193">
        <f>IF(N186="sníž. přenesená",J186,0)</f>
        <v>0</v>
      </c>
      <c r="BI186" s="193">
        <f>IF(N186="nulová",J186,0)</f>
        <v>0</v>
      </c>
      <c r="BJ186" s="19" t="s">
        <v>92</v>
      </c>
      <c r="BK186" s="193">
        <f>ROUND(I186*H186,2)</f>
        <v>0</v>
      </c>
      <c r="BL186" s="19" t="s">
        <v>301</v>
      </c>
      <c r="BM186" s="192" t="s">
        <v>5715</v>
      </c>
    </row>
    <row r="187" s="2" customFormat="1">
      <c r="A187" s="38"/>
      <c r="B187" s="39"/>
      <c r="C187" s="38"/>
      <c r="D187" s="194" t="s">
        <v>193</v>
      </c>
      <c r="E187" s="38"/>
      <c r="F187" s="195" t="s">
        <v>5714</v>
      </c>
      <c r="G187" s="38"/>
      <c r="H187" s="38"/>
      <c r="I187" s="196"/>
      <c r="J187" s="38"/>
      <c r="K187" s="38"/>
      <c r="L187" s="39"/>
      <c r="M187" s="197"/>
      <c r="N187" s="198"/>
      <c r="O187" s="77"/>
      <c r="P187" s="77"/>
      <c r="Q187" s="77"/>
      <c r="R187" s="77"/>
      <c r="S187" s="77"/>
      <c r="T187" s="7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T187" s="19" t="s">
        <v>193</v>
      </c>
      <c r="AU187" s="19" t="s">
        <v>92</v>
      </c>
    </row>
    <row r="188" s="2" customFormat="1" ht="24.15" customHeight="1">
      <c r="A188" s="38"/>
      <c r="B188" s="180"/>
      <c r="C188" s="209" t="s">
        <v>356</v>
      </c>
      <c r="D188" s="209" t="s">
        <v>240</v>
      </c>
      <c r="E188" s="210" t="s">
        <v>5716</v>
      </c>
      <c r="F188" s="211" t="s">
        <v>5717</v>
      </c>
      <c r="G188" s="212" t="s">
        <v>383</v>
      </c>
      <c r="H188" s="213">
        <v>1</v>
      </c>
      <c r="I188" s="214"/>
      <c r="J188" s="215">
        <f>ROUND(I188*H188,2)</f>
        <v>0</v>
      </c>
      <c r="K188" s="211" t="s">
        <v>1</v>
      </c>
      <c r="L188" s="216"/>
      <c r="M188" s="217" t="s">
        <v>1</v>
      </c>
      <c r="N188" s="218" t="s">
        <v>42</v>
      </c>
      <c r="O188" s="77"/>
      <c r="P188" s="190">
        <f>O188*H188</f>
        <v>0</v>
      </c>
      <c r="Q188" s="190">
        <v>0.0015</v>
      </c>
      <c r="R188" s="190">
        <f>Q188*H188</f>
        <v>0.0015</v>
      </c>
      <c r="S188" s="190">
        <v>0</v>
      </c>
      <c r="T188" s="191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192" t="s">
        <v>414</v>
      </c>
      <c r="AT188" s="192" t="s">
        <v>240</v>
      </c>
      <c r="AU188" s="192" t="s">
        <v>92</v>
      </c>
      <c r="AY188" s="19" t="s">
        <v>185</v>
      </c>
      <c r="BE188" s="193">
        <f>IF(N188="základní",J188,0)</f>
        <v>0</v>
      </c>
      <c r="BF188" s="193">
        <f>IF(N188="snížená",J188,0)</f>
        <v>0</v>
      </c>
      <c r="BG188" s="193">
        <f>IF(N188="zákl. přenesená",J188,0)</f>
        <v>0</v>
      </c>
      <c r="BH188" s="193">
        <f>IF(N188="sníž. přenesená",J188,0)</f>
        <v>0</v>
      </c>
      <c r="BI188" s="193">
        <f>IF(N188="nulová",J188,0)</f>
        <v>0</v>
      </c>
      <c r="BJ188" s="19" t="s">
        <v>92</v>
      </c>
      <c r="BK188" s="193">
        <f>ROUND(I188*H188,2)</f>
        <v>0</v>
      </c>
      <c r="BL188" s="19" t="s">
        <v>301</v>
      </c>
      <c r="BM188" s="192" t="s">
        <v>5718</v>
      </c>
    </row>
    <row r="189" s="2" customFormat="1">
      <c r="A189" s="38"/>
      <c r="B189" s="39"/>
      <c r="C189" s="38"/>
      <c r="D189" s="194" t="s">
        <v>193</v>
      </c>
      <c r="E189" s="38"/>
      <c r="F189" s="195" t="s">
        <v>5717</v>
      </c>
      <c r="G189" s="38"/>
      <c r="H189" s="38"/>
      <c r="I189" s="196"/>
      <c r="J189" s="38"/>
      <c r="K189" s="38"/>
      <c r="L189" s="39"/>
      <c r="M189" s="197"/>
      <c r="N189" s="198"/>
      <c r="O189" s="77"/>
      <c r="P189" s="77"/>
      <c r="Q189" s="77"/>
      <c r="R189" s="77"/>
      <c r="S189" s="77"/>
      <c r="T189" s="7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T189" s="19" t="s">
        <v>193</v>
      </c>
      <c r="AU189" s="19" t="s">
        <v>92</v>
      </c>
    </row>
    <row r="190" s="2" customFormat="1" ht="16.5" customHeight="1">
      <c r="A190" s="38"/>
      <c r="B190" s="180"/>
      <c r="C190" s="181" t="s">
        <v>361</v>
      </c>
      <c r="D190" s="181" t="s">
        <v>187</v>
      </c>
      <c r="E190" s="182" t="s">
        <v>5719</v>
      </c>
      <c r="F190" s="183" t="s">
        <v>5720</v>
      </c>
      <c r="G190" s="184" t="s">
        <v>383</v>
      </c>
      <c r="H190" s="185">
        <v>1</v>
      </c>
      <c r="I190" s="186"/>
      <c r="J190" s="187">
        <f>ROUND(I190*H190,2)</f>
        <v>0</v>
      </c>
      <c r="K190" s="183" t="s">
        <v>1</v>
      </c>
      <c r="L190" s="39"/>
      <c r="M190" s="188" t="s">
        <v>1</v>
      </c>
      <c r="N190" s="189" t="s">
        <v>42</v>
      </c>
      <c r="O190" s="77"/>
      <c r="P190" s="190">
        <f>O190*H190</f>
        <v>0</v>
      </c>
      <c r="Q190" s="190">
        <v>0</v>
      </c>
      <c r="R190" s="190">
        <f>Q190*H190</f>
        <v>0</v>
      </c>
      <c r="S190" s="190">
        <v>0</v>
      </c>
      <c r="T190" s="191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192" t="s">
        <v>301</v>
      </c>
      <c r="AT190" s="192" t="s">
        <v>187</v>
      </c>
      <c r="AU190" s="192" t="s">
        <v>92</v>
      </c>
      <c r="AY190" s="19" t="s">
        <v>185</v>
      </c>
      <c r="BE190" s="193">
        <f>IF(N190="základní",J190,0)</f>
        <v>0</v>
      </c>
      <c r="BF190" s="193">
        <f>IF(N190="snížená",J190,0)</f>
        <v>0</v>
      </c>
      <c r="BG190" s="193">
        <f>IF(N190="zákl. přenesená",J190,0)</f>
        <v>0</v>
      </c>
      <c r="BH190" s="193">
        <f>IF(N190="sníž. přenesená",J190,0)</f>
        <v>0</v>
      </c>
      <c r="BI190" s="193">
        <f>IF(N190="nulová",J190,0)</f>
        <v>0</v>
      </c>
      <c r="BJ190" s="19" t="s">
        <v>92</v>
      </c>
      <c r="BK190" s="193">
        <f>ROUND(I190*H190,2)</f>
        <v>0</v>
      </c>
      <c r="BL190" s="19" t="s">
        <v>301</v>
      </c>
      <c r="BM190" s="192" t="s">
        <v>5721</v>
      </c>
    </row>
    <row r="191" s="2" customFormat="1">
      <c r="A191" s="38"/>
      <c r="B191" s="39"/>
      <c r="C191" s="38"/>
      <c r="D191" s="194" t="s">
        <v>193</v>
      </c>
      <c r="E191" s="38"/>
      <c r="F191" s="195" t="s">
        <v>5720</v>
      </c>
      <c r="G191" s="38"/>
      <c r="H191" s="38"/>
      <c r="I191" s="196"/>
      <c r="J191" s="38"/>
      <c r="K191" s="38"/>
      <c r="L191" s="39"/>
      <c r="M191" s="197"/>
      <c r="N191" s="198"/>
      <c r="O191" s="77"/>
      <c r="P191" s="77"/>
      <c r="Q191" s="77"/>
      <c r="R191" s="77"/>
      <c r="S191" s="77"/>
      <c r="T191" s="7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9" t="s">
        <v>193</v>
      </c>
      <c r="AU191" s="19" t="s">
        <v>92</v>
      </c>
    </row>
    <row r="192" s="2" customFormat="1" ht="16.5" customHeight="1">
      <c r="A192" s="38"/>
      <c r="B192" s="180"/>
      <c r="C192" s="181" t="s">
        <v>368</v>
      </c>
      <c r="D192" s="181" t="s">
        <v>187</v>
      </c>
      <c r="E192" s="182" t="s">
        <v>5722</v>
      </c>
      <c r="F192" s="183" t="s">
        <v>5723</v>
      </c>
      <c r="G192" s="184" t="s">
        <v>383</v>
      </c>
      <c r="H192" s="185">
        <v>5</v>
      </c>
      <c r="I192" s="186"/>
      <c r="J192" s="187">
        <f>ROUND(I192*H192,2)</f>
        <v>0</v>
      </c>
      <c r="K192" s="183" t="s">
        <v>1</v>
      </c>
      <c r="L192" s="39"/>
      <c r="M192" s="188" t="s">
        <v>1</v>
      </c>
      <c r="N192" s="189" t="s">
        <v>42</v>
      </c>
      <c r="O192" s="77"/>
      <c r="P192" s="190">
        <f>O192*H192</f>
        <v>0</v>
      </c>
      <c r="Q192" s="190">
        <v>0</v>
      </c>
      <c r="R192" s="190">
        <f>Q192*H192</f>
        <v>0</v>
      </c>
      <c r="S192" s="190">
        <v>0</v>
      </c>
      <c r="T192" s="191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192" t="s">
        <v>301</v>
      </c>
      <c r="AT192" s="192" t="s">
        <v>187</v>
      </c>
      <c r="AU192" s="192" t="s">
        <v>92</v>
      </c>
      <c r="AY192" s="19" t="s">
        <v>185</v>
      </c>
      <c r="BE192" s="193">
        <f>IF(N192="základní",J192,0)</f>
        <v>0</v>
      </c>
      <c r="BF192" s="193">
        <f>IF(N192="snížená",J192,0)</f>
        <v>0</v>
      </c>
      <c r="BG192" s="193">
        <f>IF(N192="zákl. přenesená",J192,0)</f>
        <v>0</v>
      </c>
      <c r="BH192" s="193">
        <f>IF(N192="sníž. přenesená",J192,0)</f>
        <v>0</v>
      </c>
      <c r="BI192" s="193">
        <f>IF(N192="nulová",J192,0)</f>
        <v>0</v>
      </c>
      <c r="BJ192" s="19" t="s">
        <v>92</v>
      </c>
      <c r="BK192" s="193">
        <f>ROUND(I192*H192,2)</f>
        <v>0</v>
      </c>
      <c r="BL192" s="19" t="s">
        <v>301</v>
      </c>
      <c r="BM192" s="192" t="s">
        <v>5724</v>
      </c>
    </row>
    <row r="193" s="2" customFormat="1">
      <c r="A193" s="38"/>
      <c r="B193" s="39"/>
      <c r="C193" s="38"/>
      <c r="D193" s="194" t="s">
        <v>193</v>
      </c>
      <c r="E193" s="38"/>
      <c r="F193" s="195" t="s">
        <v>5723</v>
      </c>
      <c r="G193" s="38"/>
      <c r="H193" s="38"/>
      <c r="I193" s="196"/>
      <c r="J193" s="38"/>
      <c r="K193" s="38"/>
      <c r="L193" s="39"/>
      <c r="M193" s="197"/>
      <c r="N193" s="198"/>
      <c r="O193" s="77"/>
      <c r="P193" s="77"/>
      <c r="Q193" s="77"/>
      <c r="R193" s="77"/>
      <c r="S193" s="77"/>
      <c r="T193" s="7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T193" s="19" t="s">
        <v>193</v>
      </c>
      <c r="AU193" s="19" t="s">
        <v>92</v>
      </c>
    </row>
    <row r="194" s="13" customFormat="1">
      <c r="A194" s="13"/>
      <c r="B194" s="199"/>
      <c r="C194" s="13"/>
      <c r="D194" s="194" t="s">
        <v>194</v>
      </c>
      <c r="E194" s="200" t="s">
        <v>1</v>
      </c>
      <c r="F194" s="201" t="s">
        <v>211</v>
      </c>
      <c r="G194" s="13"/>
      <c r="H194" s="202">
        <v>5</v>
      </c>
      <c r="I194" s="203"/>
      <c r="J194" s="13"/>
      <c r="K194" s="13"/>
      <c r="L194" s="199"/>
      <c r="M194" s="204"/>
      <c r="N194" s="205"/>
      <c r="O194" s="205"/>
      <c r="P194" s="205"/>
      <c r="Q194" s="205"/>
      <c r="R194" s="205"/>
      <c r="S194" s="205"/>
      <c r="T194" s="206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00" t="s">
        <v>194</v>
      </c>
      <c r="AU194" s="200" t="s">
        <v>92</v>
      </c>
      <c r="AV194" s="13" t="s">
        <v>92</v>
      </c>
      <c r="AW194" s="13" t="s">
        <v>32</v>
      </c>
      <c r="AX194" s="13" t="s">
        <v>76</v>
      </c>
      <c r="AY194" s="200" t="s">
        <v>185</v>
      </c>
    </row>
    <row r="195" s="15" customFormat="1">
      <c r="A195" s="15"/>
      <c r="B195" s="226"/>
      <c r="C195" s="15"/>
      <c r="D195" s="194" t="s">
        <v>194</v>
      </c>
      <c r="E195" s="227" t="s">
        <v>1</v>
      </c>
      <c r="F195" s="228" t="s">
        <v>276</v>
      </c>
      <c r="G195" s="15"/>
      <c r="H195" s="229">
        <v>5</v>
      </c>
      <c r="I195" s="230"/>
      <c r="J195" s="15"/>
      <c r="K195" s="15"/>
      <c r="L195" s="226"/>
      <c r="M195" s="231"/>
      <c r="N195" s="232"/>
      <c r="O195" s="232"/>
      <c r="P195" s="232"/>
      <c r="Q195" s="232"/>
      <c r="R195" s="232"/>
      <c r="S195" s="232"/>
      <c r="T195" s="233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T195" s="227" t="s">
        <v>194</v>
      </c>
      <c r="AU195" s="227" t="s">
        <v>92</v>
      </c>
      <c r="AV195" s="15" t="s">
        <v>191</v>
      </c>
      <c r="AW195" s="15" t="s">
        <v>32</v>
      </c>
      <c r="AX195" s="15" t="s">
        <v>84</v>
      </c>
      <c r="AY195" s="227" t="s">
        <v>185</v>
      </c>
    </row>
    <row r="196" s="2" customFormat="1" ht="16.5" customHeight="1">
      <c r="A196" s="38"/>
      <c r="B196" s="180"/>
      <c r="C196" s="209" t="s">
        <v>375</v>
      </c>
      <c r="D196" s="209" t="s">
        <v>240</v>
      </c>
      <c r="E196" s="210" t="s">
        <v>4670</v>
      </c>
      <c r="F196" s="211" t="s">
        <v>5725</v>
      </c>
      <c r="G196" s="212" t="s">
        <v>383</v>
      </c>
      <c r="H196" s="213">
        <v>5</v>
      </c>
      <c r="I196" s="214"/>
      <c r="J196" s="215">
        <f>ROUND(I196*H196,2)</f>
        <v>0</v>
      </c>
      <c r="K196" s="211" t="s">
        <v>1</v>
      </c>
      <c r="L196" s="216"/>
      <c r="M196" s="217" t="s">
        <v>1</v>
      </c>
      <c r="N196" s="218" t="s">
        <v>42</v>
      </c>
      <c r="O196" s="77"/>
      <c r="P196" s="190">
        <f>O196*H196</f>
        <v>0</v>
      </c>
      <c r="Q196" s="190">
        <v>0</v>
      </c>
      <c r="R196" s="190">
        <f>Q196*H196</f>
        <v>0</v>
      </c>
      <c r="S196" s="190">
        <v>0</v>
      </c>
      <c r="T196" s="191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192" t="s">
        <v>414</v>
      </c>
      <c r="AT196" s="192" t="s">
        <v>240</v>
      </c>
      <c r="AU196" s="192" t="s">
        <v>92</v>
      </c>
      <c r="AY196" s="19" t="s">
        <v>185</v>
      </c>
      <c r="BE196" s="193">
        <f>IF(N196="základní",J196,0)</f>
        <v>0</v>
      </c>
      <c r="BF196" s="193">
        <f>IF(N196="snížená",J196,0)</f>
        <v>0</v>
      </c>
      <c r="BG196" s="193">
        <f>IF(N196="zákl. přenesená",J196,0)</f>
        <v>0</v>
      </c>
      <c r="BH196" s="193">
        <f>IF(N196="sníž. přenesená",J196,0)</f>
        <v>0</v>
      </c>
      <c r="BI196" s="193">
        <f>IF(N196="nulová",J196,0)</f>
        <v>0</v>
      </c>
      <c r="BJ196" s="19" t="s">
        <v>92</v>
      </c>
      <c r="BK196" s="193">
        <f>ROUND(I196*H196,2)</f>
        <v>0</v>
      </c>
      <c r="BL196" s="19" t="s">
        <v>301</v>
      </c>
      <c r="BM196" s="192" t="s">
        <v>5726</v>
      </c>
    </row>
    <row r="197" s="2" customFormat="1">
      <c r="A197" s="38"/>
      <c r="B197" s="39"/>
      <c r="C197" s="38"/>
      <c r="D197" s="194" t="s">
        <v>193</v>
      </c>
      <c r="E197" s="38"/>
      <c r="F197" s="195" t="s">
        <v>5725</v>
      </c>
      <c r="G197" s="38"/>
      <c r="H197" s="38"/>
      <c r="I197" s="196"/>
      <c r="J197" s="38"/>
      <c r="K197" s="38"/>
      <c r="L197" s="39"/>
      <c r="M197" s="197"/>
      <c r="N197" s="198"/>
      <c r="O197" s="77"/>
      <c r="P197" s="77"/>
      <c r="Q197" s="77"/>
      <c r="R197" s="77"/>
      <c r="S197" s="77"/>
      <c r="T197" s="7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T197" s="19" t="s">
        <v>193</v>
      </c>
      <c r="AU197" s="19" t="s">
        <v>92</v>
      </c>
    </row>
    <row r="198" s="2" customFormat="1" ht="16.5" customHeight="1">
      <c r="A198" s="38"/>
      <c r="B198" s="180"/>
      <c r="C198" s="181" t="s">
        <v>380</v>
      </c>
      <c r="D198" s="181" t="s">
        <v>187</v>
      </c>
      <c r="E198" s="182" t="s">
        <v>5727</v>
      </c>
      <c r="F198" s="183" t="s">
        <v>5728</v>
      </c>
      <c r="G198" s="184" t="s">
        <v>383</v>
      </c>
      <c r="H198" s="185">
        <v>3</v>
      </c>
      <c r="I198" s="186"/>
      <c r="J198" s="187">
        <f>ROUND(I198*H198,2)</f>
        <v>0</v>
      </c>
      <c r="K198" s="183" t="s">
        <v>1</v>
      </c>
      <c r="L198" s="39"/>
      <c r="M198" s="188" t="s">
        <v>1</v>
      </c>
      <c r="N198" s="189" t="s">
        <v>42</v>
      </c>
      <c r="O198" s="77"/>
      <c r="P198" s="190">
        <f>O198*H198</f>
        <v>0</v>
      </c>
      <c r="Q198" s="190">
        <v>0</v>
      </c>
      <c r="R198" s="190">
        <f>Q198*H198</f>
        <v>0</v>
      </c>
      <c r="S198" s="190">
        <v>0</v>
      </c>
      <c r="T198" s="191">
        <f>S198*H198</f>
        <v>0</v>
      </c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R198" s="192" t="s">
        <v>301</v>
      </c>
      <c r="AT198" s="192" t="s">
        <v>187</v>
      </c>
      <c r="AU198" s="192" t="s">
        <v>92</v>
      </c>
      <c r="AY198" s="19" t="s">
        <v>185</v>
      </c>
      <c r="BE198" s="193">
        <f>IF(N198="základní",J198,0)</f>
        <v>0</v>
      </c>
      <c r="BF198" s="193">
        <f>IF(N198="snížená",J198,0)</f>
        <v>0</v>
      </c>
      <c r="BG198" s="193">
        <f>IF(N198="zákl. přenesená",J198,0)</f>
        <v>0</v>
      </c>
      <c r="BH198" s="193">
        <f>IF(N198="sníž. přenesená",J198,0)</f>
        <v>0</v>
      </c>
      <c r="BI198" s="193">
        <f>IF(N198="nulová",J198,0)</f>
        <v>0</v>
      </c>
      <c r="BJ198" s="19" t="s">
        <v>92</v>
      </c>
      <c r="BK198" s="193">
        <f>ROUND(I198*H198,2)</f>
        <v>0</v>
      </c>
      <c r="BL198" s="19" t="s">
        <v>301</v>
      </c>
      <c r="BM198" s="192" t="s">
        <v>5729</v>
      </c>
    </row>
    <row r="199" s="2" customFormat="1">
      <c r="A199" s="38"/>
      <c r="B199" s="39"/>
      <c r="C199" s="38"/>
      <c r="D199" s="194" t="s">
        <v>193</v>
      </c>
      <c r="E199" s="38"/>
      <c r="F199" s="195" t="s">
        <v>5728</v>
      </c>
      <c r="G199" s="38"/>
      <c r="H199" s="38"/>
      <c r="I199" s="196"/>
      <c r="J199" s="38"/>
      <c r="K199" s="38"/>
      <c r="L199" s="39"/>
      <c r="M199" s="197"/>
      <c r="N199" s="198"/>
      <c r="O199" s="77"/>
      <c r="P199" s="77"/>
      <c r="Q199" s="77"/>
      <c r="R199" s="77"/>
      <c r="S199" s="77"/>
      <c r="T199" s="7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T199" s="19" t="s">
        <v>193</v>
      </c>
      <c r="AU199" s="19" t="s">
        <v>92</v>
      </c>
    </row>
    <row r="200" s="2" customFormat="1" ht="16.5" customHeight="1">
      <c r="A200" s="38"/>
      <c r="B200" s="180"/>
      <c r="C200" s="209" t="s">
        <v>387</v>
      </c>
      <c r="D200" s="209" t="s">
        <v>240</v>
      </c>
      <c r="E200" s="210" t="s">
        <v>4551</v>
      </c>
      <c r="F200" s="211" t="s">
        <v>5730</v>
      </c>
      <c r="G200" s="212" t="s">
        <v>383</v>
      </c>
      <c r="H200" s="213">
        <v>3</v>
      </c>
      <c r="I200" s="214"/>
      <c r="J200" s="215">
        <f>ROUND(I200*H200,2)</f>
        <v>0</v>
      </c>
      <c r="K200" s="211" t="s">
        <v>1</v>
      </c>
      <c r="L200" s="216"/>
      <c r="M200" s="217" t="s">
        <v>1</v>
      </c>
      <c r="N200" s="218" t="s">
        <v>42</v>
      </c>
      <c r="O200" s="77"/>
      <c r="P200" s="190">
        <f>O200*H200</f>
        <v>0</v>
      </c>
      <c r="Q200" s="190">
        <v>0</v>
      </c>
      <c r="R200" s="190">
        <f>Q200*H200</f>
        <v>0</v>
      </c>
      <c r="S200" s="190">
        <v>0</v>
      </c>
      <c r="T200" s="191">
        <f>S200*H200</f>
        <v>0</v>
      </c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R200" s="192" t="s">
        <v>414</v>
      </c>
      <c r="AT200" s="192" t="s">
        <v>240</v>
      </c>
      <c r="AU200" s="192" t="s">
        <v>92</v>
      </c>
      <c r="AY200" s="19" t="s">
        <v>185</v>
      </c>
      <c r="BE200" s="193">
        <f>IF(N200="základní",J200,0)</f>
        <v>0</v>
      </c>
      <c r="BF200" s="193">
        <f>IF(N200="snížená",J200,0)</f>
        <v>0</v>
      </c>
      <c r="BG200" s="193">
        <f>IF(N200="zákl. přenesená",J200,0)</f>
        <v>0</v>
      </c>
      <c r="BH200" s="193">
        <f>IF(N200="sníž. přenesená",J200,0)</f>
        <v>0</v>
      </c>
      <c r="BI200" s="193">
        <f>IF(N200="nulová",J200,0)</f>
        <v>0</v>
      </c>
      <c r="BJ200" s="19" t="s">
        <v>92</v>
      </c>
      <c r="BK200" s="193">
        <f>ROUND(I200*H200,2)</f>
        <v>0</v>
      </c>
      <c r="BL200" s="19" t="s">
        <v>301</v>
      </c>
      <c r="BM200" s="192" t="s">
        <v>5731</v>
      </c>
    </row>
    <row r="201" s="2" customFormat="1">
      <c r="A201" s="38"/>
      <c r="B201" s="39"/>
      <c r="C201" s="38"/>
      <c r="D201" s="194" t="s">
        <v>193</v>
      </c>
      <c r="E201" s="38"/>
      <c r="F201" s="195" t="s">
        <v>5730</v>
      </c>
      <c r="G201" s="38"/>
      <c r="H201" s="38"/>
      <c r="I201" s="196"/>
      <c r="J201" s="38"/>
      <c r="K201" s="38"/>
      <c r="L201" s="39"/>
      <c r="M201" s="197"/>
      <c r="N201" s="198"/>
      <c r="O201" s="77"/>
      <c r="P201" s="77"/>
      <c r="Q201" s="77"/>
      <c r="R201" s="77"/>
      <c r="S201" s="77"/>
      <c r="T201" s="7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T201" s="19" t="s">
        <v>193</v>
      </c>
      <c r="AU201" s="19" t="s">
        <v>92</v>
      </c>
    </row>
    <row r="202" s="2" customFormat="1" ht="24.15" customHeight="1">
      <c r="A202" s="38"/>
      <c r="B202" s="180"/>
      <c r="C202" s="181" t="s">
        <v>394</v>
      </c>
      <c r="D202" s="181" t="s">
        <v>187</v>
      </c>
      <c r="E202" s="182" t="s">
        <v>5732</v>
      </c>
      <c r="F202" s="183" t="s">
        <v>5733</v>
      </c>
      <c r="G202" s="184" t="s">
        <v>383</v>
      </c>
      <c r="H202" s="185">
        <v>1</v>
      </c>
      <c r="I202" s="186"/>
      <c r="J202" s="187">
        <f>ROUND(I202*H202,2)</f>
        <v>0</v>
      </c>
      <c r="K202" s="183" t="s">
        <v>1</v>
      </c>
      <c r="L202" s="39"/>
      <c r="M202" s="188" t="s">
        <v>1</v>
      </c>
      <c r="N202" s="189" t="s">
        <v>42</v>
      </c>
      <c r="O202" s="77"/>
      <c r="P202" s="190">
        <f>O202*H202</f>
        <v>0</v>
      </c>
      <c r="Q202" s="190">
        <v>0</v>
      </c>
      <c r="R202" s="190">
        <f>Q202*H202</f>
        <v>0</v>
      </c>
      <c r="S202" s="190">
        <v>0</v>
      </c>
      <c r="T202" s="191">
        <f>S202*H202</f>
        <v>0</v>
      </c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R202" s="192" t="s">
        <v>301</v>
      </c>
      <c r="AT202" s="192" t="s">
        <v>187</v>
      </c>
      <c r="AU202" s="192" t="s">
        <v>92</v>
      </c>
      <c r="AY202" s="19" t="s">
        <v>185</v>
      </c>
      <c r="BE202" s="193">
        <f>IF(N202="základní",J202,0)</f>
        <v>0</v>
      </c>
      <c r="BF202" s="193">
        <f>IF(N202="snížená",J202,0)</f>
        <v>0</v>
      </c>
      <c r="BG202" s="193">
        <f>IF(N202="zákl. přenesená",J202,0)</f>
        <v>0</v>
      </c>
      <c r="BH202" s="193">
        <f>IF(N202="sníž. přenesená",J202,0)</f>
        <v>0</v>
      </c>
      <c r="BI202" s="193">
        <f>IF(N202="nulová",J202,0)</f>
        <v>0</v>
      </c>
      <c r="BJ202" s="19" t="s">
        <v>92</v>
      </c>
      <c r="BK202" s="193">
        <f>ROUND(I202*H202,2)</f>
        <v>0</v>
      </c>
      <c r="BL202" s="19" t="s">
        <v>301</v>
      </c>
      <c r="BM202" s="192" t="s">
        <v>5734</v>
      </c>
    </row>
    <row r="203" s="2" customFormat="1">
      <c r="A203" s="38"/>
      <c r="B203" s="39"/>
      <c r="C203" s="38"/>
      <c r="D203" s="194" t="s">
        <v>193</v>
      </c>
      <c r="E203" s="38"/>
      <c r="F203" s="195" t="s">
        <v>5733</v>
      </c>
      <c r="G203" s="38"/>
      <c r="H203" s="38"/>
      <c r="I203" s="196"/>
      <c r="J203" s="38"/>
      <c r="K203" s="38"/>
      <c r="L203" s="39"/>
      <c r="M203" s="197"/>
      <c r="N203" s="198"/>
      <c r="O203" s="77"/>
      <c r="P203" s="77"/>
      <c r="Q203" s="77"/>
      <c r="R203" s="77"/>
      <c r="S203" s="77"/>
      <c r="T203" s="7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T203" s="19" t="s">
        <v>193</v>
      </c>
      <c r="AU203" s="19" t="s">
        <v>92</v>
      </c>
    </row>
    <row r="204" s="2" customFormat="1" ht="24.15" customHeight="1">
      <c r="A204" s="38"/>
      <c r="B204" s="180"/>
      <c r="C204" s="209" t="s">
        <v>398</v>
      </c>
      <c r="D204" s="209" t="s">
        <v>240</v>
      </c>
      <c r="E204" s="210" t="s">
        <v>5735</v>
      </c>
      <c r="F204" s="211" t="s">
        <v>5736</v>
      </c>
      <c r="G204" s="212" t="s">
        <v>383</v>
      </c>
      <c r="H204" s="213">
        <v>1</v>
      </c>
      <c r="I204" s="214"/>
      <c r="J204" s="215">
        <f>ROUND(I204*H204,2)</f>
        <v>0</v>
      </c>
      <c r="K204" s="211" t="s">
        <v>1</v>
      </c>
      <c r="L204" s="216"/>
      <c r="M204" s="217" t="s">
        <v>1</v>
      </c>
      <c r="N204" s="218" t="s">
        <v>42</v>
      </c>
      <c r="O204" s="77"/>
      <c r="P204" s="190">
        <f>O204*H204</f>
        <v>0</v>
      </c>
      <c r="Q204" s="190">
        <v>0.00040000000000000002</v>
      </c>
      <c r="R204" s="190">
        <f>Q204*H204</f>
        <v>0.00040000000000000002</v>
      </c>
      <c r="S204" s="190">
        <v>0</v>
      </c>
      <c r="T204" s="191">
        <f>S204*H204</f>
        <v>0</v>
      </c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R204" s="192" t="s">
        <v>414</v>
      </c>
      <c r="AT204" s="192" t="s">
        <v>240</v>
      </c>
      <c r="AU204" s="192" t="s">
        <v>92</v>
      </c>
      <c r="AY204" s="19" t="s">
        <v>185</v>
      </c>
      <c r="BE204" s="193">
        <f>IF(N204="základní",J204,0)</f>
        <v>0</v>
      </c>
      <c r="BF204" s="193">
        <f>IF(N204="snížená",J204,0)</f>
        <v>0</v>
      </c>
      <c r="BG204" s="193">
        <f>IF(N204="zákl. přenesená",J204,0)</f>
        <v>0</v>
      </c>
      <c r="BH204" s="193">
        <f>IF(N204="sníž. přenesená",J204,0)</f>
        <v>0</v>
      </c>
      <c r="BI204" s="193">
        <f>IF(N204="nulová",J204,0)</f>
        <v>0</v>
      </c>
      <c r="BJ204" s="19" t="s">
        <v>92</v>
      </c>
      <c r="BK204" s="193">
        <f>ROUND(I204*H204,2)</f>
        <v>0</v>
      </c>
      <c r="BL204" s="19" t="s">
        <v>301</v>
      </c>
      <c r="BM204" s="192" t="s">
        <v>5737</v>
      </c>
    </row>
    <row r="205" s="2" customFormat="1">
      <c r="A205" s="38"/>
      <c r="B205" s="39"/>
      <c r="C205" s="38"/>
      <c r="D205" s="194" t="s">
        <v>193</v>
      </c>
      <c r="E205" s="38"/>
      <c r="F205" s="195" t="s">
        <v>5736</v>
      </c>
      <c r="G205" s="38"/>
      <c r="H205" s="38"/>
      <c r="I205" s="196"/>
      <c r="J205" s="38"/>
      <c r="K205" s="38"/>
      <c r="L205" s="39"/>
      <c r="M205" s="197"/>
      <c r="N205" s="198"/>
      <c r="O205" s="77"/>
      <c r="P205" s="77"/>
      <c r="Q205" s="77"/>
      <c r="R205" s="77"/>
      <c r="S205" s="77"/>
      <c r="T205" s="7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T205" s="19" t="s">
        <v>193</v>
      </c>
      <c r="AU205" s="19" t="s">
        <v>92</v>
      </c>
    </row>
    <row r="206" s="12" customFormat="1" ht="25.92" customHeight="1">
      <c r="A206" s="12"/>
      <c r="B206" s="167"/>
      <c r="C206" s="12"/>
      <c r="D206" s="168" t="s">
        <v>75</v>
      </c>
      <c r="E206" s="169" t="s">
        <v>240</v>
      </c>
      <c r="F206" s="169" t="s">
        <v>5144</v>
      </c>
      <c r="G206" s="12"/>
      <c r="H206" s="12"/>
      <c r="I206" s="170"/>
      <c r="J206" s="171">
        <f>BK206</f>
        <v>0</v>
      </c>
      <c r="K206" s="12"/>
      <c r="L206" s="167"/>
      <c r="M206" s="172"/>
      <c r="N206" s="173"/>
      <c r="O206" s="173"/>
      <c r="P206" s="174">
        <f>P207+P212</f>
        <v>0</v>
      </c>
      <c r="Q206" s="173"/>
      <c r="R206" s="174">
        <f>R207+R212</f>
        <v>0.0014999999999999998</v>
      </c>
      <c r="S206" s="173"/>
      <c r="T206" s="175">
        <f>T207+T212</f>
        <v>0.02</v>
      </c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R206" s="168" t="s">
        <v>111</v>
      </c>
      <c r="AT206" s="176" t="s">
        <v>75</v>
      </c>
      <c r="AU206" s="176" t="s">
        <v>76</v>
      </c>
      <c r="AY206" s="168" t="s">
        <v>185</v>
      </c>
      <c r="BK206" s="177">
        <f>BK207+BK212</f>
        <v>0</v>
      </c>
    </row>
    <row r="207" s="12" customFormat="1" ht="22.8" customHeight="1">
      <c r="A207" s="12"/>
      <c r="B207" s="167"/>
      <c r="C207" s="12"/>
      <c r="D207" s="168" t="s">
        <v>75</v>
      </c>
      <c r="E207" s="178" t="s">
        <v>5738</v>
      </c>
      <c r="F207" s="178" t="s">
        <v>5739</v>
      </c>
      <c r="G207" s="12"/>
      <c r="H207" s="12"/>
      <c r="I207" s="170"/>
      <c r="J207" s="179">
        <f>BK207</f>
        <v>0</v>
      </c>
      <c r="K207" s="12"/>
      <c r="L207" s="167"/>
      <c r="M207" s="172"/>
      <c r="N207" s="173"/>
      <c r="O207" s="173"/>
      <c r="P207" s="174">
        <f>SUM(P208:P211)</f>
        <v>0</v>
      </c>
      <c r="Q207" s="173"/>
      <c r="R207" s="174">
        <f>SUM(R208:R211)</f>
        <v>0</v>
      </c>
      <c r="S207" s="173"/>
      <c r="T207" s="175">
        <f>SUM(T208:T211)</f>
        <v>0</v>
      </c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R207" s="168" t="s">
        <v>111</v>
      </c>
      <c r="AT207" s="176" t="s">
        <v>75</v>
      </c>
      <c r="AU207" s="176" t="s">
        <v>84</v>
      </c>
      <c r="AY207" s="168" t="s">
        <v>185</v>
      </c>
      <c r="BK207" s="177">
        <f>SUM(BK208:BK211)</f>
        <v>0</v>
      </c>
    </row>
    <row r="208" s="2" customFormat="1" ht="16.5" customHeight="1">
      <c r="A208" s="38"/>
      <c r="B208" s="180"/>
      <c r="C208" s="181" t="s">
        <v>407</v>
      </c>
      <c r="D208" s="181" t="s">
        <v>187</v>
      </c>
      <c r="E208" s="182" t="s">
        <v>5740</v>
      </c>
      <c r="F208" s="183" t="s">
        <v>5741</v>
      </c>
      <c r="G208" s="184" t="s">
        <v>383</v>
      </c>
      <c r="H208" s="185">
        <v>1</v>
      </c>
      <c r="I208" s="186"/>
      <c r="J208" s="187">
        <f>ROUND(I208*H208,2)</f>
        <v>0</v>
      </c>
      <c r="K208" s="183" t="s">
        <v>1</v>
      </c>
      <c r="L208" s="39"/>
      <c r="M208" s="188" t="s">
        <v>1</v>
      </c>
      <c r="N208" s="189" t="s">
        <v>42</v>
      </c>
      <c r="O208" s="77"/>
      <c r="P208" s="190">
        <f>O208*H208</f>
        <v>0</v>
      </c>
      <c r="Q208" s="190">
        <v>0</v>
      </c>
      <c r="R208" s="190">
        <f>Q208*H208</f>
        <v>0</v>
      </c>
      <c r="S208" s="190">
        <v>0</v>
      </c>
      <c r="T208" s="191">
        <f>S208*H208</f>
        <v>0</v>
      </c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192" t="s">
        <v>638</v>
      </c>
      <c r="AT208" s="192" t="s">
        <v>187</v>
      </c>
      <c r="AU208" s="192" t="s">
        <v>92</v>
      </c>
      <c r="AY208" s="19" t="s">
        <v>185</v>
      </c>
      <c r="BE208" s="193">
        <f>IF(N208="základní",J208,0)</f>
        <v>0</v>
      </c>
      <c r="BF208" s="193">
        <f>IF(N208="snížená",J208,0)</f>
        <v>0</v>
      </c>
      <c r="BG208" s="193">
        <f>IF(N208="zákl. přenesená",J208,0)</f>
        <v>0</v>
      </c>
      <c r="BH208" s="193">
        <f>IF(N208="sníž. přenesená",J208,0)</f>
        <v>0</v>
      </c>
      <c r="BI208" s="193">
        <f>IF(N208="nulová",J208,0)</f>
        <v>0</v>
      </c>
      <c r="BJ208" s="19" t="s">
        <v>92</v>
      </c>
      <c r="BK208" s="193">
        <f>ROUND(I208*H208,2)</f>
        <v>0</v>
      </c>
      <c r="BL208" s="19" t="s">
        <v>638</v>
      </c>
      <c r="BM208" s="192" t="s">
        <v>5742</v>
      </c>
    </row>
    <row r="209" s="2" customFormat="1">
      <c r="A209" s="38"/>
      <c r="B209" s="39"/>
      <c r="C209" s="38"/>
      <c r="D209" s="194" t="s">
        <v>193</v>
      </c>
      <c r="E209" s="38"/>
      <c r="F209" s="195" t="s">
        <v>5741</v>
      </c>
      <c r="G209" s="38"/>
      <c r="H209" s="38"/>
      <c r="I209" s="196"/>
      <c r="J209" s="38"/>
      <c r="K209" s="38"/>
      <c r="L209" s="39"/>
      <c r="M209" s="197"/>
      <c r="N209" s="198"/>
      <c r="O209" s="77"/>
      <c r="P209" s="77"/>
      <c r="Q209" s="77"/>
      <c r="R209" s="77"/>
      <c r="S209" s="77"/>
      <c r="T209" s="7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T209" s="19" t="s">
        <v>193</v>
      </c>
      <c r="AU209" s="19" t="s">
        <v>92</v>
      </c>
    </row>
    <row r="210" s="2" customFormat="1" ht="16.5" customHeight="1">
      <c r="A210" s="38"/>
      <c r="B210" s="180"/>
      <c r="C210" s="209" t="s">
        <v>414</v>
      </c>
      <c r="D210" s="209" t="s">
        <v>240</v>
      </c>
      <c r="E210" s="210" t="s">
        <v>4570</v>
      </c>
      <c r="F210" s="211" t="s">
        <v>5743</v>
      </c>
      <c r="G210" s="212" t="s">
        <v>4736</v>
      </c>
      <c r="H210" s="213">
        <v>1</v>
      </c>
      <c r="I210" s="214"/>
      <c r="J210" s="215">
        <f>ROUND(I210*H210,2)</f>
        <v>0</v>
      </c>
      <c r="K210" s="211" t="s">
        <v>1</v>
      </c>
      <c r="L210" s="216"/>
      <c r="M210" s="217" t="s">
        <v>1</v>
      </c>
      <c r="N210" s="218" t="s">
        <v>42</v>
      </c>
      <c r="O210" s="77"/>
      <c r="P210" s="190">
        <f>O210*H210</f>
        <v>0</v>
      </c>
      <c r="Q210" s="190">
        <v>0</v>
      </c>
      <c r="R210" s="190">
        <f>Q210*H210</f>
        <v>0</v>
      </c>
      <c r="S210" s="190">
        <v>0</v>
      </c>
      <c r="T210" s="191">
        <f>S210*H210</f>
        <v>0</v>
      </c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R210" s="192" t="s">
        <v>1096</v>
      </c>
      <c r="AT210" s="192" t="s">
        <v>240</v>
      </c>
      <c r="AU210" s="192" t="s">
        <v>92</v>
      </c>
      <c r="AY210" s="19" t="s">
        <v>185</v>
      </c>
      <c r="BE210" s="193">
        <f>IF(N210="základní",J210,0)</f>
        <v>0</v>
      </c>
      <c r="BF210" s="193">
        <f>IF(N210="snížená",J210,0)</f>
        <v>0</v>
      </c>
      <c r="BG210" s="193">
        <f>IF(N210="zákl. přenesená",J210,0)</f>
        <v>0</v>
      </c>
      <c r="BH210" s="193">
        <f>IF(N210="sníž. přenesená",J210,0)</f>
        <v>0</v>
      </c>
      <c r="BI210" s="193">
        <f>IF(N210="nulová",J210,0)</f>
        <v>0</v>
      </c>
      <c r="BJ210" s="19" t="s">
        <v>92</v>
      </c>
      <c r="BK210" s="193">
        <f>ROUND(I210*H210,2)</f>
        <v>0</v>
      </c>
      <c r="BL210" s="19" t="s">
        <v>1096</v>
      </c>
      <c r="BM210" s="192" t="s">
        <v>5744</v>
      </c>
    </row>
    <row r="211" s="2" customFormat="1">
      <c r="A211" s="38"/>
      <c r="B211" s="39"/>
      <c r="C211" s="38"/>
      <c r="D211" s="194" t="s">
        <v>193</v>
      </c>
      <c r="E211" s="38"/>
      <c r="F211" s="195" t="s">
        <v>5743</v>
      </c>
      <c r="G211" s="38"/>
      <c r="H211" s="38"/>
      <c r="I211" s="196"/>
      <c r="J211" s="38"/>
      <c r="K211" s="38"/>
      <c r="L211" s="39"/>
      <c r="M211" s="197"/>
      <c r="N211" s="198"/>
      <c r="O211" s="77"/>
      <c r="P211" s="77"/>
      <c r="Q211" s="77"/>
      <c r="R211" s="77"/>
      <c r="S211" s="77"/>
      <c r="T211" s="7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T211" s="19" t="s">
        <v>193</v>
      </c>
      <c r="AU211" s="19" t="s">
        <v>92</v>
      </c>
    </row>
    <row r="212" s="12" customFormat="1" ht="22.8" customHeight="1">
      <c r="A212" s="12"/>
      <c r="B212" s="167"/>
      <c r="C212" s="12"/>
      <c r="D212" s="168" t="s">
        <v>75</v>
      </c>
      <c r="E212" s="178" t="s">
        <v>5183</v>
      </c>
      <c r="F212" s="178" t="s">
        <v>5184</v>
      </c>
      <c r="G212" s="12"/>
      <c r="H212" s="12"/>
      <c r="I212" s="170"/>
      <c r="J212" s="179">
        <f>BK212</f>
        <v>0</v>
      </c>
      <c r="K212" s="12"/>
      <c r="L212" s="167"/>
      <c r="M212" s="172"/>
      <c r="N212" s="173"/>
      <c r="O212" s="173"/>
      <c r="P212" s="174">
        <f>SUM(P213:P226)</f>
        <v>0</v>
      </c>
      <c r="Q212" s="173"/>
      <c r="R212" s="174">
        <f>SUM(R213:R226)</f>
        <v>0.0014999999999999998</v>
      </c>
      <c r="S212" s="173"/>
      <c r="T212" s="175">
        <f>SUM(T213:T226)</f>
        <v>0.02</v>
      </c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R212" s="168" t="s">
        <v>111</v>
      </c>
      <c r="AT212" s="176" t="s">
        <v>75</v>
      </c>
      <c r="AU212" s="176" t="s">
        <v>84</v>
      </c>
      <c r="AY212" s="168" t="s">
        <v>185</v>
      </c>
      <c r="BK212" s="177">
        <f>SUM(BK213:BK226)</f>
        <v>0</v>
      </c>
    </row>
    <row r="213" s="2" customFormat="1" ht="24.15" customHeight="1">
      <c r="A213" s="38"/>
      <c r="B213" s="180"/>
      <c r="C213" s="181" t="s">
        <v>425</v>
      </c>
      <c r="D213" s="181" t="s">
        <v>187</v>
      </c>
      <c r="E213" s="182" t="s">
        <v>5642</v>
      </c>
      <c r="F213" s="183" t="s">
        <v>5643</v>
      </c>
      <c r="G213" s="184" t="s">
        <v>584</v>
      </c>
      <c r="H213" s="185">
        <v>10</v>
      </c>
      <c r="I213" s="186"/>
      <c r="J213" s="187">
        <f>ROUND(I213*H213,2)</f>
        <v>0</v>
      </c>
      <c r="K213" s="183" t="s">
        <v>1</v>
      </c>
      <c r="L213" s="39"/>
      <c r="M213" s="188" t="s">
        <v>1</v>
      </c>
      <c r="N213" s="189" t="s">
        <v>42</v>
      </c>
      <c r="O213" s="77"/>
      <c r="P213" s="190">
        <f>O213*H213</f>
        <v>0</v>
      </c>
      <c r="Q213" s="190">
        <v>0.00014999999999999999</v>
      </c>
      <c r="R213" s="190">
        <f>Q213*H213</f>
        <v>0.0014999999999999998</v>
      </c>
      <c r="S213" s="190">
        <v>0</v>
      </c>
      <c r="T213" s="191">
        <f>S213*H213</f>
        <v>0</v>
      </c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192" t="s">
        <v>638</v>
      </c>
      <c r="AT213" s="192" t="s">
        <v>187</v>
      </c>
      <c r="AU213" s="192" t="s">
        <v>92</v>
      </c>
      <c r="AY213" s="19" t="s">
        <v>185</v>
      </c>
      <c r="BE213" s="193">
        <f>IF(N213="základní",J213,0)</f>
        <v>0</v>
      </c>
      <c r="BF213" s="193">
        <f>IF(N213="snížená",J213,0)</f>
        <v>0</v>
      </c>
      <c r="BG213" s="193">
        <f>IF(N213="zákl. přenesená",J213,0)</f>
        <v>0</v>
      </c>
      <c r="BH213" s="193">
        <f>IF(N213="sníž. přenesená",J213,0)</f>
        <v>0</v>
      </c>
      <c r="BI213" s="193">
        <f>IF(N213="nulová",J213,0)</f>
        <v>0</v>
      </c>
      <c r="BJ213" s="19" t="s">
        <v>92</v>
      </c>
      <c r="BK213" s="193">
        <f>ROUND(I213*H213,2)</f>
        <v>0</v>
      </c>
      <c r="BL213" s="19" t="s">
        <v>638</v>
      </c>
      <c r="BM213" s="192" t="s">
        <v>5745</v>
      </c>
    </row>
    <row r="214" s="2" customFormat="1">
      <c r="A214" s="38"/>
      <c r="B214" s="39"/>
      <c r="C214" s="38"/>
      <c r="D214" s="194" t="s">
        <v>193</v>
      </c>
      <c r="E214" s="38"/>
      <c r="F214" s="195" t="s">
        <v>5643</v>
      </c>
      <c r="G214" s="38"/>
      <c r="H214" s="38"/>
      <c r="I214" s="196"/>
      <c r="J214" s="38"/>
      <c r="K214" s="38"/>
      <c r="L214" s="39"/>
      <c r="M214" s="197"/>
      <c r="N214" s="198"/>
      <c r="O214" s="77"/>
      <c r="P214" s="77"/>
      <c r="Q214" s="77"/>
      <c r="R214" s="77"/>
      <c r="S214" s="77"/>
      <c r="T214" s="7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T214" s="19" t="s">
        <v>193</v>
      </c>
      <c r="AU214" s="19" t="s">
        <v>92</v>
      </c>
    </row>
    <row r="215" s="2" customFormat="1" ht="24.15" customHeight="1">
      <c r="A215" s="38"/>
      <c r="B215" s="180"/>
      <c r="C215" s="181" t="s">
        <v>432</v>
      </c>
      <c r="D215" s="181" t="s">
        <v>187</v>
      </c>
      <c r="E215" s="182" t="s">
        <v>5645</v>
      </c>
      <c r="F215" s="183" t="s">
        <v>5646</v>
      </c>
      <c r="G215" s="184" t="s">
        <v>584</v>
      </c>
      <c r="H215" s="185">
        <v>10</v>
      </c>
      <c r="I215" s="186"/>
      <c r="J215" s="187">
        <f>ROUND(I215*H215,2)</f>
        <v>0</v>
      </c>
      <c r="K215" s="183" t="s">
        <v>1</v>
      </c>
      <c r="L215" s="39"/>
      <c r="M215" s="188" t="s">
        <v>1</v>
      </c>
      <c r="N215" s="189" t="s">
        <v>42</v>
      </c>
      <c r="O215" s="77"/>
      <c r="P215" s="190">
        <f>O215*H215</f>
        <v>0</v>
      </c>
      <c r="Q215" s="190">
        <v>0</v>
      </c>
      <c r="R215" s="190">
        <f>Q215*H215</f>
        <v>0</v>
      </c>
      <c r="S215" s="190">
        <v>0.002</v>
      </c>
      <c r="T215" s="191">
        <f>S215*H215</f>
        <v>0.02</v>
      </c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R215" s="192" t="s">
        <v>638</v>
      </c>
      <c r="AT215" s="192" t="s">
        <v>187</v>
      </c>
      <c r="AU215" s="192" t="s">
        <v>92</v>
      </c>
      <c r="AY215" s="19" t="s">
        <v>185</v>
      </c>
      <c r="BE215" s="193">
        <f>IF(N215="základní",J215,0)</f>
        <v>0</v>
      </c>
      <c r="BF215" s="193">
        <f>IF(N215="snížená",J215,0)</f>
        <v>0</v>
      </c>
      <c r="BG215" s="193">
        <f>IF(N215="zákl. přenesená",J215,0)</f>
        <v>0</v>
      </c>
      <c r="BH215" s="193">
        <f>IF(N215="sníž. přenesená",J215,0)</f>
        <v>0</v>
      </c>
      <c r="BI215" s="193">
        <f>IF(N215="nulová",J215,0)</f>
        <v>0</v>
      </c>
      <c r="BJ215" s="19" t="s">
        <v>92</v>
      </c>
      <c r="BK215" s="193">
        <f>ROUND(I215*H215,2)</f>
        <v>0</v>
      </c>
      <c r="BL215" s="19" t="s">
        <v>638</v>
      </c>
      <c r="BM215" s="192" t="s">
        <v>5746</v>
      </c>
    </row>
    <row r="216" s="2" customFormat="1">
      <c r="A216" s="38"/>
      <c r="B216" s="39"/>
      <c r="C216" s="38"/>
      <c r="D216" s="194" t="s">
        <v>193</v>
      </c>
      <c r="E216" s="38"/>
      <c r="F216" s="195" t="s">
        <v>5646</v>
      </c>
      <c r="G216" s="38"/>
      <c r="H216" s="38"/>
      <c r="I216" s="196"/>
      <c r="J216" s="38"/>
      <c r="K216" s="38"/>
      <c r="L216" s="39"/>
      <c r="M216" s="197"/>
      <c r="N216" s="198"/>
      <c r="O216" s="77"/>
      <c r="P216" s="77"/>
      <c r="Q216" s="77"/>
      <c r="R216" s="77"/>
      <c r="S216" s="77"/>
      <c r="T216" s="7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T216" s="19" t="s">
        <v>193</v>
      </c>
      <c r="AU216" s="19" t="s">
        <v>92</v>
      </c>
    </row>
    <row r="217" s="2" customFormat="1" ht="16.5" customHeight="1">
      <c r="A217" s="38"/>
      <c r="B217" s="180"/>
      <c r="C217" s="181" t="s">
        <v>438</v>
      </c>
      <c r="D217" s="181" t="s">
        <v>187</v>
      </c>
      <c r="E217" s="182" t="s">
        <v>5213</v>
      </c>
      <c r="F217" s="183" t="s">
        <v>5214</v>
      </c>
      <c r="G217" s="184" t="s">
        <v>225</v>
      </c>
      <c r="H217" s="185">
        <v>0.10000000000000001</v>
      </c>
      <c r="I217" s="186"/>
      <c r="J217" s="187">
        <f>ROUND(I217*H217,2)</f>
        <v>0</v>
      </c>
      <c r="K217" s="183" t="s">
        <v>1</v>
      </c>
      <c r="L217" s="39"/>
      <c r="M217" s="188" t="s">
        <v>1</v>
      </c>
      <c r="N217" s="189" t="s">
        <v>42</v>
      </c>
      <c r="O217" s="77"/>
      <c r="P217" s="190">
        <f>O217*H217</f>
        <v>0</v>
      </c>
      <c r="Q217" s="190">
        <v>0</v>
      </c>
      <c r="R217" s="190">
        <f>Q217*H217</f>
        <v>0</v>
      </c>
      <c r="S217" s="190">
        <v>0</v>
      </c>
      <c r="T217" s="191">
        <f>S217*H217</f>
        <v>0</v>
      </c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R217" s="192" t="s">
        <v>638</v>
      </c>
      <c r="AT217" s="192" t="s">
        <v>187</v>
      </c>
      <c r="AU217" s="192" t="s">
        <v>92</v>
      </c>
      <c r="AY217" s="19" t="s">
        <v>185</v>
      </c>
      <c r="BE217" s="193">
        <f>IF(N217="základní",J217,0)</f>
        <v>0</v>
      </c>
      <c r="BF217" s="193">
        <f>IF(N217="snížená",J217,0)</f>
        <v>0</v>
      </c>
      <c r="BG217" s="193">
        <f>IF(N217="zákl. přenesená",J217,0)</f>
        <v>0</v>
      </c>
      <c r="BH217" s="193">
        <f>IF(N217="sníž. přenesená",J217,0)</f>
        <v>0</v>
      </c>
      <c r="BI217" s="193">
        <f>IF(N217="nulová",J217,0)</f>
        <v>0</v>
      </c>
      <c r="BJ217" s="19" t="s">
        <v>92</v>
      </c>
      <c r="BK217" s="193">
        <f>ROUND(I217*H217,2)</f>
        <v>0</v>
      </c>
      <c r="BL217" s="19" t="s">
        <v>638</v>
      </c>
      <c r="BM217" s="192" t="s">
        <v>5747</v>
      </c>
    </row>
    <row r="218" s="2" customFormat="1">
      <c r="A218" s="38"/>
      <c r="B218" s="39"/>
      <c r="C218" s="38"/>
      <c r="D218" s="194" t="s">
        <v>193</v>
      </c>
      <c r="E218" s="38"/>
      <c r="F218" s="195" t="s">
        <v>5214</v>
      </c>
      <c r="G218" s="38"/>
      <c r="H218" s="38"/>
      <c r="I218" s="196"/>
      <c r="J218" s="38"/>
      <c r="K218" s="38"/>
      <c r="L218" s="39"/>
      <c r="M218" s="197"/>
      <c r="N218" s="198"/>
      <c r="O218" s="77"/>
      <c r="P218" s="77"/>
      <c r="Q218" s="77"/>
      <c r="R218" s="77"/>
      <c r="S218" s="77"/>
      <c r="T218" s="7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T218" s="19" t="s">
        <v>193</v>
      </c>
      <c r="AU218" s="19" t="s">
        <v>92</v>
      </c>
    </row>
    <row r="219" s="2" customFormat="1" ht="24.15" customHeight="1">
      <c r="A219" s="38"/>
      <c r="B219" s="180"/>
      <c r="C219" s="181" t="s">
        <v>454</v>
      </c>
      <c r="D219" s="181" t="s">
        <v>187</v>
      </c>
      <c r="E219" s="182" t="s">
        <v>5216</v>
      </c>
      <c r="F219" s="183" t="s">
        <v>5217</v>
      </c>
      <c r="G219" s="184" t="s">
        <v>225</v>
      </c>
      <c r="H219" s="185">
        <v>0.10000000000000001</v>
      </c>
      <c r="I219" s="186"/>
      <c r="J219" s="187">
        <f>ROUND(I219*H219,2)</f>
        <v>0</v>
      </c>
      <c r="K219" s="183" t="s">
        <v>1</v>
      </c>
      <c r="L219" s="39"/>
      <c r="M219" s="188" t="s">
        <v>1</v>
      </c>
      <c r="N219" s="189" t="s">
        <v>42</v>
      </c>
      <c r="O219" s="77"/>
      <c r="P219" s="190">
        <f>O219*H219</f>
        <v>0</v>
      </c>
      <c r="Q219" s="190">
        <v>0</v>
      </c>
      <c r="R219" s="190">
        <f>Q219*H219</f>
        <v>0</v>
      </c>
      <c r="S219" s="190">
        <v>0</v>
      </c>
      <c r="T219" s="191">
        <f>S219*H219</f>
        <v>0</v>
      </c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192" t="s">
        <v>638</v>
      </c>
      <c r="AT219" s="192" t="s">
        <v>187</v>
      </c>
      <c r="AU219" s="192" t="s">
        <v>92</v>
      </c>
      <c r="AY219" s="19" t="s">
        <v>185</v>
      </c>
      <c r="BE219" s="193">
        <f>IF(N219="základní",J219,0)</f>
        <v>0</v>
      </c>
      <c r="BF219" s="193">
        <f>IF(N219="snížená",J219,0)</f>
        <v>0</v>
      </c>
      <c r="BG219" s="193">
        <f>IF(N219="zákl. přenesená",J219,0)</f>
        <v>0</v>
      </c>
      <c r="BH219" s="193">
        <f>IF(N219="sníž. přenesená",J219,0)</f>
        <v>0</v>
      </c>
      <c r="BI219" s="193">
        <f>IF(N219="nulová",J219,0)</f>
        <v>0</v>
      </c>
      <c r="BJ219" s="19" t="s">
        <v>92</v>
      </c>
      <c r="BK219" s="193">
        <f>ROUND(I219*H219,2)</f>
        <v>0</v>
      </c>
      <c r="BL219" s="19" t="s">
        <v>638</v>
      </c>
      <c r="BM219" s="192" t="s">
        <v>5748</v>
      </c>
    </row>
    <row r="220" s="2" customFormat="1">
      <c r="A220" s="38"/>
      <c r="B220" s="39"/>
      <c r="C220" s="38"/>
      <c r="D220" s="194" t="s">
        <v>193</v>
      </c>
      <c r="E220" s="38"/>
      <c r="F220" s="195" t="s">
        <v>5217</v>
      </c>
      <c r="G220" s="38"/>
      <c r="H220" s="38"/>
      <c r="I220" s="196"/>
      <c r="J220" s="38"/>
      <c r="K220" s="38"/>
      <c r="L220" s="39"/>
      <c r="M220" s="197"/>
      <c r="N220" s="198"/>
      <c r="O220" s="77"/>
      <c r="P220" s="77"/>
      <c r="Q220" s="77"/>
      <c r="R220" s="77"/>
      <c r="S220" s="77"/>
      <c r="T220" s="7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T220" s="19" t="s">
        <v>193</v>
      </c>
      <c r="AU220" s="19" t="s">
        <v>92</v>
      </c>
    </row>
    <row r="221" s="2" customFormat="1" ht="24.15" customHeight="1">
      <c r="A221" s="38"/>
      <c r="B221" s="180"/>
      <c r="C221" s="181" t="s">
        <v>461</v>
      </c>
      <c r="D221" s="181" t="s">
        <v>187</v>
      </c>
      <c r="E221" s="182" t="s">
        <v>5220</v>
      </c>
      <c r="F221" s="183" t="s">
        <v>5221</v>
      </c>
      <c r="G221" s="184" t="s">
        <v>225</v>
      </c>
      <c r="H221" s="185">
        <v>0.10000000000000001</v>
      </c>
      <c r="I221" s="186"/>
      <c r="J221" s="187">
        <f>ROUND(I221*H221,2)</f>
        <v>0</v>
      </c>
      <c r="K221" s="183" t="s">
        <v>1</v>
      </c>
      <c r="L221" s="39"/>
      <c r="M221" s="188" t="s">
        <v>1</v>
      </c>
      <c r="N221" s="189" t="s">
        <v>42</v>
      </c>
      <c r="O221" s="77"/>
      <c r="P221" s="190">
        <f>O221*H221</f>
        <v>0</v>
      </c>
      <c r="Q221" s="190">
        <v>0</v>
      </c>
      <c r="R221" s="190">
        <f>Q221*H221</f>
        <v>0</v>
      </c>
      <c r="S221" s="190">
        <v>0</v>
      </c>
      <c r="T221" s="191">
        <f>S221*H221</f>
        <v>0</v>
      </c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R221" s="192" t="s">
        <v>638</v>
      </c>
      <c r="AT221" s="192" t="s">
        <v>187</v>
      </c>
      <c r="AU221" s="192" t="s">
        <v>92</v>
      </c>
      <c r="AY221" s="19" t="s">
        <v>185</v>
      </c>
      <c r="BE221" s="193">
        <f>IF(N221="základní",J221,0)</f>
        <v>0</v>
      </c>
      <c r="BF221" s="193">
        <f>IF(N221="snížená",J221,0)</f>
        <v>0</v>
      </c>
      <c r="BG221" s="193">
        <f>IF(N221="zákl. přenesená",J221,0)</f>
        <v>0</v>
      </c>
      <c r="BH221" s="193">
        <f>IF(N221="sníž. přenesená",J221,0)</f>
        <v>0</v>
      </c>
      <c r="BI221" s="193">
        <f>IF(N221="nulová",J221,0)</f>
        <v>0</v>
      </c>
      <c r="BJ221" s="19" t="s">
        <v>92</v>
      </c>
      <c r="BK221" s="193">
        <f>ROUND(I221*H221,2)</f>
        <v>0</v>
      </c>
      <c r="BL221" s="19" t="s">
        <v>638</v>
      </c>
      <c r="BM221" s="192" t="s">
        <v>5749</v>
      </c>
    </row>
    <row r="222" s="2" customFormat="1">
      <c r="A222" s="38"/>
      <c r="B222" s="39"/>
      <c r="C222" s="38"/>
      <c r="D222" s="194" t="s">
        <v>193</v>
      </c>
      <c r="E222" s="38"/>
      <c r="F222" s="195" t="s">
        <v>5221</v>
      </c>
      <c r="G222" s="38"/>
      <c r="H222" s="38"/>
      <c r="I222" s="196"/>
      <c r="J222" s="38"/>
      <c r="K222" s="38"/>
      <c r="L222" s="39"/>
      <c r="M222" s="197"/>
      <c r="N222" s="198"/>
      <c r="O222" s="77"/>
      <c r="P222" s="77"/>
      <c r="Q222" s="77"/>
      <c r="R222" s="77"/>
      <c r="S222" s="77"/>
      <c r="T222" s="7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T222" s="19" t="s">
        <v>193</v>
      </c>
      <c r="AU222" s="19" t="s">
        <v>92</v>
      </c>
    </row>
    <row r="223" s="2" customFormat="1" ht="33" customHeight="1">
      <c r="A223" s="38"/>
      <c r="B223" s="180"/>
      <c r="C223" s="181" t="s">
        <v>469</v>
      </c>
      <c r="D223" s="181" t="s">
        <v>187</v>
      </c>
      <c r="E223" s="182" t="s">
        <v>5223</v>
      </c>
      <c r="F223" s="183" t="s">
        <v>1624</v>
      </c>
      <c r="G223" s="184" t="s">
        <v>225</v>
      </c>
      <c r="H223" s="185">
        <v>0.10000000000000001</v>
      </c>
      <c r="I223" s="186"/>
      <c r="J223" s="187">
        <f>ROUND(I223*H223,2)</f>
        <v>0</v>
      </c>
      <c r="K223" s="183" t="s">
        <v>1</v>
      </c>
      <c r="L223" s="39"/>
      <c r="M223" s="188" t="s">
        <v>1</v>
      </c>
      <c r="N223" s="189" t="s">
        <v>42</v>
      </c>
      <c r="O223" s="77"/>
      <c r="P223" s="190">
        <f>O223*H223</f>
        <v>0</v>
      </c>
      <c r="Q223" s="190">
        <v>0</v>
      </c>
      <c r="R223" s="190">
        <f>Q223*H223</f>
        <v>0</v>
      </c>
      <c r="S223" s="190">
        <v>0</v>
      </c>
      <c r="T223" s="191">
        <f>S223*H223</f>
        <v>0</v>
      </c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R223" s="192" t="s">
        <v>638</v>
      </c>
      <c r="AT223" s="192" t="s">
        <v>187</v>
      </c>
      <c r="AU223" s="192" t="s">
        <v>92</v>
      </c>
      <c r="AY223" s="19" t="s">
        <v>185</v>
      </c>
      <c r="BE223" s="193">
        <f>IF(N223="základní",J223,0)</f>
        <v>0</v>
      </c>
      <c r="BF223" s="193">
        <f>IF(N223="snížená",J223,0)</f>
        <v>0</v>
      </c>
      <c r="BG223" s="193">
        <f>IF(N223="zákl. přenesená",J223,0)</f>
        <v>0</v>
      </c>
      <c r="BH223" s="193">
        <f>IF(N223="sníž. přenesená",J223,0)</f>
        <v>0</v>
      </c>
      <c r="BI223" s="193">
        <f>IF(N223="nulová",J223,0)</f>
        <v>0</v>
      </c>
      <c r="BJ223" s="19" t="s">
        <v>92</v>
      </c>
      <c r="BK223" s="193">
        <f>ROUND(I223*H223,2)</f>
        <v>0</v>
      </c>
      <c r="BL223" s="19" t="s">
        <v>638</v>
      </c>
      <c r="BM223" s="192" t="s">
        <v>5750</v>
      </c>
    </row>
    <row r="224" s="2" customFormat="1">
      <c r="A224" s="38"/>
      <c r="B224" s="39"/>
      <c r="C224" s="38"/>
      <c r="D224" s="194" t="s">
        <v>193</v>
      </c>
      <c r="E224" s="38"/>
      <c r="F224" s="195" t="s">
        <v>1624</v>
      </c>
      <c r="G224" s="38"/>
      <c r="H224" s="38"/>
      <c r="I224" s="196"/>
      <c r="J224" s="38"/>
      <c r="K224" s="38"/>
      <c r="L224" s="39"/>
      <c r="M224" s="197"/>
      <c r="N224" s="198"/>
      <c r="O224" s="77"/>
      <c r="P224" s="77"/>
      <c r="Q224" s="77"/>
      <c r="R224" s="77"/>
      <c r="S224" s="77"/>
      <c r="T224" s="7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T224" s="19" t="s">
        <v>193</v>
      </c>
      <c r="AU224" s="19" t="s">
        <v>92</v>
      </c>
    </row>
    <row r="225" s="2" customFormat="1" ht="24.15" customHeight="1">
      <c r="A225" s="38"/>
      <c r="B225" s="180"/>
      <c r="C225" s="181" t="s">
        <v>476</v>
      </c>
      <c r="D225" s="181" t="s">
        <v>187</v>
      </c>
      <c r="E225" s="182" t="s">
        <v>5653</v>
      </c>
      <c r="F225" s="183" t="s">
        <v>5654</v>
      </c>
      <c r="G225" s="184" t="s">
        <v>225</v>
      </c>
      <c r="H225" s="185">
        <v>0.10000000000000001</v>
      </c>
      <c r="I225" s="186"/>
      <c r="J225" s="187">
        <f>ROUND(I225*H225,2)</f>
        <v>0</v>
      </c>
      <c r="K225" s="183" t="s">
        <v>1</v>
      </c>
      <c r="L225" s="39"/>
      <c r="M225" s="188" t="s">
        <v>1</v>
      </c>
      <c r="N225" s="189" t="s">
        <v>42</v>
      </c>
      <c r="O225" s="77"/>
      <c r="P225" s="190">
        <f>O225*H225</f>
        <v>0</v>
      </c>
      <c r="Q225" s="190">
        <v>0</v>
      </c>
      <c r="R225" s="190">
        <f>Q225*H225</f>
        <v>0</v>
      </c>
      <c r="S225" s="190">
        <v>0</v>
      </c>
      <c r="T225" s="191">
        <f>S225*H225</f>
        <v>0</v>
      </c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R225" s="192" t="s">
        <v>638</v>
      </c>
      <c r="AT225" s="192" t="s">
        <v>187</v>
      </c>
      <c r="AU225" s="192" t="s">
        <v>92</v>
      </c>
      <c r="AY225" s="19" t="s">
        <v>185</v>
      </c>
      <c r="BE225" s="193">
        <f>IF(N225="základní",J225,0)</f>
        <v>0</v>
      </c>
      <c r="BF225" s="193">
        <f>IF(N225="snížená",J225,0)</f>
        <v>0</v>
      </c>
      <c r="BG225" s="193">
        <f>IF(N225="zákl. přenesená",J225,0)</f>
        <v>0</v>
      </c>
      <c r="BH225" s="193">
        <f>IF(N225="sníž. přenesená",J225,0)</f>
        <v>0</v>
      </c>
      <c r="BI225" s="193">
        <f>IF(N225="nulová",J225,0)</f>
        <v>0</v>
      </c>
      <c r="BJ225" s="19" t="s">
        <v>92</v>
      </c>
      <c r="BK225" s="193">
        <f>ROUND(I225*H225,2)</f>
        <v>0</v>
      </c>
      <c r="BL225" s="19" t="s">
        <v>638</v>
      </c>
      <c r="BM225" s="192" t="s">
        <v>5751</v>
      </c>
    </row>
    <row r="226" s="2" customFormat="1">
      <c r="A226" s="38"/>
      <c r="B226" s="39"/>
      <c r="C226" s="38"/>
      <c r="D226" s="194" t="s">
        <v>193</v>
      </c>
      <c r="E226" s="38"/>
      <c r="F226" s="195" t="s">
        <v>5654</v>
      </c>
      <c r="G226" s="38"/>
      <c r="H226" s="38"/>
      <c r="I226" s="196"/>
      <c r="J226" s="38"/>
      <c r="K226" s="38"/>
      <c r="L226" s="39"/>
      <c r="M226" s="197"/>
      <c r="N226" s="198"/>
      <c r="O226" s="77"/>
      <c r="P226" s="77"/>
      <c r="Q226" s="77"/>
      <c r="R226" s="77"/>
      <c r="S226" s="77"/>
      <c r="T226" s="7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T226" s="19" t="s">
        <v>193</v>
      </c>
      <c r="AU226" s="19" t="s">
        <v>92</v>
      </c>
    </row>
    <row r="227" s="12" customFormat="1" ht="25.92" customHeight="1">
      <c r="A227" s="12"/>
      <c r="B227" s="167"/>
      <c r="C227" s="12"/>
      <c r="D227" s="168" t="s">
        <v>75</v>
      </c>
      <c r="E227" s="169" t="s">
        <v>3877</v>
      </c>
      <c r="F227" s="169" t="s">
        <v>3878</v>
      </c>
      <c r="G227" s="12"/>
      <c r="H227" s="12"/>
      <c r="I227" s="170"/>
      <c r="J227" s="171">
        <f>BK227</f>
        <v>0</v>
      </c>
      <c r="K227" s="12"/>
      <c r="L227" s="167"/>
      <c r="M227" s="172"/>
      <c r="N227" s="173"/>
      <c r="O227" s="173"/>
      <c r="P227" s="174">
        <f>SUM(P228:P234)</f>
        <v>0</v>
      </c>
      <c r="Q227" s="173"/>
      <c r="R227" s="174">
        <f>SUM(R228:R234)</f>
        <v>0</v>
      </c>
      <c r="S227" s="173"/>
      <c r="T227" s="175">
        <f>SUM(T228:T234)</f>
        <v>0</v>
      </c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R227" s="168" t="s">
        <v>191</v>
      </c>
      <c r="AT227" s="176" t="s">
        <v>75</v>
      </c>
      <c r="AU227" s="176" t="s">
        <v>76</v>
      </c>
      <c r="AY227" s="168" t="s">
        <v>185</v>
      </c>
      <c r="BK227" s="177">
        <f>SUM(BK228:BK234)</f>
        <v>0</v>
      </c>
    </row>
    <row r="228" s="2" customFormat="1" ht="16.5" customHeight="1">
      <c r="A228" s="38"/>
      <c r="B228" s="180"/>
      <c r="C228" s="181" t="s">
        <v>486</v>
      </c>
      <c r="D228" s="181" t="s">
        <v>187</v>
      </c>
      <c r="E228" s="182" t="s">
        <v>5225</v>
      </c>
      <c r="F228" s="183" t="s">
        <v>5226</v>
      </c>
      <c r="G228" s="184" t="s">
        <v>3882</v>
      </c>
      <c r="H228" s="185">
        <v>10</v>
      </c>
      <c r="I228" s="186"/>
      <c r="J228" s="187">
        <f>ROUND(I228*H228,2)</f>
        <v>0</v>
      </c>
      <c r="K228" s="183" t="s">
        <v>1</v>
      </c>
      <c r="L228" s="39"/>
      <c r="M228" s="188" t="s">
        <v>1</v>
      </c>
      <c r="N228" s="189" t="s">
        <v>42</v>
      </c>
      <c r="O228" s="77"/>
      <c r="P228" s="190">
        <f>O228*H228</f>
        <v>0</v>
      </c>
      <c r="Q228" s="190">
        <v>0</v>
      </c>
      <c r="R228" s="190">
        <f>Q228*H228</f>
        <v>0</v>
      </c>
      <c r="S228" s="190">
        <v>0</v>
      </c>
      <c r="T228" s="191">
        <f>S228*H228</f>
        <v>0</v>
      </c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R228" s="192" t="s">
        <v>3282</v>
      </c>
      <c r="AT228" s="192" t="s">
        <v>187</v>
      </c>
      <c r="AU228" s="192" t="s">
        <v>84</v>
      </c>
      <c r="AY228" s="19" t="s">
        <v>185</v>
      </c>
      <c r="BE228" s="193">
        <f>IF(N228="základní",J228,0)</f>
        <v>0</v>
      </c>
      <c r="BF228" s="193">
        <f>IF(N228="snížená",J228,0)</f>
        <v>0</v>
      </c>
      <c r="BG228" s="193">
        <f>IF(N228="zákl. přenesená",J228,0)</f>
        <v>0</v>
      </c>
      <c r="BH228" s="193">
        <f>IF(N228="sníž. přenesená",J228,0)</f>
        <v>0</v>
      </c>
      <c r="BI228" s="193">
        <f>IF(N228="nulová",J228,0)</f>
        <v>0</v>
      </c>
      <c r="BJ228" s="19" t="s">
        <v>92</v>
      </c>
      <c r="BK228" s="193">
        <f>ROUND(I228*H228,2)</f>
        <v>0</v>
      </c>
      <c r="BL228" s="19" t="s">
        <v>3282</v>
      </c>
      <c r="BM228" s="192" t="s">
        <v>5752</v>
      </c>
    </row>
    <row r="229" s="2" customFormat="1">
      <c r="A229" s="38"/>
      <c r="B229" s="39"/>
      <c r="C229" s="38"/>
      <c r="D229" s="194" t="s">
        <v>193</v>
      </c>
      <c r="E229" s="38"/>
      <c r="F229" s="195" t="s">
        <v>5226</v>
      </c>
      <c r="G229" s="38"/>
      <c r="H229" s="38"/>
      <c r="I229" s="196"/>
      <c r="J229" s="38"/>
      <c r="K229" s="38"/>
      <c r="L229" s="39"/>
      <c r="M229" s="197"/>
      <c r="N229" s="198"/>
      <c r="O229" s="77"/>
      <c r="P229" s="77"/>
      <c r="Q229" s="77"/>
      <c r="R229" s="77"/>
      <c r="S229" s="77"/>
      <c r="T229" s="7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T229" s="19" t="s">
        <v>193</v>
      </c>
      <c r="AU229" s="19" t="s">
        <v>84</v>
      </c>
    </row>
    <row r="230" s="14" customFormat="1">
      <c r="A230" s="14"/>
      <c r="B230" s="219"/>
      <c r="C230" s="14"/>
      <c r="D230" s="194" t="s">
        <v>194</v>
      </c>
      <c r="E230" s="220" t="s">
        <v>1</v>
      </c>
      <c r="F230" s="221" t="s">
        <v>4946</v>
      </c>
      <c r="G230" s="14"/>
      <c r="H230" s="220" t="s">
        <v>1</v>
      </c>
      <c r="I230" s="222"/>
      <c r="J230" s="14"/>
      <c r="K230" s="14"/>
      <c r="L230" s="219"/>
      <c r="M230" s="223"/>
      <c r="N230" s="224"/>
      <c r="O230" s="224"/>
      <c r="P230" s="224"/>
      <c r="Q230" s="224"/>
      <c r="R230" s="224"/>
      <c r="S230" s="224"/>
      <c r="T230" s="225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20" t="s">
        <v>194</v>
      </c>
      <c r="AU230" s="220" t="s">
        <v>84</v>
      </c>
      <c r="AV230" s="14" t="s">
        <v>84</v>
      </c>
      <c r="AW230" s="14" t="s">
        <v>32</v>
      </c>
      <c r="AX230" s="14" t="s">
        <v>76</v>
      </c>
      <c r="AY230" s="220" t="s">
        <v>185</v>
      </c>
    </row>
    <row r="231" s="13" customFormat="1">
      <c r="A231" s="13"/>
      <c r="B231" s="199"/>
      <c r="C231" s="13"/>
      <c r="D231" s="194" t="s">
        <v>194</v>
      </c>
      <c r="E231" s="200" t="s">
        <v>1</v>
      </c>
      <c r="F231" s="201" t="s">
        <v>239</v>
      </c>
      <c r="G231" s="13"/>
      <c r="H231" s="202">
        <v>10</v>
      </c>
      <c r="I231" s="203"/>
      <c r="J231" s="13"/>
      <c r="K231" s="13"/>
      <c r="L231" s="199"/>
      <c r="M231" s="204"/>
      <c r="N231" s="205"/>
      <c r="O231" s="205"/>
      <c r="P231" s="205"/>
      <c r="Q231" s="205"/>
      <c r="R231" s="205"/>
      <c r="S231" s="205"/>
      <c r="T231" s="206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00" t="s">
        <v>194</v>
      </c>
      <c r="AU231" s="200" t="s">
        <v>84</v>
      </c>
      <c r="AV231" s="13" t="s">
        <v>92</v>
      </c>
      <c r="AW231" s="13" t="s">
        <v>32</v>
      </c>
      <c r="AX231" s="13" t="s">
        <v>76</v>
      </c>
      <c r="AY231" s="200" t="s">
        <v>185</v>
      </c>
    </row>
    <row r="232" s="15" customFormat="1">
      <c r="A232" s="15"/>
      <c r="B232" s="226"/>
      <c r="C232" s="15"/>
      <c r="D232" s="194" t="s">
        <v>194</v>
      </c>
      <c r="E232" s="227" t="s">
        <v>1</v>
      </c>
      <c r="F232" s="228" t="s">
        <v>276</v>
      </c>
      <c r="G232" s="15"/>
      <c r="H232" s="229">
        <v>10</v>
      </c>
      <c r="I232" s="230"/>
      <c r="J232" s="15"/>
      <c r="K232" s="15"/>
      <c r="L232" s="226"/>
      <c r="M232" s="231"/>
      <c r="N232" s="232"/>
      <c r="O232" s="232"/>
      <c r="P232" s="232"/>
      <c r="Q232" s="232"/>
      <c r="R232" s="232"/>
      <c r="S232" s="232"/>
      <c r="T232" s="233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T232" s="227" t="s">
        <v>194</v>
      </c>
      <c r="AU232" s="227" t="s">
        <v>84</v>
      </c>
      <c r="AV232" s="15" t="s">
        <v>191</v>
      </c>
      <c r="AW232" s="15" t="s">
        <v>32</v>
      </c>
      <c r="AX232" s="15" t="s">
        <v>84</v>
      </c>
      <c r="AY232" s="227" t="s">
        <v>185</v>
      </c>
    </row>
    <row r="233" s="2" customFormat="1" ht="21.75" customHeight="1">
      <c r="A233" s="38"/>
      <c r="B233" s="180"/>
      <c r="C233" s="181" t="s">
        <v>492</v>
      </c>
      <c r="D233" s="181" t="s">
        <v>187</v>
      </c>
      <c r="E233" s="182" t="s">
        <v>4936</v>
      </c>
      <c r="F233" s="183" t="s">
        <v>4937</v>
      </c>
      <c r="G233" s="184" t="s">
        <v>3882</v>
      </c>
      <c r="H233" s="185">
        <v>12</v>
      </c>
      <c r="I233" s="186"/>
      <c r="J233" s="187">
        <f>ROUND(I233*H233,2)</f>
        <v>0</v>
      </c>
      <c r="K233" s="183" t="s">
        <v>1</v>
      </c>
      <c r="L233" s="39"/>
      <c r="M233" s="188" t="s">
        <v>1</v>
      </c>
      <c r="N233" s="189" t="s">
        <v>42</v>
      </c>
      <c r="O233" s="77"/>
      <c r="P233" s="190">
        <f>O233*H233</f>
        <v>0</v>
      </c>
      <c r="Q233" s="190">
        <v>0</v>
      </c>
      <c r="R233" s="190">
        <f>Q233*H233</f>
        <v>0</v>
      </c>
      <c r="S233" s="190">
        <v>0</v>
      </c>
      <c r="T233" s="191">
        <f>S233*H233</f>
        <v>0</v>
      </c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R233" s="192" t="s">
        <v>3282</v>
      </c>
      <c r="AT233" s="192" t="s">
        <v>187</v>
      </c>
      <c r="AU233" s="192" t="s">
        <v>84</v>
      </c>
      <c r="AY233" s="19" t="s">
        <v>185</v>
      </c>
      <c r="BE233" s="193">
        <f>IF(N233="základní",J233,0)</f>
        <v>0</v>
      </c>
      <c r="BF233" s="193">
        <f>IF(N233="snížená",J233,0)</f>
        <v>0</v>
      </c>
      <c r="BG233" s="193">
        <f>IF(N233="zákl. přenesená",J233,0)</f>
        <v>0</v>
      </c>
      <c r="BH233" s="193">
        <f>IF(N233="sníž. přenesená",J233,0)</f>
        <v>0</v>
      </c>
      <c r="BI233" s="193">
        <f>IF(N233="nulová",J233,0)</f>
        <v>0</v>
      </c>
      <c r="BJ233" s="19" t="s">
        <v>92</v>
      </c>
      <c r="BK233" s="193">
        <f>ROUND(I233*H233,2)</f>
        <v>0</v>
      </c>
      <c r="BL233" s="19" t="s">
        <v>3282</v>
      </c>
      <c r="BM233" s="192" t="s">
        <v>5753</v>
      </c>
    </row>
    <row r="234" s="2" customFormat="1">
      <c r="A234" s="38"/>
      <c r="B234" s="39"/>
      <c r="C234" s="38"/>
      <c r="D234" s="194" t="s">
        <v>193</v>
      </c>
      <c r="E234" s="38"/>
      <c r="F234" s="195" t="s">
        <v>4937</v>
      </c>
      <c r="G234" s="38"/>
      <c r="H234" s="38"/>
      <c r="I234" s="196"/>
      <c r="J234" s="38"/>
      <c r="K234" s="38"/>
      <c r="L234" s="39"/>
      <c r="M234" s="243"/>
      <c r="N234" s="244"/>
      <c r="O234" s="245"/>
      <c r="P234" s="245"/>
      <c r="Q234" s="245"/>
      <c r="R234" s="245"/>
      <c r="S234" s="245"/>
      <c r="T234" s="246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T234" s="19" t="s">
        <v>193</v>
      </c>
      <c r="AU234" s="19" t="s">
        <v>84</v>
      </c>
    </row>
    <row r="235" s="2" customFormat="1" ht="6.96" customHeight="1">
      <c r="A235" s="38"/>
      <c r="B235" s="60"/>
      <c r="C235" s="61"/>
      <c r="D235" s="61"/>
      <c r="E235" s="61"/>
      <c r="F235" s="61"/>
      <c r="G235" s="61"/>
      <c r="H235" s="61"/>
      <c r="I235" s="61"/>
      <c r="J235" s="61"/>
      <c r="K235" s="61"/>
      <c r="L235" s="39"/>
      <c r="M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</row>
  </sheetData>
  <autoFilter ref="C130:K234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17:H117"/>
    <mergeCell ref="E121:H121"/>
    <mergeCell ref="E119:H119"/>
    <mergeCell ref="E123:H12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127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84</v>
      </c>
    </row>
    <row r="4" s="1" customFormat="1" ht="24.96" customHeight="1">
      <c r="B4" s="22"/>
      <c r="D4" s="23" t="s">
        <v>130</v>
      </c>
      <c r="L4" s="22"/>
      <c r="M4" s="129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30" t="str">
        <f>'Rekapitulace stavby'!K6</f>
        <v>Bytový dům Líbeznice, Martinova 142</v>
      </c>
      <c r="F7" s="32"/>
      <c r="G7" s="32"/>
      <c r="H7" s="32"/>
      <c r="L7" s="22"/>
    </row>
    <row r="8">
      <c r="B8" s="22"/>
      <c r="D8" s="32" t="s">
        <v>131</v>
      </c>
      <c r="L8" s="22"/>
    </row>
    <row r="9" s="1" customFormat="1" ht="16.5" customHeight="1">
      <c r="B9" s="22"/>
      <c r="E9" s="130" t="s">
        <v>4341</v>
      </c>
      <c r="F9" s="1"/>
      <c r="G9" s="1"/>
      <c r="H9" s="1"/>
      <c r="L9" s="22"/>
    </row>
    <row r="10" s="1" customFormat="1" ht="12" customHeight="1">
      <c r="B10" s="22"/>
      <c r="D10" s="32" t="s">
        <v>3886</v>
      </c>
      <c r="L10" s="22"/>
    </row>
    <row r="11" s="2" customFormat="1" ht="16.5" customHeight="1">
      <c r="A11" s="38"/>
      <c r="B11" s="39"/>
      <c r="C11" s="38"/>
      <c r="D11" s="38"/>
      <c r="E11" s="135" t="s">
        <v>5524</v>
      </c>
      <c r="F11" s="38"/>
      <c r="G11" s="38"/>
      <c r="H11" s="38"/>
      <c r="I11" s="38"/>
      <c r="J11" s="38"/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39"/>
      <c r="C12" s="38"/>
      <c r="D12" s="32" t="s">
        <v>4948</v>
      </c>
      <c r="E12" s="38"/>
      <c r="F12" s="38"/>
      <c r="G12" s="38"/>
      <c r="H12" s="38"/>
      <c r="I12" s="38"/>
      <c r="J12" s="38"/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6.5" customHeight="1">
      <c r="A13" s="38"/>
      <c r="B13" s="39"/>
      <c r="C13" s="38"/>
      <c r="D13" s="38"/>
      <c r="E13" s="67" t="s">
        <v>5366</v>
      </c>
      <c r="F13" s="38"/>
      <c r="G13" s="38"/>
      <c r="H13" s="38"/>
      <c r="I13" s="38"/>
      <c r="J13" s="38"/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>
      <c r="A14" s="38"/>
      <c r="B14" s="39"/>
      <c r="C14" s="38"/>
      <c r="D14" s="38"/>
      <c r="E14" s="38"/>
      <c r="F14" s="38"/>
      <c r="G14" s="38"/>
      <c r="H14" s="38"/>
      <c r="I14" s="38"/>
      <c r="J14" s="38"/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2" customHeight="1">
      <c r="A15" s="38"/>
      <c r="B15" s="39"/>
      <c r="C15" s="38"/>
      <c r="D15" s="32" t="s">
        <v>18</v>
      </c>
      <c r="E15" s="38"/>
      <c r="F15" s="27" t="s">
        <v>1</v>
      </c>
      <c r="G15" s="38"/>
      <c r="H15" s="38"/>
      <c r="I15" s="32" t="s">
        <v>19</v>
      </c>
      <c r="J15" s="27" t="s">
        <v>1</v>
      </c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39"/>
      <c r="C16" s="38"/>
      <c r="D16" s="32" t="s">
        <v>20</v>
      </c>
      <c r="E16" s="38"/>
      <c r="F16" s="27" t="s">
        <v>4343</v>
      </c>
      <c r="G16" s="38"/>
      <c r="H16" s="38"/>
      <c r="I16" s="32" t="s">
        <v>22</v>
      </c>
      <c r="J16" s="69" t="str">
        <f>'Rekapitulace stavby'!AN8</f>
        <v>3. 11. 2025</v>
      </c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0.8" customHeight="1">
      <c r="A17" s="38"/>
      <c r="B17" s="39"/>
      <c r="C17" s="38"/>
      <c r="D17" s="38"/>
      <c r="E17" s="38"/>
      <c r="F17" s="38"/>
      <c r="G17" s="38"/>
      <c r="H17" s="38"/>
      <c r="I17" s="38"/>
      <c r="J17" s="38"/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2" customHeight="1">
      <c r="A18" s="38"/>
      <c r="B18" s="39"/>
      <c r="C18" s="38"/>
      <c r="D18" s="32" t="s">
        <v>24</v>
      </c>
      <c r="E18" s="38"/>
      <c r="F18" s="38"/>
      <c r="G18" s="38"/>
      <c r="H18" s="38"/>
      <c r="I18" s="32" t="s">
        <v>25</v>
      </c>
      <c r="J18" s="27" t="s">
        <v>1</v>
      </c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8" customHeight="1">
      <c r="A19" s="38"/>
      <c r="B19" s="39"/>
      <c r="C19" s="38"/>
      <c r="D19" s="38"/>
      <c r="E19" s="27" t="s">
        <v>26</v>
      </c>
      <c r="F19" s="38"/>
      <c r="G19" s="38"/>
      <c r="H19" s="38"/>
      <c r="I19" s="32" t="s">
        <v>27</v>
      </c>
      <c r="J19" s="27" t="s">
        <v>1</v>
      </c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6.96" customHeight="1">
      <c r="A20" s="38"/>
      <c r="B20" s="39"/>
      <c r="C20" s="38"/>
      <c r="D20" s="38"/>
      <c r="E20" s="38"/>
      <c r="F20" s="38"/>
      <c r="G20" s="38"/>
      <c r="H20" s="38"/>
      <c r="I20" s="38"/>
      <c r="J20" s="38"/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2" customHeight="1">
      <c r="A21" s="38"/>
      <c r="B21" s="39"/>
      <c r="C21" s="38"/>
      <c r="D21" s="32" t="s">
        <v>28</v>
      </c>
      <c r="E21" s="38"/>
      <c r="F21" s="38"/>
      <c r="G21" s="38"/>
      <c r="H21" s="38"/>
      <c r="I21" s="32" t="s">
        <v>25</v>
      </c>
      <c r="J21" s="33" t="str">
        <f>'Rekapitulace stavby'!AN13</f>
        <v>Vyplň údaj</v>
      </c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8" customHeight="1">
      <c r="A22" s="38"/>
      <c r="B22" s="39"/>
      <c r="C22" s="38"/>
      <c r="D22" s="38"/>
      <c r="E22" s="33" t="str">
        <f>'Rekapitulace stavby'!E14</f>
        <v>Vyplň údaj</v>
      </c>
      <c r="F22" s="27"/>
      <c r="G22" s="27"/>
      <c r="H22" s="27"/>
      <c r="I22" s="32" t="s">
        <v>27</v>
      </c>
      <c r="J22" s="33" t="str">
        <f>'Rekapitulace stavby'!AN14</f>
        <v>Vyplň údaj</v>
      </c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6.96" customHeight="1">
      <c r="A23" s="38"/>
      <c r="B23" s="39"/>
      <c r="C23" s="38"/>
      <c r="D23" s="38"/>
      <c r="E23" s="38"/>
      <c r="F23" s="38"/>
      <c r="G23" s="38"/>
      <c r="H23" s="38"/>
      <c r="I23" s="38"/>
      <c r="J23" s="38"/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2" customHeight="1">
      <c r="A24" s="38"/>
      <c r="B24" s="39"/>
      <c r="C24" s="38"/>
      <c r="D24" s="32" t="s">
        <v>30</v>
      </c>
      <c r="E24" s="38"/>
      <c r="F24" s="38"/>
      <c r="G24" s="38"/>
      <c r="H24" s="38"/>
      <c r="I24" s="32" t="s">
        <v>25</v>
      </c>
      <c r="J24" s="27" t="s">
        <v>1</v>
      </c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8" customHeight="1">
      <c r="A25" s="38"/>
      <c r="B25" s="39"/>
      <c r="C25" s="38"/>
      <c r="D25" s="38"/>
      <c r="E25" s="27" t="s">
        <v>26</v>
      </c>
      <c r="F25" s="38"/>
      <c r="G25" s="38"/>
      <c r="H25" s="38"/>
      <c r="I25" s="32" t="s">
        <v>27</v>
      </c>
      <c r="J25" s="27" t="s">
        <v>1</v>
      </c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6.96" customHeight="1">
      <c r="A26" s="38"/>
      <c r="B26" s="39"/>
      <c r="C26" s="38"/>
      <c r="D26" s="38"/>
      <c r="E26" s="38"/>
      <c r="F26" s="38"/>
      <c r="G26" s="38"/>
      <c r="H26" s="38"/>
      <c r="I26" s="38"/>
      <c r="J26" s="38"/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12" customHeight="1">
      <c r="A27" s="38"/>
      <c r="B27" s="39"/>
      <c r="C27" s="38"/>
      <c r="D27" s="32" t="s">
        <v>33</v>
      </c>
      <c r="E27" s="38"/>
      <c r="F27" s="38"/>
      <c r="G27" s="38"/>
      <c r="H27" s="38"/>
      <c r="I27" s="32" t="s">
        <v>25</v>
      </c>
      <c r="J27" s="27" t="s">
        <v>1</v>
      </c>
      <c r="K27" s="38"/>
      <c r="L27" s="55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8" customHeight="1">
      <c r="A28" s="38"/>
      <c r="B28" s="39"/>
      <c r="C28" s="38"/>
      <c r="D28" s="38"/>
      <c r="E28" s="27" t="s">
        <v>4344</v>
      </c>
      <c r="F28" s="38"/>
      <c r="G28" s="38"/>
      <c r="H28" s="38"/>
      <c r="I28" s="32" t="s">
        <v>27</v>
      </c>
      <c r="J28" s="27" t="s">
        <v>1</v>
      </c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39"/>
      <c r="C29" s="38"/>
      <c r="D29" s="38"/>
      <c r="E29" s="38"/>
      <c r="F29" s="38"/>
      <c r="G29" s="38"/>
      <c r="H29" s="38"/>
      <c r="I29" s="38"/>
      <c r="J29" s="38"/>
      <c r="K29" s="38"/>
      <c r="L29" s="55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12" customHeight="1">
      <c r="A30" s="38"/>
      <c r="B30" s="39"/>
      <c r="C30" s="38"/>
      <c r="D30" s="32" t="s">
        <v>35</v>
      </c>
      <c r="E30" s="38"/>
      <c r="F30" s="38"/>
      <c r="G30" s="38"/>
      <c r="H30" s="38"/>
      <c r="I30" s="38"/>
      <c r="J30" s="38"/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8" customFormat="1" ht="16.5" customHeight="1">
      <c r="A31" s="131"/>
      <c r="B31" s="132"/>
      <c r="C31" s="131"/>
      <c r="D31" s="131"/>
      <c r="E31" s="36" t="s">
        <v>1</v>
      </c>
      <c r="F31" s="36"/>
      <c r="G31" s="36"/>
      <c r="H31" s="36"/>
      <c r="I31" s="131"/>
      <c r="J31" s="131"/>
      <c r="K31" s="131"/>
      <c r="L31" s="133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</row>
    <row r="32" s="2" customFormat="1" ht="6.96" customHeight="1">
      <c r="A32" s="38"/>
      <c r="B32" s="39"/>
      <c r="C32" s="38"/>
      <c r="D32" s="38"/>
      <c r="E32" s="38"/>
      <c r="F32" s="38"/>
      <c r="G32" s="38"/>
      <c r="H32" s="38"/>
      <c r="I32" s="38"/>
      <c r="J32" s="38"/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39"/>
      <c r="C33" s="38"/>
      <c r="D33" s="90"/>
      <c r="E33" s="90"/>
      <c r="F33" s="90"/>
      <c r="G33" s="90"/>
      <c r="H33" s="90"/>
      <c r="I33" s="90"/>
      <c r="J33" s="90"/>
      <c r="K33" s="90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25.44" customHeight="1">
      <c r="A34" s="38"/>
      <c r="B34" s="39"/>
      <c r="C34" s="38"/>
      <c r="D34" s="134" t="s">
        <v>36</v>
      </c>
      <c r="E34" s="38"/>
      <c r="F34" s="38"/>
      <c r="G34" s="38"/>
      <c r="H34" s="38"/>
      <c r="I34" s="38"/>
      <c r="J34" s="96">
        <f>ROUND(J130, 2)</f>
        <v>0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6.96" customHeight="1">
      <c r="A35" s="38"/>
      <c r="B35" s="39"/>
      <c r="C35" s="38"/>
      <c r="D35" s="90"/>
      <c r="E35" s="90"/>
      <c r="F35" s="90"/>
      <c r="G35" s="90"/>
      <c r="H35" s="90"/>
      <c r="I35" s="90"/>
      <c r="J35" s="90"/>
      <c r="K35" s="90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39"/>
      <c r="C36" s="38"/>
      <c r="D36" s="38"/>
      <c r="E36" s="38"/>
      <c r="F36" s="43" t="s">
        <v>38</v>
      </c>
      <c r="G36" s="38"/>
      <c r="H36" s="38"/>
      <c r="I36" s="43" t="s">
        <v>37</v>
      </c>
      <c r="J36" s="43" t="s">
        <v>39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s="2" customFormat="1" ht="14.4" customHeight="1">
      <c r="A37" s="38"/>
      <c r="B37" s="39"/>
      <c r="C37" s="38"/>
      <c r="D37" s="135" t="s">
        <v>40</v>
      </c>
      <c r="E37" s="32" t="s">
        <v>41</v>
      </c>
      <c r="F37" s="136">
        <f>ROUND((SUM(BE130:BE200)),  2)</f>
        <v>0</v>
      </c>
      <c r="G37" s="38"/>
      <c r="H37" s="38"/>
      <c r="I37" s="137">
        <v>0.20999999999999999</v>
      </c>
      <c r="J37" s="136">
        <f>ROUND(((SUM(BE130:BE200))*I37),  2)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14.4" customHeight="1">
      <c r="A38" s="38"/>
      <c r="B38" s="39"/>
      <c r="C38" s="38"/>
      <c r="D38" s="38"/>
      <c r="E38" s="32" t="s">
        <v>42</v>
      </c>
      <c r="F38" s="136">
        <f>ROUND((SUM(BF130:BF200)),  2)</f>
        <v>0</v>
      </c>
      <c r="G38" s="38"/>
      <c r="H38" s="38"/>
      <c r="I38" s="137">
        <v>0.12</v>
      </c>
      <c r="J38" s="136">
        <f>ROUND(((SUM(BF130:BF200))*I38),  2)</f>
        <v>0</v>
      </c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39"/>
      <c r="C39" s="38"/>
      <c r="D39" s="38"/>
      <c r="E39" s="32" t="s">
        <v>43</v>
      </c>
      <c r="F39" s="136">
        <f>ROUND((SUM(BG130:BG200)),  2)</f>
        <v>0</v>
      </c>
      <c r="G39" s="38"/>
      <c r="H39" s="38"/>
      <c r="I39" s="137">
        <v>0.20999999999999999</v>
      </c>
      <c r="J39" s="136">
        <f>0</f>
        <v>0</v>
      </c>
      <c r="K39" s="38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14.4" customHeight="1">
      <c r="A40" s="38"/>
      <c r="B40" s="39"/>
      <c r="C40" s="38"/>
      <c r="D40" s="38"/>
      <c r="E40" s="32" t="s">
        <v>44</v>
      </c>
      <c r="F40" s="136">
        <f>ROUND((SUM(BH130:BH200)),  2)</f>
        <v>0</v>
      </c>
      <c r="G40" s="38"/>
      <c r="H40" s="38"/>
      <c r="I40" s="137">
        <v>0.12</v>
      </c>
      <c r="J40" s="136">
        <f>0</f>
        <v>0</v>
      </c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2" customFormat="1" ht="14.4" customHeight="1">
      <c r="A41" s="38"/>
      <c r="B41" s="39"/>
      <c r="C41" s="38"/>
      <c r="D41" s="38"/>
      <c r="E41" s="32" t="s">
        <v>45</v>
      </c>
      <c r="F41" s="136">
        <f>ROUND((SUM(BI130:BI200)),  2)</f>
        <v>0</v>
      </c>
      <c r="G41" s="38"/>
      <c r="H41" s="38"/>
      <c r="I41" s="137">
        <v>0</v>
      </c>
      <c r="J41" s="136">
        <f>0</f>
        <v>0</v>
      </c>
      <c r="K41" s="38"/>
      <c r="L41" s="55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6.96" customHeight="1">
      <c r="A42" s="38"/>
      <c r="B42" s="39"/>
      <c r="C42" s="38"/>
      <c r="D42" s="38"/>
      <c r="E42" s="38"/>
      <c r="F42" s="38"/>
      <c r="G42" s="38"/>
      <c r="H42" s="38"/>
      <c r="I42" s="38"/>
      <c r="J42" s="38"/>
      <c r="K42" s="38"/>
      <c r="L42" s="55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2" customFormat="1" ht="25.44" customHeight="1">
      <c r="A43" s="38"/>
      <c r="B43" s="39"/>
      <c r="C43" s="138"/>
      <c r="D43" s="139" t="s">
        <v>46</v>
      </c>
      <c r="E43" s="81"/>
      <c r="F43" s="81"/>
      <c r="G43" s="140" t="s">
        <v>47</v>
      </c>
      <c r="H43" s="141" t="s">
        <v>48</v>
      </c>
      <c r="I43" s="81"/>
      <c r="J43" s="142">
        <f>SUM(J34:J41)</f>
        <v>0</v>
      </c>
      <c r="K43" s="143"/>
      <c r="L43" s="55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</row>
    <row r="44" s="2" customFormat="1" ht="14.4" customHeight="1">
      <c r="A44" s="38"/>
      <c r="B44" s="39"/>
      <c r="C44" s="38"/>
      <c r="D44" s="38"/>
      <c r="E44" s="38"/>
      <c r="F44" s="38"/>
      <c r="G44" s="38"/>
      <c r="H44" s="38"/>
      <c r="I44" s="38"/>
      <c r="J44" s="38"/>
      <c r="K44" s="38"/>
      <c r="L44" s="55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49</v>
      </c>
      <c r="E50" s="57"/>
      <c r="F50" s="57"/>
      <c r="G50" s="56" t="s">
        <v>50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51</v>
      </c>
      <c r="E61" s="41"/>
      <c r="F61" s="144" t="s">
        <v>52</v>
      </c>
      <c r="G61" s="58" t="s">
        <v>51</v>
      </c>
      <c r="H61" s="41"/>
      <c r="I61" s="41"/>
      <c r="J61" s="145" t="s">
        <v>52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53</v>
      </c>
      <c r="E65" s="59"/>
      <c r="F65" s="59"/>
      <c r="G65" s="56" t="s">
        <v>54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51</v>
      </c>
      <c r="E76" s="41"/>
      <c r="F76" s="144" t="s">
        <v>52</v>
      </c>
      <c r="G76" s="58" t="s">
        <v>51</v>
      </c>
      <c r="H76" s="41"/>
      <c r="I76" s="41"/>
      <c r="J76" s="145" t="s">
        <v>52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133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30" t="str">
        <f>E7</f>
        <v>Bytový dům Líbeznice, Martinova 142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2"/>
      <c r="C86" s="32" t="s">
        <v>131</v>
      </c>
      <c r="L86" s="22"/>
    </row>
    <row r="87" s="1" customFormat="1" ht="16.5" customHeight="1">
      <c r="B87" s="22"/>
      <c r="E87" s="130" t="s">
        <v>4341</v>
      </c>
      <c r="F87" s="1"/>
      <c r="G87" s="1"/>
      <c r="H87" s="1"/>
      <c r="L87" s="22"/>
    </row>
    <row r="88" s="1" customFormat="1" ht="12" customHeight="1">
      <c r="B88" s="22"/>
      <c r="C88" s="32" t="s">
        <v>3886</v>
      </c>
      <c r="L88" s="22"/>
    </row>
    <row r="89" s="2" customFormat="1" ht="16.5" customHeight="1">
      <c r="A89" s="38"/>
      <c r="B89" s="39"/>
      <c r="C89" s="38"/>
      <c r="D89" s="38"/>
      <c r="E89" s="135" t="s">
        <v>5524</v>
      </c>
      <c r="F89" s="38"/>
      <c r="G89" s="38"/>
      <c r="H89" s="38"/>
      <c r="I89" s="38"/>
      <c r="J89" s="38"/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12" customHeight="1">
      <c r="A90" s="38"/>
      <c r="B90" s="39"/>
      <c r="C90" s="32" t="s">
        <v>4948</v>
      </c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6.5" customHeight="1">
      <c r="A91" s="38"/>
      <c r="B91" s="39"/>
      <c r="C91" s="38"/>
      <c r="D91" s="38"/>
      <c r="E91" s="67" t="str">
        <f>E13</f>
        <v>c - Byty</v>
      </c>
      <c r="F91" s="38"/>
      <c r="G91" s="38"/>
      <c r="H91" s="38"/>
      <c r="I91" s="38"/>
      <c r="J91" s="38"/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38"/>
      <c r="D92" s="38"/>
      <c r="E92" s="38"/>
      <c r="F92" s="38"/>
      <c r="G92" s="38"/>
      <c r="H92" s="38"/>
      <c r="I92" s="38"/>
      <c r="J92" s="38"/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2" customHeight="1">
      <c r="A93" s="38"/>
      <c r="B93" s="39"/>
      <c r="C93" s="32" t="s">
        <v>20</v>
      </c>
      <c r="D93" s="38"/>
      <c r="E93" s="38"/>
      <c r="F93" s="27" t="str">
        <f>F16</f>
        <v>Líbeznice</v>
      </c>
      <c r="G93" s="38"/>
      <c r="H93" s="38"/>
      <c r="I93" s="32" t="s">
        <v>22</v>
      </c>
      <c r="J93" s="69" t="str">
        <f>IF(J16="","",J16)</f>
        <v>3. 11. 2025</v>
      </c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6.96" customHeight="1">
      <c r="A94" s="38"/>
      <c r="B94" s="39"/>
      <c r="C94" s="38"/>
      <c r="D94" s="38"/>
      <c r="E94" s="38"/>
      <c r="F94" s="38"/>
      <c r="G94" s="38"/>
      <c r="H94" s="38"/>
      <c r="I94" s="38"/>
      <c r="J94" s="38"/>
      <c r="K94" s="38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5.15" customHeight="1">
      <c r="A95" s="38"/>
      <c r="B95" s="39"/>
      <c r="C95" s="32" t="s">
        <v>24</v>
      </c>
      <c r="D95" s="38"/>
      <c r="E95" s="38"/>
      <c r="F95" s="27" t="str">
        <f>E19</f>
        <v xml:space="preserve"> </v>
      </c>
      <c r="G95" s="38"/>
      <c r="H95" s="38"/>
      <c r="I95" s="32" t="s">
        <v>30</v>
      </c>
      <c r="J95" s="36" t="str">
        <f>E25</f>
        <v xml:space="preserve"> </v>
      </c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15.15" customHeight="1">
      <c r="A96" s="38"/>
      <c r="B96" s="39"/>
      <c r="C96" s="32" t="s">
        <v>28</v>
      </c>
      <c r="D96" s="38"/>
      <c r="E96" s="38"/>
      <c r="F96" s="27" t="str">
        <f>IF(E22="","",E22)</f>
        <v>Vyplň údaj</v>
      </c>
      <c r="G96" s="38"/>
      <c r="H96" s="38"/>
      <c r="I96" s="32" t="s">
        <v>33</v>
      </c>
      <c r="J96" s="36" t="str">
        <f>E28</f>
        <v>Krajovský</v>
      </c>
      <c r="K96" s="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38"/>
      <c r="D97" s="38"/>
      <c r="E97" s="38"/>
      <c r="F97" s="38"/>
      <c r="G97" s="38"/>
      <c r="H97" s="38"/>
      <c r="I97" s="38"/>
      <c r="J97" s="38"/>
      <c r="K97" s="38"/>
      <c r="L97" s="55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9.28" customHeight="1">
      <c r="A98" s="38"/>
      <c r="B98" s="39"/>
      <c r="C98" s="146" t="s">
        <v>134</v>
      </c>
      <c r="D98" s="138"/>
      <c r="E98" s="138"/>
      <c r="F98" s="138"/>
      <c r="G98" s="138"/>
      <c r="H98" s="138"/>
      <c r="I98" s="138"/>
      <c r="J98" s="147" t="s">
        <v>135</v>
      </c>
      <c r="K98" s="138"/>
      <c r="L98" s="55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</row>
    <row r="99" s="2" customFormat="1" ht="10.32" customHeight="1">
      <c r="A99" s="38"/>
      <c r="B99" s="39"/>
      <c r="C99" s="38"/>
      <c r="D99" s="38"/>
      <c r="E99" s="38"/>
      <c r="F99" s="38"/>
      <c r="G99" s="38"/>
      <c r="H99" s="38"/>
      <c r="I99" s="38"/>
      <c r="J99" s="38"/>
      <c r="K99" s="38"/>
      <c r="L99" s="55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</row>
    <row r="100" s="2" customFormat="1" ht="22.8" customHeight="1">
      <c r="A100" s="38"/>
      <c r="B100" s="39"/>
      <c r="C100" s="148" t="s">
        <v>136</v>
      </c>
      <c r="D100" s="38"/>
      <c r="E100" s="38"/>
      <c r="F100" s="38"/>
      <c r="G100" s="38"/>
      <c r="H100" s="38"/>
      <c r="I100" s="38"/>
      <c r="J100" s="96">
        <f>J130</f>
        <v>0</v>
      </c>
      <c r="K100" s="38"/>
      <c r="L100" s="55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U100" s="19" t="s">
        <v>137</v>
      </c>
    </row>
    <row r="101" s="9" customFormat="1" ht="24.96" customHeight="1">
      <c r="A101" s="9"/>
      <c r="B101" s="149"/>
      <c r="C101" s="9"/>
      <c r="D101" s="150" t="s">
        <v>149</v>
      </c>
      <c r="E101" s="151"/>
      <c r="F101" s="151"/>
      <c r="G101" s="151"/>
      <c r="H101" s="151"/>
      <c r="I101" s="151"/>
      <c r="J101" s="152">
        <f>J131</f>
        <v>0</v>
      </c>
      <c r="K101" s="9"/>
      <c r="L101" s="14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53"/>
      <c r="C102" s="10"/>
      <c r="D102" s="154" t="s">
        <v>4950</v>
      </c>
      <c r="E102" s="155"/>
      <c r="F102" s="155"/>
      <c r="G102" s="155"/>
      <c r="H102" s="155"/>
      <c r="I102" s="155"/>
      <c r="J102" s="156">
        <f>J132</f>
        <v>0</v>
      </c>
      <c r="K102" s="10"/>
      <c r="L102" s="153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53"/>
      <c r="C103" s="10"/>
      <c r="D103" s="154" t="s">
        <v>4951</v>
      </c>
      <c r="E103" s="155"/>
      <c r="F103" s="155"/>
      <c r="G103" s="155"/>
      <c r="H103" s="155"/>
      <c r="I103" s="155"/>
      <c r="J103" s="156">
        <f>J133</f>
        <v>0</v>
      </c>
      <c r="K103" s="10"/>
      <c r="L103" s="153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49"/>
      <c r="C104" s="9"/>
      <c r="D104" s="150" t="s">
        <v>4952</v>
      </c>
      <c r="E104" s="151"/>
      <c r="F104" s="151"/>
      <c r="G104" s="151"/>
      <c r="H104" s="151"/>
      <c r="I104" s="151"/>
      <c r="J104" s="152">
        <f>J172</f>
        <v>0</v>
      </c>
      <c r="K104" s="9"/>
      <c r="L104" s="14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53"/>
      <c r="C105" s="10"/>
      <c r="D105" s="154" t="s">
        <v>4954</v>
      </c>
      <c r="E105" s="155"/>
      <c r="F105" s="155"/>
      <c r="G105" s="155"/>
      <c r="H105" s="155"/>
      <c r="I105" s="155"/>
      <c r="J105" s="156">
        <f>J173</f>
        <v>0</v>
      </c>
      <c r="K105" s="10"/>
      <c r="L105" s="153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9" customFormat="1" ht="24.96" customHeight="1">
      <c r="A106" s="9"/>
      <c r="B106" s="149"/>
      <c r="C106" s="9"/>
      <c r="D106" s="150" t="s">
        <v>169</v>
      </c>
      <c r="E106" s="151"/>
      <c r="F106" s="151"/>
      <c r="G106" s="151"/>
      <c r="H106" s="151"/>
      <c r="I106" s="151"/>
      <c r="J106" s="152">
        <f>J190</f>
        <v>0</v>
      </c>
      <c r="K106" s="9"/>
      <c r="L106" s="14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2" customFormat="1" ht="21.84" customHeight="1">
      <c r="A107" s="38"/>
      <c r="B107" s="39"/>
      <c r="C107" s="38"/>
      <c r="D107" s="38"/>
      <c r="E107" s="38"/>
      <c r="F107" s="38"/>
      <c r="G107" s="38"/>
      <c r="H107" s="38"/>
      <c r="I107" s="38"/>
      <c r="J107" s="38"/>
      <c r="K107" s="38"/>
      <c r="L107" s="55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6.96" customHeight="1">
      <c r="A108" s="38"/>
      <c r="B108" s="60"/>
      <c r="C108" s="61"/>
      <c r="D108" s="61"/>
      <c r="E108" s="61"/>
      <c r="F108" s="61"/>
      <c r="G108" s="61"/>
      <c r="H108" s="61"/>
      <c r="I108" s="61"/>
      <c r="J108" s="61"/>
      <c r="K108" s="61"/>
      <c r="L108" s="55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12" s="2" customFormat="1" ht="6.96" customHeight="1">
      <c r="A112" s="38"/>
      <c r="B112" s="62"/>
      <c r="C112" s="63"/>
      <c r="D112" s="63"/>
      <c r="E112" s="63"/>
      <c r="F112" s="63"/>
      <c r="G112" s="63"/>
      <c r="H112" s="63"/>
      <c r="I112" s="63"/>
      <c r="J112" s="63"/>
      <c r="K112" s="63"/>
      <c r="L112" s="55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24.96" customHeight="1">
      <c r="A113" s="38"/>
      <c r="B113" s="39"/>
      <c r="C113" s="23" t="s">
        <v>170</v>
      </c>
      <c r="D113" s="38"/>
      <c r="E113" s="38"/>
      <c r="F113" s="38"/>
      <c r="G113" s="38"/>
      <c r="H113" s="38"/>
      <c r="I113" s="38"/>
      <c r="J113" s="38"/>
      <c r="K113" s="38"/>
      <c r="L113" s="5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6.96" customHeight="1">
      <c r="A114" s="38"/>
      <c r="B114" s="39"/>
      <c r="C114" s="38"/>
      <c r="D114" s="38"/>
      <c r="E114" s="38"/>
      <c r="F114" s="38"/>
      <c r="G114" s="38"/>
      <c r="H114" s="38"/>
      <c r="I114" s="38"/>
      <c r="J114" s="38"/>
      <c r="K114" s="38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2" customHeight="1">
      <c r="A115" s="38"/>
      <c r="B115" s="39"/>
      <c r="C115" s="32" t="s">
        <v>16</v>
      </c>
      <c r="D115" s="38"/>
      <c r="E115" s="38"/>
      <c r="F115" s="38"/>
      <c r="G115" s="38"/>
      <c r="H115" s="38"/>
      <c r="I115" s="38"/>
      <c r="J115" s="38"/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6.5" customHeight="1">
      <c r="A116" s="38"/>
      <c r="B116" s="39"/>
      <c r="C116" s="38"/>
      <c r="D116" s="38"/>
      <c r="E116" s="130" t="str">
        <f>E7</f>
        <v>Bytový dům Líbeznice, Martinova 142</v>
      </c>
      <c r="F116" s="32"/>
      <c r="G116" s="32"/>
      <c r="H116" s="32"/>
      <c r="I116" s="38"/>
      <c r="J116" s="38"/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1" customFormat="1" ht="12" customHeight="1">
      <c r="B117" s="22"/>
      <c r="C117" s="32" t="s">
        <v>131</v>
      </c>
      <c r="L117" s="22"/>
    </row>
    <row r="118" s="1" customFormat="1" ht="16.5" customHeight="1">
      <c r="B118" s="22"/>
      <c r="E118" s="130" t="s">
        <v>4341</v>
      </c>
      <c r="F118" s="1"/>
      <c r="G118" s="1"/>
      <c r="H118" s="1"/>
      <c r="L118" s="22"/>
    </row>
    <row r="119" s="1" customFormat="1" ht="12" customHeight="1">
      <c r="B119" s="22"/>
      <c r="C119" s="32" t="s">
        <v>3886</v>
      </c>
      <c r="L119" s="22"/>
    </row>
    <row r="120" s="2" customFormat="1" ht="16.5" customHeight="1">
      <c r="A120" s="38"/>
      <c r="B120" s="39"/>
      <c r="C120" s="38"/>
      <c r="D120" s="38"/>
      <c r="E120" s="135" t="s">
        <v>5524</v>
      </c>
      <c r="F120" s="38"/>
      <c r="G120" s="38"/>
      <c r="H120" s="38"/>
      <c r="I120" s="38"/>
      <c r="J120" s="38"/>
      <c r="K120" s="38"/>
      <c r="L120" s="55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2" customHeight="1">
      <c r="A121" s="38"/>
      <c r="B121" s="39"/>
      <c r="C121" s="32" t="s">
        <v>4948</v>
      </c>
      <c r="D121" s="38"/>
      <c r="E121" s="38"/>
      <c r="F121" s="38"/>
      <c r="G121" s="38"/>
      <c r="H121" s="38"/>
      <c r="I121" s="38"/>
      <c r="J121" s="38"/>
      <c r="K121" s="38"/>
      <c r="L121" s="55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6.5" customHeight="1">
      <c r="A122" s="38"/>
      <c r="B122" s="39"/>
      <c r="C122" s="38"/>
      <c r="D122" s="38"/>
      <c r="E122" s="67" t="str">
        <f>E13</f>
        <v>c - Byty</v>
      </c>
      <c r="F122" s="38"/>
      <c r="G122" s="38"/>
      <c r="H122" s="38"/>
      <c r="I122" s="38"/>
      <c r="J122" s="38"/>
      <c r="K122" s="38"/>
      <c r="L122" s="55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6.96" customHeight="1">
      <c r="A123" s="38"/>
      <c r="B123" s="39"/>
      <c r="C123" s="38"/>
      <c r="D123" s="38"/>
      <c r="E123" s="38"/>
      <c r="F123" s="38"/>
      <c r="G123" s="38"/>
      <c r="H123" s="38"/>
      <c r="I123" s="38"/>
      <c r="J123" s="38"/>
      <c r="K123" s="38"/>
      <c r="L123" s="55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2" customHeight="1">
      <c r="A124" s="38"/>
      <c r="B124" s="39"/>
      <c r="C124" s="32" t="s">
        <v>20</v>
      </c>
      <c r="D124" s="38"/>
      <c r="E124" s="38"/>
      <c r="F124" s="27" t="str">
        <f>F16</f>
        <v>Líbeznice</v>
      </c>
      <c r="G124" s="38"/>
      <c r="H124" s="38"/>
      <c r="I124" s="32" t="s">
        <v>22</v>
      </c>
      <c r="J124" s="69" t="str">
        <f>IF(J16="","",J16)</f>
        <v>3. 11. 2025</v>
      </c>
      <c r="K124" s="38"/>
      <c r="L124" s="55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6.96" customHeight="1">
      <c r="A125" s="38"/>
      <c r="B125" s="39"/>
      <c r="C125" s="38"/>
      <c r="D125" s="38"/>
      <c r="E125" s="38"/>
      <c r="F125" s="38"/>
      <c r="G125" s="38"/>
      <c r="H125" s="38"/>
      <c r="I125" s="38"/>
      <c r="J125" s="38"/>
      <c r="K125" s="38"/>
      <c r="L125" s="55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15.15" customHeight="1">
      <c r="A126" s="38"/>
      <c r="B126" s="39"/>
      <c r="C126" s="32" t="s">
        <v>24</v>
      </c>
      <c r="D126" s="38"/>
      <c r="E126" s="38"/>
      <c r="F126" s="27" t="str">
        <f>E19</f>
        <v xml:space="preserve"> </v>
      </c>
      <c r="G126" s="38"/>
      <c r="H126" s="38"/>
      <c r="I126" s="32" t="s">
        <v>30</v>
      </c>
      <c r="J126" s="36" t="str">
        <f>E25</f>
        <v xml:space="preserve"> </v>
      </c>
      <c r="K126" s="38"/>
      <c r="L126" s="55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15.15" customHeight="1">
      <c r="A127" s="38"/>
      <c r="B127" s="39"/>
      <c r="C127" s="32" t="s">
        <v>28</v>
      </c>
      <c r="D127" s="38"/>
      <c r="E127" s="38"/>
      <c r="F127" s="27" t="str">
        <f>IF(E22="","",E22)</f>
        <v>Vyplň údaj</v>
      </c>
      <c r="G127" s="38"/>
      <c r="H127" s="38"/>
      <c r="I127" s="32" t="s">
        <v>33</v>
      </c>
      <c r="J127" s="36" t="str">
        <f>E28</f>
        <v>Krajovský</v>
      </c>
      <c r="K127" s="38"/>
      <c r="L127" s="55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2" customFormat="1" ht="10.32" customHeight="1">
      <c r="A128" s="38"/>
      <c r="B128" s="39"/>
      <c r="C128" s="38"/>
      <c r="D128" s="38"/>
      <c r="E128" s="38"/>
      <c r="F128" s="38"/>
      <c r="G128" s="38"/>
      <c r="H128" s="38"/>
      <c r="I128" s="38"/>
      <c r="J128" s="38"/>
      <c r="K128" s="38"/>
      <c r="L128" s="55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11" customFormat="1" ht="29.28" customHeight="1">
      <c r="A129" s="157"/>
      <c r="B129" s="158"/>
      <c r="C129" s="159" t="s">
        <v>171</v>
      </c>
      <c r="D129" s="160" t="s">
        <v>61</v>
      </c>
      <c r="E129" s="160" t="s">
        <v>57</v>
      </c>
      <c r="F129" s="160" t="s">
        <v>58</v>
      </c>
      <c r="G129" s="160" t="s">
        <v>172</v>
      </c>
      <c r="H129" s="160" t="s">
        <v>173</v>
      </c>
      <c r="I129" s="160" t="s">
        <v>174</v>
      </c>
      <c r="J129" s="160" t="s">
        <v>135</v>
      </c>
      <c r="K129" s="161" t="s">
        <v>175</v>
      </c>
      <c r="L129" s="162"/>
      <c r="M129" s="86" t="s">
        <v>1</v>
      </c>
      <c r="N129" s="87" t="s">
        <v>40</v>
      </c>
      <c r="O129" s="87" t="s">
        <v>176</v>
      </c>
      <c r="P129" s="87" t="s">
        <v>177</v>
      </c>
      <c r="Q129" s="87" t="s">
        <v>178</v>
      </c>
      <c r="R129" s="87" t="s">
        <v>179</v>
      </c>
      <c r="S129" s="87" t="s">
        <v>180</v>
      </c>
      <c r="T129" s="88" t="s">
        <v>181</v>
      </c>
      <c r="U129" s="157"/>
      <c r="V129" s="157"/>
      <c r="W129" s="157"/>
      <c r="X129" s="157"/>
      <c r="Y129" s="157"/>
      <c r="Z129" s="157"/>
      <c r="AA129" s="157"/>
      <c r="AB129" s="157"/>
      <c r="AC129" s="157"/>
      <c r="AD129" s="157"/>
      <c r="AE129" s="157"/>
    </row>
    <row r="130" s="2" customFormat="1" ht="22.8" customHeight="1">
      <c r="A130" s="38"/>
      <c r="B130" s="39"/>
      <c r="C130" s="93" t="s">
        <v>182</v>
      </c>
      <c r="D130" s="38"/>
      <c r="E130" s="38"/>
      <c r="F130" s="38"/>
      <c r="G130" s="38"/>
      <c r="H130" s="38"/>
      <c r="I130" s="38"/>
      <c r="J130" s="163">
        <f>BK130</f>
        <v>0</v>
      </c>
      <c r="K130" s="38"/>
      <c r="L130" s="39"/>
      <c r="M130" s="89"/>
      <c r="N130" s="73"/>
      <c r="O130" s="90"/>
      <c r="P130" s="164">
        <f>P131+P172+P190</f>
        <v>0</v>
      </c>
      <c r="Q130" s="90"/>
      <c r="R130" s="164">
        <f>R131+R172+R190</f>
        <v>0.19039</v>
      </c>
      <c r="S130" s="90"/>
      <c r="T130" s="165">
        <f>T131+T172+T190</f>
        <v>0.17480000000000001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T130" s="19" t="s">
        <v>75</v>
      </c>
      <c r="AU130" s="19" t="s">
        <v>137</v>
      </c>
      <c r="BK130" s="166">
        <f>BK131+BK172+BK190</f>
        <v>0</v>
      </c>
    </row>
    <row r="131" s="12" customFormat="1" ht="25.92" customHeight="1">
      <c r="A131" s="12"/>
      <c r="B131" s="167"/>
      <c r="C131" s="12"/>
      <c r="D131" s="168" t="s">
        <v>75</v>
      </c>
      <c r="E131" s="169" t="s">
        <v>1787</v>
      </c>
      <c r="F131" s="169" t="s">
        <v>1788</v>
      </c>
      <c r="G131" s="12"/>
      <c r="H131" s="12"/>
      <c r="I131" s="170"/>
      <c r="J131" s="171">
        <f>BK131</f>
        <v>0</v>
      </c>
      <c r="K131" s="12"/>
      <c r="L131" s="167"/>
      <c r="M131" s="172"/>
      <c r="N131" s="173"/>
      <c r="O131" s="173"/>
      <c r="P131" s="174">
        <f>P132+P133</f>
        <v>0</v>
      </c>
      <c r="Q131" s="173"/>
      <c r="R131" s="174">
        <f>R132+R133</f>
        <v>0.18439</v>
      </c>
      <c r="S131" s="173"/>
      <c r="T131" s="175">
        <f>T132+T133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168" t="s">
        <v>92</v>
      </c>
      <c r="AT131" s="176" t="s">
        <v>75</v>
      </c>
      <c r="AU131" s="176" t="s">
        <v>76</v>
      </c>
      <c r="AY131" s="168" t="s">
        <v>185</v>
      </c>
      <c r="BK131" s="177">
        <f>BK132+BK133</f>
        <v>0</v>
      </c>
    </row>
    <row r="132" s="12" customFormat="1" ht="22.8" customHeight="1">
      <c r="A132" s="12"/>
      <c r="B132" s="167"/>
      <c r="C132" s="12"/>
      <c r="D132" s="168" t="s">
        <v>75</v>
      </c>
      <c r="E132" s="178" t="s">
        <v>4955</v>
      </c>
      <c r="F132" s="178" t="s">
        <v>4956</v>
      </c>
      <c r="G132" s="12"/>
      <c r="H132" s="12"/>
      <c r="I132" s="170"/>
      <c r="J132" s="179">
        <f>BK132</f>
        <v>0</v>
      </c>
      <c r="K132" s="12"/>
      <c r="L132" s="167"/>
      <c r="M132" s="172"/>
      <c r="N132" s="173"/>
      <c r="O132" s="173"/>
      <c r="P132" s="174">
        <v>0</v>
      </c>
      <c r="Q132" s="173"/>
      <c r="R132" s="174">
        <v>0</v>
      </c>
      <c r="S132" s="173"/>
      <c r="T132" s="175"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168" t="s">
        <v>92</v>
      </c>
      <c r="AT132" s="176" t="s">
        <v>75</v>
      </c>
      <c r="AU132" s="176" t="s">
        <v>84</v>
      </c>
      <c r="AY132" s="168" t="s">
        <v>185</v>
      </c>
      <c r="BK132" s="177">
        <v>0</v>
      </c>
    </row>
    <row r="133" s="12" customFormat="1" ht="22.8" customHeight="1">
      <c r="A133" s="12"/>
      <c r="B133" s="167"/>
      <c r="C133" s="12"/>
      <c r="D133" s="168" t="s">
        <v>75</v>
      </c>
      <c r="E133" s="178" t="s">
        <v>5123</v>
      </c>
      <c r="F133" s="178" t="s">
        <v>5124</v>
      </c>
      <c r="G133" s="12"/>
      <c r="H133" s="12"/>
      <c r="I133" s="170"/>
      <c r="J133" s="179">
        <f>BK133</f>
        <v>0</v>
      </c>
      <c r="K133" s="12"/>
      <c r="L133" s="167"/>
      <c r="M133" s="172"/>
      <c r="N133" s="173"/>
      <c r="O133" s="173"/>
      <c r="P133" s="174">
        <f>SUM(P134:P171)</f>
        <v>0</v>
      </c>
      <c r="Q133" s="173"/>
      <c r="R133" s="174">
        <f>SUM(R134:R171)</f>
        <v>0.18439</v>
      </c>
      <c r="S133" s="173"/>
      <c r="T133" s="175">
        <f>SUM(T134:T171)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168" t="s">
        <v>92</v>
      </c>
      <c r="AT133" s="176" t="s">
        <v>75</v>
      </c>
      <c r="AU133" s="176" t="s">
        <v>84</v>
      </c>
      <c r="AY133" s="168" t="s">
        <v>185</v>
      </c>
      <c r="BK133" s="177">
        <f>SUM(BK134:BK171)</f>
        <v>0</v>
      </c>
    </row>
    <row r="134" s="2" customFormat="1" ht="24.15" customHeight="1">
      <c r="A134" s="38"/>
      <c r="B134" s="180"/>
      <c r="C134" s="181" t="s">
        <v>84</v>
      </c>
      <c r="D134" s="181" t="s">
        <v>187</v>
      </c>
      <c r="E134" s="182" t="s">
        <v>5535</v>
      </c>
      <c r="F134" s="183" t="s">
        <v>5536</v>
      </c>
      <c r="G134" s="184" t="s">
        <v>584</v>
      </c>
      <c r="H134" s="185">
        <v>980</v>
      </c>
      <c r="I134" s="186"/>
      <c r="J134" s="187">
        <f>ROUND(I134*H134,2)</f>
        <v>0</v>
      </c>
      <c r="K134" s="183" t="s">
        <v>1</v>
      </c>
      <c r="L134" s="39"/>
      <c r="M134" s="188" t="s">
        <v>1</v>
      </c>
      <c r="N134" s="189" t="s">
        <v>42</v>
      </c>
      <c r="O134" s="77"/>
      <c r="P134" s="190">
        <f>O134*H134</f>
        <v>0</v>
      </c>
      <c r="Q134" s="190">
        <v>0</v>
      </c>
      <c r="R134" s="190">
        <f>Q134*H134</f>
        <v>0</v>
      </c>
      <c r="S134" s="190">
        <v>0</v>
      </c>
      <c r="T134" s="191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192" t="s">
        <v>301</v>
      </c>
      <c r="AT134" s="192" t="s">
        <v>187</v>
      </c>
      <c r="AU134" s="192" t="s">
        <v>92</v>
      </c>
      <c r="AY134" s="19" t="s">
        <v>185</v>
      </c>
      <c r="BE134" s="193">
        <f>IF(N134="základní",J134,0)</f>
        <v>0</v>
      </c>
      <c r="BF134" s="193">
        <f>IF(N134="snížená",J134,0)</f>
        <v>0</v>
      </c>
      <c r="BG134" s="193">
        <f>IF(N134="zákl. přenesená",J134,0)</f>
        <v>0</v>
      </c>
      <c r="BH134" s="193">
        <f>IF(N134="sníž. přenesená",J134,0)</f>
        <v>0</v>
      </c>
      <c r="BI134" s="193">
        <f>IF(N134="nulová",J134,0)</f>
        <v>0</v>
      </c>
      <c r="BJ134" s="19" t="s">
        <v>92</v>
      </c>
      <c r="BK134" s="193">
        <f>ROUND(I134*H134,2)</f>
        <v>0</v>
      </c>
      <c r="BL134" s="19" t="s">
        <v>301</v>
      </c>
      <c r="BM134" s="192" t="s">
        <v>5754</v>
      </c>
    </row>
    <row r="135" s="2" customFormat="1">
      <c r="A135" s="38"/>
      <c r="B135" s="39"/>
      <c r="C135" s="38"/>
      <c r="D135" s="194" t="s">
        <v>193</v>
      </c>
      <c r="E135" s="38"/>
      <c r="F135" s="195" t="s">
        <v>5536</v>
      </c>
      <c r="G135" s="38"/>
      <c r="H135" s="38"/>
      <c r="I135" s="196"/>
      <c r="J135" s="38"/>
      <c r="K135" s="38"/>
      <c r="L135" s="39"/>
      <c r="M135" s="197"/>
      <c r="N135" s="198"/>
      <c r="O135" s="77"/>
      <c r="P135" s="77"/>
      <c r="Q135" s="77"/>
      <c r="R135" s="77"/>
      <c r="S135" s="77"/>
      <c r="T135" s="7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9" t="s">
        <v>193</v>
      </c>
      <c r="AU135" s="19" t="s">
        <v>92</v>
      </c>
    </row>
    <row r="136" s="13" customFormat="1">
      <c r="A136" s="13"/>
      <c r="B136" s="199"/>
      <c r="C136" s="13"/>
      <c r="D136" s="194" t="s">
        <v>194</v>
      </c>
      <c r="E136" s="200" t="s">
        <v>1</v>
      </c>
      <c r="F136" s="201" t="s">
        <v>5755</v>
      </c>
      <c r="G136" s="13"/>
      <c r="H136" s="202">
        <v>980</v>
      </c>
      <c r="I136" s="203"/>
      <c r="J136" s="13"/>
      <c r="K136" s="13"/>
      <c r="L136" s="199"/>
      <c r="M136" s="204"/>
      <c r="N136" s="205"/>
      <c r="O136" s="205"/>
      <c r="P136" s="205"/>
      <c r="Q136" s="205"/>
      <c r="R136" s="205"/>
      <c r="S136" s="205"/>
      <c r="T136" s="206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00" t="s">
        <v>194</v>
      </c>
      <c r="AU136" s="200" t="s">
        <v>92</v>
      </c>
      <c r="AV136" s="13" t="s">
        <v>92</v>
      </c>
      <c r="AW136" s="13" t="s">
        <v>32</v>
      </c>
      <c r="AX136" s="13" t="s">
        <v>76</v>
      </c>
      <c r="AY136" s="200" t="s">
        <v>185</v>
      </c>
    </row>
    <row r="137" s="15" customFormat="1">
      <c r="A137" s="15"/>
      <c r="B137" s="226"/>
      <c r="C137" s="15"/>
      <c r="D137" s="194" t="s">
        <v>194</v>
      </c>
      <c r="E137" s="227" t="s">
        <v>1</v>
      </c>
      <c r="F137" s="228" t="s">
        <v>276</v>
      </c>
      <c r="G137" s="15"/>
      <c r="H137" s="229">
        <v>980</v>
      </c>
      <c r="I137" s="230"/>
      <c r="J137" s="15"/>
      <c r="K137" s="15"/>
      <c r="L137" s="226"/>
      <c r="M137" s="231"/>
      <c r="N137" s="232"/>
      <c r="O137" s="232"/>
      <c r="P137" s="232"/>
      <c r="Q137" s="232"/>
      <c r="R137" s="232"/>
      <c r="S137" s="232"/>
      <c r="T137" s="233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T137" s="227" t="s">
        <v>194</v>
      </c>
      <c r="AU137" s="227" t="s">
        <v>92</v>
      </c>
      <c r="AV137" s="15" t="s">
        <v>191</v>
      </c>
      <c r="AW137" s="15" t="s">
        <v>32</v>
      </c>
      <c r="AX137" s="15" t="s">
        <v>84</v>
      </c>
      <c r="AY137" s="227" t="s">
        <v>185</v>
      </c>
    </row>
    <row r="138" s="2" customFormat="1" ht="24.15" customHeight="1">
      <c r="A138" s="38"/>
      <c r="B138" s="180"/>
      <c r="C138" s="209" t="s">
        <v>92</v>
      </c>
      <c r="D138" s="209" t="s">
        <v>240</v>
      </c>
      <c r="E138" s="210" t="s">
        <v>5546</v>
      </c>
      <c r="F138" s="211" t="s">
        <v>5547</v>
      </c>
      <c r="G138" s="212" t="s">
        <v>584</v>
      </c>
      <c r="H138" s="213">
        <v>980</v>
      </c>
      <c r="I138" s="214"/>
      <c r="J138" s="215">
        <f>ROUND(I138*H138,2)</f>
        <v>0</v>
      </c>
      <c r="K138" s="211" t="s">
        <v>1</v>
      </c>
      <c r="L138" s="216"/>
      <c r="M138" s="217" t="s">
        <v>1</v>
      </c>
      <c r="N138" s="218" t="s">
        <v>42</v>
      </c>
      <c r="O138" s="77"/>
      <c r="P138" s="190">
        <f>O138*H138</f>
        <v>0</v>
      </c>
      <c r="Q138" s="190">
        <v>0.00010000000000000001</v>
      </c>
      <c r="R138" s="190">
        <f>Q138*H138</f>
        <v>0.098000000000000004</v>
      </c>
      <c r="S138" s="190">
        <v>0</v>
      </c>
      <c r="T138" s="191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192" t="s">
        <v>414</v>
      </c>
      <c r="AT138" s="192" t="s">
        <v>240</v>
      </c>
      <c r="AU138" s="192" t="s">
        <v>92</v>
      </c>
      <c r="AY138" s="19" t="s">
        <v>185</v>
      </c>
      <c r="BE138" s="193">
        <f>IF(N138="základní",J138,0)</f>
        <v>0</v>
      </c>
      <c r="BF138" s="193">
        <f>IF(N138="snížená",J138,0)</f>
        <v>0</v>
      </c>
      <c r="BG138" s="193">
        <f>IF(N138="zákl. přenesená",J138,0)</f>
        <v>0</v>
      </c>
      <c r="BH138" s="193">
        <f>IF(N138="sníž. přenesená",J138,0)</f>
        <v>0</v>
      </c>
      <c r="BI138" s="193">
        <f>IF(N138="nulová",J138,0)</f>
        <v>0</v>
      </c>
      <c r="BJ138" s="19" t="s">
        <v>92</v>
      </c>
      <c r="BK138" s="193">
        <f>ROUND(I138*H138,2)</f>
        <v>0</v>
      </c>
      <c r="BL138" s="19" t="s">
        <v>301</v>
      </c>
      <c r="BM138" s="192" t="s">
        <v>5756</v>
      </c>
    </row>
    <row r="139" s="2" customFormat="1">
      <c r="A139" s="38"/>
      <c r="B139" s="39"/>
      <c r="C139" s="38"/>
      <c r="D139" s="194" t="s">
        <v>193</v>
      </c>
      <c r="E139" s="38"/>
      <c r="F139" s="195" t="s">
        <v>5547</v>
      </c>
      <c r="G139" s="38"/>
      <c r="H139" s="38"/>
      <c r="I139" s="196"/>
      <c r="J139" s="38"/>
      <c r="K139" s="38"/>
      <c r="L139" s="39"/>
      <c r="M139" s="197"/>
      <c r="N139" s="198"/>
      <c r="O139" s="77"/>
      <c r="P139" s="77"/>
      <c r="Q139" s="77"/>
      <c r="R139" s="77"/>
      <c r="S139" s="77"/>
      <c r="T139" s="7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9" t="s">
        <v>193</v>
      </c>
      <c r="AU139" s="19" t="s">
        <v>92</v>
      </c>
    </row>
    <row r="140" s="2" customFormat="1" ht="24.15" customHeight="1">
      <c r="A140" s="38"/>
      <c r="B140" s="180"/>
      <c r="C140" s="181" t="s">
        <v>111</v>
      </c>
      <c r="D140" s="181" t="s">
        <v>187</v>
      </c>
      <c r="E140" s="182" t="s">
        <v>5666</v>
      </c>
      <c r="F140" s="183" t="s">
        <v>5667</v>
      </c>
      <c r="G140" s="184" t="s">
        <v>383</v>
      </c>
      <c r="H140" s="185">
        <v>79</v>
      </c>
      <c r="I140" s="186"/>
      <c r="J140" s="187">
        <f>ROUND(I140*H140,2)</f>
        <v>0</v>
      </c>
      <c r="K140" s="183" t="s">
        <v>1</v>
      </c>
      <c r="L140" s="39"/>
      <c r="M140" s="188" t="s">
        <v>1</v>
      </c>
      <c r="N140" s="189" t="s">
        <v>42</v>
      </c>
      <c r="O140" s="77"/>
      <c r="P140" s="190">
        <f>O140*H140</f>
        <v>0</v>
      </c>
      <c r="Q140" s="190">
        <v>0</v>
      </c>
      <c r="R140" s="190">
        <f>Q140*H140</f>
        <v>0</v>
      </c>
      <c r="S140" s="190">
        <v>0</v>
      </c>
      <c r="T140" s="191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192" t="s">
        <v>301</v>
      </c>
      <c r="AT140" s="192" t="s">
        <v>187</v>
      </c>
      <c r="AU140" s="192" t="s">
        <v>92</v>
      </c>
      <c r="AY140" s="19" t="s">
        <v>185</v>
      </c>
      <c r="BE140" s="193">
        <f>IF(N140="základní",J140,0)</f>
        <v>0</v>
      </c>
      <c r="BF140" s="193">
        <f>IF(N140="snížená",J140,0)</f>
        <v>0</v>
      </c>
      <c r="BG140" s="193">
        <f>IF(N140="zákl. přenesená",J140,0)</f>
        <v>0</v>
      </c>
      <c r="BH140" s="193">
        <f>IF(N140="sníž. přenesená",J140,0)</f>
        <v>0</v>
      </c>
      <c r="BI140" s="193">
        <f>IF(N140="nulová",J140,0)</f>
        <v>0</v>
      </c>
      <c r="BJ140" s="19" t="s">
        <v>92</v>
      </c>
      <c r="BK140" s="193">
        <f>ROUND(I140*H140,2)</f>
        <v>0</v>
      </c>
      <c r="BL140" s="19" t="s">
        <v>301</v>
      </c>
      <c r="BM140" s="192" t="s">
        <v>5757</v>
      </c>
    </row>
    <row r="141" s="2" customFormat="1">
      <c r="A141" s="38"/>
      <c r="B141" s="39"/>
      <c r="C141" s="38"/>
      <c r="D141" s="194" t="s">
        <v>193</v>
      </c>
      <c r="E141" s="38"/>
      <c r="F141" s="195" t="s">
        <v>5667</v>
      </c>
      <c r="G141" s="38"/>
      <c r="H141" s="38"/>
      <c r="I141" s="196"/>
      <c r="J141" s="38"/>
      <c r="K141" s="38"/>
      <c r="L141" s="39"/>
      <c r="M141" s="197"/>
      <c r="N141" s="198"/>
      <c r="O141" s="77"/>
      <c r="P141" s="77"/>
      <c r="Q141" s="77"/>
      <c r="R141" s="77"/>
      <c r="S141" s="77"/>
      <c r="T141" s="7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9" t="s">
        <v>193</v>
      </c>
      <c r="AU141" s="19" t="s">
        <v>92</v>
      </c>
    </row>
    <row r="142" s="2" customFormat="1" ht="24.15" customHeight="1">
      <c r="A142" s="38"/>
      <c r="B142" s="180"/>
      <c r="C142" s="209" t="s">
        <v>191</v>
      </c>
      <c r="D142" s="209" t="s">
        <v>240</v>
      </c>
      <c r="E142" s="210" t="s">
        <v>5669</v>
      </c>
      <c r="F142" s="211" t="s">
        <v>5670</v>
      </c>
      <c r="G142" s="212" t="s">
        <v>383</v>
      </c>
      <c r="H142" s="213">
        <v>79</v>
      </c>
      <c r="I142" s="214"/>
      <c r="J142" s="215">
        <f>ROUND(I142*H142,2)</f>
        <v>0</v>
      </c>
      <c r="K142" s="211" t="s">
        <v>1</v>
      </c>
      <c r="L142" s="216"/>
      <c r="M142" s="217" t="s">
        <v>1</v>
      </c>
      <c r="N142" s="218" t="s">
        <v>42</v>
      </c>
      <c r="O142" s="77"/>
      <c r="P142" s="190">
        <f>O142*H142</f>
        <v>0</v>
      </c>
      <c r="Q142" s="190">
        <v>9.0000000000000006E-05</v>
      </c>
      <c r="R142" s="190">
        <f>Q142*H142</f>
        <v>0.0071100000000000009</v>
      </c>
      <c r="S142" s="190">
        <v>0</v>
      </c>
      <c r="T142" s="191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192" t="s">
        <v>414</v>
      </c>
      <c r="AT142" s="192" t="s">
        <v>240</v>
      </c>
      <c r="AU142" s="192" t="s">
        <v>92</v>
      </c>
      <c r="AY142" s="19" t="s">
        <v>185</v>
      </c>
      <c r="BE142" s="193">
        <f>IF(N142="základní",J142,0)</f>
        <v>0</v>
      </c>
      <c r="BF142" s="193">
        <f>IF(N142="snížená",J142,0)</f>
        <v>0</v>
      </c>
      <c r="BG142" s="193">
        <f>IF(N142="zákl. přenesená",J142,0)</f>
        <v>0</v>
      </c>
      <c r="BH142" s="193">
        <f>IF(N142="sníž. přenesená",J142,0)</f>
        <v>0</v>
      </c>
      <c r="BI142" s="193">
        <f>IF(N142="nulová",J142,0)</f>
        <v>0</v>
      </c>
      <c r="BJ142" s="19" t="s">
        <v>92</v>
      </c>
      <c r="BK142" s="193">
        <f>ROUND(I142*H142,2)</f>
        <v>0</v>
      </c>
      <c r="BL142" s="19" t="s">
        <v>301</v>
      </c>
      <c r="BM142" s="192" t="s">
        <v>5758</v>
      </c>
    </row>
    <row r="143" s="2" customFormat="1">
      <c r="A143" s="38"/>
      <c r="B143" s="39"/>
      <c r="C143" s="38"/>
      <c r="D143" s="194" t="s">
        <v>193</v>
      </c>
      <c r="E143" s="38"/>
      <c r="F143" s="195" t="s">
        <v>5670</v>
      </c>
      <c r="G143" s="38"/>
      <c r="H143" s="38"/>
      <c r="I143" s="196"/>
      <c r="J143" s="38"/>
      <c r="K143" s="38"/>
      <c r="L143" s="39"/>
      <c r="M143" s="197"/>
      <c r="N143" s="198"/>
      <c r="O143" s="77"/>
      <c r="P143" s="77"/>
      <c r="Q143" s="77"/>
      <c r="R143" s="77"/>
      <c r="S143" s="77"/>
      <c r="T143" s="7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9" t="s">
        <v>193</v>
      </c>
      <c r="AU143" s="19" t="s">
        <v>92</v>
      </c>
    </row>
    <row r="144" s="2" customFormat="1" ht="21.75" customHeight="1">
      <c r="A144" s="38"/>
      <c r="B144" s="180"/>
      <c r="C144" s="181" t="s">
        <v>211</v>
      </c>
      <c r="D144" s="181" t="s">
        <v>187</v>
      </c>
      <c r="E144" s="182" t="s">
        <v>5565</v>
      </c>
      <c r="F144" s="183" t="s">
        <v>5566</v>
      </c>
      <c r="G144" s="184" t="s">
        <v>584</v>
      </c>
      <c r="H144" s="185">
        <v>470</v>
      </c>
      <c r="I144" s="186"/>
      <c r="J144" s="187">
        <f>ROUND(I144*H144,2)</f>
        <v>0</v>
      </c>
      <c r="K144" s="183" t="s">
        <v>1</v>
      </c>
      <c r="L144" s="39"/>
      <c r="M144" s="188" t="s">
        <v>1</v>
      </c>
      <c r="N144" s="189" t="s">
        <v>42</v>
      </c>
      <c r="O144" s="77"/>
      <c r="P144" s="190">
        <f>O144*H144</f>
        <v>0</v>
      </c>
      <c r="Q144" s="190">
        <v>0</v>
      </c>
      <c r="R144" s="190">
        <f>Q144*H144</f>
        <v>0</v>
      </c>
      <c r="S144" s="190">
        <v>0</v>
      </c>
      <c r="T144" s="191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192" t="s">
        <v>301</v>
      </c>
      <c r="AT144" s="192" t="s">
        <v>187</v>
      </c>
      <c r="AU144" s="192" t="s">
        <v>92</v>
      </c>
      <c r="AY144" s="19" t="s">
        <v>185</v>
      </c>
      <c r="BE144" s="193">
        <f>IF(N144="základní",J144,0)</f>
        <v>0</v>
      </c>
      <c r="BF144" s="193">
        <f>IF(N144="snížená",J144,0)</f>
        <v>0</v>
      </c>
      <c r="BG144" s="193">
        <f>IF(N144="zákl. přenesená",J144,0)</f>
        <v>0</v>
      </c>
      <c r="BH144" s="193">
        <f>IF(N144="sníž. přenesená",J144,0)</f>
        <v>0</v>
      </c>
      <c r="BI144" s="193">
        <f>IF(N144="nulová",J144,0)</f>
        <v>0</v>
      </c>
      <c r="BJ144" s="19" t="s">
        <v>92</v>
      </c>
      <c r="BK144" s="193">
        <f>ROUND(I144*H144,2)</f>
        <v>0</v>
      </c>
      <c r="BL144" s="19" t="s">
        <v>301</v>
      </c>
      <c r="BM144" s="192" t="s">
        <v>5759</v>
      </c>
    </row>
    <row r="145" s="2" customFormat="1">
      <c r="A145" s="38"/>
      <c r="B145" s="39"/>
      <c r="C145" s="38"/>
      <c r="D145" s="194" t="s">
        <v>193</v>
      </c>
      <c r="E145" s="38"/>
      <c r="F145" s="195" t="s">
        <v>5566</v>
      </c>
      <c r="G145" s="38"/>
      <c r="H145" s="38"/>
      <c r="I145" s="196"/>
      <c r="J145" s="38"/>
      <c r="K145" s="38"/>
      <c r="L145" s="39"/>
      <c r="M145" s="197"/>
      <c r="N145" s="198"/>
      <c r="O145" s="77"/>
      <c r="P145" s="77"/>
      <c r="Q145" s="77"/>
      <c r="R145" s="77"/>
      <c r="S145" s="77"/>
      <c r="T145" s="7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9" t="s">
        <v>193</v>
      </c>
      <c r="AU145" s="19" t="s">
        <v>92</v>
      </c>
    </row>
    <row r="146" s="2" customFormat="1" ht="37.8" customHeight="1">
      <c r="A146" s="38"/>
      <c r="B146" s="180"/>
      <c r="C146" s="209" t="s">
        <v>217</v>
      </c>
      <c r="D146" s="209" t="s">
        <v>240</v>
      </c>
      <c r="E146" s="210" t="s">
        <v>5568</v>
      </c>
      <c r="F146" s="211" t="s">
        <v>5569</v>
      </c>
      <c r="G146" s="212" t="s">
        <v>584</v>
      </c>
      <c r="H146" s="213">
        <v>470</v>
      </c>
      <c r="I146" s="214"/>
      <c r="J146" s="215">
        <f>ROUND(I146*H146,2)</f>
        <v>0</v>
      </c>
      <c r="K146" s="211" t="s">
        <v>1</v>
      </c>
      <c r="L146" s="216"/>
      <c r="M146" s="217" t="s">
        <v>1</v>
      </c>
      <c r="N146" s="218" t="s">
        <v>42</v>
      </c>
      <c r="O146" s="77"/>
      <c r="P146" s="190">
        <f>O146*H146</f>
        <v>0</v>
      </c>
      <c r="Q146" s="190">
        <v>4.0000000000000003E-05</v>
      </c>
      <c r="R146" s="190">
        <f>Q146*H146</f>
        <v>0.018800000000000001</v>
      </c>
      <c r="S146" s="190">
        <v>0</v>
      </c>
      <c r="T146" s="191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192" t="s">
        <v>414</v>
      </c>
      <c r="AT146" s="192" t="s">
        <v>240</v>
      </c>
      <c r="AU146" s="192" t="s">
        <v>92</v>
      </c>
      <c r="AY146" s="19" t="s">
        <v>185</v>
      </c>
      <c r="BE146" s="193">
        <f>IF(N146="základní",J146,0)</f>
        <v>0</v>
      </c>
      <c r="BF146" s="193">
        <f>IF(N146="snížená",J146,0)</f>
        <v>0</v>
      </c>
      <c r="BG146" s="193">
        <f>IF(N146="zákl. přenesená",J146,0)</f>
        <v>0</v>
      </c>
      <c r="BH146" s="193">
        <f>IF(N146="sníž. přenesená",J146,0)</f>
        <v>0</v>
      </c>
      <c r="BI146" s="193">
        <f>IF(N146="nulová",J146,0)</f>
        <v>0</v>
      </c>
      <c r="BJ146" s="19" t="s">
        <v>92</v>
      </c>
      <c r="BK146" s="193">
        <f>ROUND(I146*H146,2)</f>
        <v>0</v>
      </c>
      <c r="BL146" s="19" t="s">
        <v>301</v>
      </c>
      <c r="BM146" s="192" t="s">
        <v>5760</v>
      </c>
    </row>
    <row r="147" s="2" customFormat="1">
      <c r="A147" s="38"/>
      <c r="B147" s="39"/>
      <c r="C147" s="38"/>
      <c r="D147" s="194" t="s">
        <v>193</v>
      </c>
      <c r="E147" s="38"/>
      <c r="F147" s="195" t="s">
        <v>5569</v>
      </c>
      <c r="G147" s="38"/>
      <c r="H147" s="38"/>
      <c r="I147" s="196"/>
      <c r="J147" s="38"/>
      <c r="K147" s="38"/>
      <c r="L147" s="39"/>
      <c r="M147" s="197"/>
      <c r="N147" s="198"/>
      <c r="O147" s="77"/>
      <c r="P147" s="77"/>
      <c r="Q147" s="77"/>
      <c r="R147" s="77"/>
      <c r="S147" s="77"/>
      <c r="T147" s="7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9" t="s">
        <v>193</v>
      </c>
      <c r="AU147" s="19" t="s">
        <v>92</v>
      </c>
    </row>
    <row r="148" s="2" customFormat="1" ht="24.15" customHeight="1">
      <c r="A148" s="38"/>
      <c r="B148" s="180"/>
      <c r="C148" s="181" t="s">
        <v>222</v>
      </c>
      <c r="D148" s="181" t="s">
        <v>187</v>
      </c>
      <c r="E148" s="182" t="s">
        <v>5137</v>
      </c>
      <c r="F148" s="183" t="s">
        <v>5138</v>
      </c>
      <c r="G148" s="184" t="s">
        <v>584</v>
      </c>
      <c r="H148" s="185">
        <v>960</v>
      </c>
      <c r="I148" s="186"/>
      <c r="J148" s="187">
        <f>ROUND(I148*H148,2)</f>
        <v>0</v>
      </c>
      <c r="K148" s="183" t="s">
        <v>1</v>
      </c>
      <c r="L148" s="39"/>
      <c r="M148" s="188" t="s">
        <v>1</v>
      </c>
      <c r="N148" s="189" t="s">
        <v>42</v>
      </c>
      <c r="O148" s="77"/>
      <c r="P148" s="190">
        <f>O148*H148</f>
        <v>0</v>
      </c>
      <c r="Q148" s="190">
        <v>0</v>
      </c>
      <c r="R148" s="190">
        <f>Q148*H148</f>
        <v>0</v>
      </c>
      <c r="S148" s="190">
        <v>0</v>
      </c>
      <c r="T148" s="191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192" t="s">
        <v>301</v>
      </c>
      <c r="AT148" s="192" t="s">
        <v>187</v>
      </c>
      <c r="AU148" s="192" t="s">
        <v>92</v>
      </c>
      <c r="AY148" s="19" t="s">
        <v>185</v>
      </c>
      <c r="BE148" s="193">
        <f>IF(N148="základní",J148,0)</f>
        <v>0</v>
      </c>
      <c r="BF148" s="193">
        <f>IF(N148="snížená",J148,0)</f>
        <v>0</v>
      </c>
      <c r="BG148" s="193">
        <f>IF(N148="zákl. přenesená",J148,0)</f>
        <v>0</v>
      </c>
      <c r="BH148" s="193">
        <f>IF(N148="sníž. přenesená",J148,0)</f>
        <v>0</v>
      </c>
      <c r="BI148" s="193">
        <f>IF(N148="nulová",J148,0)</f>
        <v>0</v>
      </c>
      <c r="BJ148" s="19" t="s">
        <v>92</v>
      </c>
      <c r="BK148" s="193">
        <f>ROUND(I148*H148,2)</f>
        <v>0</v>
      </c>
      <c r="BL148" s="19" t="s">
        <v>301</v>
      </c>
      <c r="BM148" s="192" t="s">
        <v>5761</v>
      </c>
    </row>
    <row r="149" s="2" customFormat="1">
      <c r="A149" s="38"/>
      <c r="B149" s="39"/>
      <c r="C149" s="38"/>
      <c r="D149" s="194" t="s">
        <v>193</v>
      </c>
      <c r="E149" s="38"/>
      <c r="F149" s="195" t="s">
        <v>5138</v>
      </c>
      <c r="G149" s="38"/>
      <c r="H149" s="38"/>
      <c r="I149" s="196"/>
      <c r="J149" s="38"/>
      <c r="K149" s="38"/>
      <c r="L149" s="39"/>
      <c r="M149" s="197"/>
      <c r="N149" s="198"/>
      <c r="O149" s="77"/>
      <c r="P149" s="77"/>
      <c r="Q149" s="77"/>
      <c r="R149" s="77"/>
      <c r="S149" s="77"/>
      <c r="T149" s="7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9" t="s">
        <v>193</v>
      </c>
      <c r="AU149" s="19" t="s">
        <v>92</v>
      </c>
    </row>
    <row r="150" s="2" customFormat="1" ht="37.8" customHeight="1">
      <c r="A150" s="38"/>
      <c r="B150" s="180"/>
      <c r="C150" s="209" t="s">
        <v>229</v>
      </c>
      <c r="D150" s="209" t="s">
        <v>240</v>
      </c>
      <c r="E150" s="210" t="s">
        <v>5573</v>
      </c>
      <c r="F150" s="211" t="s">
        <v>5574</v>
      </c>
      <c r="G150" s="212" t="s">
        <v>584</v>
      </c>
      <c r="H150" s="213">
        <v>960</v>
      </c>
      <c r="I150" s="214"/>
      <c r="J150" s="215">
        <f>ROUND(I150*H150,2)</f>
        <v>0</v>
      </c>
      <c r="K150" s="211" t="s">
        <v>1</v>
      </c>
      <c r="L150" s="216"/>
      <c r="M150" s="217" t="s">
        <v>1</v>
      </c>
      <c r="N150" s="218" t="s">
        <v>42</v>
      </c>
      <c r="O150" s="77"/>
      <c r="P150" s="190">
        <f>O150*H150</f>
        <v>0</v>
      </c>
      <c r="Q150" s="190">
        <v>6.0000000000000002E-05</v>
      </c>
      <c r="R150" s="190">
        <f>Q150*H150</f>
        <v>0.057599999999999998</v>
      </c>
      <c r="S150" s="190">
        <v>0</v>
      </c>
      <c r="T150" s="191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192" t="s">
        <v>414</v>
      </c>
      <c r="AT150" s="192" t="s">
        <v>240</v>
      </c>
      <c r="AU150" s="192" t="s">
        <v>92</v>
      </c>
      <c r="AY150" s="19" t="s">
        <v>185</v>
      </c>
      <c r="BE150" s="193">
        <f>IF(N150="základní",J150,0)</f>
        <v>0</v>
      </c>
      <c r="BF150" s="193">
        <f>IF(N150="snížená",J150,0)</f>
        <v>0</v>
      </c>
      <c r="BG150" s="193">
        <f>IF(N150="zákl. přenesená",J150,0)</f>
        <v>0</v>
      </c>
      <c r="BH150" s="193">
        <f>IF(N150="sníž. přenesená",J150,0)</f>
        <v>0</v>
      </c>
      <c r="BI150" s="193">
        <f>IF(N150="nulová",J150,0)</f>
        <v>0</v>
      </c>
      <c r="BJ150" s="19" t="s">
        <v>92</v>
      </c>
      <c r="BK150" s="193">
        <f>ROUND(I150*H150,2)</f>
        <v>0</v>
      </c>
      <c r="BL150" s="19" t="s">
        <v>301</v>
      </c>
      <c r="BM150" s="192" t="s">
        <v>5762</v>
      </c>
    </row>
    <row r="151" s="2" customFormat="1">
      <c r="A151" s="38"/>
      <c r="B151" s="39"/>
      <c r="C151" s="38"/>
      <c r="D151" s="194" t="s">
        <v>193</v>
      </c>
      <c r="E151" s="38"/>
      <c r="F151" s="195" t="s">
        <v>5574</v>
      </c>
      <c r="G151" s="38"/>
      <c r="H151" s="38"/>
      <c r="I151" s="196"/>
      <c r="J151" s="38"/>
      <c r="K151" s="38"/>
      <c r="L151" s="39"/>
      <c r="M151" s="197"/>
      <c r="N151" s="198"/>
      <c r="O151" s="77"/>
      <c r="P151" s="77"/>
      <c r="Q151" s="77"/>
      <c r="R151" s="77"/>
      <c r="S151" s="77"/>
      <c r="T151" s="7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T151" s="19" t="s">
        <v>193</v>
      </c>
      <c r="AU151" s="19" t="s">
        <v>92</v>
      </c>
    </row>
    <row r="152" s="2" customFormat="1" ht="24.15" customHeight="1">
      <c r="A152" s="38"/>
      <c r="B152" s="180"/>
      <c r="C152" s="181" t="s">
        <v>234</v>
      </c>
      <c r="D152" s="181" t="s">
        <v>187</v>
      </c>
      <c r="E152" s="182" t="s">
        <v>5763</v>
      </c>
      <c r="F152" s="183" t="s">
        <v>5764</v>
      </c>
      <c r="G152" s="184" t="s">
        <v>383</v>
      </c>
      <c r="H152" s="185">
        <v>21</v>
      </c>
      <c r="I152" s="186"/>
      <c r="J152" s="187">
        <f>ROUND(I152*H152,2)</f>
        <v>0</v>
      </c>
      <c r="K152" s="183" t="s">
        <v>1</v>
      </c>
      <c r="L152" s="39"/>
      <c r="M152" s="188" t="s">
        <v>1</v>
      </c>
      <c r="N152" s="189" t="s">
        <v>42</v>
      </c>
      <c r="O152" s="77"/>
      <c r="P152" s="190">
        <f>O152*H152</f>
        <v>0</v>
      </c>
      <c r="Q152" s="190">
        <v>0</v>
      </c>
      <c r="R152" s="190">
        <f>Q152*H152</f>
        <v>0</v>
      </c>
      <c r="S152" s="190">
        <v>0</v>
      </c>
      <c r="T152" s="191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192" t="s">
        <v>301</v>
      </c>
      <c r="AT152" s="192" t="s">
        <v>187</v>
      </c>
      <c r="AU152" s="192" t="s">
        <v>92</v>
      </c>
      <c r="AY152" s="19" t="s">
        <v>185</v>
      </c>
      <c r="BE152" s="193">
        <f>IF(N152="základní",J152,0)</f>
        <v>0</v>
      </c>
      <c r="BF152" s="193">
        <f>IF(N152="snížená",J152,0)</f>
        <v>0</v>
      </c>
      <c r="BG152" s="193">
        <f>IF(N152="zákl. přenesená",J152,0)</f>
        <v>0</v>
      </c>
      <c r="BH152" s="193">
        <f>IF(N152="sníž. přenesená",J152,0)</f>
        <v>0</v>
      </c>
      <c r="BI152" s="193">
        <f>IF(N152="nulová",J152,0)</f>
        <v>0</v>
      </c>
      <c r="BJ152" s="19" t="s">
        <v>92</v>
      </c>
      <c r="BK152" s="193">
        <f>ROUND(I152*H152,2)</f>
        <v>0</v>
      </c>
      <c r="BL152" s="19" t="s">
        <v>301</v>
      </c>
      <c r="BM152" s="192" t="s">
        <v>5765</v>
      </c>
    </row>
    <row r="153" s="2" customFormat="1">
      <c r="A153" s="38"/>
      <c r="B153" s="39"/>
      <c r="C153" s="38"/>
      <c r="D153" s="194" t="s">
        <v>193</v>
      </c>
      <c r="E153" s="38"/>
      <c r="F153" s="195" t="s">
        <v>5764</v>
      </c>
      <c r="G153" s="38"/>
      <c r="H153" s="38"/>
      <c r="I153" s="196"/>
      <c r="J153" s="38"/>
      <c r="K153" s="38"/>
      <c r="L153" s="39"/>
      <c r="M153" s="197"/>
      <c r="N153" s="198"/>
      <c r="O153" s="77"/>
      <c r="P153" s="77"/>
      <c r="Q153" s="77"/>
      <c r="R153" s="77"/>
      <c r="S153" s="77"/>
      <c r="T153" s="7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T153" s="19" t="s">
        <v>193</v>
      </c>
      <c r="AU153" s="19" t="s">
        <v>92</v>
      </c>
    </row>
    <row r="154" s="2" customFormat="1" ht="16.5" customHeight="1">
      <c r="A154" s="38"/>
      <c r="B154" s="180"/>
      <c r="C154" s="209" t="s">
        <v>239</v>
      </c>
      <c r="D154" s="209" t="s">
        <v>240</v>
      </c>
      <c r="E154" s="210" t="s">
        <v>4673</v>
      </c>
      <c r="F154" s="211" t="s">
        <v>5766</v>
      </c>
      <c r="G154" s="212" t="s">
        <v>383</v>
      </c>
      <c r="H154" s="213">
        <v>21</v>
      </c>
      <c r="I154" s="214"/>
      <c r="J154" s="215">
        <f>ROUND(I154*H154,2)</f>
        <v>0</v>
      </c>
      <c r="K154" s="211" t="s">
        <v>1</v>
      </c>
      <c r="L154" s="216"/>
      <c r="M154" s="217" t="s">
        <v>1</v>
      </c>
      <c r="N154" s="218" t="s">
        <v>42</v>
      </c>
      <c r="O154" s="77"/>
      <c r="P154" s="190">
        <f>O154*H154</f>
        <v>0</v>
      </c>
      <c r="Q154" s="190">
        <v>0</v>
      </c>
      <c r="R154" s="190">
        <f>Q154*H154</f>
        <v>0</v>
      </c>
      <c r="S154" s="190">
        <v>0</v>
      </c>
      <c r="T154" s="191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192" t="s">
        <v>414</v>
      </c>
      <c r="AT154" s="192" t="s">
        <v>240</v>
      </c>
      <c r="AU154" s="192" t="s">
        <v>92</v>
      </c>
      <c r="AY154" s="19" t="s">
        <v>185</v>
      </c>
      <c r="BE154" s="193">
        <f>IF(N154="základní",J154,0)</f>
        <v>0</v>
      </c>
      <c r="BF154" s="193">
        <f>IF(N154="snížená",J154,0)</f>
        <v>0</v>
      </c>
      <c r="BG154" s="193">
        <f>IF(N154="zákl. přenesená",J154,0)</f>
        <v>0</v>
      </c>
      <c r="BH154" s="193">
        <f>IF(N154="sníž. přenesená",J154,0)</f>
        <v>0</v>
      </c>
      <c r="BI154" s="193">
        <f>IF(N154="nulová",J154,0)</f>
        <v>0</v>
      </c>
      <c r="BJ154" s="19" t="s">
        <v>92</v>
      </c>
      <c r="BK154" s="193">
        <f>ROUND(I154*H154,2)</f>
        <v>0</v>
      </c>
      <c r="BL154" s="19" t="s">
        <v>301</v>
      </c>
      <c r="BM154" s="192" t="s">
        <v>5767</v>
      </c>
    </row>
    <row r="155" s="2" customFormat="1">
      <c r="A155" s="38"/>
      <c r="B155" s="39"/>
      <c r="C155" s="38"/>
      <c r="D155" s="194" t="s">
        <v>193</v>
      </c>
      <c r="E155" s="38"/>
      <c r="F155" s="195" t="s">
        <v>5766</v>
      </c>
      <c r="G155" s="38"/>
      <c r="H155" s="38"/>
      <c r="I155" s="196"/>
      <c r="J155" s="38"/>
      <c r="K155" s="38"/>
      <c r="L155" s="39"/>
      <c r="M155" s="197"/>
      <c r="N155" s="198"/>
      <c r="O155" s="77"/>
      <c r="P155" s="77"/>
      <c r="Q155" s="77"/>
      <c r="R155" s="77"/>
      <c r="S155" s="77"/>
      <c r="T155" s="7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9" t="s">
        <v>193</v>
      </c>
      <c r="AU155" s="19" t="s">
        <v>92</v>
      </c>
    </row>
    <row r="156" s="2" customFormat="1" ht="16.5" customHeight="1">
      <c r="A156" s="38"/>
      <c r="B156" s="180"/>
      <c r="C156" s="181" t="s">
        <v>245</v>
      </c>
      <c r="D156" s="181" t="s">
        <v>187</v>
      </c>
      <c r="E156" s="182" t="s">
        <v>5722</v>
      </c>
      <c r="F156" s="183" t="s">
        <v>5723</v>
      </c>
      <c r="G156" s="184" t="s">
        <v>383</v>
      </c>
      <c r="H156" s="185">
        <v>47</v>
      </c>
      <c r="I156" s="186"/>
      <c r="J156" s="187">
        <f>ROUND(I156*H156,2)</f>
        <v>0</v>
      </c>
      <c r="K156" s="183" t="s">
        <v>1</v>
      </c>
      <c r="L156" s="39"/>
      <c r="M156" s="188" t="s">
        <v>1</v>
      </c>
      <c r="N156" s="189" t="s">
        <v>42</v>
      </c>
      <c r="O156" s="77"/>
      <c r="P156" s="190">
        <f>O156*H156</f>
        <v>0</v>
      </c>
      <c r="Q156" s="190">
        <v>0</v>
      </c>
      <c r="R156" s="190">
        <f>Q156*H156</f>
        <v>0</v>
      </c>
      <c r="S156" s="190">
        <v>0</v>
      </c>
      <c r="T156" s="191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192" t="s">
        <v>301</v>
      </c>
      <c r="AT156" s="192" t="s">
        <v>187</v>
      </c>
      <c r="AU156" s="192" t="s">
        <v>92</v>
      </c>
      <c r="AY156" s="19" t="s">
        <v>185</v>
      </c>
      <c r="BE156" s="193">
        <f>IF(N156="základní",J156,0)</f>
        <v>0</v>
      </c>
      <c r="BF156" s="193">
        <f>IF(N156="snížená",J156,0)</f>
        <v>0</v>
      </c>
      <c r="BG156" s="193">
        <f>IF(N156="zákl. přenesená",J156,0)</f>
        <v>0</v>
      </c>
      <c r="BH156" s="193">
        <f>IF(N156="sníž. přenesená",J156,0)</f>
        <v>0</v>
      </c>
      <c r="BI156" s="193">
        <f>IF(N156="nulová",J156,0)</f>
        <v>0</v>
      </c>
      <c r="BJ156" s="19" t="s">
        <v>92</v>
      </c>
      <c r="BK156" s="193">
        <f>ROUND(I156*H156,2)</f>
        <v>0</v>
      </c>
      <c r="BL156" s="19" t="s">
        <v>301</v>
      </c>
      <c r="BM156" s="192" t="s">
        <v>5768</v>
      </c>
    </row>
    <row r="157" s="2" customFormat="1">
      <c r="A157" s="38"/>
      <c r="B157" s="39"/>
      <c r="C157" s="38"/>
      <c r="D157" s="194" t="s">
        <v>193</v>
      </c>
      <c r="E157" s="38"/>
      <c r="F157" s="195" t="s">
        <v>5723</v>
      </c>
      <c r="G157" s="38"/>
      <c r="H157" s="38"/>
      <c r="I157" s="196"/>
      <c r="J157" s="38"/>
      <c r="K157" s="38"/>
      <c r="L157" s="39"/>
      <c r="M157" s="197"/>
      <c r="N157" s="198"/>
      <c r="O157" s="77"/>
      <c r="P157" s="77"/>
      <c r="Q157" s="77"/>
      <c r="R157" s="77"/>
      <c r="S157" s="77"/>
      <c r="T157" s="7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9" t="s">
        <v>193</v>
      </c>
      <c r="AU157" s="19" t="s">
        <v>92</v>
      </c>
    </row>
    <row r="158" s="13" customFormat="1">
      <c r="A158" s="13"/>
      <c r="B158" s="199"/>
      <c r="C158" s="13"/>
      <c r="D158" s="194" t="s">
        <v>194</v>
      </c>
      <c r="E158" s="200" t="s">
        <v>1</v>
      </c>
      <c r="F158" s="201" t="s">
        <v>5769</v>
      </c>
      <c r="G158" s="13"/>
      <c r="H158" s="202">
        <v>47</v>
      </c>
      <c r="I158" s="203"/>
      <c r="J158" s="13"/>
      <c r="K158" s="13"/>
      <c r="L158" s="199"/>
      <c r="M158" s="204"/>
      <c r="N158" s="205"/>
      <c r="O158" s="205"/>
      <c r="P158" s="205"/>
      <c r="Q158" s="205"/>
      <c r="R158" s="205"/>
      <c r="S158" s="205"/>
      <c r="T158" s="206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00" t="s">
        <v>194</v>
      </c>
      <c r="AU158" s="200" t="s">
        <v>92</v>
      </c>
      <c r="AV158" s="13" t="s">
        <v>92</v>
      </c>
      <c r="AW158" s="13" t="s">
        <v>32</v>
      </c>
      <c r="AX158" s="13" t="s">
        <v>76</v>
      </c>
      <c r="AY158" s="200" t="s">
        <v>185</v>
      </c>
    </row>
    <row r="159" s="15" customFormat="1">
      <c r="A159" s="15"/>
      <c r="B159" s="226"/>
      <c r="C159" s="15"/>
      <c r="D159" s="194" t="s">
        <v>194</v>
      </c>
      <c r="E159" s="227" t="s">
        <v>1</v>
      </c>
      <c r="F159" s="228" t="s">
        <v>276</v>
      </c>
      <c r="G159" s="15"/>
      <c r="H159" s="229">
        <v>47</v>
      </c>
      <c r="I159" s="230"/>
      <c r="J159" s="15"/>
      <c r="K159" s="15"/>
      <c r="L159" s="226"/>
      <c r="M159" s="231"/>
      <c r="N159" s="232"/>
      <c r="O159" s="232"/>
      <c r="P159" s="232"/>
      <c r="Q159" s="232"/>
      <c r="R159" s="232"/>
      <c r="S159" s="232"/>
      <c r="T159" s="233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T159" s="227" t="s">
        <v>194</v>
      </c>
      <c r="AU159" s="227" t="s">
        <v>92</v>
      </c>
      <c r="AV159" s="15" t="s">
        <v>191</v>
      </c>
      <c r="AW159" s="15" t="s">
        <v>32</v>
      </c>
      <c r="AX159" s="15" t="s">
        <v>84</v>
      </c>
      <c r="AY159" s="227" t="s">
        <v>185</v>
      </c>
    </row>
    <row r="160" s="2" customFormat="1" ht="16.5" customHeight="1">
      <c r="A160" s="38"/>
      <c r="B160" s="180"/>
      <c r="C160" s="209" t="s">
        <v>8</v>
      </c>
      <c r="D160" s="209" t="s">
        <v>240</v>
      </c>
      <c r="E160" s="210" t="s">
        <v>4570</v>
      </c>
      <c r="F160" s="211" t="s">
        <v>5770</v>
      </c>
      <c r="G160" s="212" t="s">
        <v>383</v>
      </c>
      <c r="H160" s="213">
        <v>34</v>
      </c>
      <c r="I160" s="214"/>
      <c r="J160" s="215">
        <f>ROUND(I160*H160,2)</f>
        <v>0</v>
      </c>
      <c r="K160" s="211" t="s">
        <v>1</v>
      </c>
      <c r="L160" s="216"/>
      <c r="M160" s="217" t="s">
        <v>1</v>
      </c>
      <c r="N160" s="218" t="s">
        <v>42</v>
      </c>
      <c r="O160" s="77"/>
      <c r="P160" s="190">
        <f>O160*H160</f>
        <v>0</v>
      </c>
      <c r="Q160" s="190">
        <v>0</v>
      </c>
      <c r="R160" s="190">
        <f>Q160*H160</f>
        <v>0</v>
      </c>
      <c r="S160" s="190">
        <v>0</v>
      </c>
      <c r="T160" s="191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192" t="s">
        <v>414</v>
      </c>
      <c r="AT160" s="192" t="s">
        <v>240</v>
      </c>
      <c r="AU160" s="192" t="s">
        <v>92</v>
      </c>
      <c r="AY160" s="19" t="s">
        <v>185</v>
      </c>
      <c r="BE160" s="193">
        <f>IF(N160="základní",J160,0)</f>
        <v>0</v>
      </c>
      <c r="BF160" s="193">
        <f>IF(N160="snížená",J160,0)</f>
        <v>0</v>
      </c>
      <c r="BG160" s="193">
        <f>IF(N160="zákl. přenesená",J160,0)</f>
        <v>0</v>
      </c>
      <c r="BH160" s="193">
        <f>IF(N160="sníž. přenesená",J160,0)</f>
        <v>0</v>
      </c>
      <c r="BI160" s="193">
        <f>IF(N160="nulová",J160,0)</f>
        <v>0</v>
      </c>
      <c r="BJ160" s="19" t="s">
        <v>92</v>
      </c>
      <c r="BK160" s="193">
        <f>ROUND(I160*H160,2)</f>
        <v>0</v>
      </c>
      <c r="BL160" s="19" t="s">
        <v>301</v>
      </c>
      <c r="BM160" s="192" t="s">
        <v>5771</v>
      </c>
    </row>
    <row r="161" s="2" customFormat="1">
      <c r="A161" s="38"/>
      <c r="B161" s="39"/>
      <c r="C161" s="38"/>
      <c r="D161" s="194" t="s">
        <v>193</v>
      </c>
      <c r="E161" s="38"/>
      <c r="F161" s="195" t="s">
        <v>5770</v>
      </c>
      <c r="G161" s="38"/>
      <c r="H161" s="38"/>
      <c r="I161" s="196"/>
      <c r="J161" s="38"/>
      <c r="K161" s="38"/>
      <c r="L161" s="39"/>
      <c r="M161" s="197"/>
      <c r="N161" s="198"/>
      <c r="O161" s="77"/>
      <c r="P161" s="77"/>
      <c r="Q161" s="77"/>
      <c r="R161" s="77"/>
      <c r="S161" s="77"/>
      <c r="T161" s="7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9" t="s">
        <v>193</v>
      </c>
      <c r="AU161" s="19" t="s">
        <v>92</v>
      </c>
    </row>
    <row r="162" s="2" customFormat="1" ht="16.5" customHeight="1">
      <c r="A162" s="38"/>
      <c r="B162" s="180"/>
      <c r="C162" s="209" t="s">
        <v>255</v>
      </c>
      <c r="D162" s="209" t="s">
        <v>240</v>
      </c>
      <c r="E162" s="210" t="s">
        <v>4670</v>
      </c>
      <c r="F162" s="211" t="s">
        <v>5725</v>
      </c>
      <c r="G162" s="212" t="s">
        <v>383</v>
      </c>
      <c r="H162" s="213">
        <v>13</v>
      </c>
      <c r="I162" s="214"/>
      <c r="J162" s="215">
        <f>ROUND(I162*H162,2)</f>
        <v>0</v>
      </c>
      <c r="K162" s="211" t="s">
        <v>1</v>
      </c>
      <c r="L162" s="216"/>
      <c r="M162" s="217" t="s">
        <v>1</v>
      </c>
      <c r="N162" s="218" t="s">
        <v>42</v>
      </c>
      <c r="O162" s="77"/>
      <c r="P162" s="190">
        <f>O162*H162</f>
        <v>0</v>
      </c>
      <c r="Q162" s="190">
        <v>0</v>
      </c>
      <c r="R162" s="190">
        <f>Q162*H162</f>
        <v>0</v>
      </c>
      <c r="S162" s="190">
        <v>0</v>
      </c>
      <c r="T162" s="191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192" t="s">
        <v>414</v>
      </c>
      <c r="AT162" s="192" t="s">
        <v>240</v>
      </c>
      <c r="AU162" s="192" t="s">
        <v>92</v>
      </c>
      <c r="AY162" s="19" t="s">
        <v>185</v>
      </c>
      <c r="BE162" s="193">
        <f>IF(N162="základní",J162,0)</f>
        <v>0</v>
      </c>
      <c r="BF162" s="193">
        <f>IF(N162="snížená",J162,0)</f>
        <v>0</v>
      </c>
      <c r="BG162" s="193">
        <f>IF(N162="zákl. přenesená",J162,0)</f>
        <v>0</v>
      </c>
      <c r="BH162" s="193">
        <f>IF(N162="sníž. přenesená",J162,0)</f>
        <v>0</v>
      </c>
      <c r="BI162" s="193">
        <f>IF(N162="nulová",J162,0)</f>
        <v>0</v>
      </c>
      <c r="BJ162" s="19" t="s">
        <v>92</v>
      </c>
      <c r="BK162" s="193">
        <f>ROUND(I162*H162,2)</f>
        <v>0</v>
      </c>
      <c r="BL162" s="19" t="s">
        <v>301</v>
      </c>
      <c r="BM162" s="192" t="s">
        <v>5772</v>
      </c>
    </row>
    <row r="163" s="2" customFormat="1">
      <c r="A163" s="38"/>
      <c r="B163" s="39"/>
      <c r="C163" s="38"/>
      <c r="D163" s="194" t="s">
        <v>193</v>
      </c>
      <c r="E163" s="38"/>
      <c r="F163" s="195" t="s">
        <v>5725</v>
      </c>
      <c r="G163" s="38"/>
      <c r="H163" s="38"/>
      <c r="I163" s="196"/>
      <c r="J163" s="38"/>
      <c r="K163" s="38"/>
      <c r="L163" s="39"/>
      <c r="M163" s="197"/>
      <c r="N163" s="198"/>
      <c r="O163" s="77"/>
      <c r="P163" s="77"/>
      <c r="Q163" s="77"/>
      <c r="R163" s="77"/>
      <c r="S163" s="77"/>
      <c r="T163" s="7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T163" s="19" t="s">
        <v>193</v>
      </c>
      <c r="AU163" s="19" t="s">
        <v>92</v>
      </c>
    </row>
    <row r="164" s="2" customFormat="1" ht="24.15" customHeight="1">
      <c r="A164" s="38"/>
      <c r="B164" s="180"/>
      <c r="C164" s="181" t="s">
        <v>278</v>
      </c>
      <c r="D164" s="181" t="s">
        <v>187</v>
      </c>
      <c r="E164" s="182" t="s">
        <v>5773</v>
      </c>
      <c r="F164" s="183" t="s">
        <v>5774</v>
      </c>
      <c r="G164" s="184" t="s">
        <v>383</v>
      </c>
      <c r="H164" s="185">
        <v>16</v>
      </c>
      <c r="I164" s="186"/>
      <c r="J164" s="187">
        <f>ROUND(I164*H164,2)</f>
        <v>0</v>
      </c>
      <c r="K164" s="183" t="s">
        <v>1</v>
      </c>
      <c r="L164" s="39"/>
      <c r="M164" s="188" t="s">
        <v>1</v>
      </c>
      <c r="N164" s="189" t="s">
        <v>42</v>
      </c>
      <c r="O164" s="77"/>
      <c r="P164" s="190">
        <f>O164*H164</f>
        <v>0</v>
      </c>
      <c r="Q164" s="190">
        <v>0</v>
      </c>
      <c r="R164" s="190">
        <f>Q164*H164</f>
        <v>0</v>
      </c>
      <c r="S164" s="190">
        <v>0</v>
      </c>
      <c r="T164" s="191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192" t="s">
        <v>301</v>
      </c>
      <c r="AT164" s="192" t="s">
        <v>187</v>
      </c>
      <c r="AU164" s="192" t="s">
        <v>92</v>
      </c>
      <c r="AY164" s="19" t="s">
        <v>185</v>
      </c>
      <c r="BE164" s="193">
        <f>IF(N164="základní",J164,0)</f>
        <v>0</v>
      </c>
      <c r="BF164" s="193">
        <f>IF(N164="snížená",J164,0)</f>
        <v>0</v>
      </c>
      <c r="BG164" s="193">
        <f>IF(N164="zákl. přenesená",J164,0)</f>
        <v>0</v>
      </c>
      <c r="BH164" s="193">
        <f>IF(N164="sníž. přenesená",J164,0)</f>
        <v>0</v>
      </c>
      <c r="BI164" s="193">
        <f>IF(N164="nulová",J164,0)</f>
        <v>0</v>
      </c>
      <c r="BJ164" s="19" t="s">
        <v>92</v>
      </c>
      <c r="BK164" s="193">
        <f>ROUND(I164*H164,2)</f>
        <v>0</v>
      </c>
      <c r="BL164" s="19" t="s">
        <v>301</v>
      </c>
      <c r="BM164" s="192" t="s">
        <v>5775</v>
      </c>
    </row>
    <row r="165" s="2" customFormat="1">
      <c r="A165" s="38"/>
      <c r="B165" s="39"/>
      <c r="C165" s="38"/>
      <c r="D165" s="194" t="s">
        <v>193</v>
      </c>
      <c r="E165" s="38"/>
      <c r="F165" s="195" t="s">
        <v>5774</v>
      </c>
      <c r="G165" s="38"/>
      <c r="H165" s="38"/>
      <c r="I165" s="196"/>
      <c r="J165" s="38"/>
      <c r="K165" s="38"/>
      <c r="L165" s="39"/>
      <c r="M165" s="197"/>
      <c r="N165" s="198"/>
      <c r="O165" s="77"/>
      <c r="P165" s="77"/>
      <c r="Q165" s="77"/>
      <c r="R165" s="77"/>
      <c r="S165" s="77"/>
      <c r="T165" s="7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T165" s="19" t="s">
        <v>193</v>
      </c>
      <c r="AU165" s="19" t="s">
        <v>92</v>
      </c>
    </row>
    <row r="166" s="2" customFormat="1" ht="16.5" customHeight="1">
      <c r="A166" s="38"/>
      <c r="B166" s="180"/>
      <c r="C166" s="181" t="s">
        <v>296</v>
      </c>
      <c r="D166" s="181" t="s">
        <v>187</v>
      </c>
      <c r="E166" s="182" t="s">
        <v>5776</v>
      </c>
      <c r="F166" s="183" t="s">
        <v>5777</v>
      </c>
      <c r="G166" s="184" t="s">
        <v>383</v>
      </c>
      <c r="H166" s="185">
        <v>32</v>
      </c>
      <c r="I166" s="186"/>
      <c r="J166" s="187">
        <f>ROUND(I166*H166,2)</f>
        <v>0</v>
      </c>
      <c r="K166" s="183" t="s">
        <v>1</v>
      </c>
      <c r="L166" s="39"/>
      <c r="M166" s="188" t="s">
        <v>1</v>
      </c>
      <c r="N166" s="189" t="s">
        <v>42</v>
      </c>
      <c r="O166" s="77"/>
      <c r="P166" s="190">
        <f>O166*H166</f>
        <v>0</v>
      </c>
      <c r="Q166" s="190">
        <v>0</v>
      </c>
      <c r="R166" s="190">
        <f>Q166*H166</f>
        <v>0</v>
      </c>
      <c r="S166" s="190">
        <v>0</v>
      </c>
      <c r="T166" s="191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192" t="s">
        <v>301</v>
      </c>
      <c r="AT166" s="192" t="s">
        <v>187</v>
      </c>
      <c r="AU166" s="192" t="s">
        <v>92</v>
      </c>
      <c r="AY166" s="19" t="s">
        <v>185</v>
      </c>
      <c r="BE166" s="193">
        <f>IF(N166="základní",J166,0)</f>
        <v>0</v>
      </c>
      <c r="BF166" s="193">
        <f>IF(N166="snížená",J166,0)</f>
        <v>0</v>
      </c>
      <c r="BG166" s="193">
        <f>IF(N166="zákl. přenesená",J166,0)</f>
        <v>0</v>
      </c>
      <c r="BH166" s="193">
        <f>IF(N166="sníž. přenesená",J166,0)</f>
        <v>0</v>
      </c>
      <c r="BI166" s="193">
        <f>IF(N166="nulová",J166,0)</f>
        <v>0</v>
      </c>
      <c r="BJ166" s="19" t="s">
        <v>92</v>
      </c>
      <c r="BK166" s="193">
        <f>ROUND(I166*H166,2)</f>
        <v>0</v>
      </c>
      <c r="BL166" s="19" t="s">
        <v>301</v>
      </c>
      <c r="BM166" s="192" t="s">
        <v>5778</v>
      </c>
    </row>
    <row r="167" s="2" customFormat="1">
      <c r="A167" s="38"/>
      <c r="B167" s="39"/>
      <c r="C167" s="38"/>
      <c r="D167" s="194" t="s">
        <v>193</v>
      </c>
      <c r="E167" s="38"/>
      <c r="F167" s="195" t="s">
        <v>5777</v>
      </c>
      <c r="G167" s="38"/>
      <c r="H167" s="38"/>
      <c r="I167" s="196"/>
      <c r="J167" s="38"/>
      <c r="K167" s="38"/>
      <c r="L167" s="39"/>
      <c r="M167" s="197"/>
      <c r="N167" s="198"/>
      <c r="O167" s="77"/>
      <c r="P167" s="77"/>
      <c r="Q167" s="77"/>
      <c r="R167" s="77"/>
      <c r="S167" s="77"/>
      <c r="T167" s="7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T167" s="19" t="s">
        <v>193</v>
      </c>
      <c r="AU167" s="19" t="s">
        <v>92</v>
      </c>
    </row>
    <row r="168" s="2" customFormat="1" ht="24.15" customHeight="1">
      <c r="A168" s="38"/>
      <c r="B168" s="180"/>
      <c r="C168" s="209" t="s">
        <v>301</v>
      </c>
      <c r="D168" s="209" t="s">
        <v>240</v>
      </c>
      <c r="E168" s="210" t="s">
        <v>5779</v>
      </c>
      <c r="F168" s="211" t="s">
        <v>5780</v>
      </c>
      <c r="G168" s="212" t="s">
        <v>383</v>
      </c>
      <c r="H168" s="213">
        <v>32</v>
      </c>
      <c r="I168" s="214"/>
      <c r="J168" s="215">
        <f>ROUND(I168*H168,2)</f>
        <v>0</v>
      </c>
      <c r="K168" s="211" t="s">
        <v>1</v>
      </c>
      <c r="L168" s="216"/>
      <c r="M168" s="217" t="s">
        <v>1</v>
      </c>
      <c r="N168" s="218" t="s">
        <v>42</v>
      </c>
      <c r="O168" s="77"/>
      <c r="P168" s="190">
        <f>O168*H168</f>
        <v>0</v>
      </c>
      <c r="Q168" s="190">
        <v>9.0000000000000006E-05</v>
      </c>
      <c r="R168" s="190">
        <f>Q168*H168</f>
        <v>0.0028800000000000002</v>
      </c>
      <c r="S168" s="190">
        <v>0</v>
      </c>
      <c r="T168" s="191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192" t="s">
        <v>414</v>
      </c>
      <c r="AT168" s="192" t="s">
        <v>240</v>
      </c>
      <c r="AU168" s="192" t="s">
        <v>92</v>
      </c>
      <c r="AY168" s="19" t="s">
        <v>185</v>
      </c>
      <c r="BE168" s="193">
        <f>IF(N168="základní",J168,0)</f>
        <v>0</v>
      </c>
      <c r="BF168" s="193">
        <f>IF(N168="snížená",J168,0)</f>
        <v>0</v>
      </c>
      <c r="BG168" s="193">
        <f>IF(N168="zákl. přenesená",J168,0)</f>
        <v>0</v>
      </c>
      <c r="BH168" s="193">
        <f>IF(N168="sníž. přenesená",J168,0)</f>
        <v>0</v>
      </c>
      <c r="BI168" s="193">
        <f>IF(N168="nulová",J168,0)</f>
        <v>0</v>
      </c>
      <c r="BJ168" s="19" t="s">
        <v>92</v>
      </c>
      <c r="BK168" s="193">
        <f>ROUND(I168*H168,2)</f>
        <v>0</v>
      </c>
      <c r="BL168" s="19" t="s">
        <v>301</v>
      </c>
      <c r="BM168" s="192" t="s">
        <v>5781</v>
      </c>
    </row>
    <row r="169" s="2" customFormat="1">
      <c r="A169" s="38"/>
      <c r="B169" s="39"/>
      <c r="C169" s="38"/>
      <c r="D169" s="194" t="s">
        <v>193</v>
      </c>
      <c r="E169" s="38"/>
      <c r="F169" s="195" t="s">
        <v>5780</v>
      </c>
      <c r="G169" s="38"/>
      <c r="H169" s="38"/>
      <c r="I169" s="196"/>
      <c r="J169" s="38"/>
      <c r="K169" s="38"/>
      <c r="L169" s="39"/>
      <c r="M169" s="197"/>
      <c r="N169" s="198"/>
      <c r="O169" s="77"/>
      <c r="P169" s="77"/>
      <c r="Q169" s="77"/>
      <c r="R169" s="77"/>
      <c r="S169" s="77"/>
      <c r="T169" s="7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T169" s="19" t="s">
        <v>193</v>
      </c>
      <c r="AU169" s="19" t="s">
        <v>92</v>
      </c>
    </row>
    <row r="170" s="2" customFormat="1" ht="24.15" customHeight="1">
      <c r="A170" s="38"/>
      <c r="B170" s="180"/>
      <c r="C170" s="181" t="s">
        <v>306</v>
      </c>
      <c r="D170" s="181" t="s">
        <v>187</v>
      </c>
      <c r="E170" s="182" t="s">
        <v>5782</v>
      </c>
      <c r="F170" s="183" t="s">
        <v>5783</v>
      </c>
      <c r="G170" s="184" t="s">
        <v>383</v>
      </c>
      <c r="H170" s="185">
        <v>16</v>
      </c>
      <c r="I170" s="186"/>
      <c r="J170" s="187">
        <f>ROUND(I170*H170,2)</f>
        <v>0</v>
      </c>
      <c r="K170" s="183" t="s">
        <v>1</v>
      </c>
      <c r="L170" s="39"/>
      <c r="M170" s="188" t="s">
        <v>1</v>
      </c>
      <c r="N170" s="189" t="s">
        <v>42</v>
      </c>
      <c r="O170" s="77"/>
      <c r="P170" s="190">
        <f>O170*H170</f>
        <v>0</v>
      </c>
      <c r="Q170" s="190">
        <v>0</v>
      </c>
      <c r="R170" s="190">
        <f>Q170*H170</f>
        <v>0</v>
      </c>
      <c r="S170" s="190">
        <v>0</v>
      </c>
      <c r="T170" s="191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192" t="s">
        <v>301</v>
      </c>
      <c r="AT170" s="192" t="s">
        <v>187</v>
      </c>
      <c r="AU170" s="192" t="s">
        <v>92</v>
      </c>
      <c r="AY170" s="19" t="s">
        <v>185</v>
      </c>
      <c r="BE170" s="193">
        <f>IF(N170="základní",J170,0)</f>
        <v>0</v>
      </c>
      <c r="BF170" s="193">
        <f>IF(N170="snížená",J170,0)</f>
        <v>0</v>
      </c>
      <c r="BG170" s="193">
        <f>IF(N170="zákl. přenesená",J170,0)</f>
        <v>0</v>
      </c>
      <c r="BH170" s="193">
        <f>IF(N170="sníž. přenesená",J170,0)</f>
        <v>0</v>
      </c>
      <c r="BI170" s="193">
        <f>IF(N170="nulová",J170,0)</f>
        <v>0</v>
      </c>
      <c r="BJ170" s="19" t="s">
        <v>92</v>
      </c>
      <c r="BK170" s="193">
        <f>ROUND(I170*H170,2)</f>
        <v>0</v>
      </c>
      <c r="BL170" s="19" t="s">
        <v>301</v>
      </c>
      <c r="BM170" s="192" t="s">
        <v>5784</v>
      </c>
    </row>
    <row r="171" s="2" customFormat="1">
      <c r="A171" s="38"/>
      <c r="B171" s="39"/>
      <c r="C171" s="38"/>
      <c r="D171" s="194" t="s">
        <v>193</v>
      </c>
      <c r="E171" s="38"/>
      <c r="F171" s="195" t="s">
        <v>5783</v>
      </c>
      <c r="G171" s="38"/>
      <c r="H171" s="38"/>
      <c r="I171" s="196"/>
      <c r="J171" s="38"/>
      <c r="K171" s="38"/>
      <c r="L171" s="39"/>
      <c r="M171" s="197"/>
      <c r="N171" s="198"/>
      <c r="O171" s="77"/>
      <c r="P171" s="77"/>
      <c r="Q171" s="77"/>
      <c r="R171" s="77"/>
      <c r="S171" s="77"/>
      <c r="T171" s="7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T171" s="19" t="s">
        <v>193</v>
      </c>
      <c r="AU171" s="19" t="s">
        <v>92</v>
      </c>
    </row>
    <row r="172" s="12" customFormat="1" ht="25.92" customHeight="1">
      <c r="A172" s="12"/>
      <c r="B172" s="167"/>
      <c r="C172" s="12"/>
      <c r="D172" s="168" t="s">
        <v>75</v>
      </c>
      <c r="E172" s="169" t="s">
        <v>240</v>
      </c>
      <c r="F172" s="169" t="s">
        <v>5144</v>
      </c>
      <c r="G172" s="12"/>
      <c r="H172" s="12"/>
      <c r="I172" s="170"/>
      <c r="J172" s="171">
        <f>BK172</f>
        <v>0</v>
      </c>
      <c r="K172" s="12"/>
      <c r="L172" s="167"/>
      <c r="M172" s="172"/>
      <c r="N172" s="173"/>
      <c r="O172" s="173"/>
      <c r="P172" s="174">
        <f>P173</f>
        <v>0</v>
      </c>
      <c r="Q172" s="173"/>
      <c r="R172" s="174">
        <f>R173</f>
        <v>0.0059999999999999993</v>
      </c>
      <c r="S172" s="173"/>
      <c r="T172" s="175">
        <f>T173</f>
        <v>0.17480000000000001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R172" s="168" t="s">
        <v>111</v>
      </c>
      <c r="AT172" s="176" t="s">
        <v>75</v>
      </c>
      <c r="AU172" s="176" t="s">
        <v>76</v>
      </c>
      <c r="AY172" s="168" t="s">
        <v>185</v>
      </c>
      <c r="BK172" s="177">
        <f>BK173</f>
        <v>0</v>
      </c>
    </row>
    <row r="173" s="12" customFormat="1" ht="22.8" customHeight="1">
      <c r="A173" s="12"/>
      <c r="B173" s="167"/>
      <c r="C173" s="12"/>
      <c r="D173" s="168" t="s">
        <v>75</v>
      </c>
      <c r="E173" s="178" t="s">
        <v>5183</v>
      </c>
      <c r="F173" s="178" t="s">
        <v>5184</v>
      </c>
      <c r="G173" s="12"/>
      <c r="H173" s="12"/>
      <c r="I173" s="170"/>
      <c r="J173" s="179">
        <f>BK173</f>
        <v>0</v>
      </c>
      <c r="K173" s="12"/>
      <c r="L173" s="167"/>
      <c r="M173" s="172"/>
      <c r="N173" s="173"/>
      <c r="O173" s="173"/>
      <c r="P173" s="174">
        <f>SUM(P174:P189)</f>
        <v>0</v>
      </c>
      <c r="Q173" s="173"/>
      <c r="R173" s="174">
        <f>SUM(R174:R189)</f>
        <v>0.0059999999999999993</v>
      </c>
      <c r="S173" s="173"/>
      <c r="T173" s="175">
        <f>SUM(T174:T189)</f>
        <v>0.17480000000000001</v>
      </c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R173" s="168" t="s">
        <v>111</v>
      </c>
      <c r="AT173" s="176" t="s">
        <v>75</v>
      </c>
      <c r="AU173" s="176" t="s">
        <v>84</v>
      </c>
      <c r="AY173" s="168" t="s">
        <v>185</v>
      </c>
      <c r="BK173" s="177">
        <f>SUM(BK174:BK189)</f>
        <v>0</v>
      </c>
    </row>
    <row r="174" s="2" customFormat="1" ht="24.15" customHeight="1">
      <c r="A174" s="38"/>
      <c r="B174" s="180"/>
      <c r="C174" s="181" t="s">
        <v>313</v>
      </c>
      <c r="D174" s="181" t="s">
        <v>187</v>
      </c>
      <c r="E174" s="182" t="s">
        <v>5642</v>
      </c>
      <c r="F174" s="183" t="s">
        <v>5643</v>
      </c>
      <c r="G174" s="184" t="s">
        <v>584</v>
      </c>
      <c r="H174" s="185">
        <v>40</v>
      </c>
      <c r="I174" s="186"/>
      <c r="J174" s="187">
        <f>ROUND(I174*H174,2)</f>
        <v>0</v>
      </c>
      <c r="K174" s="183" t="s">
        <v>1</v>
      </c>
      <c r="L174" s="39"/>
      <c r="M174" s="188" t="s">
        <v>1</v>
      </c>
      <c r="N174" s="189" t="s">
        <v>42</v>
      </c>
      <c r="O174" s="77"/>
      <c r="P174" s="190">
        <f>O174*H174</f>
        <v>0</v>
      </c>
      <c r="Q174" s="190">
        <v>0.00014999999999999999</v>
      </c>
      <c r="R174" s="190">
        <f>Q174*H174</f>
        <v>0.0059999999999999993</v>
      </c>
      <c r="S174" s="190">
        <v>0</v>
      </c>
      <c r="T174" s="191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192" t="s">
        <v>638</v>
      </c>
      <c r="AT174" s="192" t="s">
        <v>187</v>
      </c>
      <c r="AU174" s="192" t="s">
        <v>92</v>
      </c>
      <c r="AY174" s="19" t="s">
        <v>185</v>
      </c>
      <c r="BE174" s="193">
        <f>IF(N174="základní",J174,0)</f>
        <v>0</v>
      </c>
      <c r="BF174" s="193">
        <f>IF(N174="snížená",J174,0)</f>
        <v>0</v>
      </c>
      <c r="BG174" s="193">
        <f>IF(N174="zákl. přenesená",J174,0)</f>
        <v>0</v>
      </c>
      <c r="BH174" s="193">
        <f>IF(N174="sníž. přenesená",J174,0)</f>
        <v>0</v>
      </c>
      <c r="BI174" s="193">
        <f>IF(N174="nulová",J174,0)</f>
        <v>0</v>
      </c>
      <c r="BJ174" s="19" t="s">
        <v>92</v>
      </c>
      <c r="BK174" s="193">
        <f>ROUND(I174*H174,2)</f>
        <v>0</v>
      </c>
      <c r="BL174" s="19" t="s">
        <v>638</v>
      </c>
      <c r="BM174" s="192" t="s">
        <v>5785</v>
      </c>
    </row>
    <row r="175" s="2" customFormat="1">
      <c r="A175" s="38"/>
      <c r="B175" s="39"/>
      <c r="C175" s="38"/>
      <c r="D175" s="194" t="s">
        <v>193</v>
      </c>
      <c r="E175" s="38"/>
      <c r="F175" s="195" t="s">
        <v>5643</v>
      </c>
      <c r="G175" s="38"/>
      <c r="H175" s="38"/>
      <c r="I175" s="196"/>
      <c r="J175" s="38"/>
      <c r="K175" s="38"/>
      <c r="L175" s="39"/>
      <c r="M175" s="197"/>
      <c r="N175" s="198"/>
      <c r="O175" s="77"/>
      <c r="P175" s="77"/>
      <c r="Q175" s="77"/>
      <c r="R175" s="77"/>
      <c r="S175" s="77"/>
      <c r="T175" s="7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T175" s="19" t="s">
        <v>193</v>
      </c>
      <c r="AU175" s="19" t="s">
        <v>92</v>
      </c>
    </row>
    <row r="176" s="2" customFormat="1" ht="24.15" customHeight="1">
      <c r="A176" s="38"/>
      <c r="B176" s="180"/>
      <c r="C176" s="181" t="s">
        <v>321</v>
      </c>
      <c r="D176" s="181" t="s">
        <v>187</v>
      </c>
      <c r="E176" s="182" t="s">
        <v>5204</v>
      </c>
      <c r="F176" s="183" t="s">
        <v>5205</v>
      </c>
      <c r="G176" s="184" t="s">
        <v>383</v>
      </c>
      <c r="H176" s="185">
        <v>79</v>
      </c>
      <c r="I176" s="186"/>
      <c r="J176" s="187">
        <f>ROUND(I176*H176,2)</f>
        <v>0</v>
      </c>
      <c r="K176" s="183" t="s">
        <v>1</v>
      </c>
      <c r="L176" s="39"/>
      <c r="M176" s="188" t="s">
        <v>1</v>
      </c>
      <c r="N176" s="189" t="s">
        <v>42</v>
      </c>
      <c r="O176" s="77"/>
      <c r="P176" s="190">
        <f>O176*H176</f>
        <v>0</v>
      </c>
      <c r="Q176" s="190">
        <v>0</v>
      </c>
      <c r="R176" s="190">
        <f>Q176*H176</f>
        <v>0</v>
      </c>
      <c r="S176" s="190">
        <v>0.0011999999999999999</v>
      </c>
      <c r="T176" s="191">
        <f>S176*H176</f>
        <v>0.094799999999999995</v>
      </c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192" t="s">
        <v>638</v>
      </c>
      <c r="AT176" s="192" t="s">
        <v>187</v>
      </c>
      <c r="AU176" s="192" t="s">
        <v>92</v>
      </c>
      <c r="AY176" s="19" t="s">
        <v>185</v>
      </c>
      <c r="BE176" s="193">
        <f>IF(N176="základní",J176,0)</f>
        <v>0</v>
      </c>
      <c r="BF176" s="193">
        <f>IF(N176="snížená",J176,0)</f>
        <v>0</v>
      </c>
      <c r="BG176" s="193">
        <f>IF(N176="zákl. přenesená",J176,0)</f>
        <v>0</v>
      </c>
      <c r="BH176" s="193">
        <f>IF(N176="sníž. přenesená",J176,0)</f>
        <v>0</v>
      </c>
      <c r="BI176" s="193">
        <f>IF(N176="nulová",J176,0)</f>
        <v>0</v>
      </c>
      <c r="BJ176" s="19" t="s">
        <v>92</v>
      </c>
      <c r="BK176" s="193">
        <f>ROUND(I176*H176,2)</f>
        <v>0</v>
      </c>
      <c r="BL176" s="19" t="s">
        <v>638</v>
      </c>
      <c r="BM176" s="192" t="s">
        <v>5786</v>
      </c>
    </row>
    <row r="177" s="2" customFormat="1">
      <c r="A177" s="38"/>
      <c r="B177" s="39"/>
      <c r="C177" s="38"/>
      <c r="D177" s="194" t="s">
        <v>193</v>
      </c>
      <c r="E177" s="38"/>
      <c r="F177" s="195" t="s">
        <v>5205</v>
      </c>
      <c r="G177" s="38"/>
      <c r="H177" s="38"/>
      <c r="I177" s="196"/>
      <c r="J177" s="38"/>
      <c r="K177" s="38"/>
      <c r="L177" s="39"/>
      <c r="M177" s="197"/>
      <c r="N177" s="198"/>
      <c r="O177" s="77"/>
      <c r="P177" s="77"/>
      <c r="Q177" s="77"/>
      <c r="R177" s="77"/>
      <c r="S177" s="77"/>
      <c r="T177" s="7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T177" s="19" t="s">
        <v>193</v>
      </c>
      <c r="AU177" s="19" t="s">
        <v>92</v>
      </c>
    </row>
    <row r="178" s="2" customFormat="1" ht="24.15" customHeight="1">
      <c r="A178" s="38"/>
      <c r="B178" s="180"/>
      <c r="C178" s="181" t="s">
        <v>336</v>
      </c>
      <c r="D178" s="181" t="s">
        <v>187</v>
      </c>
      <c r="E178" s="182" t="s">
        <v>5645</v>
      </c>
      <c r="F178" s="183" t="s">
        <v>5646</v>
      </c>
      <c r="G178" s="184" t="s">
        <v>584</v>
      </c>
      <c r="H178" s="185">
        <v>40</v>
      </c>
      <c r="I178" s="186"/>
      <c r="J178" s="187">
        <f>ROUND(I178*H178,2)</f>
        <v>0</v>
      </c>
      <c r="K178" s="183" t="s">
        <v>1</v>
      </c>
      <c r="L178" s="39"/>
      <c r="M178" s="188" t="s">
        <v>1</v>
      </c>
      <c r="N178" s="189" t="s">
        <v>42</v>
      </c>
      <c r="O178" s="77"/>
      <c r="P178" s="190">
        <f>O178*H178</f>
        <v>0</v>
      </c>
      <c r="Q178" s="190">
        <v>0</v>
      </c>
      <c r="R178" s="190">
        <f>Q178*H178</f>
        <v>0</v>
      </c>
      <c r="S178" s="190">
        <v>0.002</v>
      </c>
      <c r="T178" s="191">
        <f>S178*H178</f>
        <v>0.080000000000000002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192" t="s">
        <v>638</v>
      </c>
      <c r="AT178" s="192" t="s">
        <v>187</v>
      </c>
      <c r="AU178" s="192" t="s">
        <v>92</v>
      </c>
      <c r="AY178" s="19" t="s">
        <v>185</v>
      </c>
      <c r="BE178" s="193">
        <f>IF(N178="základní",J178,0)</f>
        <v>0</v>
      </c>
      <c r="BF178" s="193">
        <f>IF(N178="snížená",J178,0)</f>
        <v>0</v>
      </c>
      <c r="BG178" s="193">
        <f>IF(N178="zákl. přenesená",J178,0)</f>
        <v>0</v>
      </c>
      <c r="BH178" s="193">
        <f>IF(N178="sníž. přenesená",J178,0)</f>
        <v>0</v>
      </c>
      <c r="BI178" s="193">
        <f>IF(N178="nulová",J178,0)</f>
        <v>0</v>
      </c>
      <c r="BJ178" s="19" t="s">
        <v>92</v>
      </c>
      <c r="BK178" s="193">
        <f>ROUND(I178*H178,2)</f>
        <v>0</v>
      </c>
      <c r="BL178" s="19" t="s">
        <v>638</v>
      </c>
      <c r="BM178" s="192" t="s">
        <v>5787</v>
      </c>
    </row>
    <row r="179" s="2" customFormat="1">
      <c r="A179" s="38"/>
      <c r="B179" s="39"/>
      <c r="C179" s="38"/>
      <c r="D179" s="194" t="s">
        <v>193</v>
      </c>
      <c r="E179" s="38"/>
      <c r="F179" s="195" t="s">
        <v>5646</v>
      </c>
      <c r="G179" s="38"/>
      <c r="H179" s="38"/>
      <c r="I179" s="196"/>
      <c r="J179" s="38"/>
      <c r="K179" s="38"/>
      <c r="L179" s="39"/>
      <c r="M179" s="197"/>
      <c r="N179" s="198"/>
      <c r="O179" s="77"/>
      <c r="P179" s="77"/>
      <c r="Q179" s="77"/>
      <c r="R179" s="77"/>
      <c r="S179" s="77"/>
      <c r="T179" s="7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T179" s="19" t="s">
        <v>193</v>
      </c>
      <c r="AU179" s="19" t="s">
        <v>92</v>
      </c>
    </row>
    <row r="180" s="2" customFormat="1" ht="16.5" customHeight="1">
      <c r="A180" s="38"/>
      <c r="B180" s="180"/>
      <c r="C180" s="181" t="s">
        <v>7</v>
      </c>
      <c r="D180" s="181" t="s">
        <v>187</v>
      </c>
      <c r="E180" s="182" t="s">
        <v>5213</v>
      </c>
      <c r="F180" s="183" t="s">
        <v>5214</v>
      </c>
      <c r="G180" s="184" t="s">
        <v>225</v>
      </c>
      <c r="H180" s="185">
        <v>0.10000000000000001</v>
      </c>
      <c r="I180" s="186"/>
      <c r="J180" s="187">
        <f>ROUND(I180*H180,2)</f>
        <v>0</v>
      </c>
      <c r="K180" s="183" t="s">
        <v>1</v>
      </c>
      <c r="L180" s="39"/>
      <c r="M180" s="188" t="s">
        <v>1</v>
      </c>
      <c r="N180" s="189" t="s">
        <v>42</v>
      </c>
      <c r="O180" s="77"/>
      <c r="P180" s="190">
        <f>O180*H180</f>
        <v>0</v>
      </c>
      <c r="Q180" s="190">
        <v>0</v>
      </c>
      <c r="R180" s="190">
        <f>Q180*H180</f>
        <v>0</v>
      </c>
      <c r="S180" s="190">
        <v>0</v>
      </c>
      <c r="T180" s="191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192" t="s">
        <v>638</v>
      </c>
      <c r="AT180" s="192" t="s">
        <v>187</v>
      </c>
      <c r="AU180" s="192" t="s">
        <v>92</v>
      </c>
      <c r="AY180" s="19" t="s">
        <v>185</v>
      </c>
      <c r="BE180" s="193">
        <f>IF(N180="základní",J180,0)</f>
        <v>0</v>
      </c>
      <c r="BF180" s="193">
        <f>IF(N180="snížená",J180,0)</f>
        <v>0</v>
      </c>
      <c r="BG180" s="193">
        <f>IF(N180="zákl. přenesená",J180,0)</f>
        <v>0</v>
      </c>
      <c r="BH180" s="193">
        <f>IF(N180="sníž. přenesená",J180,0)</f>
        <v>0</v>
      </c>
      <c r="BI180" s="193">
        <f>IF(N180="nulová",J180,0)</f>
        <v>0</v>
      </c>
      <c r="BJ180" s="19" t="s">
        <v>92</v>
      </c>
      <c r="BK180" s="193">
        <f>ROUND(I180*H180,2)</f>
        <v>0</v>
      </c>
      <c r="BL180" s="19" t="s">
        <v>638</v>
      </c>
      <c r="BM180" s="192" t="s">
        <v>5788</v>
      </c>
    </row>
    <row r="181" s="2" customFormat="1">
      <c r="A181" s="38"/>
      <c r="B181" s="39"/>
      <c r="C181" s="38"/>
      <c r="D181" s="194" t="s">
        <v>193</v>
      </c>
      <c r="E181" s="38"/>
      <c r="F181" s="195" t="s">
        <v>5214</v>
      </c>
      <c r="G181" s="38"/>
      <c r="H181" s="38"/>
      <c r="I181" s="196"/>
      <c r="J181" s="38"/>
      <c r="K181" s="38"/>
      <c r="L181" s="39"/>
      <c r="M181" s="197"/>
      <c r="N181" s="198"/>
      <c r="O181" s="77"/>
      <c r="P181" s="77"/>
      <c r="Q181" s="77"/>
      <c r="R181" s="77"/>
      <c r="S181" s="77"/>
      <c r="T181" s="7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T181" s="19" t="s">
        <v>193</v>
      </c>
      <c r="AU181" s="19" t="s">
        <v>92</v>
      </c>
    </row>
    <row r="182" s="2" customFormat="1" ht="24.15" customHeight="1">
      <c r="A182" s="38"/>
      <c r="B182" s="180"/>
      <c r="C182" s="181" t="s">
        <v>350</v>
      </c>
      <c r="D182" s="181" t="s">
        <v>187</v>
      </c>
      <c r="E182" s="182" t="s">
        <v>5216</v>
      </c>
      <c r="F182" s="183" t="s">
        <v>5217</v>
      </c>
      <c r="G182" s="184" t="s">
        <v>225</v>
      </c>
      <c r="H182" s="185">
        <v>0.10000000000000001</v>
      </c>
      <c r="I182" s="186"/>
      <c r="J182" s="187">
        <f>ROUND(I182*H182,2)</f>
        <v>0</v>
      </c>
      <c r="K182" s="183" t="s">
        <v>1</v>
      </c>
      <c r="L182" s="39"/>
      <c r="M182" s="188" t="s">
        <v>1</v>
      </c>
      <c r="N182" s="189" t="s">
        <v>42</v>
      </c>
      <c r="O182" s="77"/>
      <c r="P182" s="190">
        <f>O182*H182</f>
        <v>0</v>
      </c>
      <c r="Q182" s="190">
        <v>0</v>
      </c>
      <c r="R182" s="190">
        <f>Q182*H182</f>
        <v>0</v>
      </c>
      <c r="S182" s="190">
        <v>0</v>
      </c>
      <c r="T182" s="191">
        <f>S182*H182</f>
        <v>0</v>
      </c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192" t="s">
        <v>638</v>
      </c>
      <c r="AT182" s="192" t="s">
        <v>187</v>
      </c>
      <c r="AU182" s="192" t="s">
        <v>92</v>
      </c>
      <c r="AY182" s="19" t="s">
        <v>185</v>
      </c>
      <c r="BE182" s="193">
        <f>IF(N182="základní",J182,0)</f>
        <v>0</v>
      </c>
      <c r="BF182" s="193">
        <f>IF(N182="snížená",J182,0)</f>
        <v>0</v>
      </c>
      <c r="BG182" s="193">
        <f>IF(N182="zákl. přenesená",J182,0)</f>
        <v>0</v>
      </c>
      <c r="BH182" s="193">
        <f>IF(N182="sníž. přenesená",J182,0)</f>
        <v>0</v>
      </c>
      <c r="BI182" s="193">
        <f>IF(N182="nulová",J182,0)</f>
        <v>0</v>
      </c>
      <c r="BJ182" s="19" t="s">
        <v>92</v>
      </c>
      <c r="BK182" s="193">
        <f>ROUND(I182*H182,2)</f>
        <v>0</v>
      </c>
      <c r="BL182" s="19" t="s">
        <v>638</v>
      </c>
      <c r="BM182" s="192" t="s">
        <v>5789</v>
      </c>
    </row>
    <row r="183" s="2" customFormat="1">
      <c r="A183" s="38"/>
      <c r="B183" s="39"/>
      <c r="C183" s="38"/>
      <c r="D183" s="194" t="s">
        <v>193</v>
      </c>
      <c r="E183" s="38"/>
      <c r="F183" s="195" t="s">
        <v>5217</v>
      </c>
      <c r="G183" s="38"/>
      <c r="H183" s="38"/>
      <c r="I183" s="196"/>
      <c r="J183" s="38"/>
      <c r="K183" s="38"/>
      <c r="L183" s="39"/>
      <c r="M183" s="197"/>
      <c r="N183" s="198"/>
      <c r="O183" s="77"/>
      <c r="P183" s="77"/>
      <c r="Q183" s="77"/>
      <c r="R183" s="77"/>
      <c r="S183" s="77"/>
      <c r="T183" s="7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T183" s="19" t="s">
        <v>193</v>
      </c>
      <c r="AU183" s="19" t="s">
        <v>92</v>
      </c>
    </row>
    <row r="184" s="2" customFormat="1" ht="24.15" customHeight="1">
      <c r="A184" s="38"/>
      <c r="B184" s="180"/>
      <c r="C184" s="181" t="s">
        <v>356</v>
      </c>
      <c r="D184" s="181" t="s">
        <v>187</v>
      </c>
      <c r="E184" s="182" t="s">
        <v>5220</v>
      </c>
      <c r="F184" s="183" t="s">
        <v>5221</v>
      </c>
      <c r="G184" s="184" t="s">
        <v>225</v>
      </c>
      <c r="H184" s="185">
        <v>0.10000000000000001</v>
      </c>
      <c r="I184" s="186"/>
      <c r="J184" s="187">
        <f>ROUND(I184*H184,2)</f>
        <v>0</v>
      </c>
      <c r="K184" s="183" t="s">
        <v>1</v>
      </c>
      <c r="L184" s="39"/>
      <c r="M184" s="188" t="s">
        <v>1</v>
      </c>
      <c r="N184" s="189" t="s">
        <v>42</v>
      </c>
      <c r="O184" s="77"/>
      <c r="P184" s="190">
        <f>O184*H184</f>
        <v>0</v>
      </c>
      <c r="Q184" s="190">
        <v>0</v>
      </c>
      <c r="R184" s="190">
        <f>Q184*H184</f>
        <v>0</v>
      </c>
      <c r="S184" s="190">
        <v>0</v>
      </c>
      <c r="T184" s="191">
        <f>S184*H184</f>
        <v>0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192" t="s">
        <v>638</v>
      </c>
      <c r="AT184" s="192" t="s">
        <v>187</v>
      </c>
      <c r="AU184" s="192" t="s">
        <v>92</v>
      </c>
      <c r="AY184" s="19" t="s">
        <v>185</v>
      </c>
      <c r="BE184" s="193">
        <f>IF(N184="základní",J184,0)</f>
        <v>0</v>
      </c>
      <c r="BF184" s="193">
        <f>IF(N184="snížená",J184,0)</f>
        <v>0</v>
      </c>
      <c r="BG184" s="193">
        <f>IF(N184="zákl. přenesená",J184,0)</f>
        <v>0</v>
      </c>
      <c r="BH184" s="193">
        <f>IF(N184="sníž. přenesená",J184,0)</f>
        <v>0</v>
      </c>
      <c r="BI184" s="193">
        <f>IF(N184="nulová",J184,0)</f>
        <v>0</v>
      </c>
      <c r="BJ184" s="19" t="s">
        <v>92</v>
      </c>
      <c r="BK184" s="193">
        <f>ROUND(I184*H184,2)</f>
        <v>0</v>
      </c>
      <c r="BL184" s="19" t="s">
        <v>638</v>
      </c>
      <c r="BM184" s="192" t="s">
        <v>5790</v>
      </c>
    </row>
    <row r="185" s="2" customFormat="1">
      <c r="A185" s="38"/>
      <c r="B185" s="39"/>
      <c r="C185" s="38"/>
      <c r="D185" s="194" t="s">
        <v>193</v>
      </c>
      <c r="E185" s="38"/>
      <c r="F185" s="195" t="s">
        <v>5221</v>
      </c>
      <c r="G185" s="38"/>
      <c r="H185" s="38"/>
      <c r="I185" s="196"/>
      <c r="J185" s="38"/>
      <c r="K185" s="38"/>
      <c r="L185" s="39"/>
      <c r="M185" s="197"/>
      <c r="N185" s="198"/>
      <c r="O185" s="77"/>
      <c r="P185" s="77"/>
      <c r="Q185" s="77"/>
      <c r="R185" s="77"/>
      <c r="S185" s="77"/>
      <c r="T185" s="7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T185" s="19" t="s">
        <v>193</v>
      </c>
      <c r="AU185" s="19" t="s">
        <v>92</v>
      </c>
    </row>
    <row r="186" s="2" customFormat="1" ht="33" customHeight="1">
      <c r="A186" s="38"/>
      <c r="B186" s="180"/>
      <c r="C186" s="181" t="s">
        <v>361</v>
      </c>
      <c r="D186" s="181" t="s">
        <v>187</v>
      </c>
      <c r="E186" s="182" t="s">
        <v>5223</v>
      </c>
      <c r="F186" s="183" t="s">
        <v>1624</v>
      </c>
      <c r="G186" s="184" t="s">
        <v>225</v>
      </c>
      <c r="H186" s="185">
        <v>0.10000000000000001</v>
      </c>
      <c r="I186" s="186"/>
      <c r="J186" s="187">
        <f>ROUND(I186*H186,2)</f>
        <v>0</v>
      </c>
      <c r="K186" s="183" t="s">
        <v>1</v>
      </c>
      <c r="L186" s="39"/>
      <c r="M186" s="188" t="s">
        <v>1</v>
      </c>
      <c r="N186" s="189" t="s">
        <v>42</v>
      </c>
      <c r="O186" s="77"/>
      <c r="P186" s="190">
        <f>O186*H186</f>
        <v>0</v>
      </c>
      <c r="Q186" s="190">
        <v>0</v>
      </c>
      <c r="R186" s="190">
        <f>Q186*H186</f>
        <v>0</v>
      </c>
      <c r="S186" s="190">
        <v>0</v>
      </c>
      <c r="T186" s="191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192" t="s">
        <v>638</v>
      </c>
      <c r="AT186" s="192" t="s">
        <v>187</v>
      </c>
      <c r="AU186" s="192" t="s">
        <v>92</v>
      </c>
      <c r="AY186" s="19" t="s">
        <v>185</v>
      </c>
      <c r="BE186" s="193">
        <f>IF(N186="základní",J186,0)</f>
        <v>0</v>
      </c>
      <c r="BF186" s="193">
        <f>IF(N186="snížená",J186,0)</f>
        <v>0</v>
      </c>
      <c r="BG186" s="193">
        <f>IF(N186="zákl. přenesená",J186,0)</f>
        <v>0</v>
      </c>
      <c r="BH186" s="193">
        <f>IF(N186="sníž. přenesená",J186,0)</f>
        <v>0</v>
      </c>
      <c r="BI186" s="193">
        <f>IF(N186="nulová",J186,0)</f>
        <v>0</v>
      </c>
      <c r="BJ186" s="19" t="s">
        <v>92</v>
      </c>
      <c r="BK186" s="193">
        <f>ROUND(I186*H186,2)</f>
        <v>0</v>
      </c>
      <c r="BL186" s="19" t="s">
        <v>638</v>
      </c>
      <c r="BM186" s="192" t="s">
        <v>5791</v>
      </c>
    </row>
    <row r="187" s="2" customFormat="1">
      <c r="A187" s="38"/>
      <c r="B187" s="39"/>
      <c r="C187" s="38"/>
      <c r="D187" s="194" t="s">
        <v>193</v>
      </c>
      <c r="E187" s="38"/>
      <c r="F187" s="195" t="s">
        <v>1624</v>
      </c>
      <c r="G187" s="38"/>
      <c r="H187" s="38"/>
      <c r="I187" s="196"/>
      <c r="J187" s="38"/>
      <c r="K187" s="38"/>
      <c r="L187" s="39"/>
      <c r="M187" s="197"/>
      <c r="N187" s="198"/>
      <c r="O187" s="77"/>
      <c r="P187" s="77"/>
      <c r="Q187" s="77"/>
      <c r="R187" s="77"/>
      <c r="S187" s="77"/>
      <c r="T187" s="7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T187" s="19" t="s">
        <v>193</v>
      </c>
      <c r="AU187" s="19" t="s">
        <v>92</v>
      </c>
    </row>
    <row r="188" s="2" customFormat="1" ht="24.15" customHeight="1">
      <c r="A188" s="38"/>
      <c r="B188" s="180"/>
      <c r="C188" s="181" t="s">
        <v>368</v>
      </c>
      <c r="D188" s="181" t="s">
        <v>187</v>
      </c>
      <c r="E188" s="182" t="s">
        <v>5653</v>
      </c>
      <c r="F188" s="183" t="s">
        <v>5654</v>
      </c>
      <c r="G188" s="184" t="s">
        <v>225</v>
      </c>
      <c r="H188" s="185">
        <v>0.10000000000000001</v>
      </c>
      <c r="I188" s="186"/>
      <c r="J188" s="187">
        <f>ROUND(I188*H188,2)</f>
        <v>0</v>
      </c>
      <c r="K188" s="183" t="s">
        <v>1</v>
      </c>
      <c r="L188" s="39"/>
      <c r="M188" s="188" t="s">
        <v>1</v>
      </c>
      <c r="N188" s="189" t="s">
        <v>42</v>
      </c>
      <c r="O188" s="77"/>
      <c r="P188" s="190">
        <f>O188*H188</f>
        <v>0</v>
      </c>
      <c r="Q188" s="190">
        <v>0</v>
      </c>
      <c r="R188" s="190">
        <f>Q188*H188</f>
        <v>0</v>
      </c>
      <c r="S188" s="190">
        <v>0</v>
      </c>
      <c r="T188" s="191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192" t="s">
        <v>638</v>
      </c>
      <c r="AT188" s="192" t="s">
        <v>187</v>
      </c>
      <c r="AU188" s="192" t="s">
        <v>92</v>
      </c>
      <c r="AY188" s="19" t="s">
        <v>185</v>
      </c>
      <c r="BE188" s="193">
        <f>IF(N188="základní",J188,0)</f>
        <v>0</v>
      </c>
      <c r="BF188" s="193">
        <f>IF(N188="snížená",J188,0)</f>
        <v>0</v>
      </c>
      <c r="BG188" s="193">
        <f>IF(N188="zákl. přenesená",J188,0)</f>
        <v>0</v>
      </c>
      <c r="BH188" s="193">
        <f>IF(N188="sníž. přenesená",J188,0)</f>
        <v>0</v>
      </c>
      <c r="BI188" s="193">
        <f>IF(N188="nulová",J188,0)</f>
        <v>0</v>
      </c>
      <c r="BJ188" s="19" t="s">
        <v>92</v>
      </c>
      <c r="BK188" s="193">
        <f>ROUND(I188*H188,2)</f>
        <v>0</v>
      </c>
      <c r="BL188" s="19" t="s">
        <v>638</v>
      </c>
      <c r="BM188" s="192" t="s">
        <v>5792</v>
      </c>
    </row>
    <row r="189" s="2" customFormat="1">
      <c r="A189" s="38"/>
      <c r="B189" s="39"/>
      <c r="C189" s="38"/>
      <c r="D189" s="194" t="s">
        <v>193</v>
      </c>
      <c r="E189" s="38"/>
      <c r="F189" s="195" t="s">
        <v>5654</v>
      </c>
      <c r="G189" s="38"/>
      <c r="H189" s="38"/>
      <c r="I189" s="196"/>
      <c r="J189" s="38"/>
      <c r="K189" s="38"/>
      <c r="L189" s="39"/>
      <c r="M189" s="197"/>
      <c r="N189" s="198"/>
      <c r="O189" s="77"/>
      <c r="P189" s="77"/>
      <c r="Q189" s="77"/>
      <c r="R189" s="77"/>
      <c r="S189" s="77"/>
      <c r="T189" s="7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T189" s="19" t="s">
        <v>193</v>
      </c>
      <c r="AU189" s="19" t="s">
        <v>92</v>
      </c>
    </row>
    <row r="190" s="12" customFormat="1" ht="25.92" customHeight="1">
      <c r="A190" s="12"/>
      <c r="B190" s="167"/>
      <c r="C190" s="12"/>
      <c r="D190" s="168" t="s">
        <v>75</v>
      </c>
      <c r="E190" s="169" t="s">
        <v>3877</v>
      </c>
      <c r="F190" s="169" t="s">
        <v>3878</v>
      </c>
      <c r="G190" s="12"/>
      <c r="H190" s="12"/>
      <c r="I190" s="170"/>
      <c r="J190" s="171">
        <f>BK190</f>
        <v>0</v>
      </c>
      <c r="K190" s="12"/>
      <c r="L190" s="167"/>
      <c r="M190" s="172"/>
      <c r="N190" s="173"/>
      <c r="O190" s="173"/>
      <c r="P190" s="174">
        <f>SUM(P191:P200)</f>
        <v>0</v>
      </c>
      <c r="Q190" s="173"/>
      <c r="R190" s="174">
        <f>SUM(R191:R200)</f>
        <v>0</v>
      </c>
      <c r="S190" s="173"/>
      <c r="T190" s="175">
        <f>SUM(T191:T200)</f>
        <v>0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168" t="s">
        <v>191</v>
      </c>
      <c r="AT190" s="176" t="s">
        <v>75</v>
      </c>
      <c r="AU190" s="176" t="s">
        <v>76</v>
      </c>
      <c r="AY190" s="168" t="s">
        <v>185</v>
      </c>
      <c r="BK190" s="177">
        <f>SUM(BK191:BK200)</f>
        <v>0</v>
      </c>
    </row>
    <row r="191" s="2" customFormat="1" ht="16.5" customHeight="1">
      <c r="A191" s="38"/>
      <c r="B191" s="180"/>
      <c r="C191" s="181" t="s">
        <v>375</v>
      </c>
      <c r="D191" s="181" t="s">
        <v>187</v>
      </c>
      <c r="E191" s="182" t="s">
        <v>5225</v>
      </c>
      <c r="F191" s="183" t="s">
        <v>5226</v>
      </c>
      <c r="G191" s="184" t="s">
        <v>3882</v>
      </c>
      <c r="H191" s="185">
        <v>20</v>
      </c>
      <c r="I191" s="186"/>
      <c r="J191" s="187">
        <f>ROUND(I191*H191,2)</f>
        <v>0</v>
      </c>
      <c r="K191" s="183" t="s">
        <v>1</v>
      </c>
      <c r="L191" s="39"/>
      <c r="M191" s="188" t="s">
        <v>1</v>
      </c>
      <c r="N191" s="189" t="s">
        <v>42</v>
      </c>
      <c r="O191" s="77"/>
      <c r="P191" s="190">
        <f>O191*H191</f>
        <v>0</v>
      </c>
      <c r="Q191" s="190">
        <v>0</v>
      </c>
      <c r="R191" s="190">
        <f>Q191*H191</f>
        <v>0</v>
      </c>
      <c r="S191" s="190">
        <v>0</v>
      </c>
      <c r="T191" s="191">
        <f>S191*H191</f>
        <v>0</v>
      </c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R191" s="192" t="s">
        <v>3282</v>
      </c>
      <c r="AT191" s="192" t="s">
        <v>187</v>
      </c>
      <c r="AU191" s="192" t="s">
        <v>84</v>
      </c>
      <c r="AY191" s="19" t="s">
        <v>185</v>
      </c>
      <c r="BE191" s="193">
        <f>IF(N191="základní",J191,0)</f>
        <v>0</v>
      </c>
      <c r="BF191" s="193">
        <f>IF(N191="snížená",J191,0)</f>
        <v>0</v>
      </c>
      <c r="BG191" s="193">
        <f>IF(N191="zákl. přenesená",J191,0)</f>
        <v>0</v>
      </c>
      <c r="BH191" s="193">
        <f>IF(N191="sníž. přenesená",J191,0)</f>
        <v>0</v>
      </c>
      <c r="BI191" s="193">
        <f>IF(N191="nulová",J191,0)</f>
        <v>0</v>
      </c>
      <c r="BJ191" s="19" t="s">
        <v>92</v>
      </c>
      <c r="BK191" s="193">
        <f>ROUND(I191*H191,2)</f>
        <v>0</v>
      </c>
      <c r="BL191" s="19" t="s">
        <v>3282</v>
      </c>
      <c r="BM191" s="192" t="s">
        <v>5793</v>
      </c>
    </row>
    <row r="192" s="2" customFormat="1">
      <c r="A192" s="38"/>
      <c r="B192" s="39"/>
      <c r="C192" s="38"/>
      <c r="D192" s="194" t="s">
        <v>193</v>
      </c>
      <c r="E192" s="38"/>
      <c r="F192" s="195" t="s">
        <v>5226</v>
      </c>
      <c r="G192" s="38"/>
      <c r="H192" s="38"/>
      <c r="I192" s="196"/>
      <c r="J192" s="38"/>
      <c r="K192" s="38"/>
      <c r="L192" s="39"/>
      <c r="M192" s="197"/>
      <c r="N192" s="198"/>
      <c r="O192" s="77"/>
      <c r="P192" s="77"/>
      <c r="Q192" s="77"/>
      <c r="R192" s="77"/>
      <c r="S192" s="77"/>
      <c r="T192" s="7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T192" s="19" t="s">
        <v>193</v>
      </c>
      <c r="AU192" s="19" t="s">
        <v>84</v>
      </c>
    </row>
    <row r="193" s="14" customFormat="1">
      <c r="A193" s="14"/>
      <c r="B193" s="219"/>
      <c r="C193" s="14"/>
      <c r="D193" s="194" t="s">
        <v>194</v>
      </c>
      <c r="E193" s="220" t="s">
        <v>1</v>
      </c>
      <c r="F193" s="221" t="s">
        <v>4946</v>
      </c>
      <c r="G193" s="14"/>
      <c r="H193" s="220" t="s">
        <v>1</v>
      </c>
      <c r="I193" s="222"/>
      <c r="J193" s="14"/>
      <c r="K193" s="14"/>
      <c r="L193" s="219"/>
      <c r="M193" s="223"/>
      <c r="N193" s="224"/>
      <c r="O193" s="224"/>
      <c r="P193" s="224"/>
      <c r="Q193" s="224"/>
      <c r="R193" s="224"/>
      <c r="S193" s="224"/>
      <c r="T193" s="225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20" t="s">
        <v>194</v>
      </c>
      <c r="AU193" s="220" t="s">
        <v>84</v>
      </c>
      <c r="AV193" s="14" t="s">
        <v>84</v>
      </c>
      <c r="AW193" s="14" t="s">
        <v>32</v>
      </c>
      <c r="AX193" s="14" t="s">
        <v>76</v>
      </c>
      <c r="AY193" s="220" t="s">
        <v>185</v>
      </c>
    </row>
    <row r="194" s="13" customFormat="1">
      <c r="A194" s="13"/>
      <c r="B194" s="199"/>
      <c r="C194" s="13"/>
      <c r="D194" s="194" t="s">
        <v>194</v>
      </c>
      <c r="E194" s="200" t="s">
        <v>1</v>
      </c>
      <c r="F194" s="201" t="s">
        <v>336</v>
      </c>
      <c r="G194" s="13"/>
      <c r="H194" s="202">
        <v>20</v>
      </c>
      <c r="I194" s="203"/>
      <c r="J194" s="13"/>
      <c r="K194" s="13"/>
      <c r="L194" s="199"/>
      <c r="M194" s="204"/>
      <c r="N194" s="205"/>
      <c r="O194" s="205"/>
      <c r="P194" s="205"/>
      <c r="Q194" s="205"/>
      <c r="R194" s="205"/>
      <c r="S194" s="205"/>
      <c r="T194" s="206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00" t="s">
        <v>194</v>
      </c>
      <c r="AU194" s="200" t="s">
        <v>84</v>
      </c>
      <c r="AV194" s="13" t="s">
        <v>92</v>
      </c>
      <c r="AW194" s="13" t="s">
        <v>32</v>
      </c>
      <c r="AX194" s="13" t="s">
        <v>76</v>
      </c>
      <c r="AY194" s="200" t="s">
        <v>185</v>
      </c>
    </row>
    <row r="195" s="15" customFormat="1">
      <c r="A195" s="15"/>
      <c r="B195" s="226"/>
      <c r="C195" s="15"/>
      <c r="D195" s="194" t="s">
        <v>194</v>
      </c>
      <c r="E195" s="227" t="s">
        <v>1</v>
      </c>
      <c r="F195" s="228" t="s">
        <v>276</v>
      </c>
      <c r="G195" s="15"/>
      <c r="H195" s="229">
        <v>20</v>
      </c>
      <c r="I195" s="230"/>
      <c r="J195" s="15"/>
      <c r="K195" s="15"/>
      <c r="L195" s="226"/>
      <c r="M195" s="231"/>
      <c r="N195" s="232"/>
      <c r="O195" s="232"/>
      <c r="P195" s="232"/>
      <c r="Q195" s="232"/>
      <c r="R195" s="232"/>
      <c r="S195" s="232"/>
      <c r="T195" s="233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T195" s="227" t="s">
        <v>194</v>
      </c>
      <c r="AU195" s="227" t="s">
        <v>84</v>
      </c>
      <c r="AV195" s="15" t="s">
        <v>191</v>
      </c>
      <c r="AW195" s="15" t="s">
        <v>32</v>
      </c>
      <c r="AX195" s="15" t="s">
        <v>84</v>
      </c>
      <c r="AY195" s="227" t="s">
        <v>185</v>
      </c>
    </row>
    <row r="196" s="2" customFormat="1" ht="21.75" customHeight="1">
      <c r="A196" s="38"/>
      <c r="B196" s="180"/>
      <c r="C196" s="181" t="s">
        <v>380</v>
      </c>
      <c r="D196" s="181" t="s">
        <v>187</v>
      </c>
      <c r="E196" s="182" t="s">
        <v>4936</v>
      </c>
      <c r="F196" s="183" t="s">
        <v>4937</v>
      </c>
      <c r="G196" s="184" t="s">
        <v>3882</v>
      </c>
      <c r="H196" s="185">
        <v>16</v>
      </c>
      <c r="I196" s="186"/>
      <c r="J196" s="187">
        <f>ROUND(I196*H196,2)</f>
        <v>0</v>
      </c>
      <c r="K196" s="183" t="s">
        <v>1</v>
      </c>
      <c r="L196" s="39"/>
      <c r="M196" s="188" t="s">
        <v>1</v>
      </c>
      <c r="N196" s="189" t="s">
        <v>42</v>
      </c>
      <c r="O196" s="77"/>
      <c r="P196" s="190">
        <f>O196*H196</f>
        <v>0</v>
      </c>
      <c r="Q196" s="190">
        <v>0</v>
      </c>
      <c r="R196" s="190">
        <f>Q196*H196</f>
        <v>0</v>
      </c>
      <c r="S196" s="190">
        <v>0</v>
      </c>
      <c r="T196" s="191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192" t="s">
        <v>3282</v>
      </c>
      <c r="AT196" s="192" t="s">
        <v>187</v>
      </c>
      <c r="AU196" s="192" t="s">
        <v>84</v>
      </c>
      <c r="AY196" s="19" t="s">
        <v>185</v>
      </c>
      <c r="BE196" s="193">
        <f>IF(N196="základní",J196,0)</f>
        <v>0</v>
      </c>
      <c r="BF196" s="193">
        <f>IF(N196="snížená",J196,0)</f>
        <v>0</v>
      </c>
      <c r="BG196" s="193">
        <f>IF(N196="zákl. přenesená",J196,0)</f>
        <v>0</v>
      </c>
      <c r="BH196" s="193">
        <f>IF(N196="sníž. přenesená",J196,0)</f>
        <v>0</v>
      </c>
      <c r="BI196" s="193">
        <f>IF(N196="nulová",J196,0)</f>
        <v>0</v>
      </c>
      <c r="BJ196" s="19" t="s">
        <v>92</v>
      </c>
      <c r="BK196" s="193">
        <f>ROUND(I196*H196,2)</f>
        <v>0</v>
      </c>
      <c r="BL196" s="19" t="s">
        <v>3282</v>
      </c>
      <c r="BM196" s="192" t="s">
        <v>5794</v>
      </c>
    </row>
    <row r="197" s="2" customFormat="1">
      <c r="A197" s="38"/>
      <c r="B197" s="39"/>
      <c r="C197" s="38"/>
      <c r="D197" s="194" t="s">
        <v>193</v>
      </c>
      <c r="E197" s="38"/>
      <c r="F197" s="195" t="s">
        <v>4937</v>
      </c>
      <c r="G197" s="38"/>
      <c r="H197" s="38"/>
      <c r="I197" s="196"/>
      <c r="J197" s="38"/>
      <c r="K197" s="38"/>
      <c r="L197" s="39"/>
      <c r="M197" s="197"/>
      <c r="N197" s="198"/>
      <c r="O197" s="77"/>
      <c r="P197" s="77"/>
      <c r="Q197" s="77"/>
      <c r="R197" s="77"/>
      <c r="S197" s="77"/>
      <c r="T197" s="7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T197" s="19" t="s">
        <v>193</v>
      </c>
      <c r="AU197" s="19" t="s">
        <v>84</v>
      </c>
    </row>
    <row r="198" s="14" customFormat="1">
      <c r="A198" s="14"/>
      <c r="B198" s="219"/>
      <c r="C198" s="14"/>
      <c r="D198" s="194" t="s">
        <v>194</v>
      </c>
      <c r="E198" s="220" t="s">
        <v>1</v>
      </c>
      <c r="F198" s="221" t="s">
        <v>5795</v>
      </c>
      <c r="G198" s="14"/>
      <c r="H198" s="220" t="s">
        <v>1</v>
      </c>
      <c r="I198" s="222"/>
      <c r="J198" s="14"/>
      <c r="K198" s="14"/>
      <c r="L198" s="219"/>
      <c r="M198" s="223"/>
      <c r="N198" s="224"/>
      <c r="O198" s="224"/>
      <c r="P198" s="224"/>
      <c r="Q198" s="224"/>
      <c r="R198" s="224"/>
      <c r="S198" s="224"/>
      <c r="T198" s="225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20" t="s">
        <v>194</v>
      </c>
      <c r="AU198" s="220" t="s">
        <v>84</v>
      </c>
      <c r="AV198" s="14" t="s">
        <v>84</v>
      </c>
      <c r="AW198" s="14" t="s">
        <v>32</v>
      </c>
      <c r="AX198" s="14" t="s">
        <v>76</v>
      </c>
      <c r="AY198" s="220" t="s">
        <v>185</v>
      </c>
    </row>
    <row r="199" s="13" customFormat="1">
      <c r="A199" s="13"/>
      <c r="B199" s="199"/>
      <c r="C199" s="13"/>
      <c r="D199" s="194" t="s">
        <v>194</v>
      </c>
      <c r="E199" s="200" t="s">
        <v>1</v>
      </c>
      <c r="F199" s="201" t="s">
        <v>301</v>
      </c>
      <c r="G199" s="13"/>
      <c r="H199" s="202">
        <v>16</v>
      </c>
      <c r="I199" s="203"/>
      <c r="J199" s="13"/>
      <c r="K199" s="13"/>
      <c r="L199" s="199"/>
      <c r="M199" s="204"/>
      <c r="N199" s="205"/>
      <c r="O199" s="205"/>
      <c r="P199" s="205"/>
      <c r="Q199" s="205"/>
      <c r="R199" s="205"/>
      <c r="S199" s="205"/>
      <c r="T199" s="206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00" t="s">
        <v>194</v>
      </c>
      <c r="AU199" s="200" t="s">
        <v>84</v>
      </c>
      <c r="AV199" s="13" t="s">
        <v>92</v>
      </c>
      <c r="AW199" s="13" t="s">
        <v>32</v>
      </c>
      <c r="AX199" s="13" t="s">
        <v>76</v>
      </c>
      <c r="AY199" s="200" t="s">
        <v>185</v>
      </c>
    </row>
    <row r="200" s="15" customFormat="1">
      <c r="A200" s="15"/>
      <c r="B200" s="226"/>
      <c r="C200" s="15"/>
      <c r="D200" s="194" t="s">
        <v>194</v>
      </c>
      <c r="E200" s="227" t="s">
        <v>1</v>
      </c>
      <c r="F200" s="228" t="s">
        <v>276</v>
      </c>
      <c r="G200" s="15"/>
      <c r="H200" s="229">
        <v>16</v>
      </c>
      <c r="I200" s="230"/>
      <c r="J200" s="15"/>
      <c r="K200" s="15"/>
      <c r="L200" s="226"/>
      <c r="M200" s="247"/>
      <c r="N200" s="248"/>
      <c r="O200" s="248"/>
      <c r="P200" s="248"/>
      <c r="Q200" s="248"/>
      <c r="R200" s="248"/>
      <c r="S200" s="248"/>
      <c r="T200" s="249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T200" s="227" t="s">
        <v>194</v>
      </c>
      <c r="AU200" s="227" t="s">
        <v>84</v>
      </c>
      <c r="AV200" s="15" t="s">
        <v>191</v>
      </c>
      <c r="AW200" s="15" t="s">
        <v>32</v>
      </c>
      <c r="AX200" s="15" t="s">
        <v>84</v>
      </c>
      <c r="AY200" s="227" t="s">
        <v>185</v>
      </c>
    </row>
    <row r="201" s="2" customFormat="1" ht="6.96" customHeight="1">
      <c r="A201" s="38"/>
      <c r="B201" s="60"/>
      <c r="C201" s="61"/>
      <c r="D201" s="61"/>
      <c r="E201" s="61"/>
      <c r="F201" s="61"/>
      <c r="G201" s="61"/>
      <c r="H201" s="61"/>
      <c r="I201" s="61"/>
      <c r="J201" s="61"/>
      <c r="K201" s="61"/>
      <c r="L201" s="39"/>
      <c r="M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</row>
  </sheetData>
  <autoFilter ref="C129:K200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16:H116"/>
    <mergeCell ref="E120:H120"/>
    <mergeCell ref="E118:H118"/>
    <mergeCell ref="E122:H12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129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84</v>
      </c>
    </row>
    <row r="4" s="1" customFormat="1" ht="24.96" customHeight="1">
      <c r="B4" s="22"/>
      <c r="D4" s="23" t="s">
        <v>130</v>
      </c>
      <c r="L4" s="22"/>
      <c r="M4" s="129" t="s">
        <v>10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16</v>
      </c>
      <c r="L6" s="22"/>
    </row>
    <row r="7" s="1" customFormat="1" ht="16.5" customHeight="1">
      <c r="B7" s="22"/>
      <c r="E7" s="130" t="str">
        <f>'Rekapitulace stavby'!K6</f>
        <v>Bytový dům Líbeznice, Martinova 142</v>
      </c>
      <c r="F7" s="32"/>
      <c r="G7" s="32"/>
      <c r="H7" s="32"/>
      <c r="L7" s="22"/>
    </row>
    <row r="8" s="2" customFormat="1" ht="12" customHeight="1">
      <c r="A8" s="38"/>
      <c r="B8" s="39"/>
      <c r="C8" s="38"/>
      <c r="D8" s="32" t="s">
        <v>131</v>
      </c>
      <c r="E8" s="38"/>
      <c r="F8" s="38"/>
      <c r="G8" s="38"/>
      <c r="H8" s="38"/>
      <c r="I8" s="38"/>
      <c r="J8" s="38"/>
      <c r="K8" s="38"/>
      <c r="L8" s="55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39"/>
      <c r="C9" s="38"/>
      <c r="D9" s="38"/>
      <c r="E9" s="67" t="s">
        <v>5796</v>
      </c>
      <c r="F9" s="38"/>
      <c r="G9" s="38"/>
      <c r="H9" s="38"/>
      <c r="I9" s="38"/>
      <c r="J9" s="38"/>
      <c r="K9" s="38"/>
      <c r="L9" s="55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39"/>
      <c r="C10" s="38"/>
      <c r="D10" s="38"/>
      <c r="E10" s="38"/>
      <c r="F10" s="38"/>
      <c r="G10" s="38"/>
      <c r="H10" s="38"/>
      <c r="I10" s="38"/>
      <c r="J10" s="38"/>
      <c r="K10" s="38"/>
      <c r="L10" s="55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39"/>
      <c r="C11" s="38"/>
      <c r="D11" s="32" t="s">
        <v>18</v>
      </c>
      <c r="E11" s="38"/>
      <c r="F11" s="27" t="s">
        <v>1</v>
      </c>
      <c r="G11" s="38"/>
      <c r="H11" s="38"/>
      <c r="I11" s="32" t="s">
        <v>19</v>
      </c>
      <c r="J11" s="27" t="s">
        <v>1</v>
      </c>
      <c r="K11" s="38"/>
      <c r="L11" s="55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39"/>
      <c r="C12" s="38"/>
      <c r="D12" s="32" t="s">
        <v>20</v>
      </c>
      <c r="E12" s="38"/>
      <c r="F12" s="27" t="s">
        <v>21</v>
      </c>
      <c r="G12" s="38"/>
      <c r="H12" s="38"/>
      <c r="I12" s="32" t="s">
        <v>22</v>
      </c>
      <c r="J12" s="69" t="str">
        <f>'Rekapitulace stavby'!AN8</f>
        <v>3. 11. 2025</v>
      </c>
      <c r="K12" s="38"/>
      <c r="L12" s="55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39"/>
      <c r="C13" s="38"/>
      <c r="D13" s="38"/>
      <c r="E13" s="38"/>
      <c r="F13" s="38"/>
      <c r="G13" s="38"/>
      <c r="H13" s="38"/>
      <c r="I13" s="38"/>
      <c r="J13" s="38"/>
      <c r="K13" s="38"/>
      <c r="L13" s="55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39"/>
      <c r="C14" s="38"/>
      <c r="D14" s="32" t="s">
        <v>24</v>
      </c>
      <c r="E14" s="38"/>
      <c r="F14" s="38"/>
      <c r="G14" s="38"/>
      <c r="H14" s="38"/>
      <c r="I14" s="32" t="s">
        <v>25</v>
      </c>
      <c r="J14" s="27" t="s">
        <v>1</v>
      </c>
      <c r="K14" s="38"/>
      <c r="L14" s="55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39"/>
      <c r="C15" s="38"/>
      <c r="D15" s="38"/>
      <c r="E15" s="27" t="s">
        <v>26</v>
      </c>
      <c r="F15" s="38"/>
      <c r="G15" s="38"/>
      <c r="H15" s="38"/>
      <c r="I15" s="32" t="s">
        <v>27</v>
      </c>
      <c r="J15" s="27" t="s">
        <v>1</v>
      </c>
      <c r="K15" s="38"/>
      <c r="L15" s="55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39"/>
      <c r="C16" s="38"/>
      <c r="D16" s="38"/>
      <c r="E16" s="38"/>
      <c r="F16" s="38"/>
      <c r="G16" s="38"/>
      <c r="H16" s="38"/>
      <c r="I16" s="38"/>
      <c r="J16" s="38"/>
      <c r="K16" s="38"/>
      <c r="L16" s="55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39"/>
      <c r="C17" s="38"/>
      <c r="D17" s="32" t="s">
        <v>28</v>
      </c>
      <c r="E17" s="38"/>
      <c r="F17" s="38"/>
      <c r="G17" s="38"/>
      <c r="H17" s="38"/>
      <c r="I17" s="32" t="s">
        <v>25</v>
      </c>
      <c r="J17" s="33" t="str">
        <f>'Rekapitulace stavby'!AN13</f>
        <v>Vyplň údaj</v>
      </c>
      <c r="K17" s="38"/>
      <c r="L17" s="55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39"/>
      <c r="C18" s="38"/>
      <c r="D18" s="38"/>
      <c r="E18" s="33" t="str">
        <f>'Rekapitulace stavby'!E14</f>
        <v>Vyplň údaj</v>
      </c>
      <c r="F18" s="27"/>
      <c r="G18" s="27"/>
      <c r="H18" s="27"/>
      <c r="I18" s="32" t="s">
        <v>27</v>
      </c>
      <c r="J18" s="33" t="str">
        <f>'Rekapitulace stavby'!AN14</f>
        <v>Vyplň údaj</v>
      </c>
      <c r="K18" s="38"/>
      <c r="L18" s="55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39"/>
      <c r="C19" s="38"/>
      <c r="D19" s="38"/>
      <c r="E19" s="38"/>
      <c r="F19" s="38"/>
      <c r="G19" s="38"/>
      <c r="H19" s="38"/>
      <c r="I19" s="38"/>
      <c r="J19" s="38"/>
      <c r="K19" s="38"/>
      <c r="L19" s="55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39"/>
      <c r="C20" s="38"/>
      <c r="D20" s="32" t="s">
        <v>30</v>
      </c>
      <c r="E20" s="38"/>
      <c r="F20" s="38"/>
      <c r="G20" s="38"/>
      <c r="H20" s="38"/>
      <c r="I20" s="32" t="s">
        <v>25</v>
      </c>
      <c r="J20" s="27" t="s">
        <v>1</v>
      </c>
      <c r="K20" s="38"/>
      <c r="L20" s="5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39"/>
      <c r="C21" s="38"/>
      <c r="D21" s="38"/>
      <c r="E21" s="27" t="s">
        <v>31</v>
      </c>
      <c r="F21" s="38"/>
      <c r="G21" s="38"/>
      <c r="H21" s="38"/>
      <c r="I21" s="32" t="s">
        <v>27</v>
      </c>
      <c r="J21" s="27" t="s">
        <v>1</v>
      </c>
      <c r="K21" s="38"/>
      <c r="L21" s="55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39"/>
      <c r="C22" s="38"/>
      <c r="D22" s="38"/>
      <c r="E22" s="38"/>
      <c r="F22" s="38"/>
      <c r="G22" s="38"/>
      <c r="H22" s="38"/>
      <c r="I22" s="38"/>
      <c r="J22" s="38"/>
      <c r="K22" s="38"/>
      <c r="L22" s="55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39"/>
      <c r="C23" s="38"/>
      <c r="D23" s="32" t="s">
        <v>33</v>
      </c>
      <c r="E23" s="38"/>
      <c r="F23" s="38"/>
      <c r="G23" s="38"/>
      <c r="H23" s="38"/>
      <c r="I23" s="32" t="s">
        <v>25</v>
      </c>
      <c r="J23" s="27" t="s">
        <v>1</v>
      </c>
      <c r="K23" s="38"/>
      <c r="L23" s="55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39"/>
      <c r="C24" s="38"/>
      <c r="D24" s="38"/>
      <c r="E24" s="27" t="s">
        <v>34</v>
      </c>
      <c r="F24" s="38"/>
      <c r="G24" s="38"/>
      <c r="H24" s="38"/>
      <c r="I24" s="32" t="s">
        <v>27</v>
      </c>
      <c r="J24" s="27" t="s">
        <v>1</v>
      </c>
      <c r="K24" s="38"/>
      <c r="L24" s="55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39"/>
      <c r="C25" s="38"/>
      <c r="D25" s="38"/>
      <c r="E25" s="38"/>
      <c r="F25" s="38"/>
      <c r="G25" s="38"/>
      <c r="H25" s="38"/>
      <c r="I25" s="38"/>
      <c r="J25" s="38"/>
      <c r="K25" s="38"/>
      <c r="L25" s="55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39"/>
      <c r="C26" s="38"/>
      <c r="D26" s="32" t="s">
        <v>35</v>
      </c>
      <c r="E26" s="38"/>
      <c r="F26" s="38"/>
      <c r="G26" s="38"/>
      <c r="H26" s="38"/>
      <c r="I26" s="38"/>
      <c r="J26" s="38"/>
      <c r="K26" s="38"/>
      <c r="L26" s="55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31"/>
      <c r="B27" s="132"/>
      <c r="C27" s="131"/>
      <c r="D27" s="131"/>
      <c r="E27" s="36" t="s">
        <v>1</v>
      </c>
      <c r="F27" s="36"/>
      <c r="G27" s="36"/>
      <c r="H27" s="36"/>
      <c r="I27" s="131"/>
      <c r="J27" s="131"/>
      <c r="K27" s="131"/>
      <c r="L27" s="133"/>
      <c r="S27" s="131"/>
      <c r="T27" s="131"/>
      <c r="U27" s="131"/>
      <c r="V27" s="131"/>
      <c r="W27" s="131"/>
      <c r="X27" s="131"/>
      <c r="Y27" s="131"/>
      <c r="Z27" s="131"/>
      <c r="AA27" s="131"/>
      <c r="AB27" s="131"/>
      <c r="AC27" s="131"/>
      <c r="AD27" s="131"/>
      <c r="AE27" s="131"/>
    </row>
    <row r="28" s="2" customFormat="1" ht="6.96" customHeight="1">
      <c r="A28" s="38"/>
      <c r="B28" s="39"/>
      <c r="C28" s="38"/>
      <c r="D28" s="38"/>
      <c r="E28" s="38"/>
      <c r="F28" s="38"/>
      <c r="G28" s="38"/>
      <c r="H28" s="38"/>
      <c r="I28" s="38"/>
      <c r="J28" s="38"/>
      <c r="K28" s="38"/>
      <c r="L28" s="55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39"/>
      <c r="C29" s="38"/>
      <c r="D29" s="90"/>
      <c r="E29" s="90"/>
      <c r="F29" s="90"/>
      <c r="G29" s="90"/>
      <c r="H29" s="90"/>
      <c r="I29" s="90"/>
      <c r="J29" s="90"/>
      <c r="K29" s="90"/>
      <c r="L29" s="55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39"/>
      <c r="C30" s="38"/>
      <c r="D30" s="134" t="s">
        <v>36</v>
      </c>
      <c r="E30" s="38"/>
      <c r="F30" s="38"/>
      <c r="G30" s="38"/>
      <c r="H30" s="38"/>
      <c r="I30" s="38"/>
      <c r="J30" s="96">
        <f>ROUND(J123, 2)</f>
        <v>0</v>
      </c>
      <c r="K30" s="38"/>
      <c r="L30" s="55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39"/>
      <c r="C31" s="38"/>
      <c r="D31" s="90"/>
      <c r="E31" s="90"/>
      <c r="F31" s="90"/>
      <c r="G31" s="90"/>
      <c r="H31" s="90"/>
      <c r="I31" s="90"/>
      <c r="J31" s="90"/>
      <c r="K31" s="90"/>
      <c r="L31" s="55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39"/>
      <c r="C32" s="38"/>
      <c r="D32" s="38"/>
      <c r="E32" s="38"/>
      <c r="F32" s="43" t="s">
        <v>38</v>
      </c>
      <c r="G32" s="38"/>
      <c r="H32" s="38"/>
      <c r="I32" s="43" t="s">
        <v>37</v>
      </c>
      <c r="J32" s="43" t="s">
        <v>39</v>
      </c>
      <c r="K32" s="38"/>
      <c r="L32" s="55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39"/>
      <c r="C33" s="38"/>
      <c r="D33" s="135" t="s">
        <v>40</v>
      </c>
      <c r="E33" s="32" t="s">
        <v>41</v>
      </c>
      <c r="F33" s="136">
        <f>ROUND((SUM(BE123:BE154)),  2)</f>
        <v>0</v>
      </c>
      <c r="G33" s="38"/>
      <c r="H33" s="38"/>
      <c r="I33" s="137">
        <v>0.20999999999999999</v>
      </c>
      <c r="J33" s="136">
        <f>ROUND(((SUM(BE123:BE154))*I33),  2)</f>
        <v>0</v>
      </c>
      <c r="K33" s="38"/>
      <c r="L33" s="55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39"/>
      <c r="C34" s="38"/>
      <c r="D34" s="38"/>
      <c r="E34" s="32" t="s">
        <v>42</v>
      </c>
      <c r="F34" s="136">
        <f>ROUND((SUM(BF123:BF154)),  2)</f>
        <v>0</v>
      </c>
      <c r="G34" s="38"/>
      <c r="H34" s="38"/>
      <c r="I34" s="137">
        <v>0.12</v>
      </c>
      <c r="J34" s="136">
        <f>ROUND(((SUM(BF123:BF154))*I34),  2)</f>
        <v>0</v>
      </c>
      <c r="K34" s="38"/>
      <c r="L34" s="55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39"/>
      <c r="C35" s="38"/>
      <c r="D35" s="38"/>
      <c r="E35" s="32" t="s">
        <v>43</v>
      </c>
      <c r="F35" s="136">
        <f>ROUND((SUM(BG123:BG154)),  2)</f>
        <v>0</v>
      </c>
      <c r="G35" s="38"/>
      <c r="H35" s="38"/>
      <c r="I35" s="137">
        <v>0.20999999999999999</v>
      </c>
      <c r="J35" s="136">
        <f>0</f>
        <v>0</v>
      </c>
      <c r="K35" s="38"/>
      <c r="L35" s="55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39"/>
      <c r="C36" s="38"/>
      <c r="D36" s="38"/>
      <c r="E36" s="32" t="s">
        <v>44</v>
      </c>
      <c r="F36" s="136">
        <f>ROUND((SUM(BH123:BH154)),  2)</f>
        <v>0</v>
      </c>
      <c r="G36" s="38"/>
      <c r="H36" s="38"/>
      <c r="I36" s="137">
        <v>0.12</v>
      </c>
      <c r="J36" s="136">
        <f>0</f>
        <v>0</v>
      </c>
      <c r="K36" s="38"/>
      <c r="L36" s="55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39"/>
      <c r="C37" s="38"/>
      <c r="D37" s="38"/>
      <c r="E37" s="32" t="s">
        <v>45</v>
      </c>
      <c r="F37" s="136">
        <f>ROUND((SUM(BI123:BI154)),  2)</f>
        <v>0</v>
      </c>
      <c r="G37" s="38"/>
      <c r="H37" s="38"/>
      <c r="I37" s="137">
        <v>0</v>
      </c>
      <c r="J37" s="136">
        <f>0</f>
        <v>0</v>
      </c>
      <c r="K37" s="38"/>
      <c r="L37" s="55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39"/>
      <c r="C38" s="38"/>
      <c r="D38" s="38"/>
      <c r="E38" s="38"/>
      <c r="F38" s="38"/>
      <c r="G38" s="38"/>
      <c r="H38" s="38"/>
      <c r="I38" s="38"/>
      <c r="J38" s="38"/>
      <c r="K38" s="38"/>
      <c r="L38" s="55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39"/>
      <c r="C39" s="138"/>
      <c r="D39" s="139" t="s">
        <v>46</v>
      </c>
      <c r="E39" s="81"/>
      <c r="F39" s="81"/>
      <c r="G39" s="140" t="s">
        <v>47</v>
      </c>
      <c r="H39" s="141" t="s">
        <v>48</v>
      </c>
      <c r="I39" s="81"/>
      <c r="J39" s="142">
        <f>SUM(J30:J37)</f>
        <v>0</v>
      </c>
      <c r="K39" s="143"/>
      <c r="L39" s="55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39"/>
      <c r="C40" s="38"/>
      <c r="D40" s="38"/>
      <c r="E40" s="38"/>
      <c r="F40" s="38"/>
      <c r="G40" s="38"/>
      <c r="H40" s="38"/>
      <c r="I40" s="38"/>
      <c r="J40" s="38"/>
      <c r="K40" s="38"/>
      <c r="L40" s="55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2"/>
      <c r="L41" s="22"/>
    </row>
    <row r="42" s="1" customFormat="1" ht="14.4" customHeight="1">
      <c r="B42" s="22"/>
      <c r="L42" s="22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55"/>
      <c r="D50" s="56" t="s">
        <v>49</v>
      </c>
      <c r="E50" s="57"/>
      <c r="F50" s="57"/>
      <c r="G50" s="56" t="s">
        <v>50</v>
      </c>
      <c r="H50" s="57"/>
      <c r="I50" s="57"/>
      <c r="J50" s="57"/>
      <c r="K50" s="57"/>
      <c r="L50" s="55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38"/>
      <c r="B61" s="39"/>
      <c r="C61" s="38"/>
      <c r="D61" s="58" t="s">
        <v>51</v>
      </c>
      <c r="E61" s="41"/>
      <c r="F61" s="144" t="s">
        <v>52</v>
      </c>
      <c r="G61" s="58" t="s">
        <v>51</v>
      </c>
      <c r="H61" s="41"/>
      <c r="I61" s="41"/>
      <c r="J61" s="145" t="s">
        <v>52</v>
      </c>
      <c r="K61" s="41"/>
      <c r="L61" s="55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38"/>
      <c r="B65" s="39"/>
      <c r="C65" s="38"/>
      <c r="D65" s="56" t="s">
        <v>53</v>
      </c>
      <c r="E65" s="59"/>
      <c r="F65" s="59"/>
      <c r="G65" s="56" t="s">
        <v>54</v>
      </c>
      <c r="H65" s="59"/>
      <c r="I65" s="59"/>
      <c r="J65" s="59"/>
      <c r="K65" s="59"/>
      <c r="L65" s="55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38"/>
      <c r="B76" s="39"/>
      <c r="C76" s="38"/>
      <c r="D76" s="58" t="s">
        <v>51</v>
      </c>
      <c r="E76" s="41"/>
      <c r="F76" s="144" t="s">
        <v>52</v>
      </c>
      <c r="G76" s="58" t="s">
        <v>51</v>
      </c>
      <c r="H76" s="41"/>
      <c r="I76" s="41"/>
      <c r="J76" s="145" t="s">
        <v>52</v>
      </c>
      <c r="K76" s="41"/>
      <c r="L76" s="55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60"/>
      <c r="C77" s="61"/>
      <c r="D77" s="61"/>
      <c r="E77" s="61"/>
      <c r="F77" s="61"/>
      <c r="G77" s="61"/>
      <c r="H77" s="61"/>
      <c r="I77" s="61"/>
      <c r="J77" s="61"/>
      <c r="K77" s="61"/>
      <c r="L77" s="55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55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133</v>
      </c>
      <c r="D82" s="38"/>
      <c r="E82" s="38"/>
      <c r="F82" s="38"/>
      <c r="G82" s="38"/>
      <c r="H82" s="38"/>
      <c r="I82" s="38"/>
      <c r="J82" s="38"/>
      <c r="K82" s="38"/>
      <c r="L82" s="55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38"/>
      <c r="D83" s="38"/>
      <c r="E83" s="38"/>
      <c r="F83" s="38"/>
      <c r="G83" s="38"/>
      <c r="H83" s="38"/>
      <c r="I83" s="38"/>
      <c r="J83" s="38"/>
      <c r="K83" s="38"/>
      <c r="L83" s="55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38"/>
      <c r="E84" s="38"/>
      <c r="F84" s="38"/>
      <c r="G84" s="38"/>
      <c r="H84" s="38"/>
      <c r="I84" s="38"/>
      <c r="J84" s="38"/>
      <c r="K84" s="38"/>
      <c r="L84" s="55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38"/>
      <c r="D85" s="38"/>
      <c r="E85" s="130" t="str">
        <f>E7</f>
        <v>Bytový dům Líbeznice, Martinova 142</v>
      </c>
      <c r="F85" s="32"/>
      <c r="G85" s="32"/>
      <c r="H85" s="32"/>
      <c r="I85" s="38"/>
      <c r="J85" s="38"/>
      <c r="K85" s="38"/>
      <c r="L85" s="55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131</v>
      </c>
      <c r="D86" s="38"/>
      <c r="E86" s="38"/>
      <c r="F86" s="38"/>
      <c r="G86" s="38"/>
      <c r="H86" s="38"/>
      <c r="I86" s="38"/>
      <c r="J86" s="38"/>
      <c r="K86" s="38"/>
      <c r="L86" s="55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38"/>
      <c r="D87" s="38"/>
      <c r="E87" s="67" t="str">
        <f>E9</f>
        <v>04 - Vedlejší rozpočtové náklady</v>
      </c>
      <c r="F87" s="38"/>
      <c r="G87" s="38"/>
      <c r="H87" s="38"/>
      <c r="I87" s="38"/>
      <c r="J87" s="38"/>
      <c r="K87" s="38"/>
      <c r="L87" s="55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38"/>
      <c r="D88" s="38"/>
      <c r="E88" s="38"/>
      <c r="F88" s="38"/>
      <c r="G88" s="38"/>
      <c r="H88" s="38"/>
      <c r="I88" s="38"/>
      <c r="J88" s="38"/>
      <c r="K88" s="38"/>
      <c r="L88" s="55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38"/>
      <c r="E89" s="38"/>
      <c r="F89" s="27" t="str">
        <f>F12</f>
        <v>Martinova 142, Líbeznice</v>
      </c>
      <c r="G89" s="38"/>
      <c r="H89" s="38"/>
      <c r="I89" s="32" t="s">
        <v>22</v>
      </c>
      <c r="J89" s="69" t="str">
        <f>IF(J12="","",J12)</f>
        <v>3. 11. 2025</v>
      </c>
      <c r="K89" s="38"/>
      <c r="L89" s="55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38"/>
      <c r="D90" s="38"/>
      <c r="E90" s="38"/>
      <c r="F90" s="38"/>
      <c r="G90" s="38"/>
      <c r="H90" s="38"/>
      <c r="I90" s="38"/>
      <c r="J90" s="38"/>
      <c r="K90" s="38"/>
      <c r="L90" s="55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40.05" customHeight="1">
      <c r="A91" s="38"/>
      <c r="B91" s="39"/>
      <c r="C91" s="32" t="s">
        <v>24</v>
      </c>
      <c r="D91" s="38"/>
      <c r="E91" s="38"/>
      <c r="F91" s="27" t="str">
        <f>E15</f>
        <v xml:space="preserve"> </v>
      </c>
      <c r="G91" s="38"/>
      <c r="H91" s="38"/>
      <c r="I91" s="32" t="s">
        <v>30</v>
      </c>
      <c r="J91" s="36" t="str">
        <f>E21</f>
        <v>Ateliér bod architekti s.r.o. osadní 799/26, P 7</v>
      </c>
      <c r="K91" s="38"/>
      <c r="L91" s="55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38"/>
      <c r="E92" s="38"/>
      <c r="F92" s="27" t="str">
        <f>IF(E18="","",E18)</f>
        <v>Vyplň údaj</v>
      </c>
      <c r="G92" s="38"/>
      <c r="H92" s="38"/>
      <c r="I92" s="32" t="s">
        <v>33</v>
      </c>
      <c r="J92" s="36" t="str">
        <f>E24</f>
        <v>Hana Pejšová</v>
      </c>
      <c r="K92" s="38"/>
      <c r="L92" s="55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38"/>
      <c r="D93" s="38"/>
      <c r="E93" s="38"/>
      <c r="F93" s="38"/>
      <c r="G93" s="38"/>
      <c r="H93" s="38"/>
      <c r="I93" s="38"/>
      <c r="J93" s="38"/>
      <c r="K93" s="38"/>
      <c r="L93" s="55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46" t="s">
        <v>134</v>
      </c>
      <c r="D94" s="138"/>
      <c r="E94" s="138"/>
      <c r="F94" s="138"/>
      <c r="G94" s="138"/>
      <c r="H94" s="138"/>
      <c r="I94" s="138"/>
      <c r="J94" s="147" t="s">
        <v>135</v>
      </c>
      <c r="K94" s="138"/>
      <c r="L94" s="55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38"/>
      <c r="D95" s="38"/>
      <c r="E95" s="38"/>
      <c r="F95" s="38"/>
      <c r="G95" s="38"/>
      <c r="H95" s="38"/>
      <c r="I95" s="38"/>
      <c r="J95" s="38"/>
      <c r="K95" s="38"/>
      <c r="L95" s="55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48" t="s">
        <v>136</v>
      </c>
      <c r="D96" s="38"/>
      <c r="E96" s="38"/>
      <c r="F96" s="38"/>
      <c r="G96" s="38"/>
      <c r="H96" s="38"/>
      <c r="I96" s="38"/>
      <c r="J96" s="96">
        <f>J123</f>
        <v>0</v>
      </c>
      <c r="K96" s="38"/>
      <c r="L96" s="55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9" t="s">
        <v>137</v>
      </c>
    </row>
    <row r="97" s="9" customFormat="1" ht="24.96" customHeight="1">
      <c r="A97" s="9"/>
      <c r="B97" s="149"/>
      <c r="C97" s="9"/>
      <c r="D97" s="150" t="s">
        <v>3891</v>
      </c>
      <c r="E97" s="151"/>
      <c r="F97" s="151"/>
      <c r="G97" s="151"/>
      <c r="H97" s="151"/>
      <c r="I97" s="151"/>
      <c r="J97" s="152">
        <f>J124</f>
        <v>0</v>
      </c>
      <c r="K97" s="9"/>
      <c r="L97" s="14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53"/>
      <c r="C98" s="10"/>
      <c r="D98" s="154" t="s">
        <v>5797</v>
      </c>
      <c r="E98" s="155"/>
      <c r="F98" s="155"/>
      <c r="G98" s="155"/>
      <c r="H98" s="155"/>
      <c r="I98" s="155"/>
      <c r="J98" s="156">
        <f>J125</f>
        <v>0</v>
      </c>
      <c r="K98" s="10"/>
      <c r="L98" s="153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53"/>
      <c r="C99" s="10"/>
      <c r="D99" s="154" t="s">
        <v>3892</v>
      </c>
      <c r="E99" s="155"/>
      <c r="F99" s="155"/>
      <c r="G99" s="155"/>
      <c r="H99" s="155"/>
      <c r="I99" s="155"/>
      <c r="J99" s="156">
        <f>J132</f>
        <v>0</v>
      </c>
      <c r="K99" s="10"/>
      <c r="L99" s="153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53"/>
      <c r="C100" s="10"/>
      <c r="D100" s="154" t="s">
        <v>5798</v>
      </c>
      <c r="E100" s="155"/>
      <c r="F100" s="155"/>
      <c r="G100" s="155"/>
      <c r="H100" s="155"/>
      <c r="I100" s="155"/>
      <c r="J100" s="156">
        <f>J136</f>
        <v>0</v>
      </c>
      <c r="K100" s="10"/>
      <c r="L100" s="153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53"/>
      <c r="C101" s="10"/>
      <c r="D101" s="154" t="s">
        <v>5799</v>
      </c>
      <c r="E101" s="155"/>
      <c r="F101" s="155"/>
      <c r="G101" s="155"/>
      <c r="H101" s="155"/>
      <c r="I101" s="155"/>
      <c r="J101" s="156">
        <f>J143</f>
        <v>0</v>
      </c>
      <c r="K101" s="10"/>
      <c r="L101" s="153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53"/>
      <c r="C102" s="10"/>
      <c r="D102" s="154" t="s">
        <v>5800</v>
      </c>
      <c r="E102" s="155"/>
      <c r="F102" s="155"/>
      <c r="G102" s="155"/>
      <c r="H102" s="155"/>
      <c r="I102" s="155"/>
      <c r="J102" s="156">
        <f>J147</f>
        <v>0</v>
      </c>
      <c r="K102" s="10"/>
      <c r="L102" s="153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53"/>
      <c r="C103" s="10"/>
      <c r="D103" s="154" t="s">
        <v>5801</v>
      </c>
      <c r="E103" s="155"/>
      <c r="F103" s="155"/>
      <c r="G103" s="155"/>
      <c r="H103" s="155"/>
      <c r="I103" s="155"/>
      <c r="J103" s="156">
        <f>J151</f>
        <v>0</v>
      </c>
      <c r="K103" s="10"/>
      <c r="L103" s="153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2" customFormat="1" ht="21.84" customHeight="1">
      <c r="A104" s="38"/>
      <c r="B104" s="39"/>
      <c r="C104" s="38"/>
      <c r="D104" s="38"/>
      <c r="E104" s="38"/>
      <c r="F104" s="38"/>
      <c r="G104" s="38"/>
      <c r="H104" s="38"/>
      <c r="I104" s="38"/>
      <c r="J104" s="38"/>
      <c r="K104" s="38"/>
      <c r="L104" s="55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s="2" customFormat="1" ht="6.96" customHeight="1">
      <c r="A105" s="38"/>
      <c r="B105" s="60"/>
      <c r="C105" s="61"/>
      <c r="D105" s="61"/>
      <c r="E105" s="61"/>
      <c r="F105" s="61"/>
      <c r="G105" s="61"/>
      <c r="H105" s="61"/>
      <c r="I105" s="61"/>
      <c r="J105" s="61"/>
      <c r="K105" s="61"/>
      <c r="L105" s="55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9" s="2" customFormat="1" ht="6.96" customHeight="1">
      <c r="A109" s="38"/>
      <c r="B109" s="62"/>
      <c r="C109" s="63"/>
      <c r="D109" s="63"/>
      <c r="E109" s="63"/>
      <c r="F109" s="63"/>
      <c r="G109" s="63"/>
      <c r="H109" s="63"/>
      <c r="I109" s="63"/>
      <c r="J109" s="63"/>
      <c r="K109" s="63"/>
      <c r="L109" s="55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24.96" customHeight="1">
      <c r="A110" s="38"/>
      <c r="B110" s="39"/>
      <c r="C110" s="23" t="s">
        <v>170</v>
      </c>
      <c r="D110" s="38"/>
      <c r="E110" s="38"/>
      <c r="F110" s="38"/>
      <c r="G110" s="38"/>
      <c r="H110" s="38"/>
      <c r="I110" s="38"/>
      <c r="J110" s="38"/>
      <c r="K110" s="38"/>
      <c r="L110" s="55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6.96" customHeight="1">
      <c r="A111" s="38"/>
      <c r="B111" s="39"/>
      <c r="C111" s="38"/>
      <c r="D111" s="38"/>
      <c r="E111" s="38"/>
      <c r="F111" s="38"/>
      <c r="G111" s="38"/>
      <c r="H111" s="38"/>
      <c r="I111" s="38"/>
      <c r="J111" s="38"/>
      <c r="K111" s="38"/>
      <c r="L111" s="55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16</v>
      </c>
      <c r="D112" s="38"/>
      <c r="E112" s="38"/>
      <c r="F112" s="38"/>
      <c r="G112" s="38"/>
      <c r="H112" s="38"/>
      <c r="I112" s="38"/>
      <c r="J112" s="38"/>
      <c r="K112" s="38"/>
      <c r="L112" s="55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6.5" customHeight="1">
      <c r="A113" s="38"/>
      <c r="B113" s="39"/>
      <c r="C113" s="38"/>
      <c r="D113" s="38"/>
      <c r="E113" s="130" t="str">
        <f>E7</f>
        <v>Bytový dům Líbeznice, Martinova 142</v>
      </c>
      <c r="F113" s="32"/>
      <c r="G113" s="32"/>
      <c r="H113" s="32"/>
      <c r="I113" s="38"/>
      <c r="J113" s="38"/>
      <c r="K113" s="38"/>
      <c r="L113" s="55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131</v>
      </c>
      <c r="D114" s="38"/>
      <c r="E114" s="38"/>
      <c r="F114" s="38"/>
      <c r="G114" s="38"/>
      <c r="H114" s="38"/>
      <c r="I114" s="38"/>
      <c r="J114" s="38"/>
      <c r="K114" s="38"/>
      <c r="L114" s="55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38"/>
      <c r="D115" s="38"/>
      <c r="E115" s="67" t="str">
        <f>E9</f>
        <v>04 - Vedlejší rozpočtové náklady</v>
      </c>
      <c r="F115" s="38"/>
      <c r="G115" s="38"/>
      <c r="H115" s="38"/>
      <c r="I115" s="38"/>
      <c r="J115" s="38"/>
      <c r="K115" s="38"/>
      <c r="L115" s="55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38"/>
      <c r="D116" s="38"/>
      <c r="E116" s="38"/>
      <c r="F116" s="38"/>
      <c r="G116" s="38"/>
      <c r="H116" s="38"/>
      <c r="I116" s="38"/>
      <c r="J116" s="38"/>
      <c r="K116" s="38"/>
      <c r="L116" s="55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20</v>
      </c>
      <c r="D117" s="38"/>
      <c r="E117" s="38"/>
      <c r="F117" s="27" t="str">
        <f>F12</f>
        <v>Martinova 142, Líbeznice</v>
      </c>
      <c r="G117" s="38"/>
      <c r="H117" s="38"/>
      <c r="I117" s="32" t="s">
        <v>22</v>
      </c>
      <c r="J117" s="69" t="str">
        <f>IF(J12="","",J12)</f>
        <v>3. 11. 2025</v>
      </c>
      <c r="K117" s="38"/>
      <c r="L117" s="55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38"/>
      <c r="D118" s="38"/>
      <c r="E118" s="38"/>
      <c r="F118" s="38"/>
      <c r="G118" s="38"/>
      <c r="H118" s="38"/>
      <c r="I118" s="38"/>
      <c r="J118" s="38"/>
      <c r="K118" s="38"/>
      <c r="L118" s="55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40.05" customHeight="1">
      <c r="A119" s="38"/>
      <c r="B119" s="39"/>
      <c r="C119" s="32" t="s">
        <v>24</v>
      </c>
      <c r="D119" s="38"/>
      <c r="E119" s="38"/>
      <c r="F119" s="27" t="str">
        <f>E15</f>
        <v xml:space="preserve"> </v>
      </c>
      <c r="G119" s="38"/>
      <c r="H119" s="38"/>
      <c r="I119" s="32" t="s">
        <v>30</v>
      </c>
      <c r="J119" s="36" t="str">
        <f>E21</f>
        <v>Ateliér bod architekti s.r.o. osadní 799/26, P 7</v>
      </c>
      <c r="K119" s="38"/>
      <c r="L119" s="55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15" customHeight="1">
      <c r="A120" s="38"/>
      <c r="B120" s="39"/>
      <c r="C120" s="32" t="s">
        <v>28</v>
      </c>
      <c r="D120" s="38"/>
      <c r="E120" s="38"/>
      <c r="F120" s="27" t="str">
        <f>IF(E18="","",E18)</f>
        <v>Vyplň údaj</v>
      </c>
      <c r="G120" s="38"/>
      <c r="H120" s="38"/>
      <c r="I120" s="32" t="s">
        <v>33</v>
      </c>
      <c r="J120" s="36" t="str">
        <f>E24</f>
        <v>Hana Pejšová</v>
      </c>
      <c r="K120" s="38"/>
      <c r="L120" s="55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0.32" customHeight="1">
      <c r="A121" s="38"/>
      <c r="B121" s="39"/>
      <c r="C121" s="38"/>
      <c r="D121" s="38"/>
      <c r="E121" s="38"/>
      <c r="F121" s="38"/>
      <c r="G121" s="38"/>
      <c r="H121" s="38"/>
      <c r="I121" s="38"/>
      <c r="J121" s="38"/>
      <c r="K121" s="38"/>
      <c r="L121" s="55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11" customFormat="1" ht="29.28" customHeight="1">
      <c r="A122" s="157"/>
      <c r="B122" s="158"/>
      <c r="C122" s="159" t="s">
        <v>171</v>
      </c>
      <c r="D122" s="160" t="s">
        <v>61</v>
      </c>
      <c r="E122" s="160" t="s">
        <v>57</v>
      </c>
      <c r="F122" s="160" t="s">
        <v>58</v>
      </c>
      <c r="G122" s="160" t="s">
        <v>172</v>
      </c>
      <c r="H122" s="160" t="s">
        <v>173</v>
      </c>
      <c r="I122" s="160" t="s">
        <v>174</v>
      </c>
      <c r="J122" s="160" t="s">
        <v>135</v>
      </c>
      <c r="K122" s="161" t="s">
        <v>175</v>
      </c>
      <c r="L122" s="162"/>
      <c r="M122" s="86" t="s">
        <v>1</v>
      </c>
      <c r="N122" s="87" t="s">
        <v>40</v>
      </c>
      <c r="O122" s="87" t="s">
        <v>176</v>
      </c>
      <c r="P122" s="87" t="s">
        <v>177</v>
      </c>
      <c r="Q122" s="87" t="s">
        <v>178</v>
      </c>
      <c r="R122" s="87" t="s">
        <v>179</v>
      </c>
      <c r="S122" s="87" t="s">
        <v>180</v>
      </c>
      <c r="T122" s="88" t="s">
        <v>181</v>
      </c>
      <c r="U122" s="157"/>
      <c r="V122" s="157"/>
      <c r="W122" s="157"/>
      <c r="X122" s="157"/>
      <c r="Y122" s="157"/>
      <c r="Z122" s="157"/>
      <c r="AA122" s="157"/>
      <c r="AB122" s="157"/>
      <c r="AC122" s="157"/>
      <c r="AD122" s="157"/>
      <c r="AE122" s="157"/>
    </row>
    <row r="123" s="2" customFormat="1" ht="22.8" customHeight="1">
      <c r="A123" s="38"/>
      <c r="B123" s="39"/>
      <c r="C123" s="93" t="s">
        <v>182</v>
      </c>
      <c r="D123" s="38"/>
      <c r="E123" s="38"/>
      <c r="F123" s="38"/>
      <c r="G123" s="38"/>
      <c r="H123" s="38"/>
      <c r="I123" s="38"/>
      <c r="J123" s="163">
        <f>BK123</f>
        <v>0</v>
      </c>
      <c r="K123" s="38"/>
      <c r="L123" s="39"/>
      <c r="M123" s="89"/>
      <c r="N123" s="73"/>
      <c r="O123" s="90"/>
      <c r="P123" s="164">
        <f>P124</f>
        <v>0</v>
      </c>
      <c r="Q123" s="90"/>
      <c r="R123" s="164">
        <f>R124</f>
        <v>0</v>
      </c>
      <c r="S123" s="90"/>
      <c r="T123" s="165">
        <f>T124</f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9" t="s">
        <v>75</v>
      </c>
      <c r="AU123" s="19" t="s">
        <v>137</v>
      </c>
      <c r="BK123" s="166">
        <f>BK124</f>
        <v>0</v>
      </c>
    </row>
    <row r="124" s="12" customFormat="1" ht="25.92" customHeight="1">
      <c r="A124" s="12"/>
      <c r="B124" s="167"/>
      <c r="C124" s="12"/>
      <c r="D124" s="168" t="s">
        <v>75</v>
      </c>
      <c r="E124" s="169" t="s">
        <v>4097</v>
      </c>
      <c r="F124" s="169" t="s">
        <v>128</v>
      </c>
      <c r="G124" s="12"/>
      <c r="H124" s="12"/>
      <c r="I124" s="170"/>
      <c r="J124" s="171">
        <f>BK124</f>
        <v>0</v>
      </c>
      <c r="K124" s="12"/>
      <c r="L124" s="167"/>
      <c r="M124" s="172"/>
      <c r="N124" s="173"/>
      <c r="O124" s="173"/>
      <c r="P124" s="174">
        <f>P125+P132+P136+P143+P147+P151</f>
        <v>0</v>
      </c>
      <c r="Q124" s="173"/>
      <c r="R124" s="174">
        <f>R125+R132+R136+R143+R147+R151</f>
        <v>0</v>
      </c>
      <c r="S124" s="173"/>
      <c r="T124" s="175">
        <f>T125+T132+T136+T143+T147+T151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168" t="s">
        <v>211</v>
      </c>
      <c r="AT124" s="176" t="s">
        <v>75</v>
      </c>
      <c r="AU124" s="176" t="s">
        <v>76</v>
      </c>
      <c r="AY124" s="168" t="s">
        <v>185</v>
      </c>
      <c r="BK124" s="177">
        <f>BK125+BK132+BK136+BK143+BK147+BK151</f>
        <v>0</v>
      </c>
    </row>
    <row r="125" s="12" customFormat="1" ht="22.8" customHeight="1">
      <c r="A125" s="12"/>
      <c r="B125" s="167"/>
      <c r="C125" s="12"/>
      <c r="D125" s="168" t="s">
        <v>75</v>
      </c>
      <c r="E125" s="178" t="s">
        <v>5802</v>
      </c>
      <c r="F125" s="178" t="s">
        <v>5803</v>
      </c>
      <c r="G125" s="12"/>
      <c r="H125" s="12"/>
      <c r="I125" s="170"/>
      <c r="J125" s="179">
        <f>BK125</f>
        <v>0</v>
      </c>
      <c r="K125" s="12"/>
      <c r="L125" s="167"/>
      <c r="M125" s="172"/>
      <c r="N125" s="173"/>
      <c r="O125" s="173"/>
      <c r="P125" s="174">
        <f>SUM(P126:P131)</f>
        <v>0</v>
      </c>
      <c r="Q125" s="173"/>
      <c r="R125" s="174">
        <f>SUM(R126:R131)</f>
        <v>0</v>
      </c>
      <c r="S125" s="173"/>
      <c r="T125" s="175">
        <f>SUM(T126:T131)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168" t="s">
        <v>211</v>
      </c>
      <c r="AT125" s="176" t="s">
        <v>75</v>
      </c>
      <c r="AU125" s="176" t="s">
        <v>84</v>
      </c>
      <c r="AY125" s="168" t="s">
        <v>185</v>
      </c>
      <c r="BK125" s="177">
        <f>SUM(BK126:BK131)</f>
        <v>0</v>
      </c>
    </row>
    <row r="126" s="2" customFormat="1" ht="16.5" customHeight="1">
      <c r="A126" s="38"/>
      <c r="B126" s="180"/>
      <c r="C126" s="181" t="s">
        <v>84</v>
      </c>
      <c r="D126" s="181" t="s">
        <v>187</v>
      </c>
      <c r="E126" s="182" t="s">
        <v>5804</v>
      </c>
      <c r="F126" s="183" t="s">
        <v>5805</v>
      </c>
      <c r="G126" s="184" t="s">
        <v>5806</v>
      </c>
      <c r="H126" s="185">
        <v>1</v>
      </c>
      <c r="I126" s="186"/>
      <c r="J126" s="187">
        <f>ROUND(I126*H126,2)</f>
        <v>0</v>
      </c>
      <c r="K126" s="183" t="s">
        <v>199</v>
      </c>
      <c r="L126" s="39"/>
      <c r="M126" s="188" t="s">
        <v>1</v>
      </c>
      <c r="N126" s="189" t="s">
        <v>42</v>
      </c>
      <c r="O126" s="77"/>
      <c r="P126" s="190">
        <f>O126*H126</f>
        <v>0</v>
      </c>
      <c r="Q126" s="190">
        <v>0</v>
      </c>
      <c r="R126" s="190">
        <f>Q126*H126</f>
        <v>0</v>
      </c>
      <c r="S126" s="190">
        <v>0</v>
      </c>
      <c r="T126" s="191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192" t="s">
        <v>4101</v>
      </c>
      <c r="AT126" s="192" t="s">
        <v>187</v>
      </c>
      <c r="AU126" s="192" t="s">
        <v>92</v>
      </c>
      <c r="AY126" s="19" t="s">
        <v>185</v>
      </c>
      <c r="BE126" s="193">
        <f>IF(N126="základní",J126,0)</f>
        <v>0</v>
      </c>
      <c r="BF126" s="193">
        <f>IF(N126="snížená",J126,0)</f>
        <v>0</v>
      </c>
      <c r="BG126" s="193">
        <f>IF(N126="zákl. přenesená",J126,0)</f>
        <v>0</v>
      </c>
      <c r="BH126" s="193">
        <f>IF(N126="sníž. přenesená",J126,0)</f>
        <v>0</v>
      </c>
      <c r="BI126" s="193">
        <f>IF(N126="nulová",J126,0)</f>
        <v>0</v>
      </c>
      <c r="BJ126" s="19" t="s">
        <v>92</v>
      </c>
      <c r="BK126" s="193">
        <f>ROUND(I126*H126,2)</f>
        <v>0</v>
      </c>
      <c r="BL126" s="19" t="s">
        <v>4101</v>
      </c>
      <c r="BM126" s="192" t="s">
        <v>5807</v>
      </c>
    </row>
    <row r="127" s="2" customFormat="1">
      <c r="A127" s="38"/>
      <c r="B127" s="39"/>
      <c r="C127" s="38"/>
      <c r="D127" s="194" t="s">
        <v>193</v>
      </c>
      <c r="E127" s="38"/>
      <c r="F127" s="195" t="s">
        <v>5805</v>
      </c>
      <c r="G127" s="38"/>
      <c r="H127" s="38"/>
      <c r="I127" s="196"/>
      <c r="J127" s="38"/>
      <c r="K127" s="38"/>
      <c r="L127" s="39"/>
      <c r="M127" s="197"/>
      <c r="N127" s="198"/>
      <c r="O127" s="77"/>
      <c r="P127" s="77"/>
      <c r="Q127" s="77"/>
      <c r="R127" s="77"/>
      <c r="S127" s="77"/>
      <c r="T127" s="7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9" t="s">
        <v>193</v>
      </c>
      <c r="AU127" s="19" t="s">
        <v>92</v>
      </c>
    </row>
    <row r="128" s="2" customFormat="1">
      <c r="A128" s="38"/>
      <c r="B128" s="39"/>
      <c r="C128" s="38"/>
      <c r="D128" s="207" t="s">
        <v>201</v>
      </c>
      <c r="E128" s="38"/>
      <c r="F128" s="208" t="s">
        <v>5808</v>
      </c>
      <c r="G128" s="38"/>
      <c r="H128" s="38"/>
      <c r="I128" s="196"/>
      <c r="J128" s="38"/>
      <c r="K128" s="38"/>
      <c r="L128" s="39"/>
      <c r="M128" s="197"/>
      <c r="N128" s="198"/>
      <c r="O128" s="77"/>
      <c r="P128" s="77"/>
      <c r="Q128" s="77"/>
      <c r="R128" s="77"/>
      <c r="S128" s="77"/>
      <c r="T128" s="7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9" t="s">
        <v>201</v>
      </c>
      <c r="AU128" s="19" t="s">
        <v>92</v>
      </c>
    </row>
    <row r="129" s="2" customFormat="1" ht="16.5" customHeight="1">
      <c r="A129" s="38"/>
      <c r="B129" s="180"/>
      <c r="C129" s="181" t="s">
        <v>92</v>
      </c>
      <c r="D129" s="181" t="s">
        <v>187</v>
      </c>
      <c r="E129" s="182" t="s">
        <v>5809</v>
      </c>
      <c r="F129" s="183" t="s">
        <v>5810</v>
      </c>
      <c r="G129" s="184" t="s">
        <v>5806</v>
      </c>
      <c r="H129" s="185">
        <v>1</v>
      </c>
      <c r="I129" s="186"/>
      <c r="J129" s="187">
        <f>ROUND(I129*H129,2)</f>
        <v>0</v>
      </c>
      <c r="K129" s="183" t="s">
        <v>199</v>
      </c>
      <c r="L129" s="39"/>
      <c r="M129" s="188" t="s">
        <v>1</v>
      </c>
      <c r="N129" s="189" t="s">
        <v>42</v>
      </c>
      <c r="O129" s="77"/>
      <c r="P129" s="190">
        <f>O129*H129</f>
        <v>0</v>
      </c>
      <c r="Q129" s="190">
        <v>0</v>
      </c>
      <c r="R129" s="190">
        <f>Q129*H129</f>
        <v>0</v>
      </c>
      <c r="S129" s="190">
        <v>0</v>
      </c>
      <c r="T129" s="191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192" t="s">
        <v>4101</v>
      </c>
      <c r="AT129" s="192" t="s">
        <v>187</v>
      </c>
      <c r="AU129" s="192" t="s">
        <v>92</v>
      </c>
      <c r="AY129" s="19" t="s">
        <v>185</v>
      </c>
      <c r="BE129" s="193">
        <f>IF(N129="základní",J129,0)</f>
        <v>0</v>
      </c>
      <c r="BF129" s="193">
        <f>IF(N129="snížená",J129,0)</f>
        <v>0</v>
      </c>
      <c r="BG129" s="193">
        <f>IF(N129="zákl. přenesená",J129,0)</f>
        <v>0</v>
      </c>
      <c r="BH129" s="193">
        <f>IF(N129="sníž. přenesená",J129,0)</f>
        <v>0</v>
      </c>
      <c r="BI129" s="193">
        <f>IF(N129="nulová",J129,0)</f>
        <v>0</v>
      </c>
      <c r="BJ129" s="19" t="s">
        <v>92</v>
      </c>
      <c r="BK129" s="193">
        <f>ROUND(I129*H129,2)</f>
        <v>0</v>
      </c>
      <c r="BL129" s="19" t="s">
        <v>4101</v>
      </c>
      <c r="BM129" s="192" t="s">
        <v>5811</v>
      </c>
    </row>
    <row r="130" s="2" customFormat="1">
      <c r="A130" s="38"/>
      <c r="B130" s="39"/>
      <c r="C130" s="38"/>
      <c r="D130" s="194" t="s">
        <v>193</v>
      </c>
      <c r="E130" s="38"/>
      <c r="F130" s="195" t="s">
        <v>5810</v>
      </c>
      <c r="G130" s="38"/>
      <c r="H130" s="38"/>
      <c r="I130" s="196"/>
      <c r="J130" s="38"/>
      <c r="K130" s="38"/>
      <c r="L130" s="39"/>
      <c r="M130" s="197"/>
      <c r="N130" s="198"/>
      <c r="O130" s="77"/>
      <c r="P130" s="77"/>
      <c r="Q130" s="77"/>
      <c r="R130" s="77"/>
      <c r="S130" s="77"/>
      <c r="T130" s="7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T130" s="19" t="s">
        <v>193</v>
      </c>
      <c r="AU130" s="19" t="s">
        <v>92</v>
      </c>
    </row>
    <row r="131" s="2" customFormat="1">
      <c r="A131" s="38"/>
      <c r="B131" s="39"/>
      <c r="C131" s="38"/>
      <c r="D131" s="207" t="s">
        <v>201</v>
      </c>
      <c r="E131" s="38"/>
      <c r="F131" s="208" t="s">
        <v>5812</v>
      </c>
      <c r="G131" s="38"/>
      <c r="H131" s="38"/>
      <c r="I131" s="196"/>
      <c r="J131" s="38"/>
      <c r="K131" s="38"/>
      <c r="L131" s="39"/>
      <c r="M131" s="197"/>
      <c r="N131" s="198"/>
      <c r="O131" s="77"/>
      <c r="P131" s="77"/>
      <c r="Q131" s="77"/>
      <c r="R131" s="77"/>
      <c r="S131" s="77"/>
      <c r="T131" s="7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9" t="s">
        <v>201</v>
      </c>
      <c r="AU131" s="19" t="s">
        <v>92</v>
      </c>
    </row>
    <row r="132" s="12" customFormat="1" ht="22.8" customHeight="1">
      <c r="A132" s="12"/>
      <c r="B132" s="167"/>
      <c r="C132" s="12"/>
      <c r="D132" s="168" t="s">
        <v>75</v>
      </c>
      <c r="E132" s="178" t="s">
        <v>4098</v>
      </c>
      <c r="F132" s="178" t="s">
        <v>4099</v>
      </c>
      <c r="G132" s="12"/>
      <c r="H132" s="12"/>
      <c r="I132" s="170"/>
      <c r="J132" s="179">
        <f>BK132</f>
        <v>0</v>
      </c>
      <c r="K132" s="12"/>
      <c r="L132" s="167"/>
      <c r="M132" s="172"/>
      <c r="N132" s="173"/>
      <c r="O132" s="173"/>
      <c r="P132" s="174">
        <f>SUM(P133:P135)</f>
        <v>0</v>
      </c>
      <c r="Q132" s="173"/>
      <c r="R132" s="174">
        <f>SUM(R133:R135)</f>
        <v>0</v>
      </c>
      <c r="S132" s="173"/>
      <c r="T132" s="175">
        <f>SUM(T133:T135)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168" t="s">
        <v>211</v>
      </c>
      <c r="AT132" s="176" t="s">
        <v>75</v>
      </c>
      <c r="AU132" s="176" t="s">
        <v>84</v>
      </c>
      <c r="AY132" s="168" t="s">
        <v>185</v>
      </c>
      <c r="BK132" s="177">
        <f>SUM(BK133:BK135)</f>
        <v>0</v>
      </c>
    </row>
    <row r="133" s="2" customFormat="1" ht="16.5" customHeight="1">
      <c r="A133" s="38"/>
      <c r="B133" s="180"/>
      <c r="C133" s="181" t="s">
        <v>111</v>
      </c>
      <c r="D133" s="181" t="s">
        <v>187</v>
      </c>
      <c r="E133" s="182" t="s">
        <v>4100</v>
      </c>
      <c r="F133" s="183" t="s">
        <v>4099</v>
      </c>
      <c r="G133" s="184" t="s">
        <v>5806</v>
      </c>
      <c r="H133" s="185">
        <v>1</v>
      </c>
      <c r="I133" s="186"/>
      <c r="J133" s="187">
        <f>ROUND(I133*H133,2)</f>
        <v>0</v>
      </c>
      <c r="K133" s="183" t="s">
        <v>199</v>
      </c>
      <c r="L133" s="39"/>
      <c r="M133" s="188" t="s">
        <v>1</v>
      </c>
      <c r="N133" s="189" t="s">
        <v>42</v>
      </c>
      <c r="O133" s="77"/>
      <c r="P133" s="190">
        <f>O133*H133</f>
        <v>0</v>
      </c>
      <c r="Q133" s="190">
        <v>0</v>
      </c>
      <c r="R133" s="190">
        <f>Q133*H133</f>
        <v>0</v>
      </c>
      <c r="S133" s="190">
        <v>0</v>
      </c>
      <c r="T133" s="191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192" t="s">
        <v>4101</v>
      </c>
      <c r="AT133" s="192" t="s">
        <v>187</v>
      </c>
      <c r="AU133" s="192" t="s">
        <v>92</v>
      </c>
      <c r="AY133" s="19" t="s">
        <v>185</v>
      </c>
      <c r="BE133" s="193">
        <f>IF(N133="základní",J133,0)</f>
        <v>0</v>
      </c>
      <c r="BF133" s="193">
        <f>IF(N133="snížená",J133,0)</f>
        <v>0</v>
      </c>
      <c r="BG133" s="193">
        <f>IF(N133="zákl. přenesená",J133,0)</f>
        <v>0</v>
      </c>
      <c r="BH133" s="193">
        <f>IF(N133="sníž. přenesená",J133,0)</f>
        <v>0</v>
      </c>
      <c r="BI133" s="193">
        <f>IF(N133="nulová",J133,0)</f>
        <v>0</v>
      </c>
      <c r="BJ133" s="19" t="s">
        <v>92</v>
      </c>
      <c r="BK133" s="193">
        <f>ROUND(I133*H133,2)</f>
        <v>0</v>
      </c>
      <c r="BL133" s="19" t="s">
        <v>4101</v>
      </c>
      <c r="BM133" s="192" t="s">
        <v>5813</v>
      </c>
    </row>
    <row r="134" s="2" customFormat="1">
      <c r="A134" s="38"/>
      <c r="B134" s="39"/>
      <c r="C134" s="38"/>
      <c r="D134" s="194" t="s">
        <v>193</v>
      </c>
      <c r="E134" s="38"/>
      <c r="F134" s="195" t="s">
        <v>4099</v>
      </c>
      <c r="G134" s="38"/>
      <c r="H134" s="38"/>
      <c r="I134" s="196"/>
      <c r="J134" s="38"/>
      <c r="K134" s="38"/>
      <c r="L134" s="39"/>
      <c r="M134" s="197"/>
      <c r="N134" s="198"/>
      <c r="O134" s="77"/>
      <c r="P134" s="77"/>
      <c r="Q134" s="77"/>
      <c r="R134" s="77"/>
      <c r="S134" s="77"/>
      <c r="T134" s="7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9" t="s">
        <v>193</v>
      </c>
      <c r="AU134" s="19" t="s">
        <v>92</v>
      </c>
    </row>
    <row r="135" s="2" customFormat="1">
      <c r="A135" s="38"/>
      <c r="B135" s="39"/>
      <c r="C135" s="38"/>
      <c r="D135" s="207" t="s">
        <v>201</v>
      </c>
      <c r="E135" s="38"/>
      <c r="F135" s="208" t="s">
        <v>4103</v>
      </c>
      <c r="G135" s="38"/>
      <c r="H135" s="38"/>
      <c r="I135" s="196"/>
      <c r="J135" s="38"/>
      <c r="K135" s="38"/>
      <c r="L135" s="39"/>
      <c r="M135" s="197"/>
      <c r="N135" s="198"/>
      <c r="O135" s="77"/>
      <c r="P135" s="77"/>
      <c r="Q135" s="77"/>
      <c r="R135" s="77"/>
      <c r="S135" s="77"/>
      <c r="T135" s="7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9" t="s">
        <v>201</v>
      </c>
      <c r="AU135" s="19" t="s">
        <v>92</v>
      </c>
    </row>
    <row r="136" s="12" customFormat="1" ht="22.8" customHeight="1">
      <c r="A136" s="12"/>
      <c r="B136" s="167"/>
      <c r="C136" s="12"/>
      <c r="D136" s="168" t="s">
        <v>75</v>
      </c>
      <c r="E136" s="178" t="s">
        <v>5814</v>
      </c>
      <c r="F136" s="178" t="s">
        <v>5815</v>
      </c>
      <c r="G136" s="12"/>
      <c r="H136" s="12"/>
      <c r="I136" s="170"/>
      <c r="J136" s="179">
        <f>BK136</f>
        <v>0</v>
      </c>
      <c r="K136" s="12"/>
      <c r="L136" s="167"/>
      <c r="M136" s="172"/>
      <c r="N136" s="173"/>
      <c r="O136" s="173"/>
      <c r="P136" s="174">
        <f>SUM(P137:P142)</f>
        <v>0</v>
      </c>
      <c r="Q136" s="173"/>
      <c r="R136" s="174">
        <f>SUM(R137:R142)</f>
        <v>0</v>
      </c>
      <c r="S136" s="173"/>
      <c r="T136" s="175">
        <f>SUM(T137:T142)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168" t="s">
        <v>211</v>
      </c>
      <c r="AT136" s="176" t="s">
        <v>75</v>
      </c>
      <c r="AU136" s="176" t="s">
        <v>84</v>
      </c>
      <c r="AY136" s="168" t="s">
        <v>185</v>
      </c>
      <c r="BK136" s="177">
        <f>SUM(BK137:BK142)</f>
        <v>0</v>
      </c>
    </row>
    <row r="137" s="2" customFormat="1" ht="16.5" customHeight="1">
      <c r="A137" s="38"/>
      <c r="B137" s="180"/>
      <c r="C137" s="181" t="s">
        <v>191</v>
      </c>
      <c r="D137" s="181" t="s">
        <v>187</v>
      </c>
      <c r="E137" s="182" t="s">
        <v>5816</v>
      </c>
      <c r="F137" s="183" t="s">
        <v>5817</v>
      </c>
      <c r="G137" s="184" t="s">
        <v>5806</v>
      </c>
      <c r="H137" s="185">
        <v>1</v>
      </c>
      <c r="I137" s="186"/>
      <c r="J137" s="187">
        <f>ROUND(I137*H137,2)</f>
        <v>0</v>
      </c>
      <c r="K137" s="183" t="s">
        <v>199</v>
      </c>
      <c r="L137" s="39"/>
      <c r="M137" s="188" t="s">
        <v>1</v>
      </c>
      <c r="N137" s="189" t="s">
        <v>42</v>
      </c>
      <c r="O137" s="77"/>
      <c r="P137" s="190">
        <f>O137*H137</f>
        <v>0</v>
      </c>
      <c r="Q137" s="190">
        <v>0</v>
      </c>
      <c r="R137" s="190">
        <f>Q137*H137</f>
        <v>0</v>
      </c>
      <c r="S137" s="190">
        <v>0</v>
      </c>
      <c r="T137" s="191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192" t="s">
        <v>4101</v>
      </c>
      <c r="AT137" s="192" t="s">
        <v>187</v>
      </c>
      <c r="AU137" s="192" t="s">
        <v>92</v>
      </c>
      <c r="AY137" s="19" t="s">
        <v>185</v>
      </c>
      <c r="BE137" s="193">
        <f>IF(N137="základní",J137,0)</f>
        <v>0</v>
      </c>
      <c r="BF137" s="193">
        <f>IF(N137="snížená",J137,0)</f>
        <v>0</v>
      </c>
      <c r="BG137" s="193">
        <f>IF(N137="zákl. přenesená",J137,0)</f>
        <v>0</v>
      </c>
      <c r="BH137" s="193">
        <f>IF(N137="sníž. přenesená",J137,0)</f>
        <v>0</v>
      </c>
      <c r="BI137" s="193">
        <f>IF(N137="nulová",J137,0)</f>
        <v>0</v>
      </c>
      <c r="BJ137" s="19" t="s">
        <v>92</v>
      </c>
      <c r="BK137" s="193">
        <f>ROUND(I137*H137,2)</f>
        <v>0</v>
      </c>
      <c r="BL137" s="19" t="s">
        <v>4101</v>
      </c>
      <c r="BM137" s="192" t="s">
        <v>5818</v>
      </c>
    </row>
    <row r="138" s="2" customFormat="1">
      <c r="A138" s="38"/>
      <c r="B138" s="39"/>
      <c r="C138" s="38"/>
      <c r="D138" s="194" t="s">
        <v>193</v>
      </c>
      <c r="E138" s="38"/>
      <c r="F138" s="195" t="s">
        <v>5817</v>
      </c>
      <c r="G138" s="38"/>
      <c r="H138" s="38"/>
      <c r="I138" s="196"/>
      <c r="J138" s="38"/>
      <c r="K138" s="38"/>
      <c r="L138" s="39"/>
      <c r="M138" s="197"/>
      <c r="N138" s="198"/>
      <c r="O138" s="77"/>
      <c r="P138" s="77"/>
      <c r="Q138" s="77"/>
      <c r="R138" s="77"/>
      <c r="S138" s="77"/>
      <c r="T138" s="7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T138" s="19" t="s">
        <v>193</v>
      </c>
      <c r="AU138" s="19" t="s">
        <v>92</v>
      </c>
    </row>
    <row r="139" s="2" customFormat="1">
      <c r="A139" s="38"/>
      <c r="B139" s="39"/>
      <c r="C139" s="38"/>
      <c r="D139" s="207" t="s">
        <v>201</v>
      </c>
      <c r="E139" s="38"/>
      <c r="F139" s="208" t="s">
        <v>5819</v>
      </c>
      <c r="G139" s="38"/>
      <c r="H139" s="38"/>
      <c r="I139" s="196"/>
      <c r="J139" s="38"/>
      <c r="K139" s="38"/>
      <c r="L139" s="39"/>
      <c r="M139" s="197"/>
      <c r="N139" s="198"/>
      <c r="O139" s="77"/>
      <c r="P139" s="77"/>
      <c r="Q139" s="77"/>
      <c r="R139" s="77"/>
      <c r="S139" s="77"/>
      <c r="T139" s="7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9" t="s">
        <v>201</v>
      </c>
      <c r="AU139" s="19" t="s">
        <v>92</v>
      </c>
    </row>
    <row r="140" s="2" customFormat="1" ht="16.5" customHeight="1">
      <c r="A140" s="38"/>
      <c r="B140" s="180"/>
      <c r="C140" s="181" t="s">
        <v>211</v>
      </c>
      <c r="D140" s="181" t="s">
        <v>187</v>
      </c>
      <c r="E140" s="182" t="s">
        <v>5820</v>
      </c>
      <c r="F140" s="183" t="s">
        <v>5821</v>
      </c>
      <c r="G140" s="184" t="s">
        <v>5806</v>
      </c>
      <c r="H140" s="185">
        <v>1</v>
      </c>
      <c r="I140" s="186"/>
      <c r="J140" s="187">
        <f>ROUND(I140*H140,2)</f>
        <v>0</v>
      </c>
      <c r="K140" s="183" t="s">
        <v>199</v>
      </c>
      <c r="L140" s="39"/>
      <c r="M140" s="188" t="s">
        <v>1</v>
      </c>
      <c r="N140" s="189" t="s">
        <v>42</v>
      </c>
      <c r="O140" s="77"/>
      <c r="P140" s="190">
        <f>O140*H140</f>
        <v>0</v>
      </c>
      <c r="Q140" s="190">
        <v>0</v>
      </c>
      <c r="R140" s="190">
        <f>Q140*H140</f>
        <v>0</v>
      </c>
      <c r="S140" s="190">
        <v>0</v>
      </c>
      <c r="T140" s="191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192" t="s">
        <v>4101</v>
      </c>
      <c r="AT140" s="192" t="s">
        <v>187</v>
      </c>
      <c r="AU140" s="192" t="s">
        <v>92</v>
      </c>
      <c r="AY140" s="19" t="s">
        <v>185</v>
      </c>
      <c r="BE140" s="193">
        <f>IF(N140="základní",J140,0)</f>
        <v>0</v>
      </c>
      <c r="BF140" s="193">
        <f>IF(N140="snížená",J140,0)</f>
        <v>0</v>
      </c>
      <c r="BG140" s="193">
        <f>IF(N140="zákl. přenesená",J140,0)</f>
        <v>0</v>
      </c>
      <c r="BH140" s="193">
        <f>IF(N140="sníž. přenesená",J140,0)</f>
        <v>0</v>
      </c>
      <c r="BI140" s="193">
        <f>IF(N140="nulová",J140,0)</f>
        <v>0</v>
      </c>
      <c r="BJ140" s="19" t="s">
        <v>92</v>
      </c>
      <c r="BK140" s="193">
        <f>ROUND(I140*H140,2)</f>
        <v>0</v>
      </c>
      <c r="BL140" s="19" t="s">
        <v>4101</v>
      </c>
      <c r="BM140" s="192" t="s">
        <v>5822</v>
      </c>
    </row>
    <row r="141" s="2" customFormat="1">
      <c r="A141" s="38"/>
      <c r="B141" s="39"/>
      <c r="C141" s="38"/>
      <c r="D141" s="194" t="s">
        <v>193</v>
      </c>
      <c r="E141" s="38"/>
      <c r="F141" s="195" t="s">
        <v>5821</v>
      </c>
      <c r="G141" s="38"/>
      <c r="H141" s="38"/>
      <c r="I141" s="196"/>
      <c r="J141" s="38"/>
      <c r="K141" s="38"/>
      <c r="L141" s="39"/>
      <c r="M141" s="197"/>
      <c r="N141" s="198"/>
      <c r="O141" s="77"/>
      <c r="P141" s="77"/>
      <c r="Q141" s="77"/>
      <c r="R141" s="77"/>
      <c r="S141" s="77"/>
      <c r="T141" s="7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9" t="s">
        <v>193</v>
      </c>
      <c r="AU141" s="19" t="s">
        <v>92</v>
      </c>
    </row>
    <row r="142" s="2" customFormat="1">
      <c r="A142" s="38"/>
      <c r="B142" s="39"/>
      <c r="C142" s="38"/>
      <c r="D142" s="207" t="s">
        <v>201</v>
      </c>
      <c r="E142" s="38"/>
      <c r="F142" s="208" t="s">
        <v>5823</v>
      </c>
      <c r="G142" s="38"/>
      <c r="H142" s="38"/>
      <c r="I142" s="196"/>
      <c r="J142" s="38"/>
      <c r="K142" s="38"/>
      <c r="L142" s="39"/>
      <c r="M142" s="197"/>
      <c r="N142" s="198"/>
      <c r="O142" s="77"/>
      <c r="P142" s="77"/>
      <c r="Q142" s="77"/>
      <c r="R142" s="77"/>
      <c r="S142" s="77"/>
      <c r="T142" s="7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9" t="s">
        <v>201</v>
      </c>
      <c r="AU142" s="19" t="s">
        <v>92</v>
      </c>
    </row>
    <row r="143" s="12" customFormat="1" ht="22.8" customHeight="1">
      <c r="A143" s="12"/>
      <c r="B143" s="167"/>
      <c r="C143" s="12"/>
      <c r="D143" s="168" t="s">
        <v>75</v>
      </c>
      <c r="E143" s="178" t="s">
        <v>5824</v>
      </c>
      <c r="F143" s="178" t="s">
        <v>5825</v>
      </c>
      <c r="G143" s="12"/>
      <c r="H143" s="12"/>
      <c r="I143" s="170"/>
      <c r="J143" s="179">
        <f>BK143</f>
        <v>0</v>
      </c>
      <c r="K143" s="12"/>
      <c r="L143" s="167"/>
      <c r="M143" s="172"/>
      <c r="N143" s="173"/>
      <c r="O143" s="173"/>
      <c r="P143" s="174">
        <f>SUM(P144:P146)</f>
        <v>0</v>
      </c>
      <c r="Q143" s="173"/>
      <c r="R143" s="174">
        <f>SUM(R144:R146)</f>
        <v>0</v>
      </c>
      <c r="S143" s="173"/>
      <c r="T143" s="175">
        <f>SUM(T144:T146)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168" t="s">
        <v>211</v>
      </c>
      <c r="AT143" s="176" t="s">
        <v>75</v>
      </c>
      <c r="AU143" s="176" t="s">
        <v>84</v>
      </c>
      <c r="AY143" s="168" t="s">
        <v>185</v>
      </c>
      <c r="BK143" s="177">
        <f>SUM(BK144:BK146)</f>
        <v>0</v>
      </c>
    </row>
    <row r="144" s="2" customFormat="1" ht="16.5" customHeight="1">
      <c r="A144" s="38"/>
      <c r="B144" s="180"/>
      <c r="C144" s="181" t="s">
        <v>217</v>
      </c>
      <c r="D144" s="181" t="s">
        <v>187</v>
      </c>
      <c r="E144" s="182" t="s">
        <v>5826</v>
      </c>
      <c r="F144" s="183" t="s">
        <v>5825</v>
      </c>
      <c r="G144" s="184" t="s">
        <v>5806</v>
      </c>
      <c r="H144" s="185">
        <v>1</v>
      </c>
      <c r="I144" s="186"/>
      <c r="J144" s="187">
        <f>ROUND(I144*H144,2)</f>
        <v>0</v>
      </c>
      <c r="K144" s="183" t="s">
        <v>199</v>
      </c>
      <c r="L144" s="39"/>
      <c r="M144" s="188" t="s">
        <v>1</v>
      </c>
      <c r="N144" s="189" t="s">
        <v>42</v>
      </c>
      <c r="O144" s="77"/>
      <c r="P144" s="190">
        <f>O144*H144</f>
        <v>0</v>
      </c>
      <c r="Q144" s="190">
        <v>0</v>
      </c>
      <c r="R144" s="190">
        <f>Q144*H144</f>
        <v>0</v>
      </c>
      <c r="S144" s="190">
        <v>0</v>
      </c>
      <c r="T144" s="191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192" t="s">
        <v>4101</v>
      </c>
      <c r="AT144" s="192" t="s">
        <v>187</v>
      </c>
      <c r="AU144" s="192" t="s">
        <v>92</v>
      </c>
      <c r="AY144" s="19" t="s">
        <v>185</v>
      </c>
      <c r="BE144" s="193">
        <f>IF(N144="základní",J144,0)</f>
        <v>0</v>
      </c>
      <c r="BF144" s="193">
        <f>IF(N144="snížená",J144,0)</f>
        <v>0</v>
      </c>
      <c r="BG144" s="193">
        <f>IF(N144="zákl. přenesená",J144,0)</f>
        <v>0</v>
      </c>
      <c r="BH144" s="193">
        <f>IF(N144="sníž. přenesená",J144,0)</f>
        <v>0</v>
      </c>
      <c r="BI144" s="193">
        <f>IF(N144="nulová",J144,0)</f>
        <v>0</v>
      </c>
      <c r="BJ144" s="19" t="s">
        <v>92</v>
      </c>
      <c r="BK144" s="193">
        <f>ROUND(I144*H144,2)</f>
        <v>0</v>
      </c>
      <c r="BL144" s="19" t="s">
        <v>4101</v>
      </c>
      <c r="BM144" s="192" t="s">
        <v>5827</v>
      </c>
    </row>
    <row r="145" s="2" customFormat="1">
      <c r="A145" s="38"/>
      <c r="B145" s="39"/>
      <c r="C145" s="38"/>
      <c r="D145" s="194" t="s">
        <v>193</v>
      </c>
      <c r="E145" s="38"/>
      <c r="F145" s="195" t="s">
        <v>5825</v>
      </c>
      <c r="G145" s="38"/>
      <c r="H145" s="38"/>
      <c r="I145" s="196"/>
      <c r="J145" s="38"/>
      <c r="K145" s="38"/>
      <c r="L145" s="39"/>
      <c r="M145" s="197"/>
      <c r="N145" s="198"/>
      <c r="O145" s="77"/>
      <c r="P145" s="77"/>
      <c r="Q145" s="77"/>
      <c r="R145" s="77"/>
      <c r="S145" s="77"/>
      <c r="T145" s="7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9" t="s">
        <v>193</v>
      </c>
      <c r="AU145" s="19" t="s">
        <v>92</v>
      </c>
    </row>
    <row r="146" s="2" customFormat="1">
      <c r="A146" s="38"/>
      <c r="B146" s="39"/>
      <c r="C146" s="38"/>
      <c r="D146" s="207" t="s">
        <v>201</v>
      </c>
      <c r="E146" s="38"/>
      <c r="F146" s="208" t="s">
        <v>5828</v>
      </c>
      <c r="G146" s="38"/>
      <c r="H146" s="38"/>
      <c r="I146" s="196"/>
      <c r="J146" s="38"/>
      <c r="K146" s="38"/>
      <c r="L146" s="39"/>
      <c r="M146" s="197"/>
      <c r="N146" s="198"/>
      <c r="O146" s="77"/>
      <c r="P146" s="77"/>
      <c r="Q146" s="77"/>
      <c r="R146" s="77"/>
      <c r="S146" s="77"/>
      <c r="T146" s="7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T146" s="19" t="s">
        <v>201</v>
      </c>
      <c r="AU146" s="19" t="s">
        <v>92</v>
      </c>
    </row>
    <row r="147" s="12" customFormat="1" ht="22.8" customHeight="1">
      <c r="A147" s="12"/>
      <c r="B147" s="167"/>
      <c r="C147" s="12"/>
      <c r="D147" s="168" t="s">
        <v>75</v>
      </c>
      <c r="E147" s="178" t="s">
        <v>5829</v>
      </c>
      <c r="F147" s="178" t="s">
        <v>5830</v>
      </c>
      <c r="G147" s="12"/>
      <c r="H147" s="12"/>
      <c r="I147" s="170"/>
      <c r="J147" s="179">
        <f>BK147</f>
        <v>0</v>
      </c>
      <c r="K147" s="12"/>
      <c r="L147" s="167"/>
      <c r="M147" s="172"/>
      <c r="N147" s="173"/>
      <c r="O147" s="173"/>
      <c r="P147" s="174">
        <f>SUM(P148:P150)</f>
        <v>0</v>
      </c>
      <c r="Q147" s="173"/>
      <c r="R147" s="174">
        <f>SUM(R148:R150)</f>
        <v>0</v>
      </c>
      <c r="S147" s="173"/>
      <c r="T147" s="175">
        <f>SUM(T148:T150)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168" t="s">
        <v>211</v>
      </c>
      <c r="AT147" s="176" t="s">
        <v>75</v>
      </c>
      <c r="AU147" s="176" t="s">
        <v>84</v>
      </c>
      <c r="AY147" s="168" t="s">
        <v>185</v>
      </c>
      <c r="BK147" s="177">
        <f>SUM(BK148:BK150)</f>
        <v>0</v>
      </c>
    </row>
    <row r="148" s="2" customFormat="1" ht="16.5" customHeight="1">
      <c r="A148" s="38"/>
      <c r="B148" s="180"/>
      <c r="C148" s="181" t="s">
        <v>222</v>
      </c>
      <c r="D148" s="181" t="s">
        <v>187</v>
      </c>
      <c r="E148" s="182" t="s">
        <v>5831</v>
      </c>
      <c r="F148" s="183" t="s">
        <v>5830</v>
      </c>
      <c r="G148" s="184" t="s">
        <v>5806</v>
      </c>
      <c r="H148" s="185">
        <v>1</v>
      </c>
      <c r="I148" s="186"/>
      <c r="J148" s="187">
        <f>ROUND(I148*H148,2)</f>
        <v>0</v>
      </c>
      <c r="K148" s="183" t="s">
        <v>199</v>
      </c>
      <c r="L148" s="39"/>
      <c r="M148" s="188" t="s">
        <v>1</v>
      </c>
      <c r="N148" s="189" t="s">
        <v>42</v>
      </c>
      <c r="O148" s="77"/>
      <c r="P148" s="190">
        <f>O148*H148</f>
        <v>0</v>
      </c>
      <c r="Q148" s="190">
        <v>0</v>
      </c>
      <c r="R148" s="190">
        <f>Q148*H148</f>
        <v>0</v>
      </c>
      <c r="S148" s="190">
        <v>0</v>
      </c>
      <c r="T148" s="191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192" t="s">
        <v>4101</v>
      </c>
      <c r="AT148" s="192" t="s">
        <v>187</v>
      </c>
      <c r="AU148" s="192" t="s">
        <v>92</v>
      </c>
      <c r="AY148" s="19" t="s">
        <v>185</v>
      </c>
      <c r="BE148" s="193">
        <f>IF(N148="základní",J148,0)</f>
        <v>0</v>
      </c>
      <c r="BF148" s="193">
        <f>IF(N148="snížená",J148,0)</f>
        <v>0</v>
      </c>
      <c r="BG148" s="193">
        <f>IF(N148="zákl. přenesená",J148,0)</f>
        <v>0</v>
      </c>
      <c r="BH148" s="193">
        <f>IF(N148="sníž. přenesená",J148,0)</f>
        <v>0</v>
      </c>
      <c r="BI148" s="193">
        <f>IF(N148="nulová",J148,0)</f>
        <v>0</v>
      </c>
      <c r="BJ148" s="19" t="s">
        <v>92</v>
      </c>
      <c r="BK148" s="193">
        <f>ROUND(I148*H148,2)</f>
        <v>0</v>
      </c>
      <c r="BL148" s="19" t="s">
        <v>4101</v>
      </c>
      <c r="BM148" s="192" t="s">
        <v>5832</v>
      </c>
    </row>
    <row r="149" s="2" customFormat="1">
      <c r="A149" s="38"/>
      <c r="B149" s="39"/>
      <c r="C149" s="38"/>
      <c r="D149" s="194" t="s">
        <v>193</v>
      </c>
      <c r="E149" s="38"/>
      <c r="F149" s="195" t="s">
        <v>5830</v>
      </c>
      <c r="G149" s="38"/>
      <c r="H149" s="38"/>
      <c r="I149" s="196"/>
      <c r="J149" s="38"/>
      <c r="K149" s="38"/>
      <c r="L149" s="39"/>
      <c r="M149" s="197"/>
      <c r="N149" s="198"/>
      <c r="O149" s="77"/>
      <c r="P149" s="77"/>
      <c r="Q149" s="77"/>
      <c r="R149" s="77"/>
      <c r="S149" s="77"/>
      <c r="T149" s="7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9" t="s">
        <v>193</v>
      </c>
      <c r="AU149" s="19" t="s">
        <v>92</v>
      </c>
    </row>
    <row r="150" s="2" customFormat="1">
      <c r="A150" s="38"/>
      <c r="B150" s="39"/>
      <c r="C150" s="38"/>
      <c r="D150" s="207" t="s">
        <v>201</v>
      </c>
      <c r="E150" s="38"/>
      <c r="F150" s="208" t="s">
        <v>5833</v>
      </c>
      <c r="G150" s="38"/>
      <c r="H150" s="38"/>
      <c r="I150" s="196"/>
      <c r="J150" s="38"/>
      <c r="K150" s="38"/>
      <c r="L150" s="39"/>
      <c r="M150" s="197"/>
      <c r="N150" s="198"/>
      <c r="O150" s="77"/>
      <c r="P150" s="77"/>
      <c r="Q150" s="77"/>
      <c r="R150" s="77"/>
      <c r="S150" s="77"/>
      <c r="T150" s="7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9" t="s">
        <v>201</v>
      </c>
      <c r="AU150" s="19" t="s">
        <v>92</v>
      </c>
    </row>
    <row r="151" s="12" customFormat="1" ht="22.8" customHeight="1">
      <c r="A151" s="12"/>
      <c r="B151" s="167"/>
      <c r="C151" s="12"/>
      <c r="D151" s="168" t="s">
        <v>75</v>
      </c>
      <c r="E151" s="178" t="s">
        <v>5834</v>
      </c>
      <c r="F151" s="178" t="s">
        <v>5835</v>
      </c>
      <c r="G151" s="12"/>
      <c r="H151" s="12"/>
      <c r="I151" s="170"/>
      <c r="J151" s="179">
        <f>BK151</f>
        <v>0</v>
      </c>
      <c r="K151" s="12"/>
      <c r="L151" s="167"/>
      <c r="M151" s="172"/>
      <c r="N151" s="173"/>
      <c r="O151" s="173"/>
      <c r="P151" s="174">
        <f>SUM(P152:P154)</f>
        <v>0</v>
      </c>
      <c r="Q151" s="173"/>
      <c r="R151" s="174">
        <f>SUM(R152:R154)</f>
        <v>0</v>
      </c>
      <c r="S151" s="173"/>
      <c r="T151" s="175">
        <f>SUM(T152:T154)</f>
        <v>0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168" t="s">
        <v>211</v>
      </c>
      <c r="AT151" s="176" t="s">
        <v>75</v>
      </c>
      <c r="AU151" s="176" t="s">
        <v>84</v>
      </c>
      <c r="AY151" s="168" t="s">
        <v>185</v>
      </c>
      <c r="BK151" s="177">
        <f>SUM(BK152:BK154)</f>
        <v>0</v>
      </c>
    </row>
    <row r="152" s="2" customFormat="1" ht="16.5" customHeight="1">
      <c r="A152" s="38"/>
      <c r="B152" s="180"/>
      <c r="C152" s="181" t="s">
        <v>229</v>
      </c>
      <c r="D152" s="181" t="s">
        <v>187</v>
      </c>
      <c r="E152" s="182" t="s">
        <v>5836</v>
      </c>
      <c r="F152" s="183" t="s">
        <v>5835</v>
      </c>
      <c r="G152" s="184" t="s">
        <v>5806</v>
      </c>
      <c r="H152" s="185">
        <v>1</v>
      </c>
      <c r="I152" s="186"/>
      <c r="J152" s="187">
        <f>ROUND(I152*H152,2)</f>
        <v>0</v>
      </c>
      <c r="K152" s="183" t="s">
        <v>199</v>
      </c>
      <c r="L152" s="39"/>
      <c r="M152" s="188" t="s">
        <v>1</v>
      </c>
      <c r="N152" s="189" t="s">
        <v>42</v>
      </c>
      <c r="O152" s="77"/>
      <c r="P152" s="190">
        <f>O152*H152</f>
        <v>0</v>
      </c>
      <c r="Q152" s="190">
        <v>0</v>
      </c>
      <c r="R152" s="190">
        <f>Q152*H152</f>
        <v>0</v>
      </c>
      <c r="S152" s="190">
        <v>0</v>
      </c>
      <c r="T152" s="191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192" t="s">
        <v>4101</v>
      </c>
      <c r="AT152" s="192" t="s">
        <v>187</v>
      </c>
      <c r="AU152" s="192" t="s">
        <v>92</v>
      </c>
      <c r="AY152" s="19" t="s">
        <v>185</v>
      </c>
      <c r="BE152" s="193">
        <f>IF(N152="základní",J152,0)</f>
        <v>0</v>
      </c>
      <c r="BF152" s="193">
        <f>IF(N152="snížená",J152,0)</f>
        <v>0</v>
      </c>
      <c r="BG152" s="193">
        <f>IF(N152="zákl. přenesená",J152,0)</f>
        <v>0</v>
      </c>
      <c r="BH152" s="193">
        <f>IF(N152="sníž. přenesená",J152,0)</f>
        <v>0</v>
      </c>
      <c r="BI152" s="193">
        <f>IF(N152="nulová",J152,0)</f>
        <v>0</v>
      </c>
      <c r="BJ152" s="19" t="s">
        <v>92</v>
      </c>
      <c r="BK152" s="193">
        <f>ROUND(I152*H152,2)</f>
        <v>0</v>
      </c>
      <c r="BL152" s="19" t="s">
        <v>4101</v>
      </c>
      <c r="BM152" s="192" t="s">
        <v>5837</v>
      </c>
    </row>
    <row r="153" s="2" customFormat="1">
      <c r="A153" s="38"/>
      <c r="B153" s="39"/>
      <c r="C153" s="38"/>
      <c r="D153" s="194" t="s">
        <v>193</v>
      </c>
      <c r="E153" s="38"/>
      <c r="F153" s="195" t="s">
        <v>5835</v>
      </c>
      <c r="G153" s="38"/>
      <c r="H153" s="38"/>
      <c r="I153" s="196"/>
      <c r="J153" s="38"/>
      <c r="K153" s="38"/>
      <c r="L153" s="39"/>
      <c r="M153" s="197"/>
      <c r="N153" s="198"/>
      <c r="O153" s="77"/>
      <c r="P153" s="77"/>
      <c r="Q153" s="77"/>
      <c r="R153" s="77"/>
      <c r="S153" s="77"/>
      <c r="T153" s="7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T153" s="19" t="s">
        <v>193</v>
      </c>
      <c r="AU153" s="19" t="s">
        <v>92</v>
      </c>
    </row>
    <row r="154" s="2" customFormat="1">
      <c r="A154" s="38"/>
      <c r="B154" s="39"/>
      <c r="C154" s="38"/>
      <c r="D154" s="207" t="s">
        <v>201</v>
      </c>
      <c r="E154" s="38"/>
      <c r="F154" s="208" t="s">
        <v>5838</v>
      </c>
      <c r="G154" s="38"/>
      <c r="H154" s="38"/>
      <c r="I154" s="196"/>
      <c r="J154" s="38"/>
      <c r="K154" s="38"/>
      <c r="L154" s="39"/>
      <c r="M154" s="243"/>
      <c r="N154" s="244"/>
      <c r="O154" s="245"/>
      <c r="P154" s="245"/>
      <c r="Q154" s="245"/>
      <c r="R154" s="245"/>
      <c r="S154" s="245"/>
      <c r="T154" s="246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T154" s="19" t="s">
        <v>201</v>
      </c>
      <c r="AU154" s="19" t="s">
        <v>92</v>
      </c>
    </row>
    <row r="155" s="2" customFormat="1" ht="6.96" customHeight="1">
      <c r="A155" s="38"/>
      <c r="B155" s="60"/>
      <c r="C155" s="61"/>
      <c r="D155" s="61"/>
      <c r="E155" s="61"/>
      <c r="F155" s="61"/>
      <c r="G155" s="61"/>
      <c r="H155" s="61"/>
      <c r="I155" s="61"/>
      <c r="J155" s="61"/>
      <c r="K155" s="61"/>
      <c r="L155" s="39"/>
      <c r="M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</row>
  </sheetData>
  <autoFilter ref="C122:K154"/>
  <mergeCells count="9">
    <mergeCell ref="E7:H7"/>
    <mergeCell ref="E9:H9"/>
    <mergeCell ref="E18:H18"/>
    <mergeCell ref="E27:H27"/>
    <mergeCell ref="E85:H85"/>
    <mergeCell ref="E87:H87"/>
    <mergeCell ref="E113:H113"/>
    <mergeCell ref="E115:H115"/>
    <mergeCell ref="L2:V2"/>
  </mergeCells>
  <hyperlinks>
    <hyperlink ref="F128" r:id="rId1" display="https://podminky.urs.cz/item/CS_URS_2025_02/013254000"/>
    <hyperlink ref="F131" r:id="rId2" display="https://podminky.urs.cz/item/CS_URS_2025_02/013294000"/>
    <hyperlink ref="F135" r:id="rId3" display="https://podminky.urs.cz/item/CS_URS_2025_02/030001000"/>
    <hyperlink ref="F139" r:id="rId4" display="https://podminky.urs.cz/item/CS_URS_2025_02/045203000"/>
    <hyperlink ref="F142" r:id="rId5" display="https://podminky.urs.cz/item/CS_URS_2025_02/049002000"/>
    <hyperlink ref="F146" r:id="rId6" display="https://podminky.urs.cz/item/CS_URS_2025_02/060001000"/>
    <hyperlink ref="F150" r:id="rId7" display="https://podminky.urs.cz/item/CS_URS_2025_02/070001000"/>
    <hyperlink ref="F154" r:id="rId8" display="https://podminky.urs.cz/item/CS_URS_2025_02/090001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9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DESKTOP-7OOU1CD\Pavel Krajovsky</dc:creator>
  <cp:lastModifiedBy>DESKTOP-7OOU1CD\Pavel Krajovsky</cp:lastModifiedBy>
  <dcterms:created xsi:type="dcterms:W3CDTF">2026-03-13T14:44:53Z</dcterms:created>
  <dcterms:modified xsi:type="dcterms:W3CDTF">2026-03-13T14:45:22Z</dcterms:modified>
</cp:coreProperties>
</file>