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1102120\Documents\Zajištění realizace marketingové strategie pro rok 2022\K administraci AK\"/>
    </mc:Choice>
  </mc:AlternateContent>
  <bookViews>
    <workbookView xWindow="0" yWindow="0" windowWidth="28800" windowHeight="10500" activeTab="2"/>
  </bookViews>
  <sheets>
    <sheet name="reklamní předměty" sheetId="9" r:id="rId1"/>
    <sheet name="print" sheetId="4" r:id="rId2"/>
    <sheet name="media" sheetId="8" r:id="rId3"/>
    <sheet name="kreativní, produkční práce upra" sheetId="10" r:id="rId4"/>
    <sheet name="NC pro účely hodnocení" sheetId="7" r:id="rId5"/>
  </sheets>
  <definedNames>
    <definedName name="_xlnm.Print_Area" localSheetId="3">'kreativní, produkční práce upra'!$A$3:$J$63</definedName>
    <definedName name="_xlnm.Print_Area" localSheetId="2">media!$A$1:$K$152</definedName>
    <definedName name="_xlnm.Print_Area" localSheetId="4">'NC pro účely hodnocení'!$A$1:$K$26</definedName>
    <definedName name="_xlnm.Print_Area" localSheetId="1">print!$A$1:$F$64</definedName>
    <definedName name="_xlnm.Print_Area" localSheetId="0">'reklamní předměty'!$A$1:$G$22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  <c r="E21" i="4" l="1"/>
  <c r="D19" i="7" l="1"/>
  <c r="B49" i="10"/>
  <c r="D34" i="10"/>
  <c r="D31" i="10"/>
  <c r="F5" i="8" l="1"/>
  <c r="F79" i="8"/>
  <c r="F115" i="8"/>
  <c r="F114" i="8"/>
  <c r="D40" i="10"/>
  <c r="F119" i="8" l="1"/>
  <c r="F118" i="8"/>
  <c r="F121" i="8"/>
  <c r="F120" i="8"/>
  <c r="F135" i="8"/>
  <c r="F92" i="8"/>
  <c r="F56" i="8"/>
  <c r="F43" i="8"/>
  <c r="F4" i="9"/>
  <c r="F15" i="9"/>
  <c r="F16" i="9"/>
  <c r="F17" i="9"/>
  <c r="D5" i="10" l="1"/>
  <c r="D6" i="10" s="1"/>
  <c r="D9" i="10"/>
  <c r="D10" i="10"/>
  <c r="D11" i="10"/>
  <c r="D15" i="10"/>
  <c r="D16" i="10"/>
  <c r="D17" i="10"/>
  <c r="D18" i="10"/>
  <c r="D22" i="10"/>
  <c r="D23" i="10"/>
  <c r="D24" i="10"/>
  <c r="D25" i="10"/>
  <c r="D26" i="10"/>
  <c r="D27" i="10"/>
  <c r="D28" i="10"/>
  <c r="D29" i="10"/>
  <c r="D30" i="10"/>
  <c r="D32" i="10"/>
  <c r="D33" i="10"/>
  <c r="D37" i="10"/>
  <c r="D38" i="10"/>
  <c r="D39" i="10"/>
  <c r="D41" i="10"/>
  <c r="D42" i="10"/>
  <c r="D43" i="10"/>
  <c r="D44" i="10"/>
  <c r="D45" i="10"/>
  <c r="D46" i="10"/>
  <c r="D47" i="10"/>
  <c r="F14" i="9"/>
  <c r="F13" i="9"/>
  <c r="F12" i="9"/>
  <c r="F11" i="9"/>
  <c r="F10" i="9"/>
  <c r="F9" i="9"/>
  <c r="F8" i="9"/>
  <c r="F7" i="9"/>
  <c r="F6" i="9"/>
  <c r="F5" i="9"/>
  <c r="F3" i="9"/>
  <c r="D48" i="10" l="1"/>
  <c r="D19" i="10"/>
  <c r="D12" i="10"/>
  <c r="F18" i="9"/>
  <c r="D16" i="7" s="1"/>
  <c r="F141" i="8"/>
  <c r="F142" i="8"/>
  <c r="C20" i="9" l="1"/>
  <c r="F90" i="8"/>
  <c r="F89" i="8"/>
  <c r="F88" i="8"/>
  <c r="F87" i="8"/>
  <c r="F86" i="8"/>
  <c r="F85" i="8"/>
  <c r="F84" i="8"/>
  <c r="F83" i="8"/>
  <c r="F82" i="8"/>
  <c r="F81" i="8"/>
  <c r="F80" i="8"/>
  <c r="F78" i="8"/>
  <c r="F77" i="8"/>
  <c r="F76" i="8"/>
  <c r="F75" i="8"/>
  <c r="F74" i="8"/>
  <c r="F73" i="8"/>
  <c r="F72" i="8"/>
  <c r="F71" i="8"/>
  <c r="F70" i="8"/>
  <c r="F69" i="8"/>
  <c r="F8" i="8"/>
  <c r="F4" i="8" l="1"/>
  <c r="F7" i="8"/>
  <c r="F139" i="8" l="1"/>
  <c r="F134" i="8"/>
  <c r="F117" i="8"/>
  <c r="F113" i="8"/>
  <c r="F68" i="8" l="1"/>
  <c r="F52" i="8"/>
  <c r="F51" i="8"/>
  <c r="F50" i="8"/>
  <c r="F61" i="8"/>
  <c r="F24" i="8" l="1"/>
  <c r="F11" i="8" l="1"/>
  <c r="F21" i="8"/>
  <c r="F19" i="8"/>
  <c r="F10" i="8"/>
  <c r="E27" i="4"/>
  <c r="E43" i="4" l="1"/>
  <c r="E42" i="4" l="1"/>
  <c r="E41" i="4"/>
  <c r="E40" i="4"/>
  <c r="E13" i="4"/>
  <c r="E12" i="4"/>
  <c r="E31" i="4"/>
  <c r="E30" i="4"/>
  <c r="E29" i="4"/>
  <c r="E28" i="4"/>
  <c r="F34" i="8" l="1"/>
  <c r="F128" i="8" l="1"/>
  <c r="F140" i="8"/>
  <c r="F38" i="8" l="1"/>
  <c r="F101" i="8" l="1"/>
  <c r="F102" i="8"/>
  <c r="F103" i="8"/>
  <c r="F104" i="8"/>
  <c r="F105" i="8"/>
  <c r="F106" i="8"/>
  <c r="F107" i="8"/>
  <c r="F108" i="8"/>
  <c r="F109" i="8"/>
  <c r="F110" i="8"/>
  <c r="F111" i="8"/>
  <c r="F112" i="8"/>
  <c r="F116" i="8"/>
  <c r="F122" i="8"/>
  <c r="F123" i="8"/>
  <c r="F124" i="8"/>
  <c r="F42" i="8"/>
  <c r="F44" i="8"/>
  <c r="F45" i="8"/>
  <c r="F46" i="8"/>
  <c r="F47" i="8"/>
  <c r="F48" i="8"/>
  <c r="F49" i="8"/>
  <c r="F53" i="8"/>
  <c r="F54" i="8"/>
  <c r="F55" i="8"/>
  <c r="F57" i="8"/>
  <c r="F58" i="8"/>
  <c r="F59" i="8"/>
  <c r="F60" i="8"/>
  <c r="F62" i="8"/>
  <c r="F63" i="8"/>
  <c r="F64" i="8"/>
  <c r="F65" i="8"/>
  <c r="F66" i="8"/>
  <c r="F67" i="8"/>
  <c r="F35" i="8"/>
  <c r="F36" i="8"/>
  <c r="F37" i="8"/>
  <c r="F39" i="8"/>
  <c r="F28" i="8"/>
  <c r="F29" i="8"/>
  <c r="F30" i="8"/>
  <c r="F31" i="8"/>
  <c r="F6" i="8"/>
  <c r="F9" i="8"/>
  <c r="F12" i="8"/>
  <c r="F13" i="8"/>
  <c r="F14" i="8"/>
  <c r="F15" i="8"/>
  <c r="F16" i="8"/>
  <c r="F17" i="8"/>
  <c r="F18" i="8"/>
  <c r="F20" i="8"/>
  <c r="F22" i="8"/>
  <c r="F23" i="8"/>
  <c r="F25" i="8"/>
  <c r="E52" i="4"/>
  <c r="E53" i="4"/>
  <c r="E54" i="4"/>
  <c r="E55" i="4"/>
  <c r="E56" i="4"/>
  <c r="E57" i="4"/>
  <c r="E25" i="4"/>
  <c r="E26" i="4"/>
  <c r="E32" i="4"/>
  <c r="E33" i="4"/>
  <c r="E5" i="4"/>
  <c r="E6" i="4"/>
  <c r="E7" i="4"/>
  <c r="E8" i="4"/>
  <c r="E9" i="4"/>
  <c r="E10" i="4"/>
  <c r="E11" i="4"/>
  <c r="E14" i="4"/>
  <c r="E15" i="4"/>
  <c r="E16" i="4"/>
  <c r="E17" i="4"/>
  <c r="E18" i="4"/>
  <c r="E19" i="4"/>
  <c r="E20" i="4"/>
  <c r="E58" i="4" l="1"/>
  <c r="E34" i="4"/>
  <c r="F143" i="8"/>
  <c r="F138" i="8"/>
  <c r="F137" i="8"/>
  <c r="F129" i="8"/>
  <c r="F133" i="8"/>
  <c r="F132" i="8"/>
  <c r="F136" i="8"/>
  <c r="F131" i="8"/>
  <c r="F130" i="8"/>
  <c r="F127" i="8"/>
  <c r="F126" i="8"/>
  <c r="F125" i="8"/>
  <c r="F100" i="8"/>
  <c r="F98" i="8"/>
  <c r="F97" i="8"/>
  <c r="F96" i="8"/>
  <c r="F95" i="8"/>
  <c r="F94" i="8"/>
  <c r="F93" i="8"/>
  <c r="F91" i="8"/>
  <c r="F41" i="8"/>
  <c r="F33" i="8"/>
  <c r="F40" i="8" s="1"/>
  <c r="F27" i="8"/>
  <c r="F32" i="8" s="1"/>
  <c r="F3" i="8"/>
  <c r="F26" i="8" s="1"/>
  <c r="F144" i="8" l="1"/>
  <c r="F146" i="8" s="1"/>
  <c r="D18" i="7" s="1"/>
  <c r="F99" i="8"/>
  <c r="E48" i="4"/>
  <c r="E47" i="4"/>
  <c r="E38" i="4"/>
  <c r="E39" i="4"/>
  <c r="E37" i="4"/>
  <c r="E4" i="4"/>
  <c r="E49" i="4" l="1"/>
  <c r="E44" i="4"/>
  <c r="C60" i="4" s="1"/>
  <c r="D17" i="7" s="1"/>
  <c r="D20" i="7" s="1"/>
</calcChain>
</file>

<file path=xl/sharedStrings.xml><?xml version="1.0" encoding="utf-8"?>
<sst xmlns="http://schemas.openxmlformats.org/spreadsheetml/2006/main" count="689" uniqueCount="352">
  <si>
    <t xml:space="preserve">Tisk plakátů na billboardy                                   </t>
  </si>
  <si>
    <t xml:space="preserve">Leták skládaný  </t>
  </si>
  <si>
    <t>Reklamní předměty</t>
  </si>
  <si>
    <t>druh práce</t>
  </si>
  <si>
    <t>grafické a programovací práce v programu Flash</t>
  </si>
  <si>
    <t>leták</t>
  </si>
  <si>
    <t>Pexeso</t>
  </si>
  <si>
    <t>Složka</t>
  </si>
  <si>
    <t>A5, 170 g/m, BO, tisk: 4/4</t>
  </si>
  <si>
    <t>Objednácí kartičky</t>
  </si>
  <si>
    <t>60x90mm, 250 g/m, primcard, tisk: 4/4 B + 1/0 disperzní lak</t>
  </si>
  <si>
    <t>A3, 200 g/m, KM, tisk: 4/0</t>
  </si>
  <si>
    <t>typ</t>
  </si>
  <si>
    <t>specifikace</t>
  </si>
  <si>
    <t>počet ks</t>
  </si>
  <si>
    <t>Plakát</t>
  </si>
  <si>
    <t>Diplom</t>
  </si>
  <si>
    <t>A4, 200 g/m, KM, tisk: 4/0</t>
  </si>
  <si>
    <t>Print</t>
  </si>
  <si>
    <t>Výroba bannerů</t>
  </si>
  <si>
    <t xml:space="preserve">Kreativní a produkční práce </t>
  </si>
  <si>
    <t>pozice</t>
  </si>
  <si>
    <t>jazyková korektura (cena za normostranu)</t>
  </si>
  <si>
    <t>Copywriter</t>
  </si>
  <si>
    <t>Account Executive</t>
  </si>
  <si>
    <t>Account Director</t>
  </si>
  <si>
    <t xml:space="preserve">Media Planner </t>
  </si>
  <si>
    <t>A4+, reprografická příprava, 300g/m, křída mat, tisk: 3/0 B+ parciální UV lak aplikovaný na vysoce matný disperzní lak, výseková raznice</t>
  </si>
  <si>
    <t xml:space="preserve">DTP práce - změna sazby 1 inzerátu </t>
  </si>
  <si>
    <t>pronájem hostesek - 1 hosteska</t>
  </si>
  <si>
    <t xml:space="preserve">Tisk plakátů na bigboardy                                   </t>
  </si>
  <si>
    <t>9,6 x 3,6 m, 4/0, papír 160 g,</t>
  </si>
  <si>
    <t>euro formát, 4/0, papír 160 g,</t>
  </si>
  <si>
    <t>NABÍDKOVÁ CENA STANOVENÁ PRO ÚČELY HODNOCENÍ NABÍDEK</t>
  </si>
  <si>
    <t>Kreativní a produkční práce</t>
  </si>
  <si>
    <t>Součet cen za položky 
(viz součtové položky z předchozích listů ceníku)</t>
  </si>
  <si>
    <t xml:space="preserve">Ev č. VZ: </t>
  </si>
  <si>
    <t xml:space="preserve">Veřejná zakázka: </t>
  </si>
  <si>
    <t>Zadavatel:</t>
  </si>
  <si>
    <t>množství v ks</t>
  </si>
  <si>
    <t>Grafik</t>
  </si>
  <si>
    <t>Media</t>
  </si>
  <si>
    <t>Média</t>
  </si>
  <si>
    <t>DTP práce</t>
  </si>
  <si>
    <t>Grafické práce</t>
  </si>
  <si>
    <t>Ostatní práce</t>
  </si>
  <si>
    <t>Doprava</t>
  </si>
  <si>
    <t>Práce realizačního týmu</t>
  </si>
  <si>
    <t>Letáky</t>
  </si>
  <si>
    <t>Plakáty</t>
  </si>
  <si>
    <t>Dětské tiskoviny</t>
  </si>
  <si>
    <t>Bannery</t>
  </si>
  <si>
    <t>Tiskoviny pro lékaře</t>
  </si>
  <si>
    <t>kategorie</t>
  </si>
  <si>
    <t>LETÁKY - CENA CELKEM</t>
  </si>
  <si>
    <t>cena za ks v Kč bez DPH</t>
  </si>
  <si>
    <t>cena celkem v Kč bez DPH</t>
  </si>
  <si>
    <t>PLAKÁTY - CENA CELKEM</t>
  </si>
  <si>
    <t>DĚTSKÉ TISKOVINY - CENA CELKEM</t>
  </si>
  <si>
    <t>BANNERY - CENA CELKEM</t>
  </si>
  <si>
    <t>TISKOVINY PRO LÉKAŘE - CENA CELKEM</t>
  </si>
  <si>
    <t>3D modelace</t>
  </si>
  <si>
    <t>předpokládaný počet hodin</t>
  </si>
  <si>
    <t>předpokládané množství</t>
  </si>
  <si>
    <t>cena za hodinu v Kč bez DPH</t>
  </si>
  <si>
    <t>cena za hodinu bez DPH</t>
  </si>
  <si>
    <t>cena za 1 ks bez DPH</t>
  </si>
  <si>
    <t>cena za předpokládaný počet hodin v Kč bez DPH</t>
  </si>
  <si>
    <t>cena za předpokládané množství v Kč bez DPH</t>
  </si>
  <si>
    <t>DPT PRÁCE - CENA CELKEM</t>
  </si>
  <si>
    <t>GRAFICKÉ PRÁCE - CENA CELKEM</t>
  </si>
  <si>
    <t>DOPRAVA - CENA CELKEM</t>
  </si>
  <si>
    <t>PRÁCE REALIZAČNÍHO TÝMU - CENA CELKEM</t>
  </si>
  <si>
    <t>REKLAMNÍ PŘEDMĚTY - CENA CELKEM</t>
  </si>
  <si>
    <t>*Uchazeč vyplní pouze takto zvýrazněná pole, ostatní budou doplněna automaticky dle nastavených vzorců.</t>
  </si>
  <si>
    <t>Oborová zdravotní pojišťovna zaměstanců bank, pojišťoven a stavebnictví</t>
  </si>
  <si>
    <t>Firma:</t>
  </si>
  <si>
    <t>IČ:</t>
  </si>
  <si>
    <t>Sídlo:</t>
  </si>
  <si>
    <t>Zástupce:</t>
  </si>
  <si>
    <t>Uchazeč</t>
  </si>
  <si>
    <t>Označení plnění</t>
  </si>
  <si>
    <t>Datum a podpis oprávněného zástupce uchazeče:</t>
  </si>
  <si>
    <t>doprava 1 palety materiálu /např. letáků, reklamních předmětů/ na trase Praha-Brno</t>
  </si>
  <si>
    <t>doprava 1 palety materiálu /např. letáků, reklamních předmětů/ na trase Praha-Ostrava</t>
  </si>
  <si>
    <t>potisk loga na výrobku dle logomanuálu</t>
  </si>
  <si>
    <t>branding (potisk)</t>
  </si>
  <si>
    <t xml:space="preserve">Propiska fialová </t>
  </si>
  <si>
    <t>Dětské omalovánky</t>
  </si>
  <si>
    <t>Antistresové omalovánky</t>
  </si>
  <si>
    <t>Rozvrh hodin</t>
  </si>
  <si>
    <t>Analytik</t>
  </si>
  <si>
    <t>CELKOVÁ CENA ZA PRINT v Kč bez DPH</t>
  </si>
  <si>
    <t>CELKOVÁ CENA ZA REKLAMNÍ PŘEDMĚTY v Kč bez DPH</t>
  </si>
  <si>
    <t>CELKOVÁ NABÍDKOVÁ CENA v Kč bez DPH</t>
  </si>
  <si>
    <t>Fitness náramek</t>
  </si>
  <si>
    <t>Antistresová plastelína</t>
  </si>
  <si>
    <t>Dětská osuška s kapucí</t>
  </si>
  <si>
    <t>Peněženka na krk</t>
  </si>
  <si>
    <t>Eko hrnek</t>
  </si>
  <si>
    <t>Eko hrnek 300-430ml s bezpečnostním úchopem proti popálení; podmínka: nesmí obsahovat plast</t>
  </si>
  <si>
    <t>Umístění</t>
  </si>
  <si>
    <t>Nova Group</t>
  </si>
  <si>
    <t>ČT2</t>
  </si>
  <si>
    <t>Prima Group</t>
  </si>
  <si>
    <t>Česká Televize</t>
  </si>
  <si>
    <t>Regionalnitelevize.cz</t>
  </si>
  <si>
    <t>TV média celkem</t>
  </si>
  <si>
    <t>ČRo Radiožurnál</t>
  </si>
  <si>
    <t>CLV (118,5x175cm)</t>
  </si>
  <si>
    <t>OOH média celkem</t>
  </si>
  <si>
    <t>TV Nova s.r.o.  / novaplus.cz</t>
  </si>
  <si>
    <t>Obsahový web Prima Ženy</t>
  </si>
  <si>
    <t xml:space="preserve">Homepage iDNES.cz, Lidovky.cz a Expres.cz </t>
  </si>
  <si>
    <t>Online média celkem</t>
  </si>
  <si>
    <t>Jednotka</t>
  </si>
  <si>
    <t>Počet</t>
  </si>
  <si>
    <t>Pořad</t>
  </si>
  <si>
    <t>Spot</t>
  </si>
  <si>
    <t>Týden</t>
  </si>
  <si>
    <t>CLV</t>
  </si>
  <si>
    <t>PR článek</t>
  </si>
  <si>
    <t>Celková cena bez DPH*</t>
  </si>
  <si>
    <t>1 týden</t>
  </si>
  <si>
    <t>Zobrazení</t>
  </si>
  <si>
    <t>CZECH NEWS CENTER FLOATING</t>
  </si>
  <si>
    <t>Videospot</t>
  </si>
  <si>
    <t>Mojezdravi.cz / CNC</t>
  </si>
  <si>
    <t>Branding homepage</t>
  </si>
  <si>
    <t>Seznam.cz</t>
  </si>
  <si>
    <t>Seznam.cz / Proženy.cz - Živ. styl</t>
  </si>
  <si>
    <t>20s reklamní spoty po dobu 1 týdny (produkt ČRo Radiožurnál Share týden)</t>
  </si>
  <si>
    <t>GRPs</t>
  </si>
  <si>
    <t>Cena za jednotku bez DPH*</t>
  </si>
  <si>
    <t>Svačinový box</t>
  </si>
  <si>
    <t>plastový, omyvatelný úložník na potraviny pro děti o objemu min. 350 ml; úložník je rozdělen přihrádkami</t>
  </si>
  <si>
    <t>Igelitová taška</t>
  </si>
  <si>
    <t>š 350mm x v 550mm, potisk 4/0, LDPE, skládané dno, vyseklé zpevněné uši, min. 55 mikronů</t>
  </si>
  <si>
    <t xml:space="preserve">A5, 4/4, materiál – křída, lesk 135 g/ m2, </t>
  </si>
  <si>
    <t xml:space="preserve">A5, 4/4, materiál – křída, lesk 170 g/ m2, </t>
  </si>
  <si>
    <t>A4/A5-1 lom, 4/4, rylování, skládání, materiál – křída, lesk 135 g/m2</t>
  </si>
  <si>
    <t>rozměr 200x 553 mm, 4/4, výsledný formát 200x140 mm - 3 lomy, rylování, skládání, materiál – křída, lesk 135 g/m4</t>
  </si>
  <si>
    <t>A1, 200g/m, KM, tisk: 4/0</t>
  </si>
  <si>
    <t>A2, 200g/m, KM, tisk: 4/0</t>
  </si>
  <si>
    <t>Titulní strana</t>
  </si>
  <si>
    <t>A4, 250 g/m, KM, tisk: 4/0</t>
  </si>
  <si>
    <t>Dopis</t>
  </si>
  <si>
    <t>A4, 90g/m, tisk: 4/0</t>
  </si>
  <si>
    <t>Obálka</t>
  </si>
  <si>
    <t>Obálka s okénkem C5, potisk na spad 4/0</t>
  </si>
  <si>
    <t>Výroční zpráva</t>
  </si>
  <si>
    <t>Prima Group Exclusive</t>
  </si>
  <si>
    <t>ČT1</t>
  </si>
  <si>
    <t>Pořad (2 vzkazy)</t>
  </si>
  <si>
    <t>Pořad (4 vzkazy)</t>
  </si>
  <si>
    <t>10s sponzorské vzkazy u pořadu Prostřeno v objemu: 5x pořad po 4 vzkazech tzn. 20 vzkazů celkem</t>
  </si>
  <si>
    <t>ATMEDIA</t>
  </si>
  <si>
    <t>10s sponzorské vzkazy; floating</t>
  </si>
  <si>
    <t>1 vzkaz</t>
  </si>
  <si>
    <t>Reportáž</t>
  </si>
  <si>
    <t>TV Ambulance</t>
  </si>
  <si>
    <t>TV Reklamní systém</t>
  </si>
  <si>
    <t>EVIP 20" obrazovky</t>
  </si>
  <si>
    <t>Český rozhlas</t>
  </si>
  <si>
    <t>Minipořad v délce 1min., vysílaný vždy 1x každý všední den tzn. po+út+st+čt+pá tzn. celkem 5x v jednom týdnu</t>
  </si>
  <si>
    <t>Poradna v rámci jednoho pořadu ve všední den</t>
  </si>
  <si>
    <t>Hypercubes</t>
  </si>
  <si>
    <t>Využití celé inzertní plochy hypercubes v min. velikosti šíře a délky 2m a výšky 2,5m, a to ve městech, kde se nachází OZP pobočky</t>
  </si>
  <si>
    <t>HYPERCUBE</t>
  </si>
  <si>
    <t>Inzertní panely</t>
  </si>
  <si>
    <t>KINOREKLAMA</t>
  </si>
  <si>
    <t>Multikina v krajských nebo okresních městech; minimální počet 10 multikin v 10 krajských městech; 20s reklamní spoty</t>
  </si>
  <si>
    <t>CPV/shlédnutí</t>
  </si>
  <si>
    <t>TV LED OBRAZOVKY</t>
  </si>
  <si>
    <t>LED  obrazovky v rámci ČR (16 měst; 23 obrazovek); 20s reklamní spot nebo statická reklama; zobrazení: 1 týden na 23 obrazovkách a 64x denně v rámci jedné obrazovky tzn. 10304 zobrazení</t>
  </si>
  <si>
    <t>Ultra Kombi pro 1 týden: MF DNES, LN, Metro, 5plus2</t>
  </si>
  <si>
    <t>XXL pro 1 týden: METRO + 5plus2</t>
  </si>
  <si>
    <t>Ona Dnes</t>
  </si>
  <si>
    <t>Víkend DNES</t>
  </si>
  <si>
    <t>Rytmus života</t>
  </si>
  <si>
    <t>Chvilka pro tebe</t>
  </si>
  <si>
    <t>Žena a život</t>
  </si>
  <si>
    <t>Můj svět</t>
  </si>
  <si>
    <t>Maminka</t>
  </si>
  <si>
    <t>BLESK magazín TV</t>
  </si>
  <si>
    <t>Blesk zdraví</t>
  </si>
  <si>
    <t>Blesk pro ženy</t>
  </si>
  <si>
    <t>Moje zdraví</t>
  </si>
  <si>
    <t>Deník -  Zdraví</t>
  </si>
  <si>
    <t>Vlasta</t>
  </si>
  <si>
    <t>Florence</t>
  </si>
  <si>
    <t>Terapie</t>
  </si>
  <si>
    <t>Kondice</t>
  </si>
  <si>
    <t>Magazín Zdraví</t>
  </si>
  <si>
    <t>Celoplošná barevná inzerce v rozsahu celostrany</t>
  </si>
  <si>
    <t>celostrana</t>
  </si>
  <si>
    <t>FotoVideo</t>
  </si>
  <si>
    <t>Moje rodina  a já</t>
  </si>
  <si>
    <t>Perfect Women</t>
  </si>
  <si>
    <t>Estetika</t>
  </si>
  <si>
    <t>Zdravý životní styl</t>
  </si>
  <si>
    <t>Stavebnictví</t>
  </si>
  <si>
    <t>Právo - redakční strana</t>
  </si>
  <si>
    <t>Tisková média celkem</t>
  </si>
  <si>
    <t>YOUTUBE</t>
  </si>
  <si>
    <t>Trueview  10s + překryvná vrstva + doprovodný banner</t>
  </si>
  <si>
    <t>Trueview  10s + překryvná vrstva + doprovodný banner - remarketing</t>
  </si>
  <si>
    <t>GOOGLE</t>
  </si>
  <si>
    <t>Vyhledávání; textový inzerát v rámci vyhledávání</t>
  </si>
  <si>
    <t>Kliknutí</t>
  </si>
  <si>
    <t>SEZNAM</t>
  </si>
  <si>
    <t>Bannery v rámci sítě Google</t>
  </si>
  <si>
    <t>Bannery v rámci sítě Google - remarketing</t>
  </si>
  <si>
    <t>Bannery v rámci sítě Seznam</t>
  </si>
  <si>
    <t>Bannery v rámci sítě Seznam - remarketing</t>
  </si>
  <si>
    <t>Veškeré dostupné formáty a dle konkrétního cílení</t>
  </si>
  <si>
    <t>RTB</t>
  </si>
  <si>
    <t>Bannery v rámci RTB nákupu a konkrétního cílení (Mafra, Seznam, CNC, Adactive, TiscaliMedia a další dle doporučení)</t>
  </si>
  <si>
    <t>idvertorial/ CNC</t>
  </si>
  <si>
    <t>iDNES</t>
  </si>
  <si>
    <t>zdravezpdravy.cz</t>
  </si>
  <si>
    <t>TV Nova s.r.o.</t>
  </si>
  <si>
    <t>babyonline.cz</t>
  </si>
  <si>
    <t>branding kolem celého webu + edukační článek s logem OZP + soutěž</t>
  </si>
  <si>
    <t>Novinky.cz</t>
  </si>
  <si>
    <t>Homepage - inzerce nativní</t>
  </si>
  <si>
    <t>Planner pro sociální sítě</t>
  </si>
  <si>
    <t>Programátor</t>
  </si>
  <si>
    <t>CELKOVÁ CENA ZA MÉDIA v Kč bez DPH</t>
  </si>
  <si>
    <t>PR specialista</t>
  </si>
  <si>
    <t>10s sponzorské vzkazy u pořadu v pondělí v primetime čase mezi 20-22hod.: 1 pořad po 2 vzkazech</t>
  </si>
  <si>
    <t>Denik.cz</t>
  </si>
  <si>
    <t>Branding celoplošný napříč celým portálem</t>
  </si>
  <si>
    <t>MEDIACLUB / Radio United TOTAL: 14 stanic</t>
  </si>
  <si>
    <t>BIGBOARDY</t>
  </si>
  <si>
    <t>BIGBOARD</t>
  </si>
  <si>
    <t>Minimálně 4 barevné varianty v plechové či jiné pevné krabičce (ne papírové), minimální hmotnost plastelíny  20g</t>
  </si>
  <si>
    <t>Zeleně podbarvené položky mohou být zadány dílčí veřejnou zakázkou bez obnovení soutěže</t>
  </si>
  <si>
    <t>DL v 210mm x š 99mm, 4/4, materiál - křída, lesk 250 g, baleno po 100ks</t>
  </si>
  <si>
    <t>DL v 210mm x š 99mm, 4/4, materiál - křída, lesk 170 g, baleno po 100ks</t>
  </si>
  <si>
    <t>DL 3 LOMY (lom na DL v 210 mm x š 99mm; v 210 x š 396 mm); 4/4, materiál - křída, lesk 170 g, baleno po  100ks</t>
  </si>
  <si>
    <t>DL 2 LOMY (lom na DL v 210 mm x š 99mm; v 210 x š 297 mm); 4/4, materiál - křída, lesk 170 g, baleno po  100ks</t>
  </si>
  <si>
    <t>B1, 200 g/m, KM, tisk: 4/0</t>
  </si>
  <si>
    <t>B2, 200 g/m, KM, tisk: 4/0</t>
  </si>
  <si>
    <t>B3, 200 g/m, KM, tisk: 4/0</t>
  </si>
  <si>
    <t>Prevence v tajence - dospělí</t>
  </si>
  <si>
    <t>Prevence v tajence - děti</t>
  </si>
  <si>
    <t>První pomoc pro děti</t>
  </si>
  <si>
    <t>A5 na výšku, 200 g/m, 4/4, minimálně 6 listů (12 stran), příprava obsahu publikace + tisk</t>
  </si>
  <si>
    <t>A5 na výšku, 200 g/m, 4/0 tzn. barevná strana + čb strana na vymalování, minimálně 6 listů (12 stran), příprava obsahu publikace + tisk</t>
  </si>
  <si>
    <t>A4, 4/4, papír 200g/m</t>
  </si>
  <si>
    <t>Dětské pexeso s minimální velikostí kartiček š 40 x v 40 mm,  300 g/m, KM, tisk: 4/4 + 1/1 disp.lak, rýhování, skládání</t>
  </si>
  <si>
    <t xml:space="preserve">grafické práce - běžné práce v grafickém programu ve vektorech (např. Adobe Illustrator, Photoshop apod.) </t>
  </si>
  <si>
    <t>Cena za 1 m2, 4/0, plachtovina PVC Mono/Polymerická, min. 510g, okraje zpevněné nebo svařené, banner s železnými oky a příslušenstvím na zavěšení</t>
  </si>
  <si>
    <t>Reklamní vlajka</t>
  </si>
  <si>
    <t>10s sponzorské vzkazy u seriálu v primetime (všední den mezi 20:15-22:00) v objemu: 2x pořad po 4 vzkazech tzn. 8 vzkazů celkem</t>
  </si>
  <si>
    <t>10s sponzorské vzkazy u pořadu v pátek v primetime čase mezi 20-22hod.: 1 pořad po 2 vzkazech</t>
  </si>
  <si>
    <t>Reportáž v délce min. 60 vteřin; odvysílaná vždy ve všední den mezi 17-22 hod., a to včetně sponzorské vzkazu před+po každé reportáži</t>
  </si>
  <si>
    <t>Skupina Óčko</t>
  </si>
  <si>
    <t>20s reklamní spoty s nasazením po-pá vždy v čase: 05-06: 1x + 06-09: 4x + 09-12: 2x + 15-18: 2x tzn. 9 spotů za 1 den / 45 spotů za týden / 90 spotů za 2 týdny</t>
  </si>
  <si>
    <t>Radiohouse TOTAL: 58 stanic</t>
  </si>
  <si>
    <t>TV IDS digital poster</t>
  </si>
  <si>
    <t>Umístění inzerce ve velikosti A3 na reklamním panelu ve zdravotnických zařízeních v ČR dle vybraných odborností</t>
  </si>
  <si>
    <t>A3 plakát</t>
  </si>
  <si>
    <t>Obrazovky  v obchodních centrech</t>
  </si>
  <si>
    <t>Obrazovky v rámci obchodních center v ČR (minimálně 10 měst, minimální velikost 55"); 20s reklamní spot nebo 10s statická reklama či video</t>
  </si>
  <si>
    <t>Deník</t>
  </si>
  <si>
    <t>Pestrý svět</t>
  </si>
  <si>
    <t>Tina</t>
  </si>
  <si>
    <t>Claudia</t>
  </si>
  <si>
    <t>TV MAX</t>
  </si>
  <si>
    <t>Promovaný  post</t>
  </si>
  <si>
    <t>Zásah</t>
  </si>
  <si>
    <t>Seznam Novinky</t>
  </si>
  <si>
    <t>CNC ženy pack</t>
  </si>
  <si>
    <t>Branding  homepage</t>
  </si>
  <si>
    <t>doprava 1 palety materiálu /např. letáků, reklamních předmětů/ na trase Praha-Plzeň</t>
  </si>
  <si>
    <t>doprava 1 palety materiálu /např. letáků, reklamních předmětů/ na trase Praha-České  Budějovice</t>
  </si>
  <si>
    <t>doprava 1 palety materiálu /např. letáků, reklamních předmětů/ na trase Praha-Karlovy Vary</t>
  </si>
  <si>
    <t>doprava 1 palety materiálu /např. letáků, reklamních předmětů/ na trase Praha-Hradec Králové</t>
  </si>
  <si>
    <t>doprava 1 palety materiálu /např. letáků, reklamních předmětů/ na trase Praha-Ústí nad Labem</t>
  </si>
  <si>
    <t>doprava 1 palety materiálu /např. letáků, reklamních předmětů/ na trase Praha-Liberec</t>
  </si>
  <si>
    <t>doprava 1 palety materiálu /např. letáků, reklamních předmětů/ na trase Praha-Jihlava</t>
  </si>
  <si>
    <t>doprava 1 palety materiálu /např. letáků, reklamních předmětů/ na trase Praha-Olomouc</t>
  </si>
  <si>
    <t>doprava 1 palety materiálu /např. letáků, reklamních předmětů/ na trase Praha-Zlín</t>
  </si>
  <si>
    <t>Unisex elektronický fitness náramek bílé barvy s brandingem přímo na náramku; minimálně funkce: měření tepové frekvence, ušlá a uběhnutá vzdálenost, spálené kalorie</t>
  </si>
  <si>
    <t>Unisex elektronický fitness náramek černé barvy s brandingem přímo na náramku; minimálně funkce: měření tepové frekvence, ušlá a uběhnutá vzdálenost, spálené kalorie</t>
  </si>
  <si>
    <t>Předtočený vstup nebo rozhovor v pořadu Snídaně s Novou, a to včetně sponzorského vzkazu před+po vstupu</t>
  </si>
  <si>
    <t>Umístění bigboardů včetně produkce na 1 měsíc s umístěním minimálně 2 bigboardů v každém krajském městě</t>
  </si>
  <si>
    <t>Umístění CLV včetně produkce na 1 měsíc s umístěním minimálně 3 CLV v každém krajském městě</t>
  </si>
  <si>
    <t>Reklamní vlajka ve tvaru mušího křídla, polyester/polyflag min. 110g; potisk plnobarevný 4/4; hliníková konstrukce, kovový stojan</t>
  </si>
  <si>
    <t>Homepage exlusive</t>
  </si>
  <si>
    <t>iDNES.cz</t>
  </si>
  <si>
    <t>Roletka HP iDNES.cz</t>
  </si>
  <si>
    <t>Pracovní den</t>
  </si>
  <si>
    <t>Speciál dnes</t>
  </si>
  <si>
    <t>plastové kuličkové pero  ve fialové barvě, tělo s ergonomicky tvarovaným úchopem, barva náplně modrá, šíře stopy 0,5 mm</t>
  </si>
  <si>
    <t>minimální velikost 70x70cm, minimální podíl bavlny 40%, minimální gramáž 300g/m2</t>
  </si>
  <si>
    <t>minimální velikost 100x100cm, minimální podíl bavlny 40%, minimální gramáž 300g/m2</t>
  </si>
  <si>
    <t>černá nylonová peněženka k zavěšní na krk, minimální výška 17 cm a minimální šíře 15cm, možnost přizpůsobení délky</t>
  </si>
  <si>
    <t>kompletní výroba 10 s. TV sponzorského vzkazu</t>
  </si>
  <si>
    <t>kompletní výroba 20 s. rozhlasového spotu</t>
  </si>
  <si>
    <t>cena za jednotku v Kč bez DPH</t>
  </si>
  <si>
    <t>CELKOVÁ CENA ZA KREATIVNÍ A PRODUKČNÍ PRÁCE v Kč bez DPH</t>
  </si>
  <si>
    <t>Specifikace inzerce pro období: září 2021</t>
  </si>
  <si>
    <t>Zajištění realizace markentigové strategie pro rok 2021</t>
  </si>
  <si>
    <t>Balící lepící pásek</t>
  </si>
  <si>
    <t>PVC balící lepící pásek na balíky; bílý; šíře 48mm a délka 66m; možnost odchylky + - 15%; fialové logo OZP s minimálním rozměrem délky potisku 5cm; potisk po celé délce lepícího pásku s mezerou mezi logy min. 5cm a max. 8cm</t>
  </si>
  <si>
    <t>Krabice</t>
  </si>
  <si>
    <t>logo OZP na všech 4 bočních stranách krabice</t>
  </si>
  <si>
    <t>logo OZP po celé délce lepící pásky</t>
  </si>
  <si>
    <t>Propiska oranžová</t>
  </si>
  <si>
    <t>plastové kuličkové pero  v oranžové barvě, tělo s ergonomicky tvarovaným úchopem, barva náplně modrá, šíře stopy 0,5 mm</t>
  </si>
  <si>
    <t>kompletní výroba 25 s. TV hraného spotu</t>
  </si>
  <si>
    <t>A4 na výšku; obálka 250g/m folie; vnitřní strany 130 g/m; 4/4; 106 stran celkem tzn. 53 listů + obálka; parciální lak na titulní straně v rozsahu 40% plochy</t>
  </si>
  <si>
    <t>25s reklamní spoty v objemu 30GRPs v cílové skupině  15+</t>
  </si>
  <si>
    <t>25s reklamní spoty v objemu 10GRPs v cílové skupině  15-69</t>
  </si>
  <si>
    <t>25s reklamní spoty ve všední dny a v čase 17-20hod.</t>
  </si>
  <si>
    <t>25s reklamní spoty na digitálních obrazovkách v čekárnách zdravotnických zařízení s min. návštěvností 1500/měs.</t>
  </si>
  <si>
    <t>25s reklamní spoty na obrazovkách v čekárnách lékařů v minimálním počtu 500 obrazovek</t>
  </si>
  <si>
    <t>25s reklamní spoty na obrazovkách v čekárnách lékařů v minimálním počtu 150 obrazovek</t>
  </si>
  <si>
    <t>25s reklamní neozvučený spot či neozvučené video či statická inzerce na  obrazovkách evidenčního panelu příchozích pacientů ve 200 vybraných čekárnách</t>
  </si>
  <si>
    <t>Magazín DNES+TV</t>
  </si>
  <si>
    <t>Celoplošná barevná inzerce v rozsahu 1/2 strany na šířku</t>
  </si>
  <si>
    <t>Prima Fresh</t>
  </si>
  <si>
    <t>Trueview  25s + překryvná vrstva + doprovodný banner</t>
  </si>
  <si>
    <t>Trueview  25s + překryvná vrstva + doprovodný banner - remarketing</t>
  </si>
  <si>
    <t>Videospot v délce 25s, floating po všech titulech</t>
  </si>
  <si>
    <t>Videospot v délce 25s, nepřeskočitelná, výběr konkrétních pořadů</t>
  </si>
  <si>
    <t>Videospot v délce 25s, floating, bez novaplus.cz</t>
  </si>
  <si>
    <t>Videospot v délce 25s</t>
  </si>
  <si>
    <t>Facebook+Instagram</t>
  </si>
  <si>
    <t>Facebook+Instagram - remarketing</t>
  </si>
  <si>
    <t>CSFD.CZ</t>
  </si>
  <si>
    <t>1/2 na šířku</t>
  </si>
  <si>
    <t>Deník Blesk - po-út</t>
  </si>
  <si>
    <t>Deník Blesk - páteční</t>
  </si>
  <si>
    <t>Deník Blesk - po-čt</t>
  </si>
  <si>
    <t>Deník Blesk - pátek</t>
  </si>
  <si>
    <t>25s reklamní spoty v objemu 50GRPs v cílové skupině 15-54 (50% PT+50% SPT)</t>
  </si>
  <si>
    <t>25s reklamní spoty v objemu 250GRPs v cílové skupině 15-54 (40% PT+20% SPT)</t>
  </si>
  <si>
    <t>25s reklamní spoty v objemu 125GRPs v cílové skupině 15-54 (40% PT+20% SPT)</t>
  </si>
  <si>
    <t>25s reklamní spoty v objemu 360GRPs v cílové skupině 15-69 (60% PT)</t>
  </si>
  <si>
    <t>25s reklamní spoty v objemu 180GRPs v cílové skupině 15-69 (60% PT)</t>
  </si>
  <si>
    <t>Kartonová krabice klopová z 3vrstvé vlnité lepenky; rozměr minimální: d30cm x š20cm x v15cm; rozměr maximální: d35cm x š25cm x v20cm</t>
  </si>
  <si>
    <t>Kartonová krabice klopová z 3vrstvé vlnité lepenky; rozměr minimální: d50cm x š20cm x v10cm; rozměr maximální: d55cm x š25cm x v15cm</t>
  </si>
  <si>
    <t>25s reklamní spoty v objemu 50GRPs v cílové skupině 15-69 (100% PRIMETIME)</t>
  </si>
  <si>
    <t>Poradna a PR komunikace v rámci pořadu "Sama doma"</t>
  </si>
  <si>
    <t>Poradna a PR komunikace v rámci pořadu "Všechno, co mám ráda"</t>
  </si>
  <si>
    <t>Double skyscraper, floating po všech titulech</t>
  </si>
  <si>
    <t>konkrétní ukázky na YouTube kanále OZP viz https://www.youtube.com/channel/UCCuf2Cc33kzoKuSPcR8Zslg</t>
  </si>
  <si>
    <t>doprava 1 palety materiálu /např. letáků, reklamních předmětů/ na trase Praha-Pardubice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</si>
</sst>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.00\ &quot;Kč&quot;"/>
    <numFmt numFmtId="166" formatCode="#,##0.00\ _K_č"/>
    <numFmt numFmtId="167" formatCode="_-* #,##0\ _K_č_-;\-* #,##0\ _K_č_-;_-* &quot;-&quot;??\ _K_č_-;_-@_-"/>
    <numFmt numFmtId="168" formatCode="#,##0\ _K_č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i/>
      <sz val="10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1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/>
    <xf numFmtId="0" fontId="5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1" xfId="0" applyBorder="1" applyAlignment="1"/>
    <xf numFmtId="0" fontId="7" fillId="0" borderId="0" xfId="0" applyFont="1" applyFill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66" fontId="6" fillId="0" borderId="13" xfId="1" applyNumberFormat="1" applyFont="1" applyBorder="1" applyAlignment="1">
      <alignment horizontal="center" vertical="center"/>
    </xf>
    <xf numFmtId="166" fontId="7" fillId="0" borderId="9" xfId="1" applyNumberFormat="1" applyFont="1" applyBorder="1" applyAlignment="1">
      <alignment horizontal="center" vertical="center"/>
    </xf>
    <xf numFmtId="166" fontId="6" fillId="0" borderId="4" xfId="1" applyNumberFormat="1" applyFont="1" applyBorder="1" applyAlignment="1">
      <alignment horizontal="center" vertical="center"/>
    </xf>
    <xf numFmtId="166" fontId="6" fillId="0" borderId="23" xfId="1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Border="1"/>
    <xf numFmtId="0" fontId="7" fillId="5" borderId="33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6" fontId="7" fillId="0" borderId="12" xfId="0" applyNumberFormat="1" applyFont="1" applyBorder="1" applyAlignment="1">
      <alignment horizontal="center" vertical="center" wrapText="1"/>
    </xf>
    <xf numFmtId="166" fontId="7" fillId="0" borderId="13" xfId="0" applyNumberFormat="1" applyFont="1" applyBorder="1" applyAlignment="1">
      <alignment horizontal="center" vertical="center" wrapText="1"/>
    </xf>
    <xf numFmtId="3" fontId="0" fillId="0" borderId="2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6" fontId="7" fillId="0" borderId="4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3" fontId="10" fillId="0" borderId="22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6" fillId="0" borderId="22" xfId="0" applyNumberFormat="1" applyFont="1" applyFill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68" fontId="7" fillId="0" borderId="9" xfId="1" applyNumberFormat="1" applyFont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left" vertical="center" wrapText="1"/>
    </xf>
    <xf numFmtId="0" fontId="7" fillId="5" borderId="39" xfId="0" applyFont="1" applyFill="1" applyBorder="1" applyAlignment="1">
      <alignment horizontal="center" vertical="center" wrapText="1"/>
    </xf>
    <xf numFmtId="166" fontId="0" fillId="0" borderId="4" xfId="0" applyNumberFormat="1" applyFont="1" applyFill="1" applyBorder="1" applyAlignment="1">
      <alignment horizontal="center" vertical="center"/>
    </xf>
    <xf numFmtId="0" fontId="0" fillId="9" borderId="0" xfId="0" applyFont="1" applyFill="1" applyBorder="1"/>
    <xf numFmtId="166" fontId="6" fillId="0" borderId="13" xfId="1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166" fontId="6" fillId="0" borderId="4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21" xfId="0" applyFont="1" applyBorder="1" applyAlignment="1">
      <alignment horizontal="left" vertical="center" wrapText="1"/>
    </xf>
    <xf numFmtId="0" fontId="6" fillId="7" borderId="3" xfId="0" applyFont="1" applyFill="1" applyBorder="1" applyAlignment="1">
      <alignment wrapText="1"/>
    </xf>
    <xf numFmtId="0" fontId="6" fillId="0" borderId="3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justify" vertical="center"/>
    </xf>
    <xf numFmtId="0" fontId="6" fillId="0" borderId="3" xfId="0" applyFont="1" applyFill="1" applyBorder="1" applyAlignment="1">
      <alignment horizontal="justify" vertical="center"/>
    </xf>
    <xf numFmtId="0" fontId="6" fillId="0" borderId="21" xfId="0" applyFont="1" applyFill="1" applyBorder="1" applyAlignment="1">
      <alignment horizontal="justify" vertical="center"/>
    </xf>
    <xf numFmtId="0" fontId="6" fillId="0" borderId="3" xfId="0" applyFont="1" applyBorder="1"/>
    <xf numFmtId="0" fontId="6" fillId="7" borderId="3" xfId="0" applyFont="1" applyFill="1" applyBorder="1"/>
    <xf numFmtId="0" fontId="6" fillId="0" borderId="21" xfId="0" applyFont="1" applyFill="1" applyBorder="1"/>
    <xf numFmtId="0" fontId="6" fillId="0" borderId="0" xfId="0" applyFont="1" applyBorder="1"/>
    <xf numFmtId="0" fontId="6" fillId="9" borderId="0" xfId="0" applyFont="1" applyFill="1" applyBorder="1"/>
    <xf numFmtId="0" fontId="12" fillId="0" borderId="0" xfId="0" applyFont="1" applyBorder="1"/>
    <xf numFmtId="0" fontId="6" fillId="0" borderId="11" xfId="0" applyFont="1" applyFill="1" applyBorder="1" applyAlignment="1">
      <alignment horizontal="left" vertical="center" wrapText="1"/>
    </xf>
    <xf numFmtId="0" fontId="6" fillId="7" borderId="1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3" fillId="0" borderId="0" xfId="0" applyFont="1" applyBorder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3" fontId="6" fillId="0" borderId="12" xfId="0" applyNumberFormat="1" applyFont="1" applyBorder="1" applyAlignment="1">
      <alignment horizontal="center" vertical="center"/>
    </xf>
    <xf numFmtId="166" fontId="6" fillId="2" borderId="1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7" borderId="3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0" fontId="6" fillId="0" borderId="22" xfId="0" applyFont="1" applyBorder="1" applyAlignment="1">
      <alignment horizontal="left" vertical="center" wrapText="1"/>
    </xf>
    <xf numFmtId="3" fontId="6" fillId="0" borderId="22" xfId="0" applyNumberFormat="1" applyFont="1" applyBorder="1" applyAlignment="1">
      <alignment horizontal="center" vertical="center"/>
    </xf>
    <xf numFmtId="0" fontId="6" fillId="0" borderId="12" xfId="0" applyFont="1" applyBorder="1"/>
    <xf numFmtId="166" fontId="6" fillId="2" borderId="1" xfId="0" applyNumberFormat="1" applyFont="1" applyFill="1" applyBorder="1" applyAlignment="1">
      <alignment horizontal="center" vertical="center"/>
    </xf>
    <xf numFmtId="0" fontId="6" fillId="0" borderId="22" xfId="0" applyFont="1" applyBorder="1"/>
    <xf numFmtId="0" fontId="6" fillId="0" borderId="21" xfId="0" applyFont="1" applyFill="1" applyBorder="1" applyAlignment="1">
      <alignment horizontal="left" vertical="center" wrapText="1"/>
    </xf>
    <xf numFmtId="3" fontId="6" fillId="0" borderId="22" xfId="0" applyNumberFormat="1" applyFont="1" applyFill="1" applyBorder="1" applyAlignment="1">
      <alignment horizontal="center" vertical="center"/>
    </xf>
    <xf numFmtId="166" fontId="6" fillId="2" borderId="22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6" fillId="0" borderId="12" xfId="0" applyFont="1" applyFill="1" applyBorder="1"/>
    <xf numFmtId="3" fontId="6" fillId="0" borderId="12" xfId="0" applyNumberFormat="1" applyFont="1" applyFill="1" applyBorder="1" applyAlignment="1">
      <alignment horizontal="center" vertical="center"/>
    </xf>
    <xf numFmtId="0" fontId="6" fillId="7" borderId="12" xfId="0" applyFont="1" applyFill="1" applyBorder="1"/>
    <xf numFmtId="0" fontId="6" fillId="0" borderId="12" xfId="0" applyFont="1" applyFill="1" applyBorder="1" applyAlignment="1">
      <alignment wrapText="1"/>
    </xf>
    <xf numFmtId="0" fontId="6" fillId="7" borderId="1" xfId="0" applyFont="1" applyFill="1" applyBorder="1"/>
    <xf numFmtId="0" fontId="6" fillId="2" borderId="0" xfId="0" applyFont="1" applyFill="1" applyBorder="1" applyAlignment="1">
      <alignment vertical="center"/>
    </xf>
    <xf numFmtId="0" fontId="6" fillId="8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 wrapText="1"/>
    </xf>
    <xf numFmtId="167" fontId="6" fillId="0" borderId="1" xfId="2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8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/>
    <xf numFmtId="165" fontId="0" fillId="0" borderId="0" xfId="0" applyNumberFormat="1"/>
    <xf numFmtId="0" fontId="16" fillId="0" borderId="0" xfId="0" applyFont="1" applyBorder="1" applyAlignment="1">
      <alignment horizontal="left" vertical="center"/>
    </xf>
    <xf numFmtId="0" fontId="17" fillId="0" borderId="0" xfId="0" applyFont="1" applyFill="1" applyBorder="1"/>
    <xf numFmtId="0" fontId="19" fillId="0" borderId="0" xfId="0" applyFont="1" applyBorder="1"/>
    <xf numFmtId="0" fontId="20" fillId="0" borderId="0" xfId="0" applyFont="1" applyBorder="1"/>
    <xf numFmtId="0" fontId="18" fillId="0" borderId="0" xfId="0" applyFont="1" applyFill="1" applyBorder="1"/>
    <xf numFmtId="0" fontId="20" fillId="0" borderId="0" xfId="0" applyFont="1" applyFill="1" applyBorder="1"/>
    <xf numFmtId="0" fontId="6" fillId="8" borderId="3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168" fontId="7" fillId="0" borderId="0" xfId="1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4" fillId="0" borderId="0" xfId="0" applyFont="1" applyBorder="1"/>
    <xf numFmtId="0" fontId="24" fillId="0" borderId="0" xfId="0" applyFont="1" applyFill="1" applyBorder="1"/>
    <xf numFmtId="0" fontId="17" fillId="0" borderId="0" xfId="0" applyFont="1" applyBorder="1"/>
    <xf numFmtId="0" fontId="25" fillId="0" borderId="0" xfId="0" applyFont="1" applyBorder="1"/>
    <xf numFmtId="0" fontId="6" fillId="7" borderId="1" xfId="0" applyFont="1" applyFill="1" applyBorder="1" applyAlignment="1">
      <alignment wrapText="1"/>
    </xf>
    <xf numFmtId="0" fontId="23" fillId="0" borderId="0" xfId="0" applyFont="1"/>
    <xf numFmtId="0" fontId="0" fillId="7" borderId="3" xfId="0" applyFont="1" applyFill="1" applyBorder="1" applyAlignment="1">
      <alignment horizontal="justify" vertical="center"/>
    </xf>
    <xf numFmtId="0" fontId="23" fillId="0" borderId="0" xfId="0" applyFont="1" applyFill="1"/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6" fillId="0" borderId="3" xfId="0" applyFont="1" applyFill="1" applyBorder="1"/>
    <xf numFmtId="0" fontId="6" fillId="7" borderId="1" xfId="0" applyFont="1" applyFill="1" applyBorder="1" applyAlignment="1">
      <alignment vertical="center"/>
    </xf>
    <xf numFmtId="0" fontId="0" fillId="0" borderId="1" xfId="0" applyFont="1" applyBorder="1"/>
    <xf numFmtId="3" fontId="6" fillId="0" borderId="1" xfId="2" applyNumberFormat="1" applyFont="1" applyFill="1" applyBorder="1" applyAlignment="1" applyProtection="1">
      <alignment horizontal="center" vertical="center"/>
      <protection locked="0"/>
    </xf>
    <xf numFmtId="166" fontId="6" fillId="0" borderId="4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3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vertical="center"/>
    </xf>
    <xf numFmtId="166" fontId="7" fillId="0" borderId="4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9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68" fontId="6" fillId="0" borderId="43" xfId="1" applyNumberFormat="1" applyFont="1" applyBorder="1" applyAlignment="1">
      <alignment horizontal="center" vertical="center"/>
    </xf>
    <xf numFmtId="168" fontId="6" fillId="2" borderId="41" xfId="0" applyNumberFormat="1" applyFont="1" applyFill="1" applyBorder="1" applyAlignment="1">
      <alignment horizontal="center" vertical="center"/>
    </xf>
    <xf numFmtId="168" fontId="6" fillId="0" borderId="14" xfId="1" applyNumberFormat="1" applyFont="1" applyBorder="1" applyAlignment="1">
      <alignment horizontal="center" vertical="center"/>
    </xf>
    <xf numFmtId="168" fontId="6" fillId="2" borderId="1" xfId="0" applyNumberFormat="1" applyFont="1" applyFill="1" applyBorder="1" applyAlignment="1">
      <alignment horizontal="center" vertical="center"/>
    </xf>
    <xf numFmtId="168" fontId="6" fillId="0" borderId="14" xfId="1" applyNumberFormat="1" applyFont="1" applyFill="1" applyBorder="1" applyAlignment="1">
      <alignment horizontal="center" vertical="center"/>
    </xf>
    <xf numFmtId="168" fontId="6" fillId="0" borderId="43" xfId="1" applyNumberFormat="1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6" fillId="9" borderId="0" xfId="0" applyFont="1" applyFill="1" applyBorder="1" applyAlignment="1"/>
    <xf numFmtId="166" fontId="6" fillId="0" borderId="23" xfId="0" applyNumberFormat="1" applyFont="1" applyFill="1" applyBorder="1" applyAlignment="1">
      <alignment horizontal="center" vertical="center"/>
    </xf>
    <xf numFmtId="166" fontId="7" fillId="5" borderId="44" xfId="0" applyNumberFormat="1" applyFont="1" applyFill="1" applyBorder="1" applyAlignment="1">
      <alignment horizontal="center" vertical="center"/>
    </xf>
    <xf numFmtId="166" fontId="7" fillId="6" borderId="44" xfId="0" applyNumberFormat="1" applyFont="1" applyFill="1" applyBorder="1" applyAlignment="1">
      <alignment horizontal="center" vertical="center"/>
    </xf>
    <xf numFmtId="0" fontId="18" fillId="0" borderId="0" xfId="0" applyFont="1" applyBorder="1"/>
    <xf numFmtId="0" fontId="7" fillId="6" borderId="1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6" borderId="16" xfId="0" applyFont="1" applyFill="1" applyBorder="1" applyAlignment="1">
      <alignment horizontal="right"/>
    </xf>
    <xf numFmtId="0" fontId="2" fillId="6" borderId="17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left" vertical="center"/>
    </xf>
    <xf numFmtId="166" fontId="2" fillId="6" borderId="16" xfId="0" applyNumberFormat="1" applyFont="1" applyFill="1" applyBorder="1" applyAlignment="1">
      <alignment horizontal="center" vertical="center"/>
    </xf>
    <xf numFmtId="166" fontId="2" fillId="6" borderId="17" xfId="0" applyNumberFormat="1" applyFont="1" applyFill="1" applyBorder="1" applyAlignment="1">
      <alignment horizontal="center" vertical="center"/>
    </xf>
    <xf numFmtId="166" fontId="2" fillId="6" borderId="28" xfId="0" applyNumberFormat="1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right"/>
    </xf>
    <xf numFmtId="0" fontId="7" fillId="6" borderId="17" xfId="0" applyFont="1" applyFill="1" applyBorder="1" applyAlignment="1">
      <alignment horizontal="right"/>
    </xf>
    <xf numFmtId="166" fontId="7" fillId="6" borderId="16" xfId="0" applyNumberFormat="1" applyFont="1" applyFill="1" applyBorder="1" applyAlignment="1">
      <alignment horizontal="center"/>
    </xf>
    <xf numFmtId="166" fontId="7" fillId="6" borderId="17" xfId="0" applyNumberFormat="1" applyFont="1" applyFill="1" applyBorder="1" applyAlignment="1">
      <alignment horizontal="center"/>
    </xf>
    <xf numFmtId="166" fontId="7" fillId="6" borderId="28" xfId="0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166" fontId="7" fillId="5" borderId="40" xfId="0" applyNumberFormat="1" applyFont="1" applyFill="1" applyBorder="1" applyAlignment="1">
      <alignment horizontal="left"/>
    </xf>
    <xf numFmtId="166" fontId="7" fillId="5" borderId="41" xfId="0" applyNumberFormat="1" applyFont="1" applyFill="1" applyBorder="1" applyAlignment="1">
      <alignment horizontal="left"/>
    </xf>
    <xf numFmtId="166" fontId="7" fillId="5" borderId="46" xfId="0" applyNumberFormat="1" applyFont="1" applyFill="1" applyBorder="1" applyAlignment="1">
      <alignment horizontal="left"/>
    </xf>
    <xf numFmtId="0" fontId="7" fillId="6" borderId="7" xfId="0" applyFont="1" applyFill="1" applyBorder="1" applyAlignment="1">
      <alignment horizontal="right"/>
    </xf>
    <xf numFmtId="0" fontId="7" fillId="6" borderId="8" xfId="0" applyFont="1" applyFill="1" applyBorder="1" applyAlignment="1">
      <alignment horizontal="right"/>
    </xf>
    <xf numFmtId="0" fontId="7" fillId="6" borderId="47" xfId="0" applyFont="1" applyFill="1" applyBorder="1" applyAlignment="1">
      <alignment horizontal="right"/>
    </xf>
    <xf numFmtId="0" fontId="7" fillId="6" borderId="34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center" vertical="center"/>
    </xf>
    <xf numFmtId="166" fontId="7" fillId="5" borderId="21" xfId="0" applyNumberFormat="1" applyFont="1" applyFill="1" applyBorder="1" applyAlignment="1">
      <alignment horizontal="left"/>
    </xf>
    <xf numFmtId="166" fontId="7" fillId="5" borderId="22" xfId="0" applyNumberFormat="1" applyFont="1" applyFill="1" applyBorder="1" applyAlignment="1">
      <alignment horizontal="left"/>
    </xf>
    <xf numFmtId="166" fontId="7" fillId="5" borderId="45" xfId="0" applyNumberFormat="1" applyFont="1" applyFill="1" applyBorder="1" applyAlignment="1">
      <alignment horizontal="left"/>
    </xf>
    <xf numFmtId="166" fontId="7" fillId="5" borderId="3" xfId="0" applyNumberFormat="1" applyFont="1" applyFill="1" applyBorder="1" applyAlignment="1">
      <alignment horizontal="left"/>
    </xf>
    <xf numFmtId="166" fontId="7" fillId="5" borderId="1" xfId="0" applyNumberFormat="1" applyFont="1" applyFill="1" applyBorder="1" applyAlignment="1">
      <alignment horizontal="left"/>
    </xf>
    <xf numFmtId="166" fontId="7" fillId="5" borderId="5" xfId="0" applyNumberFormat="1" applyFont="1" applyFill="1" applyBorder="1" applyAlignment="1">
      <alignment horizontal="left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7" fillId="6" borderId="29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168" fontId="2" fillId="6" borderId="16" xfId="0" applyNumberFormat="1" applyFont="1" applyFill="1" applyBorder="1" applyAlignment="1">
      <alignment horizontal="center" vertical="center"/>
    </xf>
    <xf numFmtId="168" fontId="2" fillId="6" borderId="17" xfId="0" applyNumberFormat="1" applyFont="1" applyFill="1" applyBorder="1" applyAlignment="1">
      <alignment horizontal="center" vertical="center"/>
    </xf>
    <xf numFmtId="168" fontId="2" fillId="6" borderId="2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Čárka" xfId="2" builtinId="3"/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00CC66"/>
      <color rgb="FF99CC00"/>
      <color rgb="FF33CC33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zoomScale="110" zoomScaleNormal="110" workbookViewId="0">
      <selection activeCell="F17" sqref="F17"/>
    </sheetView>
  </sheetViews>
  <sheetFormatPr defaultColWidth="9.140625" defaultRowHeight="14.25" x14ac:dyDescent="0.25"/>
  <cols>
    <col min="1" max="1" width="27.85546875" style="16" bestFit="1" customWidth="1"/>
    <col min="2" max="2" width="121.85546875" style="18" customWidth="1"/>
    <col min="3" max="3" width="41.140625" style="18" bestFit="1" customWidth="1"/>
    <col min="4" max="4" width="12.7109375" style="18" bestFit="1" customWidth="1"/>
    <col min="5" max="5" width="13.7109375" style="18" bestFit="1" customWidth="1"/>
    <col min="6" max="6" width="16" style="16" bestFit="1" customWidth="1"/>
    <col min="7" max="7" width="9.140625" style="126"/>
    <col min="8" max="16384" width="9.140625" style="16"/>
  </cols>
  <sheetData>
    <row r="1" spans="1:7" s="15" customFormat="1" ht="27" customHeight="1" thickBot="1" x14ac:dyDescent="0.3">
      <c r="A1" s="178" t="s">
        <v>2</v>
      </c>
      <c r="B1" s="179"/>
      <c r="C1" s="179"/>
      <c r="D1" s="179"/>
      <c r="E1" s="179"/>
      <c r="F1" s="180"/>
      <c r="G1" s="135"/>
    </row>
    <row r="2" spans="1:7" ht="30" x14ac:dyDescent="0.25">
      <c r="A2" s="146" t="s">
        <v>53</v>
      </c>
      <c r="B2" s="147" t="s">
        <v>13</v>
      </c>
      <c r="C2" s="147" t="s">
        <v>86</v>
      </c>
      <c r="D2" s="147" t="s">
        <v>39</v>
      </c>
      <c r="E2" s="148" t="s">
        <v>55</v>
      </c>
      <c r="F2" s="149" t="s">
        <v>56</v>
      </c>
    </row>
    <row r="3" spans="1:7" ht="15" x14ac:dyDescent="0.25">
      <c r="A3" s="150" t="s">
        <v>87</v>
      </c>
      <c r="B3" s="151" t="s">
        <v>296</v>
      </c>
      <c r="C3" s="152" t="s">
        <v>85</v>
      </c>
      <c r="D3" s="153">
        <v>3000</v>
      </c>
      <c r="E3" s="46"/>
      <c r="F3" s="154">
        <f t="shared" ref="F3:F14" si="0">D3*E3</f>
        <v>0</v>
      </c>
    </row>
    <row r="4" spans="1:7" ht="15" x14ac:dyDescent="0.25">
      <c r="A4" s="150" t="s">
        <v>311</v>
      </c>
      <c r="B4" s="151" t="s">
        <v>312</v>
      </c>
      <c r="C4" s="152" t="s">
        <v>85</v>
      </c>
      <c r="D4" s="153">
        <v>3000</v>
      </c>
      <c r="E4" s="46"/>
      <c r="F4" s="154">
        <f t="shared" ref="F4" si="1">D4*E4</f>
        <v>0</v>
      </c>
    </row>
    <row r="5" spans="1:7" ht="30" x14ac:dyDescent="0.25">
      <c r="A5" s="55" t="s">
        <v>95</v>
      </c>
      <c r="B5" s="155" t="s">
        <v>285</v>
      </c>
      <c r="C5" s="156" t="s">
        <v>85</v>
      </c>
      <c r="D5" s="153">
        <v>500</v>
      </c>
      <c r="E5" s="46"/>
      <c r="F5" s="154">
        <f t="shared" si="0"/>
        <v>0</v>
      </c>
    </row>
    <row r="6" spans="1:7" ht="30" x14ac:dyDescent="0.25">
      <c r="A6" s="55" t="s">
        <v>95</v>
      </c>
      <c r="B6" s="155" t="s">
        <v>286</v>
      </c>
      <c r="C6" s="156" t="s">
        <v>85</v>
      </c>
      <c r="D6" s="157">
        <v>500</v>
      </c>
      <c r="E6" s="46"/>
      <c r="F6" s="154">
        <f t="shared" si="0"/>
        <v>0</v>
      </c>
    </row>
    <row r="7" spans="1:7" s="17" customFormat="1" ht="15" x14ac:dyDescent="0.25">
      <c r="A7" s="150" t="s">
        <v>96</v>
      </c>
      <c r="B7" s="99" t="s">
        <v>236</v>
      </c>
      <c r="C7" s="152" t="s">
        <v>85</v>
      </c>
      <c r="D7" s="157">
        <v>200</v>
      </c>
      <c r="E7" s="46"/>
      <c r="F7" s="154">
        <f t="shared" si="0"/>
        <v>0</v>
      </c>
      <c r="G7" s="126"/>
    </row>
    <row r="8" spans="1:7" ht="15" x14ac:dyDescent="0.25">
      <c r="A8" s="150" t="s">
        <v>97</v>
      </c>
      <c r="B8" s="158" t="s">
        <v>297</v>
      </c>
      <c r="C8" s="152" t="s">
        <v>85</v>
      </c>
      <c r="D8" s="157">
        <v>200</v>
      </c>
      <c r="E8" s="46"/>
      <c r="F8" s="154">
        <f t="shared" si="0"/>
        <v>0</v>
      </c>
    </row>
    <row r="9" spans="1:7" ht="15" x14ac:dyDescent="0.25">
      <c r="A9" s="150" t="s">
        <v>97</v>
      </c>
      <c r="B9" s="158" t="s">
        <v>298</v>
      </c>
      <c r="C9" s="152" t="s">
        <v>85</v>
      </c>
      <c r="D9" s="157">
        <v>200</v>
      </c>
      <c r="E9" s="46"/>
      <c r="F9" s="154">
        <f t="shared" si="0"/>
        <v>0</v>
      </c>
    </row>
    <row r="10" spans="1:7" ht="15" x14ac:dyDescent="0.25">
      <c r="A10" s="150" t="s">
        <v>98</v>
      </c>
      <c r="B10" s="158" t="s">
        <v>299</v>
      </c>
      <c r="C10" s="152" t="s">
        <v>85</v>
      </c>
      <c r="D10" s="157">
        <v>200</v>
      </c>
      <c r="E10" s="46"/>
      <c r="F10" s="154">
        <f t="shared" si="0"/>
        <v>0</v>
      </c>
    </row>
    <row r="11" spans="1:7" ht="15" x14ac:dyDescent="0.25">
      <c r="A11" s="150" t="s">
        <v>99</v>
      </c>
      <c r="B11" s="99" t="s">
        <v>100</v>
      </c>
      <c r="C11" s="152" t="s">
        <v>85</v>
      </c>
      <c r="D11" s="157">
        <v>200</v>
      </c>
      <c r="E11" s="46"/>
      <c r="F11" s="154">
        <f t="shared" si="0"/>
        <v>0</v>
      </c>
    </row>
    <row r="12" spans="1:7" ht="15" x14ac:dyDescent="0.25">
      <c r="A12" s="150" t="s">
        <v>90</v>
      </c>
      <c r="B12" s="99" t="s">
        <v>8</v>
      </c>
      <c r="C12" s="152" t="s">
        <v>85</v>
      </c>
      <c r="D12" s="157">
        <v>1000</v>
      </c>
      <c r="E12" s="46"/>
      <c r="F12" s="154">
        <f t="shared" si="0"/>
        <v>0</v>
      </c>
    </row>
    <row r="13" spans="1:7" ht="15" x14ac:dyDescent="0.25">
      <c r="A13" s="150" t="s">
        <v>134</v>
      </c>
      <c r="B13" s="99" t="s">
        <v>135</v>
      </c>
      <c r="C13" s="152" t="s">
        <v>85</v>
      </c>
      <c r="D13" s="157">
        <v>1000</v>
      </c>
      <c r="E13" s="46"/>
      <c r="F13" s="154">
        <f t="shared" si="0"/>
        <v>0</v>
      </c>
    </row>
    <row r="14" spans="1:7" ht="15" x14ac:dyDescent="0.25">
      <c r="A14" s="150" t="s">
        <v>136</v>
      </c>
      <c r="B14" s="99" t="s">
        <v>137</v>
      </c>
      <c r="C14" s="152" t="s">
        <v>85</v>
      </c>
      <c r="D14" s="157">
        <v>5000</v>
      </c>
      <c r="E14" s="46"/>
      <c r="F14" s="154">
        <f t="shared" si="0"/>
        <v>0</v>
      </c>
    </row>
    <row r="15" spans="1:7" ht="15" x14ac:dyDescent="0.25">
      <c r="A15" s="150" t="s">
        <v>308</v>
      </c>
      <c r="B15" s="107" t="s">
        <v>344</v>
      </c>
      <c r="C15" s="152" t="s">
        <v>309</v>
      </c>
      <c r="D15" s="157">
        <v>400</v>
      </c>
      <c r="E15" s="46"/>
      <c r="F15" s="154">
        <f t="shared" ref="F15:F17" si="2">D15*E15</f>
        <v>0</v>
      </c>
    </row>
    <row r="16" spans="1:7" ht="15" x14ac:dyDescent="0.25">
      <c r="A16" s="150" t="s">
        <v>308</v>
      </c>
      <c r="B16" s="107" t="s">
        <v>345</v>
      </c>
      <c r="C16" s="152" t="s">
        <v>309</v>
      </c>
      <c r="D16" s="157">
        <v>400</v>
      </c>
      <c r="E16" s="46"/>
      <c r="F16" s="154">
        <f t="shared" si="2"/>
        <v>0</v>
      </c>
    </row>
    <row r="17" spans="1:7" ht="30" x14ac:dyDescent="0.25">
      <c r="A17" s="55" t="s">
        <v>306</v>
      </c>
      <c r="B17" s="142" t="s">
        <v>307</v>
      </c>
      <c r="C17" s="152" t="s">
        <v>310</v>
      </c>
      <c r="D17" s="157">
        <v>144</v>
      </c>
      <c r="E17" s="46"/>
      <c r="F17" s="154">
        <f t="shared" si="2"/>
        <v>0</v>
      </c>
    </row>
    <row r="18" spans="1:7" s="19" customFormat="1" ht="15.75" customHeight="1" thickBot="1" x14ac:dyDescent="0.3">
      <c r="A18" s="181" t="s">
        <v>73</v>
      </c>
      <c r="B18" s="182"/>
      <c r="C18" s="182"/>
      <c r="D18" s="182"/>
      <c r="E18" s="182"/>
      <c r="F18" s="159">
        <f>SUM(F3:F17)</f>
        <v>0</v>
      </c>
      <c r="G18" s="136"/>
    </row>
    <row r="19" spans="1:7" s="20" customFormat="1" ht="15.75" thickBot="1" x14ac:dyDescent="0.3">
      <c r="B19" s="21"/>
      <c r="C19" s="21"/>
      <c r="D19" s="21"/>
      <c r="E19" s="21"/>
      <c r="G19" s="137"/>
    </row>
    <row r="20" spans="1:7" s="20" customFormat="1" ht="15.75" customHeight="1" thickBot="1" x14ac:dyDescent="0.3">
      <c r="A20" s="183" t="s">
        <v>93</v>
      </c>
      <c r="B20" s="184"/>
      <c r="C20" s="186">
        <f>F18</f>
        <v>0</v>
      </c>
      <c r="D20" s="187"/>
      <c r="E20" s="187"/>
      <c r="F20" s="188"/>
      <c r="G20" s="137"/>
    </row>
    <row r="21" spans="1:7" s="20" customFormat="1" ht="15" x14ac:dyDescent="0.25">
      <c r="B21" s="21"/>
      <c r="C21" s="21"/>
      <c r="D21" s="21"/>
      <c r="E21" s="21"/>
      <c r="G21" s="137"/>
    </row>
    <row r="22" spans="1:7" s="20" customFormat="1" ht="15" x14ac:dyDescent="0.25">
      <c r="A22" s="185" t="s">
        <v>74</v>
      </c>
      <c r="B22" s="185"/>
      <c r="C22" s="185"/>
      <c r="D22" s="21"/>
      <c r="E22" s="21"/>
      <c r="G22" s="137"/>
    </row>
    <row r="23" spans="1:7" s="69" customFormat="1" ht="15" x14ac:dyDescent="0.25">
      <c r="A23" s="70" t="s">
        <v>237</v>
      </c>
      <c r="B23" s="173"/>
      <c r="C23" s="173"/>
    </row>
    <row r="29" spans="1:7" x14ac:dyDescent="0.2">
      <c r="A29" s="124"/>
    </row>
  </sheetData>
  <mergeCells count="5">
    <mergeCell ref="A1:F1"/>
    <mergeCell ref="A18:E18"/>
    <mergeCell ref="A20:B20"/>
    <mergeCell ref="A22:C22"/>
    <mergeCell ref="C20:F20"/>
  </mergeCells>
  <pageMargins left="0.25" right="0.25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opLeftCell="A43" zoomScale="110" zoomScaleNormal="110" zoomScaleSheetLayoutView="80" workbookViewId="0">
      <selection activeCell="A23" sqref="A23:E23"/>
    </sheetView>
  </sheetViews>
  <sheetFormatPr defaultColWidth="9.140625" defaultRowHeight="12.75" x14ac:dyDescent="0.2"/>
  <cols>
    <col min="1" max="1" width="27.85546875" style="75" customWidth="1"/>
    <col min="2" max="2" width="123.140625" style="75" customWidth="1"/>
    <col min="3" max="3" width="12.85546875" style="75" customWidth="1"/>
    <col min="4" max="4" width="16.42578125" style="75" customWidth="1"/>
    <col min="5" max="5" width="17.28515625" style="75" customWidth="1"/>
    <col min="6" max="16384" width="9.140625" style="75"/>
  </cols>
  <sheetData>
    <row r="1" spans="1:5" ht="25.5" customHeight="1" thickBot="1" x14ac:dyDescent="0.25">
      <c r="A1" s="197" t="s">
        <v>18</v>
      </c>
      <c r="B1" s="198"/>
      <c r="C1" s="198"/>
      <c r="D1" s="198"/>
      <c r="E1" s="199"/>
    </row>
    <row r="2" spans="1:5" ht="19.5" customHeight="1" thickBot="1" x14ac:dyDescent="0.25">
      <c r="A2" s="200" t="s">
        <v>48</v>
      </c>
      <c r="B2" s="201"/>
      <c r="C2" s="201"/>
      <c r="D2" s="201"/>
      <c r="E2" s="202"/>
    </row>
    <row r="3" spans="1:5" s="79" customFormat="1" ht="30.75" thickBot="1" x14ac:dyDescent="0.3">
      <c r="A3" s="76" t="s">
        <v>12</v>
      </c>
      <c r="B3" s="77" t="s">
        <v>13</v>
      </c>
      <c r="C3" s="77" t="s">
        <v>14</v>
      </c>
      <c r="D3" s="78" t="s">
        <v>55</v>
      </c>
      <c r="E3" s="9" t="s">
        <v>56</v>
      </c>
    </row>
    <row r="4" spans="1:5" ht="15" x14ac:dyDescent="0.2">
      <c r="A4" s="80" t="s">
        <v>5</v>
      </c>
      <c r="B4" s="81" t="s">
        <v>138</v>
      </c>
      <c r="C4" s="82">
        <v>1000</v>
      </c>
      <c r="D4" s="83"/>
      <c r="E4" s="10">
        <f>C4*D4</f>
        <v>0</v>
      </c>
    </row>
    <row r="5" spans="1:5" ht="15" x14ac:dyDescent="0.2">
      <c r="A5" s="62" t="s">
        <v>5</v>
      </c>
      <c r="B5" s="84" t="s">
        <v>138</v>
      </c>
      <c r="C5" s="85">
        <v>5000</v>
      </c>
      <c r="D5" s="83"/>
      <c r="E5" s="10">
        <f t="shared" ref="E5:E20" si="0">C5*D5</f>
        <v>0</v>
      </c>
    </row>
    <row r="6" spans="1:5" ht="15" x14ac:dyDescent="0.2">
      <c r="A6" s="62" t="s">
        <v>5</v>
      </c>
      <c r="B6" s="84" t="s">
        <v>138</v>
      </c>
      <c r="C6" s="85">
        <v>10000</v>
      </c>
      <c r="D6" s="83"/>
      <c r="E6" s="10">
        <f t="shared" si="0"/>
        <v>0</v>
      </c>
    </row>
    <row r="7" spans="1:5" ht="15" x14ac:dyDescent="0.2">
      <c r="A7" s="62" t="s">
        <v>5</v>
      </c>
      <c r="B7" s="84" t="s">
        <v>138</v>
      </c>
      <c r="C7" s="85">
        <v>30000</v>
      </c>
      <c r="D7" s="83"/>
      <c r="E7" s="10">
        <f t="shared" si="0"/>
        <v>0</v>
      </c>
    </row>
    <row r="8" spans="1:5" ht="15" x14ac:dyDescent="0.2">
      <c r="A8" s="62" t="s">
        <v>5</v>
      </c>
      <c r="B8" s="84" t="s">
        <v>138</v>
      </c>
      <c r="C8" s="85">
        <v>50000</v>
      </c>
      <c r="D8" s="83"/>
      <c r="E8" s="10">
        <f t="shared" si="0"/>
        <v>0</v>
      </c>
    </row>
    <row r="9" spans="1:5" ht="15" x14ac:dyDescent="0.2">
      <c r="A9" s="62" t="s">
        <v>5</v>
      </c>
      <c r="B9" s="84" t="s">
        <v>139</v>
      </c>
      <c r="C9" s="85">
        <v>1000</v>
      </c>
      <c r="D9" s="83"/>
      <c r="E9" s="10">
        <f t="shared" si="0"/>
        <v>0</v>
      </c>
    </row>
    <row r="10" spans="1:5" ht="15" x14ac:dyDescent="0.2">
      <c r="A10" s="62" t="s">
        <v>5</v>
      </c>
      <c r="B10" s="84" t="s">
        <v>139</v>
      </c>
      <c r="C10" s="85">
        <v>5000</v>
      </c>
      <c r="D10" s="83"/>
      <c r="E10" s="10">
        <f t="shared" si="0"/>
        <v>0</v>
      </c>
    </row>
    <row r="11" spans="1:5" ht="15" x14ac:dyDescent="0.2">
      <c r="A11" s="62" t="s">
        <v>5</v>
      </c>
      <c r="B11" s="84" t="s">
        <v>139</v>
      </c>
      <c r="C11" s="85">
        <v>10000</v>
      </c>
      <c r="D11" s="83"/>
      <c r="E11" s="10">
        <f t="shared" si="0"/>
        <v>0</v>
      </c>
    </row>
    <row r="12" spans="1:5" ht="15" x14ac:dyDescent="0.2">
      <c r="A12" s="62" t="s">
        <v>5</v>
      </c>
      <c r="B12" s="84" t="s">
        <v>139</v>
      </c>
      <c r="C12" s="85">
        <v>30000</v>
      </c>
      <c r="D12" s="83"/>
      <c r="E12" s="10">
        <f t="shared" ref="E12:E13" si="1">C12*D12</f>
        <v>0</v>
      </c>
    </row>
    <row r="13" spans="1:5" ht="15" x14ac:dyDescent="0.2">
      <c r="A13" s="62" t="s">
        <v>5</v>
      </c>
      <c r="B13" s="84" t="s">
        <v>139</v>
      </c>
      <c r="C13" s="85">
        <v>50000</v>
      </c>
      <c r="D13" s="83"/>
      <c r="E13" s="10">
        <f t="shared" si="1"/>
        <v>0</v>
      </c>
    </row>
    <row r="14" spans="1:5" ht="15" x14ac:dyDescent="0.2">
      <c r="A14" s="86" t="s">
        <v>5</v>
      </c>
      <c r="B14" s="87" t="s">
        <v>239</v>
      </c>
      <c r="C14" s="85">
        <v>10000</v>
      </c>
      <c r="D14" s="83"/>
      <c r="E14" s="10">
        <f t="shared" si="0"/>
        <v>0</v>
      </c>
    </row>
    <row r="15" spans="1:5" ht="15" x14ac:dyDescent="0.2">
      <c r="A15" s="86" t="s">
        <v>5</v>
      </c>
      <c r="B15" s="87" t="s">
        <v>238</v>
      </c>
      <c r="C15" s="85">
        <v>10000</v>
      </c>
      <c r="D15" s="83"/>
      <c r="E15" s="10">
        <f t="shared" si="0"/>
        <v>0</v>
      </c>
    </row>
    <row r="16" spans="1:5" ht="15" x14ac:dyDescent="0.2">
      <c r="A16" s="74" t="s">
        <v>1</v>
      </c>
      <c r="B16" s="88" t="s">
        <v>140</v>
      </c>
      <c r="C16" s="89">
        <v>10000</v>
      </c>
      <c r="D16" s="83"/>
      <c r="E16" s="51">
        <f t="shared" si="0"/>
        <v>0</v>
      </c>
    </row>
    <row r="17" spans="1:5" s="90" customFormat="1" ht="15" x14ac:dyDescent="0.2">
      <c r="A17" s="74" t="s">
        <v>1</v>
      </c>
      <c r="B17" s="88" t="s">
        <v>140</v>
      </c>
      <c r="C17" s="89">
        <v>50000</v>
      </c>
      <c r="D17" s="83"/>
      <c r="E17" s="10">
        <f t="shared" si="0"/>
        <v>0</v>
      </c>
    </row>
    <row r="18" spans="1:5" s="90" customFormat="1" ht="15" x14ac:dyDescent="0.2">
      <c r="A18" s="74" t="s">
        <v>1</v>
      </c>
      <c r="B18" s="88" t="s">
        <v>140</v>
      </c>
      <c r="C18" s="89">
        <v>100000</v>
      </c>
      <c r="D18" s="83"/>
      <c r="E18" s="10">
        <f t="shared" si="0"/>
        <v>0</v>
      </c>
    </row>
    <row r="19" spans="1:5" s="90" customFormat="1" ht="15" x14ac:dyDescent="0.2">
      <c r="A19" s="86" t="s">
        <v>1</v>
      </c>
      <c r="B19" s="87" t="s">
        <v>241</v>
      </c>
      <c r="C19" s="89">
        <v>50000</v>
      </c>
      <c r="D19" s="83"/>
      <c r="E19" s="10">
        <f t="shared" si="0"/>
        <v>0</v>
      </c>
    </row>
    <row r="20" spans="1:5" s="90" customFormat="1" ht="15" x14ac:dyDescent="0.2">
      <c r="A20" s="86" t="s">
        <v>1</v>
      </c>
      <c r="B20" s="87" t="s">
        <v>240</v>
      </c>
      <c r="C20" s="89">
        <v>50000</v>
      </c>
      <c r="D20" s="83"/>
      <c r="E20" s="10">
        <f t="shared" si="0"/>
        <v>0</v>
      </c>
    </row>
    <row r="21" spans="1:5" s="90" customFormat="1" ht="15.75" thickBot="1" x14ac:dyDescent="0.25">
      <c r="A21" s="74" t="s">
        <v>1</v>
      </c>
      <c r="B21" s="88" t="s">
        <v>141</v>
      </c>
      <c r="C21" s="89">
        <v>50000</v>
      </c>
      <c r="D21" s="83"/>
      <c r="E21" s="10">
        <f>C21*D21</f>
        <v>0</v>
      </c>
    </row>
    <row r="22" spans="1:5" ht="15.75" thickBot="1" x14ac:dyDescent="0.25">
      <c r="A22" s="206" t="s">
        <v>54</v>
      </c>
      <c r="B22" s="207"/>
      <c r="C22" s="207"/>
      <c r="D22" s="208"/>
      <c r="E22" s="11">
        <f>SUM(E4:E21)</f>
        <v>0</v>
      </c>
    </row>
    <row r="23" spans="1:5" ht="16.5" customHeight="1" thickBot="1" x14ac:dyDescent="0.25">
      <c r="A23" s="200" t="s">
        <v>49</v>
      </c>
      <c r="B23" s="201"/>
      <c r="C23" s="201"/>
      <c r="D23" s="201"/>
      <c r="E23" s="202"/>
    </row>
    <row r="24" spans="1:5" s="79" customFormat="1" ht="30.75" thickBot="1" x14ac:dyDescent="0.3">
      <c r="A24" s="76" t="s">
        <v>12</v>
      </c>
      <c r="B24" s="77" t="s">
        <v>13</v>
      </c>
      <c r="C24" s="77" t="s">
        <v>14</v>
      </c>
      <c r="D24" s="78" t="s">
        <v>55</v>
      </c>
      <c r="E24" s="9" t="s">
        <v>56</v>
      </c>
    </row>
    <row r="25" spans="1:5" ht="15" x14ac:dyDescent="0.2">
      <c r="A25" s="86" t="s">
        <v>15</v>
      </c>
      <c r="B25" s="87" t="s">
        <v>142</v>
      </c>
      <c r="C25" s="85">
        <v>30</v>
      </c>
      <c r="D25" s="83"/>
      <c r="E25" s="10">
        <f t="shared" ref="E25:E33" si="2">C25*D25</f>
        <v>0</v>
      </c>
    </row>
    <row r="26" spans="1:5" ht="15" x14ac:dyDescent="0.2">
      <c r="A26" s="86" t="s">
        <v>15</v>
      </c>
      <c r="B26" s="87" t="s">
        <v>143</v>
      </c>
      <c r="C26" s="89">
        <v>30</v>
      </c>
      <c r="D26" s="83"/>
      <c r="E26" s="10">
        <f t="shared" si="2"/>
        <v>0</v>
      </c>
    </row>
    <row r="27" spans="1:5" ht="15" x14ac:dyDescent="0.2">
      <c r="A27" s="86" t="s">
        <v>15</v>
      </c>
      <c r="B27" s="87" t="s">
        <v>11</v>
      </c>
      <c r="C27" s="89">
        <v>30</v>
      </c>
      <c r="D27" s="83"/>
      <c r="E27" s="10">
        <f t="shared" si="2"/>
        <v>0</v>
      </c>
    </row>
    <row r="28" spans="1:5" ht="15" x14ac:dyDescent="0.2">
      <c r="A28" s="86" t="s">
        <v>15</v>
      </c>
      <c r="B28" s="87" t="s">
        <v>17</v>
      </c>
      <c r="C28" s="85">
        <v>30</v>
      </c>
      <c r="D28" s="83"/>
      <c r="E28" s="10">
        <f t="shared" ref="E28" si="3">C28*D28</f>
        <v>0</v>
      </c>
    </row>
    <row r="29" spans="1:5" ht="15" x14ac:dyDescent="0.2">
      <c r="A29" s="86" t="s">
        <v>15</v>
      </c>
      <c r="B29" s="87" t="s">
        <v>242</v>
      </c>
      <c r="C29" s="85">
        <v>30</v>
      </c>
      <c r="D29" s="83"/>
      <c r="E29" s="10">
        <f t="shared" ref="E29:E31" si="4">C29*D29</f>
        <v>0</v>
      </c>
    </row>
    <row r="30" spans="1:5" ht="15" x14ac:dyDescent="0.2">
      <c r="A30" s="86" t="s">
        <v>15</v>
      </c>
      <c r="B30" s="87" t="s">
        <v>243</v>
      </c>
      <c r="C30" s="85">
        <v>30</v>
      </c>
      <c r="D30" s="83"/>
      <c r="E30" s="10">
        <f t="shared" si="4"/>
        <v>0</v>
      </c>
    </row>
    <row r="31" spans="1:5" ht="15" x14ac:dyDescent="0.2">
      <c r="A31" s="86" t="s">
        <v>15</v>
      </c>
      <c r="B31" s="87" t="s">
        <v>244</v>
      </c>
      <c r="C31" s="85">
        <v>30</v>
      </c>
      <c r="D31" s="83"/>
      <c r="E31" s="10">
        <f t="shared" si="4"/>
        <v>0</v>
      </c>
    </row>
    <row r="32" spans="1:5" ht="15" x14ac:dyDescent="0.2">
      <c r="A32" s="62" t="s">
        <v>30</v>
      </c>
      <c r="B32" s="88" t="s">
        <v>31</v>
      </c>
      <c r="C32" s="85">
        <v>30</v>
      </c>
      <c r="D32" s="83"/>
      <c r="E32" s="10">
        <f t="shared" si="2"/>
        <v>0</v>
      </c>
    </row>
    <row r="33" spans="1:5" ht="15.75" thickBot="1" x14ac:dyDescent="0.25">
      <c r="A33" s="60" t="s">
        <v>0</v>
      </c>
      <c r="B33" s="91" t="s">
        <v>32</v>
      </c>
      <c r="C33" s="92">
        <v>30</v>
      </c>
      <c r="D33" s="83"/>
      <c r="E33" s="10">
        <f t="shared" si="2"/>
        <v>0</v>
      </c>
    </row>
    <row r="34" spans="1:5" ht="15.75" thickBot="1" x14ac:dyDescent="0.25">
      <c r="A34" s="206" t="s">
        <v>57</v>
      </c>
      <c r="B34" s="207"/>
      <c r="C34" s="207"/>
      <c r="D34" s="208"/>
      <c r="E34" s="11">
        <f>SUM(E25:E33)</f>
        <v>0</v>
      </c>
    </row>
    <row r="35" spans="1:5" ht="19.5" customHeight="1" thickBot="1" x14ac:dyDescent="0.25">
      <c r="A35" s="200" t="s">
        <v>50</v>
      </c>
      <c r="B35" s="201"/>
      <c r="C35" s="201"/>
      <c r="D35" s="201"/>
      <c r="E35" s="202"/>
    </row>
    <row r="36" spans="1:5" s="79" customFormat="1" ht="30.75" thickBot="1" x14ac:dyDescent="0.3">
      <c r="A36" s="76" t="s">
        <v>12</v>
      </c>
      <c r="B36" s="77" t="s">
        <v>13</v>
      </c>
      <c r="C36" s="77" t="s">
        <v>14</v>
      </c>
      <c r="D36" s="78" t="s">
        <v>55</v>
      </c>
      <c r="E36" s="9" t="s">
        <v>56</v>
      </c>
    </row>
    <row r="37" spans="1:5" ht="15" customHeight="1" x14ac:dyDescent="0.25">
      <c r="A37" s="72" t="s">
        <v>6</v>
      </c>
      <c r="B37" s="93" t="s">
        <v>251</v>
      </c>
      <c r="C37" s="82">
        <v>1000</v>
      </c>
      <c r="D37" s="94"/>
      <c r="E37" s="10">
        <f>C37*D37</f>
        <v>0</v>
      </c>
    </row>
    <row r="38" spans="1:5" ht="15" x14ac:dyDescent="0.25">
      <c r="A38" s="74" t="s">
        <v>88</v>
      </c>
      <c r="B38" s="95" t="s">
        <v>249</v>
      </c>
      <c r="C38" s="85">
        <v>1000</v>
      </c>
      <c r="D38" s="94"/>
      <c r="E38" s="12">
        <f t="shared" ref="E38:E39" si="5">C38*D38</f>
        <v>0</v>
      </c>
    </row>
    <row r="39" spans="1:5" ht="15" x14ac:dyDescent="0.25">
      <c r="A39" s="74" t="s">
        <v>89</v>
      </c>
      <c r="B39" s="95" t="s">
        <v>248</v>
      </c>
      <c r="C39" s="85">
        <v>1000</v>
      </c>
      <c r="D39" s="94"/>
      <c r="E39" s="12">
        <f t="shared" si="5"/>
        <v>0</v>
      </c>
    </row>
    <row r="40" spans="1:5" ht="15" x14ac:dyDescent="0.25">
      <c r="A40" s="96" t="s">
        <v>16</v>
      </c>
      <c r="B40" s="95" t="s">
        <v>250</v>
      </c>
      <c r="C40" s="97">
        <v>1000</v>
      </c>
      <c r="D40" s="98"/>
      <c r="E40" s="13">
        <f t="shared" ref="E40" si="6">C40*D40</f>
        <v>0</v>
      </c>
    </row>
    <row r="41" spans="1:5" ht="15" x14ac:dyDescent="0.25">
      <c r="A41" s="96" t="s">
        <v>245</v>
      </c>
      <c r="B41" s="95" t="s">
        <v>248</v>
      </c>
      <c r="C41" s="92">
        <v>1000</v>
      </c>
      <c r="D41" s="98"/>
      <c r="E41" s="13">
        <f t="shared" ref="E41:E42" si="7">C41*D41</f>
        <v>0</v>
      </c>
    </row>
    <row r="42" spans="1:5" ht="15" x14ac:dyDescent="0.25">
      <c r="A42" s="96" t="s">
        <v>246</v>
      </c>
      <c r="B42" s="95" t="s">
        <v>248</v>
      </c>
      <c r="C42" s="92">
        <v>1000</v>
      </c>
      <c r="D42" s="98"/>
      <c r="E42" s="13">
        <f t="shared" si="7"/>
        <v>0</v>
      </c>
    </row>
    <row r="43" spans="1:5" ht="15.75" thickBot="1" x14ac:dyDescent="0.3">
      <c r="A43" s="96" t="s">
        <v>247</v>
      </c>
      <c r="B43" s="95" t="s">
        <v>248</v>
      </c>
      <c r="C43" s="92">
        <v>1000</v>
      </c>
      <c r="D43" s="98"/>
      <c r="E43" s="13">
        <f t="shared" ref="E43" si="8">C43*D43</f>
        <v>0</v>
      </c>
    </row>
    <row r="44" spans="1:5" ht="15.75" thickBot="1" x14ac:dyDescent="0.25">
      <c r="A44" s="194" t="s">
        <v>58</v>
      </c>
      <c r="B44" s="195"/>
      <c r="C44" s="195"/>
      <c r="D44" s="196"/>
      <c r="E44" s="11">
        <f>SUM(E37:E43)</f>
        <v>0</v>
      </c>
    </row>
    <row r="45" spans="1:5" ht="18" customHeight="1" thickBot="1" x14ac:dyDescent="0.25">
      <c r="A45" s="203" t="s">
        <v>51</v>
      </c>
      <c r="B45" s="204"/>
      <c r="C45" s="204"/>
      <c r="D45" s="204"/>
      <c r="E45" s="205"/>
    </row>
    <row r="46" spans="1:5" s="79" customFormat="1" ht="30.75" thickBot="1" x14ac:dyDescent="0.3">
      <c r="A46" s="76" t="s">
        <v>12</v>
      </c>
      <c r="B46" s="77" t="s">
        <v>13</v>
      </c>
      <c r="C46" s="77" t="s">
        <v>14</v>
      </c>
      <c r="D46" s="78" t="s">
        <v>55</v>
      </c>
      <c r="E46" s="9" t="s">
        <v>56</v>
      </c>
    </row>
    <row r="47" spans="1:5" ht="30" x14ac:dyDescent="0.2">
      <c r="A47" s="80" t="s">
        <v>19</v>
      </c>
      <c r="B47" s="81" t="s">
        <v>253</v>
      </c>
      <c r="C47" s="82">
        <v>1</v>
      </c>
      <c r="D47" s="83"/>
      <c r="E47" s="10">
        <f>C47*D47</f>
        <v>0</v>
      </c>
    </row>
    <row r="48" spans="1:5" ht="15.75" thickBot="1" x14ac:dyDescent="0.3">
      <c r="A48" s="62" t="s">
        <v>254</v>
      </c>
      <c r="B48" s="99" t="s">
        <v>290</v>
      </c>
      <c r="C48" s="89">
        <v>1</v>
      </c>
      <c r="D48" s="94"/>
      <c r="E48" s="12">
        <f t="shared" ref="E48" si="9">C48*D48</f>
        <v>0</v>
      </c>
    </row>
    <row r="49" spans="1:6" ht="15.75" thickBot="1" x14ac:dyDescent="0.25">
      <c r="A49" s="194" t="s">
        <v>59</v>
      </c>
      <c r="B49" s="195"/>
      <c r="C49" s="195"/>
      <c r="D49" s="196"/>
      <c r="E49" s="11">
        <f>SUM(E47:E48)</f>
        <v>0</v>
      </c>
    </row>
    <row r="50" spans="1:6" ht="19.5" customHeight="1" thickBot="1" x14ac:dyDescent="0.25">
      <c r="A50" s="203" t="s">
        <v>52</v>
      </c>
      <c r="B50" s="204"/>
      <c r="C50" s="204"/>
      <c r="D50" s="204"/>
      <c r="E50" s="205"/>
    </row>
    <row r="51" spans="1:6" s="79" customFormat="1" ht="30.75" thickBot="1" x14ac:dyDescent="0.3">
      <c r="A51" s="100" t="s">
        <v>12</v>
      </c>
      <c r="B51" s="101" t="s">
        <v>13</v>
      </c>
      <c r="C51" s="101" t="s">
        <v>14</v>
      </c>
      <c r="D51" s="102" t="s">
        <v>55</v>
      </c>
      <c r="E51" s="14" t="s">
        <v>56</v>
      </c>
    </row>
    <row r="52" spans="1:6" ht="15" x14ac:dyDescent="0.25">
      <c r="A52" s="73" t="s">
        <v>9</v>
      </c>
      <c r="B52" s="105" t="s">
        <v>10</v>
      </c>
      <c r="C52" s="104">
        <v>10000</v>
      </c>
      <c r="D52" s="83"/>
      <c r="E52" s="10">
        <f t="shared" ref="E52:E57" si="10">C52*D52</f>
        <v>0</v>
      </c>
    </row>
    <row r="53" spans="1:6" ht="15" x14ac:dyDescent="0.25">
      <c r="A53" s="72" t="s">
        <v>7</v>
      </c>
      <c r="B53" s="106" t="s">
        <v>27</v>
      </c>
      <c r="C53" s="104">
        <v>1000</v>
      </c>
      <c r="D53" s="83"/>
      <c r="E53" s="10">
        <f t="shared" si="10"/>
        <v>0</v>
      </c>
    </row>
    <row r="54" spans="1:6" ht="15" x14ac:dyDescent="0.25">
      <c r="A54" s="72" t="s">
        <v>144</v>
      </c>
      <c r="B54" s="103" t="s">
        <v>145</v>
      </c>
      <c r="C54" s="104">
        <v>60</v>
      </c>
      <c r="D54" s="83"/>
      <c r="E54" s="10">
        <f t="shared" si="10"/>
        <v>0</v>
      </c>
    </row>
    <row r="55" spans="1:6" ht="15" x14ac:dyDescent="0.25">
      <c r="A55" s="72" t="s">
        <v>146</v>
      </c>
      <c r="B55" s="103" t="s">
        <v>147</v>
      </c>
      <c r="C55" s="104">
        <v>10000</v>
      </c>
      <c r="D55" s="83"/>
      <c r="E55" s="10">
        <f t="shared" si="10"/>
        <v>0</v>
      </c>
    </row>
    <row r="56" spans="1:6" ht="15" x14ac:dyDescent="0.25">
      <c r="A56" s="74" t="s">
        <v>148</v>
      </c>
      <c r="B56" s="56" t="s">
        <v>149</v>
      </c>
      <c r="C56" s="89">
        <v>10000</v>
      </c>
      <c r="D56" s="83"/>
      <c r="E56" s="10">
        <f t="shared" si="10"/>
        <v>0</v>
      </c>
    </row>
    <row r="57" spans="1:6" s="69" customFormat="1" ht="30.75" thickBot="1" x14ac:dyDescent="0.3">
      <c r="A57" s="86" t="s">
        <v>150</v>
      </c>
      <c r="B57" s="142" t="s">
        <v>314</v>
      </c>
      <c r="C57" s="89">
        <v>200</v>
      </c>
      <c r="D57" s="83"/>
      <c r="E57" s="10">
        <f t="shared" si="10"/>
        <v>0</v>
      </c>
      <c r="F57" s="141"/>
    </row>
    <row r="58" spans="1:6" s="69" customFormat="1" ht="15.75" thickBot="1" x14ac:dyDescent="0.3">
      <c r="A58" s="194" t="s">
        <v>60</v>
      </c>
      <c r="B58" s="195"/>
      <c r="C58" s="195"/>
      <c r="D58" s="196"/>
      <c r="E58" s="11">
        <f>SUM(E52:E57)</f>
        <v>0</v>
      </c>
    </row>
    <row r="59" spans="1:6" s="69" customFormat="1" ht="15.75" thickBot="1" x14ac:dyDescent="0.3"/>
    <row r="60" spans="1:6" s="69" customFormat="1" ht="15.75" thickBot="1" x14ac:dyDescent="0.3">
      <c r="A60" s="189" t="s">
        <v>92</v>
      </c>
      <c r="B60" s="190"/>
      <c r="C60" s="191">
        <f>E22+E34+E44+E49+E58</f>
        <v>0</v>
      </c>
      <c r="D60" s="192"/>
      <c r="E60" s="193"/>
    </row>
    <row r="61" spans="1:6" s="69" customFormat="1" ht="15" x14ac:dyDescent="0.25"/>
    <row r="62" spans="1:6" s="110" customFormat="1" ht="15" x14ac:dyDescent="0.25">
      <c r="A62" s="108" t="s">
        <v>74</v>
      </c>
      <c r="B62" s="108"/>
      <c r="C62" s="109"/>
      <c r="D62" s="109"/>
      <c r="E62" s="21"/>
    </row>
    <row r="63" spans="1:6" s="69" customFormat="1" ht="15" x14ac:dyDescent="0.25">
      <c r="A63" s="70" t="s">
        <v>237</v>
      </c>
      <c r="B63" s="70"/>
    </row>
    <row r="64" spans="1:6" s="69" customFormat="1" ht="15" x14ac:dyDescent="0.25"/>
    <row r="65" s="69" customFormat="1" ht="15" x14ac:dyDescent="0.25"/>
  </sheetData>
  <sortState ref="B15:E20">
    <sortCondition ref="B15"/>
  </sortState>
  <mergeCells count="13">
    <mergeCell ref="A60:B60"/>
    <mergeCell ref="C60:E60"/>
    <mergeCell ref="A58:D58"/>
    <mergeCell ref="A1:E1"/>
    <mergeCell ref="A2:E2"/>
    <mergeCell ref="A23:E23"/>
    <mergeCell ref="A35:E35"/>
    <mergeCell ref="A45:E45"/>
    <mergeCell ref="A50:E50"/>
    <mergeCell ref="A22:D22"/>
    <mergeCell ref="A34:D34"/>
    <mergeCell ref="A44:D44"/>
    <mergeCell ref="A49:D49"/>
  </mergeCells>
  <pageMargins left="0.25" right="0.25" top="0.75" bottom="0.75" header="0.3" footer="0.3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5"/>
  <sheetViews>
    <sheetView showGridLines="0" tabSelected="1" topLeftCell="A55" zoomScaleNormal="100" zoomScaleSheetLayoutView="80" workbookViewId="0">
      <selection activeCell="F74" sqref="F74"/>
    </sheetView>
  </sheetViews>
  <sheetFormatPr defaultColWidth="9.140625" defaultRowHeight="12.95" customHeight="1" x14ac:dyDescent="0.25"/>
  <cols>
    <col min="1" max="1" width="51.7109375" style="123" customWidth="1"/>
    <col min="2" max="2" width="80.28515625" style="123" customWidth="1"/>
    <col min="3" max="3" width="16.5703125" style="121" customWidth="1"/>
    <col min="4" max="4" width="15" style="121" customWidth="1"/>
    <col min="5" max="5" width="26.42578125" style="123" customWidth="1"/>
    <col min="6" max="6" width="24.42578125" style="123" customWidth="1"/>
    <col min="7" max="7" width="9.140625" style="143"/>
    <col min="8" max="16384" width="9.140625" style="59"/>
  </cols>
  <sheetData>
    <row r="1" spans="1:6" ht="26.25" customHeight="1" x14ac:dyDescent="0.25">
      <c r="A1" s="215" t="s">
        <v>42</v>
      </c>
      <c r="B1" s="216"/>
      <c r="C1" s="217"/>
      <c r="D1" s="217"/>
      <c r="E1" s="217"/>
      <c r="F1" s="218"/>
    </row>
    <row r="2" spans="1:6" ht="15.75" thickBot="1" x14ac:dyDescent="0.3">
      <c r="A2" s="47" t="s">
        <v>101</v>
      </c>
      <c r="B2" s="23" t="s">
        <v>304</v>
      </c>
      <c r="C2" s="24" t="s">
        <v>115</v>
      </c>
      <c r="D2" s="24" t="s">
        <v>116</v>
      </c>
      <c r="E2" s="24" t="s">
        <v>133</v>
      </c>
      <c r="F2" s="48" t="s">
        <v>122</v>
      </c>
    </row>
    <row r="3" spans="1:6" ht="15.75" thickTop="1" x14ac:dyDescent="0.25">
      <c r="A3" s="111" t="s">
        <v>102</v>
      </c>
      <c r="B3" s="160" t="s">
        <v>340</v>
      </c>
      <c r="C3" s="112" t="s">
        <v>132</v>
      </c>
      <c r="D3" s="112">
        <v>250</v>
      </c>
      <c r="E3" s="46"/>
      <c r="F3" s="113">
        <f t="shared" ref="F3" si="0">E3*D3</f>
        <v>0</v>
      </c>
    </row>
    <row r="4" spans="1:6" ht="15" x14ac:dyDescent="0.25">
      <c r="A4" s="111" t="s">
        <v>102</v>
      </c>
      <c r="B4" s="160" t="s">
        <v>341</v>
      </c>
      <c r="C4" s="112" t="s">
        <v>132</v>
      </c>
      <c r="D4" s="112">
        <v>125</v>
      </c>
      <c r="E4" s="46"/>
      <c r="F4" s="113">
        <f t="shared" ref="F4" si="1">E4*D4</f>
        <v>0</v>
      </c>
    </row>
    <row r="5" spans="1:6" ht="15" x14ac:dyDescent="0.25">
      <c r="A5" s="111" t="s">
        <v>102</v>
      </c>
      <c r="B5" s="160" t="s">
        <v>339</v>
      </c>
      <c r="C5" s="112" t="s">
        <v>132</v>
      </c>
      <c r="D5" s="112">
        <v>50</v>
      </c>
      <c r="E5" s="46"/>
      <c r="F5" s="113">
        <f t="shared" ref="F5" si="2">E5*D5</f>
        <v>0</v>
      </c>
    </row>
    <row r="6" spans="1:6" ht="15" x14ac:dyDescent="0.25">
      <c r="A6" s="55" t="s">
        <v>151</v>
      </c>
      <c r="B6" s="158" t="s">
        <v>342</v>
      </c>
      <c r="C6" s="57" t="s">
        <v>132</v>
      </c>
      <c r="D6" s="57">
        <v>360</v>
      </c>
      <c r="E6" s="46"/>
      <c r="F6" s="58">
        <f t="shared" ref="F6:F25" si="3">E6*D6</f>
        <v>0</v>
      </c>
    </row>
    <row r="7" spans="1:6" ht="15" x14ac:dyDescent="0.25">
      <c r="A7" s="55" t="s">
        <v>151</v>
      </c>
      <c r="B7" s="158" t="s">
        <v>343</v>
      </c>
      <c r="C7" s="57" t="s">
        <v>132</v>
      </c>
      <c r="D7" s="57">
        <v>180</v>
      </c>
      <c r="E7" s="46"/>
      <c r="F7" s="58">
        <f t="shared" ref="F7:F8" si="4">E7*D7</f>
        <v>0</v>
      </c>
    </row>
    <row r="8" spans="1:6" ht="15" x14ac:dyDescent="0.25">
      <c r="A8" s="54" t="s">
        <v>151</v>
      </c>
      <c r="B8" s="161" t="s">
        <v>346</v>
      </c>
      <c r="C8" s="53" t="s">
        <v>132</v>
      </c>
      <c r="D8" s="53">
        <v>50</v>
      </c>
      <c r="E8" s="46"/>
      <c r="F8" s="49">
        <f t="shared" si="4"/>
        <v>0</v>
      </c>
    </row>
    <row r="9" spans="1:6" ht="15" x14ac:dyDescent="0.25">
      <c r="A9" s="55" t="s">
        <v>103</v>
      </c>
      <c r="B9" s="158" t="s">
        <v>315</v>
      </c>
      <c r="C9" s="57" t="s">
        <v>132</v>
      </c>
      <c r="D9" s="57">
        <v>30</v>
      </c>
      <c r="E9" s="46"/>
      <c r="F9" s="58">
        <f t="shared" si="3"/>
        <v>0</v>
      </c>
    </row>
    <row r="10" spans="1:6" ht="15" x14ac:dyDescent="0.25">
      <c r="A10" s="55" t="s">
        <v>156</v>
      </c>
      <c r="B10" s="158" t="s">
        <v>316</v>
      </c>
      <c r="C10" s="57" t="s">
        <v>132</v>
      </c>
      <c r="D10" s="57">
        <v>10</v>
      </c>
      <c r="E10" s="46"/>
      <c r="F10" s="58">
        <f t="shared" ref="F10" si="5">E10*D10</f>
        <v>0</v>
      </c>
    </row>
    <row r="11" spans="1:6" ht="15" x14ac:dyDescent="0.25">
      <c r="A11" s="55" t="s">
        <v>258</v>
      </c>
      <c r="B11" s="158" t="s">
        <v>316</v>
      </c>
      <c r="C11" s="57" t="s">
        <v>132</v>
      </c>
      <c r="D11" s="57">
        <v>10</v>
      </c>
      <c r="E11" s="46"/>
      <c r="F11" s="58">
        <f t="shared" ref="F11" si="6">E11*D11</f>
        <v>0</v>
      </c>
    </row>
    <row r="12" spans="1:6" ht="30" x14ac:dyDescent="0.25">
      <c r="A12" s="55" t="s">
        <v>152</v>
      </c>
      <c r="B12" s="162" t="s">
        <v>230</v>
      </c>
      <c r="C12" s="57" t="s">
        <v>153</v>
      </c>
      <c r="D12" s="57">
        <v>4</v>
      </c>
      <c r="E12" s="46"/>
      <c r="F12" s="58">
        <f t="shared" si="3"/>
        <v>0</v>
      </c>
    </row>
    <row r="13" spans="1:6" ht="30" x14ac:dyDescent="0.25">
      <c r="A13" s="55" t="s">
        <v>152</v>
      </c>
      <c r="B13" s="162" t="s">
        <v>256</v>
      </c>
      <c r="C13" s="57" t="s">
        <v>153</v>
      </c>
      <c r="D13" s="57">
        <v>4</v>
      </c>
      <c r="E13" s="46"/>
      <c r="F13" s="58">
        <f t="shared" si="3"/>
        <v>0</v>
      </c>
    </row>
    <row r="14" spans="1:6" ht="30" x14ac:dyDescent="0.25">
      <c r="A14" s="55" t="s">
        <v>104</v>
      </c>
      <c r="B14" s="162" t="s">
        <v>255</v>
      </c>
      <c r="C14" s="57" t="s">
        <v>154</v>
      </c>
      <c r="D14" s="57">
        <v>4</v>
      </c>
      <c r="E14" s="46"/>
      <c r="F14" s="58">
        <f t="shared" si="3"/>
        <v>0</v>
      </c>
    </row>
    <row r="15" spans="1:6" ht="30" x14ac:dyDescent="0.25">
      <c r="A15" s="55" t="s">
        <v>104</v>
      </c>
      <c r="B15" s="162" t="s">
        <v>155</v>
      </c>
      <c r="C15" s="57" t="s">
        <v>154</v>
      </c>
      <c r="D15" s="57">
        <v>5</v>
      </c>
      <c r="E15" s="46"/>
      <c r="F15" s="58">
        <f t="shared" si="3"/>
        <v>0</v>
      </c>
    </row>
    <row r="16" spans="1:6" ht="15" x14ac:dyDescent="0.25">
      <c r="A16" s="55" t="s">
        <v>156</v>
      </c>
      <c r="B16" s="158" t="s">
        <v>157</v>
      </c>
      <c r="C16" s="57" t="s">
        <v>158</v>
      </c>
      <c r="D16" s="57">
        <v>400</v>
      </c>
      <c r="E16" s="46"/>
      <c r="F16" s="58">
        <f t="shared" si="3"/>
        <v>0</v>
      </c>
    </row>
    <row r="17" spans="1:6" ht="30" x14ac:dyDescent="0.25">
      <c r="A17" s="114" t="s">
        <v>102</v>
      </c>
      <c r="B17" s="115" t="s">
        <v>287</v>
      </c>
      <c r="C17" s="57" t="s">
        <v>117</v>
      </c>
      <c r="D17" s="57">
        <v>1</v>
      </c>
      <c r="E17" s="46"/>
      <c r="F17" s="58">
        <f t="shared" si="3"/>
        <v>0</v>
      </c>
    </row>
    <row r="18" spans="1:6" ht="15" x14ac:dyDescent="0.25">
      <c r="A18" s="114" t="s">
        <v>105</v>
      </c>
      <c r="B18" s="151" t="s">
        <v>347</v>
      </c>
      <c r="C18" s="57" t="s">
        <v>117</v>
      </c>
      <c r="D18" s="57">
        <v>1</v>
      </c>
      <c r="E18" s="46"/>
      <c r="F18" s="58">
        <f t="shared" si="3"/>
        <v>0</v>
      </c>
    </row>
    <row r="19" spans="1:6" ht="15" x14ac:dyDescent="0.25">
      <c r="A19" s="114" t="s">
        <v>105</v>
      </c>
      <c r="B19" s="151" t="s">
        <v>348</v>
      </c>
      <c r="C19" s="57" t="s">
        <v>117</v>
      </c>
      <c r="D19" s="57">
        <v>2</v>
      </c>
      <c r="E19" s="46"/>
      <c r="F19" s="58">
        <f t="shared" ref="F19" si="7">E19*D19</f>
        <v>0</v>
      </c>
    </row>
    <row r="20" spans="1:6" ht="30" x14ac:dyDescent="0.25">
      <c r="A20" s="114" t="s">
        <v>258</v>
      </c>
      <c r="B20" s="115" t="s">
        <v>257</v>
      </c>
      <c r="C20" s="57" t="s">
        <v>159</v>
      </c>
      <c r="D20" s="57">
        <v>10</v>
      </c>
      <c r="E20" s="46"/>
      <c r="F20" s="58">
        <f t="shared" si="3"/>
        <v>0</v>
      </c>
    </row>
    <row r="21" spans="1:6" ht="15" x14ac:dyDescent="0.25">
      <c r="A21" s="55" t="s">
        <v>106</v>
      </c>
      <c r="B21" s="158" t="s">
        <v>317</v>
      </c>
      <c r="C21" s="57" t="s">
        <v>118</v>
      </c>
      <c r="D21" s="57">
        <v>360</v>
      </c>
      <c r="E21" s="46"/>
      <c r="F21" s="58">
        <f t="shared" si="3"/>
        <v>0</v>
      </c>
    </row>
    <row r="22" spans="1:6" ht="30" x14ac:dyDescent="0.25">
      <c r="A22" s="55" t="s">
        <v>160</v>
      </c>
      <c r="B22" s="162" t="s">
        <v>318</v>
      </c>
      <c r="C22" s="57" t="s">
        <v>118</v>
      </c>
      <c r="D22" s="116">
        <v>200000</v>
      </c>
      <c r="E22" s="46"/>
      <c r="F22" s="58">
        <f t="shared" si="3"/>
        <v>0</v>
      </c>
    </row>
    <row r="23" spans="1:6" ht="15" x14ac:dyDescent="0.25">
      <c r="A23" s="55" t="s">
        <v>161</v>
      </c>
      <c r="B23" s="158" t="s">
        <v>319</v>
      </c>
      <c r="C23" s="57" t="s">
        <v>118</v>
      </c>
      <c r="D23" s="116">
        <v>200000</v>
      </c>
      <c r="E23" s="46"/>
      <c r="F23" s="58">
        <f t="shared" si="3"/>
        <v>0</v>
      </c>
    </row>
    <row r="24" spans="1:6" ht="15" x14ac:dyDescent="0.25">
      <c r="A24" s="55" t="s">
        <v>261</v>
      </c>
      <c r="B24" s="158" t="s">
        <v>320</v>
      </c>
      <c r="C24" s="57" t="s">
        <v>118</v>
      </c>
      <c r="D24" s="116">
        <v>200000</v>
      </c>
      <c r="E24" s="46"/>
      <c r="F24" s="58">
        <f t="shared" ref="F24" si="8">E24*D24</f>
        <v>0</v>
      </c>
    </row>
    <row r="25" spans="1:6" ht="30.75" thickBot="1" x14ac:dyDescent="0.3">
      <c r="A25" s="55" t="s">
        <v>162</v>
      </c>
      <c r="B25" s="162" t="s">
        <v>321</v>
      </c>
      <c r="C25" s="57" t="s">
        <v>118</v>
      </c>
      <c r="D25" s="116">
        <v>100000</v>
      </c>
      <c r="E25" s="46"/>
      <c r="F25" s="174">
        <f t="shared" si="3"/>
        <v>0</v>
      </c>
    </row>
    <row r="26" spans="1:6" ht="15.75" thickBot="1" x14ac:dyDescent="0.3">
      <c r="A26" s="219" t="s">
        <v>107</v>
      </c>
      <c r="B26" s="220"/>
      <c r="C26" s="220"/>
      <c r="D26" s="220"/>
      <c r="E26" s="221"/>
      <c r="F26" s="175">
        <f>SUM(F3:F25)</f>
        <v>0</v>
      </c>
    </row>
    <row r="27" spans="1:6" ht="30" x14ac:dyDescent="0.25">
      <c r="A27" s="55" t="s">
        <v>233</v>
      </c>
      <c r="B27" s="162" t="s">
        <v>259</v>
      </c>
      <c r="C27" s="57" t="s">
        <v>118</v>
      </c>
      <c r="D27" s="57">
        <v>90</v>
      </c>
      <c r="E27" s="46"/>
      <c r="F27" s="113">
        <f t="shared" ref="F27" si="9">E27*D27</f>
        <v>0</v>
      </c>
    </row>
    <row r="28" spans="1:6" ht="30" x14ac:dyDescent="0.25">
      <c r="A28" s="55" t="s">
        <v>260</v>
      </c>
      <c r="B28" s="162" t="s">
        <v>259</v>
      </c>
      <c r="C28" s="57" t="s">
        <v>118</v>
      </c>
      <c r="D28" s="57">
        <v>90</v>
      </c>
      <c r="E28" s="46"/>
      <c r="F28" s="58">
        <f t="shared" ref="F28:F31" si="10">E28*D28</f>
        <v>0</v>
      </c>
    </row>
    <row r="29" spans="1:6" ht="15" x14ac:dyDescent="0.25">
      <c r="A29" s="55" t="s">
        <v>108</v>
      </c>
      <c r="B29" s="158" t="s">
        <v>131</v>
      </c>
      <c r="C29" s="57" t="s">
        <v>119</v>
      </c>
      <c r="D29" s="57">
        <v>1</v>
      </c>
      <c r="E29" s="46"/>
      <c r="F29" s="58">
        <f t="shared" si="10"/>
        <v>0</v>
      </c>
    </row>
    <row r="30" spans="1:6" ht="30" x14ac:dyDescent="0.25">
      <c r="A30" s="55" t="s">
        <v>163</v>
      </c>
      <c r="B30" s="162" t="s">
        <v>164</v>
      </c>
      <c r="C30" s="57" t="s">
        <v>119</v>
      </c>
      <c r="D30" s="57">
        <v>1</v>
      </c>
      <c r="E30" s="46"/>
      <c r="F30" s="58">
        <f t="shared" si="10"/>
        <v>0</v>
      </c>
    </row>
    <row r="31" spans="1:6" ht="15.75" thickBot="1" x14ac:dyDescent="0.3">
      <c r="A31" s="55" t="s">
        <v>163</v>
      </c>
      <c r="B31" s="158" t="s">
        <v>165</v>
      </c>
      <c r="C31" s="57" t="s">
        <v>117</v>
      </c>
      <c r="D31" s="57">
        <v>1</v>
      </c>
      <c r="E31" s="46"/>
      <c r="F31" s="174">
        <f t="shared" si="10"/>
        <v>0</v>
      </c>
    </row>
    <row r="32" spans="1:6" ht="15.75" thickBot="1" x14ac:dyDescent="0.3">
      <c r="A32" s="219"/>
      <c r="B32" s="220"/>
      <c r="C32" s="220"/>
      <c r="D32" s="220"/>
      <c r="E32" s="221"/>
      <c r="F32" s="175">
        <f>SUM(F27:F31)</f>
        <v>0</v>
      </c>
    </row>
    <row r="33" spans="1:6" ht="30" x14ac:dyDescent="0.25">
      <c r="A33" s="55" t="s">
        <v>109</v>
      </c>
      <c r="B33" s="88" t="s">
        <v>289</v>
      </c>
      <c r="C33" s="57" t="s">
        <v>120</v>
      </c>
      <c r="D33" s="57">
        <v>100</v>
      </c>
      <c r="E33" s="46"/>
      <c r="F33" s="113">
        <f>E33*D33</f>
        <v>0</v>
      </c>
    </row>
    <row r="34" spans="1:6" ht="30" x14ac:dyDescent="0.25">
      <c r="A34" s="55" t="s">
        <v>234</v>
      </c>
      <c r="B34" s="88" t="s">
        <v>288</v>
      </c>
      <c r="C34" s="57" t="s">
        <v>235</v>
      </c>
      <c r="D34" s="57">
        <v>39</v>
      </c>
      <c r="E34" s="46"/>
      <c r="F34" s="58">
        <f t="shared" ref="F34" si="11">E34*D34</f>
        <v>0</v>
      </c>
    </row>
    <row r="35" spans="1:6" ht="30" x14ac:dyDescent="0.25">
      <c r="A35" s="114" t="s">
        <v>166</v>
      </c>
      <c r="B35" s="87" t="s">
        <v>167</v>
      </c>
      <c r="C35" s="57" t="s">
        <v>168</v>
      </c>
      <c r="D35" s="57">
        <v>5</v>
      </c>
      <c r="E35" s="46"/>
      <c r="F35" s="58">
        <f t="shared" ref="F35:F39" si="12">E35*D35</f>
        <v>0</v>
      </c>
    </row>
    <row r="36" spans="1:6" ht="30" x14ac:dyDescent="0.25">
      <c r="A36" s="55" t="s">
        <v>169</v>
      </c>
      <c r="B36" s="88" t="s">
        <v>262</v>
      </c>
      <c r="C36" s="57" t="s">
        <v>263</v>
      </c>
      <c r="D36" s="57">
        <v>1000</v>
      </c>
      <c r="E36" s="46"/>
      <c r="F36" s="58">
        <f t="shared" si="12"/>
        <v>0</v>
      </c>
    </row>
    <row r="37" spans="1:6" ht="30" x14ac:dyDescent="0.25">
      <c r="A37" s="55" t="s">
        <v>170</v>
      </c>
      <c r="B37" s="88" t="s">
        <v>171</v>
      </c>
      <c r="C37" s="57" t="s">
        <v>172</v>
      </c>
      <c r="D37" s="116">
        <v>120000</v>
      </c>
      <c r="E37" s="46"/>
      <c r="F37" s="58">
        <f t="shared" si="12"/>
        <v>0</v>
      </c>
    </row>
    <row r="38" spans="1:6" ht="30" x14ac:dyDescent="0.25">
      <c r="A38" s="55" t="s">
        <v>264</v>
      </c>
      <c r="B38" s="88" t="s">
        <v>265</v>
      </c>
      <c r="C38" s="57" t="s">
        <v>124</v>
      </c>
      <c r="D38" s="116">
        <v>100000</v>
      </c>
      <c r="E38" s="46"/>
      <c r="F38" s="58">
        <f t="shared" ref="F38" si="13">E38*D38</f>
        <v>0</v>
      </c>
    </row>
    <row r="39" spans="1:6" ht="45.75" thickBot="1" x14ac:dyDescent="0.3">
      <c r="A39" s="55" t="s">
        <v>173</v>
      </c>
      <c r="B39" s="88" t="s">
        <v>174</v>
      </c>
      <c r="C39" s="57" t="s">
        <v>124</v>
      </c>
      <c r="D39" s="116">
        <v>10304</v>
      </c>
      <c r="E39" s="46"/>
      <c r="F39" s="174">
        <f t="shared" si="12"/>
        <v>0</v>
      </c>
    </row>
    <row r="40" spans="1:6" ht="15.75" thickBot="1" x14ac:dyDescent="0.3">
      <c r="A40" s="222" t="s">
        <v>110</v>
      </c>
      <c r="B40" s="223"/>
      <c r="C40" s="223"/>
      <c r="D40" s="223"/>
      <c r="E40" s="224"/>
      <c r="F40" s="175">
        <f>SUM(F33:F39)</f>
        <v>0</v>
      </c>
    </row>
    <row r="41" spans="1:6" ht="15" x14ac:dyDescent="0.25">
      <c r="A41" s="55" t="s">
        <v>175</v>
      </c>
      <c r="B41" s="158" t="s">
        <v>323</v>
      </c>
      <c r="C41" s="57" t="s">
        <v>334</v>
      </c>
      <c r="D41" s="57">
        <v>1</v>
      </c>
      <c r="E41" s="46"/>
      <c r="F41" s="113">
        <f t="shared" ref="F41:F98" si="14">E41*D41</f>
        <v>0</v>
      </c>
    </row>
    <row r="42" spans="1:6" ht="15" x14ac:dyDescent="0.25">
      <c r="A42" s="55" t="s">
        <v>176</v>
      </c>
      <c r="B42" s="158" t="s">
        <v>323</v>
      </c>
      <c r="C42" s="57" t="s">
        <v>334</v>
      </c>
      <c r="D42" s="57">
        <v>1</v>
      </c>
      <c r="E42" s="46"/>
      <c r="F42" s="58">
        <f t="shared" ref="F42:F67" si="15">E42*D42</f>
        <v>0</v>
      </c>
    </row>
    <row r="43" spans="1:6" ht="15" x14ac:dyDescent="0.25">
      <c r="A43" s="55" t="s">
        <v>322</v>
      </c>
      <c r="B43" s="158" t="s">
        <v>323</v>
      </c>
      <c r="C43" s="57" t="s">
        <v>334</v>
      </c>
      <c r="D43" s="57">
        <v>1</v>
      </c>
      <c r="E43" s="46"/>
      <c r="F43" s="58">
        <f t="shared" ref="F43" si="16">E43*D43</f>
        <v>0</v>
      </c>
    </row>
    <row r="44" spans="1:6" ht="15" x14ac:dyDescent="0.25">
      <c r="A44" s="55" t="s">
        <v>177</v>
      </c>
      <c r="B44" s="158" t="s">
        <v>323</v>
      </c>
      <c r="C44" s="57" t="s">
        <v>334</v>
      </c>
      <c r="D44" s="57">
        <v>1</v>
      </c>
      <c r="E44" s="46"/>
      <c r="F44" s="58">
        <f t="shared" si="15"/>
        <v>0</v>
      </c>
    </row>
    <row r="45" spans="1:6" ht="15" x14ac:dyDescent="0.25">
      <c r="A45" s="132" t="s">
        <v>295</v>
      </c>
      <c r="B45" s="158" t="s">
        <v>323</v>
      </c>
      <c r="C45" s="57" t="s">
        <v>334</v>
      </c>
      <c r="D45" s="57">
        <v>1</v>
      </c>
      <c r="E45" s="46"/>
      <c r="F45" s="58">
        <f t="shared" si="15"/>
        <v>0</v>
      </c>
    </row>
    <row r="46" spans="1:6" ht="15" x14ac:dyDescent="0.25">
      <c r="A46" s="55" t="s">
        <v>178</v>
      </c>
      <c r="B46" s="158" t="s">
        <v>323</v>
      </c>
      <c r="C46" s="57" t="s">
        <v>334</v>
      </c>
      <c r="D46" s="57">
        <v>1</v>
      </c>
      <c r="E46" s="46"/>
      <c r="F46" s="58">
        <f t="shared" si="15"/>
        <v>0</v>
      </c>
    </row>
    <row r="47" spans="1:6" ht="15" x14ac:dyDescent="0.25">
      <c r="A47" s="55" t="s">
        <v>179</v>
      </c>
      <c r="B47" s="158" t="s">
        <v>323</v>
      </c>
      <c r="C47" s="57" t="s">
        <v>334</v>
      </c>
      <c r="D47" s="57">
        <v>1</v>
      </c>
      <c r="E47" s="46"/>
      <c r="F47" s="58">
        <f t="shared" si="15"/>
        <v>0</v>
      </c>
    </row>
    <row r="48" spans="1:6" ht="15" x14ac:dyDescent="0.25">
      <c r="A48" s="55" t="s">
        <v>180</v>
      </c>
      <c r="B48" s="158" t="s">
        <v>323</v>
      </c>
      <c r="C48" s="57" t="s">
        <v>334</v>
      </c>
      <c r="D48" s="57">
        <v>1</v>
      </c>
      <c r="E48" s="46"/>
      <c r="F48" s="58">
        <f t="shared" si="15"/>
        <v>0</v>
      </c>
    </row>
    <row r="49" spans="1:6" ht="15" x14ac:dyDescent="0.25">
      <c r="A49" s="55" t="s">
        <v>181</v>
      </c>
      <c r="B49" s="158" t="s">
        <v>323</v>
      </c>
      <c r="C49" s="57" t="s">
        <v>334</v>
      </c>
      <c r="D49" s="57">
        <v>1</v>
      </c>
      <c r="E49" s="46"/>
      <c r="F49" s="58">
        <f t="shared" si="15"/>
        <v>0</v>
      </c>
    </row>
    <row r="50" spans="1:6" ht="15" x14ac:dyDescent="0.25">
      <c r="A50" s="55" t="s">
        <v>267</v>
      </c>
      <c r="B50" s="158" t="s">
        <v>323</v>
      </c>
      <c r="C50" s="57" t="s">
        <v>334</v>
      </c>
      <c r="D50" s="57">
        <v>1</v>
      </c>
      <c r="E50" s="46"/>
      <c r="F50" s="58">
        <f t="shared" ref="F50:F52" si="17">E50*D50</f>
        <v>0</v>
      </c>
    </row>
    <row r="51" spans="1:6" ht="15" x14ac:dyDescent="0.25">
      <c r="A51" s="55" t="s">
        <v>268</v>
      </c>
      <c r="B51" s="158" t="s">
        <v>323</v>
      </c>
      <c r="C51" s="57" t="s">
        <v>334</v>
      </c>
      <c r="D51" s="57">
        <v>1</v>
      </c>
      <c r="E51" s="46"/>
      <c r="F51" s="58">
        <f t="shared" si="17"/>
        <v>0</v>
      </c>
    </row>
    <row r="52" spans="1:6" ht="15" x14ac:dyDescent="0.25">
      <c r="A52" s="55" t="s">
        <v>269</v>
      </c>
      <c r="B52" s="158" t="s">
        <v>323</v>
      </c>
      <c r="C52" s="57" t="s">
        <v>334</v>
      </c>
      <c r="D52" s="57">
        <v>1</v>
      </c>
      <c r="E52" s="46"/>
      <c r="F52" s="58">
        <f t="shared" si="17"/>
        <v>0</v>
      </c>
    </row>
    <row r="53" spans="1:6" ht="15" x14ac:dyDescent="0.25">
      <c r="A53" s="55" t="s">
        <v>182</v>
      </c>
      <c r="B53" s="158" t="s">
        <v>323</v>
      </c>
      <c r="C53" s="57" t="s">
        <v>334</v>
      </c>
      <c r="D53" s="57">
        <v>1</v>
      </c>
      <c r="E53" s="46"/>
      <c r="F53" s="58">
        <f t="shared" si="15"/>
        <v>0</v>
      </c>
    </row>
    <row r="54" spans="1:6" ht="15" x14ac:dyDescent="0.25">
      <c r="A54" s="55" t="s">
        <v>183</v>
      </c>
      <c r="B54" s="158" t="s">
        <v>323</v>
      </c>
      <c r="C54" s="57" t="s">
        <v>334</v>
      </c>
      <c r="D54" s="57">
        <v>1</v>
      </c>
      <c r="E54" s="46"/>
      <c r="F54" s="58">
        <f t="shared" si="15"/>
        <v>0</v>
      </c>
    </row>
    <row r="55" spans="1:6" ht="15" x14ac:dyDescent="0.25">
      <c r="A55" s="55" t="s">
        <v>335</v>
      </c>
      <c r="B55" s="158" t="s">
        <v>323</v>
      </c>
      <c r="C55" s="57" t="s">
        <v>334</v>
      </c>
      <c r="D55" s="57">
        <v>1</v>
      </c>
      <c r="E55" s="46"/>
      <c r="F55" s="58">
        <f t="shared" si="15"/>
        <v>0</v>
      </c>
    </row>
    <row r="56" spans="1:6" ht="15" x14ac:dyDescent="0.25">
      <c r="A56" s="55" t="s">
        <v>336</v>
      </c>
      <c r="B56" s="158" t="s">
        <v>323</v>
      </c>
      <c r="C56" s="57" t="s">
        <v>334</v>
      </c>
      <c r="D56" s="57">
        <v>1</v>
      </c>
      <c r="E56" s="46"/>
      <c r="F56" s="58">
        <f t="shared" ref="F56" si="18">E56*D56</f>
        <v>0</v>
      </c>
    </row>
    <row r="57" spans="1:6" ht="15" x14ac:dyDescent="0.25">
      <c r="A57" s="55" t="s">
        <v>184</v>
      </c>
      <c r="B57" s="158" t="s">
        <v>323</v>
      </c>
      <c r="C57" s="57" t="s">
        <v>334</v>
      </c>
      <c r="D57" s="57">
        <v>1</v>
      </c>
      <c r="E57" s="46"/>
      <c r="F57" s="58">
        <f t="shared" si="15"/>
        <v>0</v>
      </c>
    </row>
    <row r="58" spans="1:6" ht="15" x14ac:dyDescent="0.25">
      <c r="A58" s="55" t="s">
        <v>185</v>
      </c>
      <c r="B58" s="158" t="s">
        <v>323</v>
      </c>
      <c r="C58" s="57" t="s">
        <v>334</v>
      </c>
      <c r="D58" s="57">
        <v>1</v>
      </c>
      <c r="E58" s="46"/>
      <c r="F58" s="58">
        <f t="shared" si="15"/>
        <v>0</v>
      </c>
    </row>
    <row r="59" spans="1:6" ht="15" x14ac:dyDescent="0.25">
      <c r="A59" s="55" t="s">
        <v>186</v>
      </c>
      <c r="B59" s="158" t="s">
        <v>323</v>
      </c>
      <c r="C59" s="57" t="s">
        <v>334</v>
      </c>
      <c r="D59" s="57">
        <v>1</v>
      </c>
      <c r="E59" s="46"/>
      <c r="F59" s="58">
        <f t="shared" si="15"/>
        <v>0</v>
      </c>
    </row>
    <row r="60" spans="1:6" ht="15" x14ac:dyDescent="0.25">
      <c r="A60" s="55" t="s">
        <v>187</v>
      </c>
      <c r="B60" s="158" t="s">
        <v>323</v>
      </c>
      <c r="C60" s="57" t="s">
        <v>334</v>
      </c>
      <c r="D60" s="57">
        <v>1</v>
      </c>
      <c r="E60" s="46"/>
      <c r="F60" s="58">
        <f t="shared" si="15"/>
        <v>0</v>
      </c>
    </row>
    <row r="61" spans="1:6" ht="15" x14ac:dyDescent="0.25">
      <c r="A61" s="55" t="s">
        <v>266</v>
      </c>
      <c r="B61" s="158" t="s">
        <v>323</v>
      </c>
      <c r="C61" s="57" t="s">
        <v>334</v>
      </c>
      <c r="D61" s="57">
        <v>1</v>
      </c>
      <c r="E61" s="46"/>
      <c r="F61" s="58">
        <f t="shared" ref="F61" si="19">E61*D61</f>
        <v>0</v>
      </c>
    </row>
    <row r="62" spans="1:6" ht="15" x14ac:dyDescent="0.25">
      <c r="A62" s="55" t="s">
        <v>188</v>
      </c>
      <c r="B62" s="158" t="s">
        <v>323</v>
      </c>
      <c r="C62" s="57" t="s">
        <v>334</v>
      </c>
      <c r="D62" s="57">
        <v>1</v>
      </c>
      <c r="E62" s="46"/>
      <c r="F62" s="58">
        <f t="shared" si="15"/>
        <v>0</v>
      </c>
    </row>
    <row r="63" spans="1:6" ht="15" x14ac:dyDescent="0.25">
      <c r="A63" s="55" t="s">
        <v>189</v>
      </c>
      <c r="B63" s="158" t="s">
        <v>323</v>
      </c>
      <c r="C63" s="57" t="s">
        <v>334</v>
      </c>
      <c r="D63" s="57">
        <v>1</v>
      </c>
      <c r="E63" s="46"/>
      <c r="F63" s="58">
        <f t="shared" si="15"/>
        <v>0</v>
      </c>
    </row>
    <row r="64" spans="1:6" ht="15" x14ac:dyDescent="0.25">
      <c r="A64" s="55" t="s">
        <v>190</v>
      </c>
      <c r="B64" s="158" t="s">
        <v>323</v>
      </c>
      <c r="C64" s="57" t="s">
        <v>334</v>
      </c>
      <c r="D64" s="57">
        <v>1</v>
      </c>
      <c r="E64" s="46"/>
      <c r="F64" s="58">
        <f t="shared" si="15"/>
        <v>0</v>
      </c>
    </row>
    <row r="65" spans="1:6" ht="15" x14ac:dyDescent="0.25">
      <c r="A65" s="55" t="s">
        <v>191</v>
      </c>
      <c r="B65" s="158" t="s">
        <v>323</v>
      </c>
      <c r="C65" s="57" t="s">
        <v>334</v>
      </c>
      <c r="D65" s="57">
        <v>1</v>
      </c>
      <c r="E65" s="46"/>
      <c r="F65" s="58">
        <f t="shared" si="15"/>
        <v>0</v>
      </c>
    </row>
    <row r="66" spans="1:6" ht="15" x14ac:dyDescent="0.25">
      <c r="A66" s="55" t="s">
        <v>192</v>
      </c>
      <c r="B66" s="158" t="s">
        <v>323</v>
      </c>
      <c r="C66" s="57" t="s">
        <v>334</v>
      </c>
      <c r="D66" s="57">
        <v>1</v>
      </c>
      <c r="E66" s="46"/>
      <c r="F66" s="58">
        <f t="shared" si="15"/>
        <v>0</v>
      </c>
    </row>
    <row r="67" spans="1:6" ht="15" x14ac:dyDescent="0.25">
      <c r="A67" s="55" t="s">
        <v>193</v>
      </c>
      <c r="B67" s="158" t="s">
        <v>323</v>
      </c>
      <c r="C67" s="57" t="s">
        <v>334</v>
      </c>
      <c r="D67" s="57">
        <v>1</v>
      </c>
      <c r="E67" s="46"/>
      <c r="F67" s="58">
        <f t="shared" si="15"/>
        <v>0</v>
      </c>
    </row>
    <row r="68" spans="1:6" ht="15" x14ac:dyDescent="0.25">
      <c r="A68" s="55" t="s">
        <v>270</v>
      </c>
      <c r="B68" s="158" t="s">
        <v>323</v>
      </c>
      <c r="C68" s="57" t="s">
        <v>334</v>
      </c>
      <c r="D68" s="57">
        <v>1</v>
      </c>
      <c r="E68" s="46"/>
      <c r="F68" s="58">
        <f t="shared" ref="F68:F90" si="20">E68*D68</f>
        <v>0</v>
      </c>
    </row>
    <row r="69" spans="1:6" ht="15" x14ac:dyDescent="0.25">
      <c r="A69" s="55" t="s">
        <v>175</v>
      </c>
      <c r="B69" s="158" t="s">
        <v>194</v>
      </c>
      <c r="C69" s="57" t="s">
        <v>195</v>
      </c>
      <c r="D69" s="57">
        <v>1</v>
      </c>
      <c r="E69" s="46"/>
      <c r="F69" s="58">
        <f t="shared" si="20"/>
        <v>0</v>
      </c>
    </row>
    <row r="70" spans="1:6" ht="15" x14ac:dyDescent="0.25">
      <c r="A70" s="55" t="s">
        <v>176</v>
      </c>
      <c r="B70" s="158" t="s">
        <v>194</v>
      </c>
      <c r="C70" s="57" t="s">
        <v>195</v>
      </c>
      <c r="D70" s="57">
        <v>1</v>
      </c>
      <c r="E70" s="46"/>
      <c r="F70" s="58">
        <f t="shared" si="20"/>
        <v>0</v>
      </c>
    </row>
    <row r="71" spans="1:6" ht="15" x14ac:dyDescent="0.25">
      <c r="A71" s="55" t="s">
        <v>177</v>
      </c>
      <c r="B71" s="158" t="s">
        <v>194</v>
      </c>
      <c r="C71" s="57" t="s">
        <v>195</v>
      </c>
      <c r="D71" s="57">
        <v>1</v>
      </c>
      <c r="E71" s="46"/>
      <c r="F71" s="58">
        <f t="shared" si="20"/>
        <v>0</v>
      </c>
    </row>
    <row r="72" spans="1:6" ht="15" x14ac:dyDescent="0.25">
      <c r="A72" s="55" t="s">
        <v>295</v>
      </c>
      <c r="B72" s="158" t="s">
        <v>194</v>
      </c>
      <c r="C72" s="57" t="s">
        <v>195</v>
      </c>
      <c r="D72" s="57">
        <v>1</v>
      </c>
      <c r="E72" s="46"/>
      <c r="F72" s="58">
        <f t="shared" si="20"/>
        <v>0</v>
      </c>
    </row>
    <row r="73" spans="1:6" ht="15" x14ac:dyDescent="0.25">
      <c r="A73" s="55" t="s">
        <v>178</v>
      </c>
      <c r="B73" s="158" t="s">
        <v>194</v>
      </c>
      <c r="C73" s="57" t="s">
        <v>195</v>
      </c>
      <c r="D73" s="57">
        <v>1</v>
      </c>
      <c r="E73" s="46"/>
      <c r="F73" s="58">
        <f t="shared" si="20"/>
        <v>0</v>
      </c>
    </row>
    <row r="74" spans="1:6" ht="15" x14ac:dyDescent="0.25">
      <c r="A74" s="55" t="s">
        <v>179</v>
      </c>
      <c r="B74" s="158" t="s">
        <v>194</v>
      </c>
      <c r="C74" s="57" t="s">
        <v>195</v>
      </c>
      <c r="D74" s="57">
        <v>1</v>
      </c>
      <c r="E74" s="46"/>
      <c r="F74" s="58">
        <f t="shared" si="20"/>
        <v>0</v>
      </c>
    </row>
    <row r="75" spans="1:6" ht="15" x14ac:dyDescent="0.25">
      <c r="A75" s="55" t="s">
        <v>180</v>
      </c>
      <c r="B75" s="158" t="s">
        <v>194</v>
      </c>
      <c r="C75" s="57" t="s">
        <v>195</v>
      </c>
      <c r="D75" s="57">
        <v>1</v>
      </c>
      <c r="E75" s="46"/>
      <c r="F75" s="58">
        <f t="shared" si="20"/>
        <v>0</v>
      </c>
    </row>
    <row r="76" spans="1:6" ht="15" x14ac:dyDescent="0.25">
      <c r="A76" s="55" t="s">
        <v>181</v>
      </c>
      <c r="B76" s="158" t="s">
        <v>194</v>
      </c>
      <c r="C76" s="57" t="s">
        <v>195</v>
      </c>
      <c r="D76" s="57">
        <v>1</v>
      </c>
      <c r="E76" s="46"/>
      <c r="F76" s="58">
        <f t="shared" si="20"/>
        <v>0</v>
      </c>
    </row>
    <row r="77" spans="1:6" ht="15" x14ac:dyDescent="0.25">
      <c r="A77" s="55" t="s">
        <v>183</v>
      </c>
      <c r="B77" s="158" t="s">
        <v>194</v>
      </c>
      <c r="C77" s="57" t="s">
        <v>195</v>
      </c>
      <c r="D77" s="57">
        <v>1</v>
      </c>
      <c r="E77" s="46"/>
      <c r="F77" s="58">
        <f t="shared" si="20"/>
        <v>0</v>
      </c>
    </row>
    <row r="78" spans="1:6" ht="15" x14ac:dyDescent="0.25">
      <c r="A78" s="55" t="s">
        <v>337</v>
      </c>
      <c r="B78" s="158" t="s">
        <v>194</v>
      </c>
      <c r="C78" s="57" t="s">
        <v>195</v>
      </c>
      <c r="D78" s="57">
        <v>1</v>
      </c>
      <c r="E78" s="46"/>
      <c r="F78" s="58">
        <f t="shared" si="20"/>
        <v>0</v>
      </c>
    </row>
    <row r="79" spans="1:6" ht="15" x14ac:dyDescent="0.25">
      <c r="A79" s="55" t="s">
        <v>338</v>
      </c>
      <c r="B79" s="158" t="s">
        <v>194</v>
      </c>
      <c r="C79" s="57" t="s">
        <v>195</v>
      </c>
      <c r="D79" s="57">
        <v>1</v>
      </c>
      <c r="E79" s="46"/>
      <c r="F79" s="58">
        <f t="shared" ref="F79" si="21">E79*D79</f>
        <v>0</v>
      </c>
    </row>
    <row r="80" spans="1:6" ht="15" x14ac:dyDescent="0.25">
      <c r="A80" s="55" t="s">
        <v>184</v>
      </c>
      <c r="B80" s="158" t="s">
        <v>194</v>
      </c>
      <c r="C80" s="57" t="s">
        <v>195</v>
      </c>
      <c r="D80" s="57">
        <v>1</v>
      </c>
      <c r="E80" s="46"/>
      <c r="F80" s="58">
        <f t="shared" si="20"/>
        <v>0</v>
      </c>
    </row>
    <row r="81" spans="1:6" ht="15" x14ac:dyDescent="0.25">
      <c r="A81" s="55" t="s">
        <v>185</v>
      </c>
      <c r="B81" s="158" t="s">
        <v>194</v>
      </c>
      <c r="C81" s="57" t="s">
        <v>195</v>
      </c>
      <c r="D81" s="57">
        <v>1</v>
      </c>
      <c r="E81" s="46"/>
      <c r="F81" s="58">
        <f t="shared" si="20"/>
        <v>0</v>
      </c>
    </row>
    <row r="82" spans="1:6" ht="15" x14ac:dyDescent="0.25">
      <c r="A82" s="55" t="s">
        <v>186</v>
      </c>
      <c r="B82" s="158" t="s">
        <v>194</v>
      </c>
      <c r="C82" s="57" t="s">
        <v>195</v>
      </c>
      <c r="D82" s="57">
        <v>1</v>
      </c>
      <c r="E82" s="46"/>
      <c r="F82" s="58">
        <f t="shared" si="20"/>
        <v>0</v>
      </c>
    </row>
    <row r="83" spans="1:6" ht="15" x14ac:dyDescent="0.25">
      <c r="A83" s="55" t="s">
        <v>187</v>
      </c>
      <c r="B83" s="158" t="s">
        <v>194</v>
      </c>
      <c r="C83" s="57" t="s">
        <v>195</v>
      </c>
      <c r="D83" s="57">
        <v>1</v>
      </c>
      <c r="E83" s="46"/>
      <c r="F83" s="58">
        <f t="shared" si="20"/>
        <v>0</v>
      </c>
    </row>
    <row r="84" spans="1:6" ht="15" x14ac:dyDescent="0.25">
      <c r="A84" s="55" t="s">
        <v>266</v>
      </c>
      <c r="B84" s="158" t="s">
        <v>194</v>
      </c>
      <c r="C84" s="57" t="s">
        <v>195</v>
      </c>
      <c r="D84" s="57">
        <v>1</v>
      </c>
      <c r="E84" s="46"/>
      <c r="F84" s="58">
        <f t="shared" si="20"/>
        <v>0</v>
      </c>
    </row>
    <row r="85" spans="1:6" ht="15" x14ac:dyDescent="0.25">
      <c r="A85" s="55" t="s">
        <v>188</v>
      </c>
      <c r="B85" s="158" t="s">
        <v>194</v>
      </c>
      <c r="C85" s="57" t="s">
        <v>195</v>
      </c>
      <c r="D85" s="57">
        <v>1</v>
      </c>
      <c r="E85" s="46"/>
      <c r="F85" s="58">
        <f t="shared" si="20"/>
        <v>0</v>
      </c>
    </row>
    <row r="86" spans="1:6" ht="15" x14ac:dyDescent="0.25">
      <c r="A86" s="55" t="s">
        <v>189</v>
      </c>
      <c r="B86" s="158" t="s">
        <v>194</v>
      </c>
      <c r="C86" s="57" t="s">
        <v>195</v>
      </c>
      <c r="D86" s="57">
        <v>1</v>
      </c>
      <c r="E86" s="46"/>
      <c r="F86" s="58">
        <f t="shared" si="20"/>
        <v>0</v>
      </c>
    </row>
    <row r="87" spans="1:6" ht="15" x14ac:dyDescent="0.25">
      <c r="A87" s="55" t="s">
        <v>190</v>
      </c>
      <c r="B87" s="158" t="s">
        <v>194</v>
      </c>
      <c r="C87" s="57" t="s">
        <v>195</v>
      </c>
      <c r="D87" s="57">
        <v>1</v>
      </c>
      <c r="E87" s="46"/>
      <c r="F87" s="58">
        <f t="shared" si="20"/>
        <v>0</v>
      </c>
    </row>
    <row r="88" spans="1:6" ht="15" x14ac:dyDescent="0.25">
      <c r="A88" s="55" t="s">
        <v>191</v>
      </c>
      <c r="B88" s="158" t="s">
        <v>194</v>
      </c>
      <c r="C88" s="57" t="s">
        <v>195</v>
      </c>
      <c r="D88" s="57">
        <v>1</v>
      </c>
      <c r="E88" s="46"/>
      <c r="F88" s="58">
        <f t="shared" si="20"/>
        <v>0</v>
      </c>
    </row>
    <row r="89" spans="1:6" ht="15" x14ac:dyDescent="0.25">
      <c r="A89" s="55" t="s">
        <v>192</v>
      </c>
      <c r="B89" s="158" t="s">
        <v>194</v>
      </c>
      <c r="C89" s="57" t="s">
        <v>195</v>
      </c>
      <c r="D89" s="57">
        <v>1</v>
      </c>
      <c r="E89" s="46"/>
      <c r="F89" s="58">
        <f t="shared" si="20"/>
        <v>0</v>
      </c>
    </row>
    <row r="90" spans="1:6" ht="15" x14ac:dyDescent="0.25">
      <c r="A90" s="55" t="s">
        <v>193</v>
      </c>
      <c r="B90" s="158" t="s">
        <v>194</v>
      </c>
      <c r="C90" s="57" t="s">
        <v>195</v>
      </c>
      <c r="D90" s="57">
        <v>1</v>
      </c>
      <c r="E90" s="46"/>
      <c r="F90" s="58">
        <f t="shared" si="20"/>
        <v>0</v>
      </c>
    </row>
    <row r="91" spans="1:6" ht="15" x14ac:dyDescent="0.25">
      <c r="A91" s="55" t="s">
        <v>196</v>
      </c>
      <c r="B91" s="158" t="s">
        <v>194</v>
      </c>
      <c r="C91" s="57" t="s">
        <v>195</v>
      </c>
      <c r="D91" s="57">
        <v>1</v>
      </c>
      <c r="E91" s="46"/>
      <c r="F91" s="58">
        <f t="shared" si="14"/>
        <v>0</v>
      </c>
    </row>
    <row r="92" spans="1:6" ht="15" x14ac:dyDescent="0.25">
      <c r="A92" s="55" t="s">
        <v>324</v>
      </c>
      <c r="B92" s="158" t="s">
        <v>194</v>
      </c>
      <c r="C92" s="57" t="s">
        <v>195</v>
      </c>
      <c r="D92" s="57">
        <v>1</v>
      </c>
      <c r="E92" s="46"/>
      <c r="F92" s="58">
        <f t="shared" ref="F92" si="22">E92*D92</f>
        <v>0</v>
      </c>
    </row>
    <row r="93" spans="1:6" ht="15" x14ac:dyDescent="0.25">
      <c r="A93" s="55" t="s">
        <v>197</v>
      </c>
      <c r="B93" s="158" t="s">
        <v>194</v>
      </c>
      <c r="C93" s="57" t="s">
        <v>195</v>
      </c>
      <c r="D93" s="57">
        <v>1</v>
      </c>
      <c r="E93" s="46"/>
      <c r="F93" s="58">
        <f t="shared" si="14"/>
        <v>0</v>
      </c>
    </row>
    <row r="94" spans="1:6" ht="15" x14ac:dyDescent="0.25">
      <c r="A94" s="55" t="s">
        <v>198</v>
      </c>
      <c r="B94" s="158" t="s">
        <v>194</v>
      </c>
      <c r="C94" s="57" t="s">
        <v>195</v>
      </c>
      <c r="D94" s="57">
        <v>1</v>
      </c>
      <c r="E94" s="46"/>
      <c r="F94" s="58">
        <f t="shared" si="14"/>
        <v>0</v>
      </c>
    </row>
    <row r="95" spans="1:6" ht="15" x14ac:dyDescent="0.25">
      <c r="A95" s="55" t="s">
        <v>199</v>
      </c>
      <c r="B95" s="158" t="s">
        <v>194</v>
      </c>
      <c r="C95" s="57" t="s">
        <v>195</v>
      </c>
      <c r="D95" s="57">
        <v>1</v>
      </c>
      <c r="E95" s="46"/>
      <c r="F95" s="58">
        <f t="shared" si="14"/>
        <v>0</v>
      </c>
    </row>
    <row r="96" spans="1:6" ht="15" x14ac:dyDescent="0.25">
      <c r="A96" s="55" t="s">
        <v>200</v>
      </c>
      <c r="B96" s="158" t="s">
        <v>194</v>
      </c>
      <c r="C96" s="57" t="s">
        <v>195</v>
      </c>
      <c r="D96" s="57">
        <v>1</v>
      </c>
      <c r="E96" s="46"/>
      <c r="F96" s="58">
        <f t="shared" si="14"/>
        <v>0</v>
      </c>
    </row>
    <row r="97" spans="1:6" ht="15" x14ac:dyDescent="0.25">
      <c r="A97" s="114" t="s">
        <v>201</v>
      </c>
      <c r="B97" s="151" t="s">
        <v>194</v>
      </c>
      <c r="C97" s="57" t="s">
        <v>195</v>
      </c>
      <c r="D97" s="57">
        <v>1</v>
      </c>
      <c r="E97" s="46"/>
      <c r="F97" s="58">
        <f t="shared" si="14"/>
        <v>0</v>
      </c>
    </row>
    <row r="98" spans="1:6" ht="15.75" thickBot="1" x14ac:dyDescent="0.3">
      <c r="A98" s="114" t="s">
        <v>202</v>
      </c>
      <c r="B98" s="151" t="s">
        <v>194</v>
      </c>
      <c r="C98" s="57" t="s">
        <v>195</v>
      </c>
      <c r="D98" s="57">
        <v>1</v>
      </c>
      <c r="E98" s="46"/>
      <c r="F98" s="174">
        <f t="shared" si="14"/>
        <v>0</v>
      </c>
    </row>
    <row r="99" spans="1:6" ht="15.75" thickBot="1" x14ac:dyDescent="0.3">
      <c r="A99" s="222" t="s">
        <v>203</v>
      </c>
      <c r="B99" s="223"/>
      <c r="C99" s="223"/>
      <c r="D99" s="223"/>
      <c r="E99" s="224"/>
      <c r="F99" s="175">
        <f>SUM(F41:F98)</f>
        <v>0</v>
      </c>
    </row>
    <row r="100" spans="1:6" ht="15" x14ac:dyDescent="0.25">
      <c r="A100" s="55" t="s">
        <v>204</v>
      </c>
      <c r="B100" s="158" t="s">
        <v>325</v>
      </c>
      <c r="C100" s="57" t="s">
        <v>124</v>
      </c>
      <c r="D100" s="116">
        <v>250000</v>
      </c>
      <c r="E100" s="46"/>
      <c r="F100" s="113">
        <f t="shared" ref="F100:F143" si="23">E100*D100</f>
        <v>0</v>
      </c>
    </row>
    <row r="101" spans="1:6" ht="15" x14ac:dyDescent="0.25">
      <c r="A101" s="55" t="s">
        <v>204</v>
      </c>
      <c r="B101" s="158" t="s">
        <v>205</v>
      </c>
      <c r="C101" s="57" t="s">
        <v>124</v>
      </c>
      <c r="D101" s="116">
        <v>250000</v>
      </c>
      <c r="E101" s="46"/>
      <c r="F101" s="58">
        <f t="shared" ref="F101:F124" si="24">E101*D101</f>
        <v>0</v>
      </c>
    </row>
    <row r="102" spans="1:6" ht="15" x14ac:dyDescent="0.25">
      <c r="A102" s="55" t="s">
        <v>204</v>
      </c>
      <c r="B102" s="158" t="s">
        <v>326</v>
      </c>
      <c r="C102" s="57" t="s">
        <v>124</v>
      </c>
      <c r="D102" s="116">
        <v>250000</v>
      </c>
      <c r="E102" s="46"/>
      <c r="F102" s="58">
        <f t="shared" si="24"/>
        <v>0</v>
      </c>
    </row>
    <row r="103" spans="1:6" ht="15" x14ac:dyDescent="0.25">
      <c r="A103" s="55" t="s">
        <v>204</v>
      </c>
      <c r="B103" s="158" t="s">
        <v>206</v>
      </c>
      <c r="C103" s="57" t="s">
        <v>124</v>
      </c>
      <c r="D103" s="116">
        <v>250000</v>
      </c>
      <c r="E103" s="46"/>
      <c r="F103" s="58">
        <f t="shared" si="24"/>
        <v>0</v>
      </c>
    </row>
    <row r="104" spans="1:6" ht="15" x14ac:dyDescent="0.25">
      <c r="A104" s="55" t="s">
        <v>125</v>
      </c>
      <c r="B104" s="158" t="s">
        <v>349</v>
      </c>
      <c r="C104" s="57" t="s">
        <v>124</v>
      </c>
      <c r="D104" s="116">
        <v>2000000</v>
      </c>
      <c r="E104" s="46"/>
      <c r="F104" s="58">
        <f t="shared" si="24"/>
        <v>0</v>
      </c>
    </row>
    <row r="105" spans="1:6" ht="15" x14ac:dyDescent="0.25">
      <c r="A105" s="55" t="s">
        <v>125</v>
      </c>
      <c r="B105" s="158" t="s">
        <v>327</v>
      </c>
      <c r="C105" s="57" t="s">
        <v>126</v>
      </c>
      <c r="D105" s="116">
        <v>1000000</v>
      </c>
      <c r="E105" s="46"/>
      <c r="F105" s="58">
        <f t="shared" si="24"/>
        <v>0</v>
      </c>
    </row>
    <row r="106" spans="1:6" ht="15" x14ac:dyDescent="0.25">
      <c r="A106" s="114" t="s">
        <v>207</v>
      </c>
      <c r="B106" s="151" t="s">
        <v>208</v>
      </c>
      <c r="C106" s="57" t="s">
        <v>209</v>
      </c>
      <c r="D106" s="116">
        <v>30000</v>
      </c>
      <c r="E106" s="46"/>
      <c r="F106" s="58">
        <f t="shared" si="24"/>
        <v>0</v>
      </c>
    </row>
    <row r="107" spans="1:6" ht="15" x14ac:dyDescent="0.25">
      <c r="A107" s="114" t="s">
        <v>210</v>
      </c>
      <c r="B107" s="151" t="s">
        <v>208</v>
      </c>
      <c r="C107" s="57" t="s">
        <v>209</v>
      </c>
      <c r="D107" s="116">
        <v>30000</v>
      </c>
      <c r="E107" s="46"/>
      <c r="F107" s="58">
        <f t="shared" si="24"/>
        <v>0</v>
      </c>
    </row>
    <row r="108" spans="1:6" ht="15" x14ac:dyDescent="0.25">
      <c r="A108" s="55" t="s">
        <v>207</v>
      </c>
      <c r="B108" s="158" t="s">
        <v>211</v>
      </c>
      <c r="C108" s="57" t="s">
        <v>209</v>
      </c>
      <c r="D108" s="116">
        <v>30000</v>
      </c>
      <c r="E108" s="46"/>
      <c r="F108" s="58">
        <f t="shared" si="24"/>
        <v>0</v>
      </c>
    </row>
    <row r="109" spans="1:6" ht="15" x14ac:dyDescent="0.25">
      <c r="A109" s="55" t="s">
        <v>207</v>
      </c>
      <c r="B109" s="158" t="s">
        <v>212</v>
      </c>
      <c r="C109" s="57" t="s">
        <v>209</v>
      </c>
      <c r="D109" s="116">
        <v>7500</v>
      </c>
      <c r="E109" s="46"/>
      <c r="F109" s="58">
        <f t="shared" si="24"/>
        <v>0</v>
      </c>
    </row>
    <row r="110" spans="1:6" ht="15" x14ac:dyDescent="0.25">
      <c r="A110" s="55" t="s">
        <v>210</v>
      </c>
      <c r="B110" s="158" t="s">
        <v>213</v>
      </c>
      <c r="C110" s="57" t="s">
        <v>209</v>
      </c>
      <c r="D110" s="116">
        <v>30000</v>
      </c>
      <c r="E110" s="46"/>
      <c r="F110" s="58">
        <f t="shared" si="24"/>
        <v>0</v>
      </c>
    </row>
    <row r="111" spans="1:6" ht="15" x14ac:dyDescent="0.25">
      <c r="A111" s="55" t="s">
        <v>210</v>
      </c>
      <c r="B111" s="158" t="s">
        <v>214</v>
      </c>
      <c r="C111" s="57" t="s">
        <v>209</v>
      </c>
      <c r="D111" s="116">
        <v>7500</v>
      </c>
      <c r="E111" s="46"/>
      <c r="F111" s="58">
        <f t="shared" si="24"/>
        <v>0</v>
      </c>
    </row>
    <row r="112" spans="1:6" ht="15" x14ac:dyDescent="0.25">
      <c r="A112" s="114" t="s">
        <v>331</v>
      </c>
      <c r="B112" s="151" t="s">
        <v>271</v>
      </c>
      <c r="C112" s="57" t="s">
        <v>272</v>
      </c>
      <c r="D112" s="116">
        <v>1000000</v>
      </c>
      <c r="E112" s="46"/>
      <c r="F112" s="58">
        <f t="shared" si="24"/>
        <v>0</v>
      </c>
    </row>
    <row r="113" spans="1:6" ht="15" x14ac:dyDescent="0.25">
      <c r="A113" s="114" t="s">
        <v>331</v>
      </c>
      <c r="B113" s="151" t="s">
        <v>271</v>
      </c>
      <c r="C113" s="57" t="s">
        <v>272</v>
      </c>
      <c r="D113" s="116">
        <v>500000</v>
      </c>
      <c r="E113" s="46"/>
      <c r="F113" s="58">
        <f t="shared" ref="F113:F114" si="25">E113*D113</f>
        <v>0</v>
      </c>
    </row>
    <row r="114" spans="1:6" ht="15" x14ac:dyDescent="0.25">
      <c r="A114" s="114" t="s">
        <v>331</v>
      </c>
      <c r="B114" s="151" t="s">
        <v>271</v>
      </c>
      <c r="C114" s="57" t="s">
        <v>124</v>
      </c>
      <c r="D114" s="116">
        <v>1000000</v>
      </c>
      <c r="E114" s="46"/>
      <c r="F114" s="58">
        <f t="shared" si="25"/>
        <v>0</v>
      </c>
    </row>
    <row r="115" spans="1:6" ht="15" x14ac:dyDescent="0.25">
      <c r="A115" s="114" t="s">
        <v>331</v>
      </c>
      <c r="B115" s="151" t="s">
        <v>271</v>
      </c>
      <c r="C115" s="57" t="s">
        <v>124</v>
      </c>
      <c r="D115" s="116">
        <v>500000</v>
      </c>
      <c r="E115" s="46"/>
      <c r="F115" s="58">
        <f t="shared" ref="F115" si="26">E115*D115</f>
        <v>0</v>
      </c>
    </row>
    <row r="116" spans="1:6" ht="15" x14ac:dyDescent="0.25">
      <c r="A116" s="114" t="s">
        <v>331</v>
      </c>
      <c r="B116" s="151" t="s">
        <v>215</v>
      </c>
      <c r="C116" s="57" t="s">
        <v>209</v>
      </c>
      <c r="D116" s="116">
        <v>5000</v>
      </c>
      <c r="E116" s="46"/>
      <c r="F116" s="58">
        <f t="shared" si="24"/>
        <v>0</v>
      </c>
    </row>
    <row r="117" spans="1:6" ht="15" x14ac:dyDescent="0.25">
      <c r="A117" s="114" t="s">
        <v>331</v>
      </c>
      <c r="B117" s="151" t="s">
        <v>215</v>
      </c>
      <c r="C117" s="57" t="s">
        <v>209</v>
      </c>
      <c r="D117" s="116">
        <v>2500</v>
      </c>
      <c r="E117" s="46"/>
      <c r="F117" s="58">
        <f t="shared" ref="F117:F119" si="27">E117*D117</f>
        <v>0</v>
      </c>
    </row>
    <row r="118" spans="1:6" ht="15" x14ac:dyDescent="0.25">
      <c r="A118" s="114" t="s">
        <v>331</v>
      </c>
      <c r="B118" s="151" t="s">
        <v>215</v>
      </c>
      <c r="C118" s="57" t="s">
        <v>124</v>
      </c>
      <c r="D118" s="116">
        <v>1000000</v>
      </c>
      <c r="E118" s="46"/>
      <c r="F118" s="58">
        <f t="shared" si="27"/>
        <v>0</v>
      </c>
    </row>
    <row r="119" spans="1:6" ht="15" x14ac:dyDescent="0.25">
      <c r="A119" s="114" t="s">
        <v>331</v>
      </c>
      <c r="B119" s="151" t="s">
        <v>215</v>
      </c>
      <c r="C119" s="57" t="s">
        <v>124</v>
      </c>
      <c r="D119" s="116">
        <v>500000</v>
      </c>
      <c r="E119" s="46"/>
      <c r="F119" s="58">
        <f t="shared" si="27"/>
        <v>0</v>
      </c>
    </row>
    <row r="120" spans="1:6" ht="15" x14ac:dyDescent="0.25">
      <c r="A120" s="114" t="s">
        <v>332</v>
      </c>
      <c r="B120" s="151" t="s">
        <v>215</v>
      </c>
      <c r="C120" s="57" t="s">
        <v>124</v>
      </c>
      <c r="D120" s="116">
        <v>1000000</v>
      </c>
      <c r="E120" s="46"/>
      <c r="F120" s="58">
        <f t="shared" ref="F120:F121" si="28">E120*D120</f>
        <v>0</v>
      </c>
    </row>
    <row r="121" spans="1:6" ht="15" x14ac:dyDescent="0.25">
      <c r="A121" s="114" t="s">
        <v>332</v>
      </c>
      <c r="B121" s="151" t="s">
        <v>215</v>
      </c>
      <c r="C121" s="57" t="s">
        <v>124</v>
      </c>
      <c r="D121" s="116">
        <v>500000</v>
      </c>
      <c r="E121" s="46"/>
      <c r="F121" s="58">
        <f t="shared" si="28"/>
        <v>0</v>
      </c>
    </row>
    <row r="122" spans="1:6" ht="30" x14ac:dyDescent="0.25">
      <c r="A122" s="55" t="s">
        <v>216</v>
      </c>
      <c r="B122" s="162" t="s">
        <v>217</v>
      </c>
      <c r="C122" s="57" t="s">
        <v>124</v>
      </c>
      <c r="D122" s="116">
        <v>1000000</v>
      </c>
      <c r="E122" s="46"/>
      <c r="F122" s="58">
        <f t="shared" si="24"/>
        <v>0</v>
      </c>
    </row>
    <row r="123" spans="1:6" ht="15" x14ac:dyDescent="0.25">
      <c r="A123" s="114" t="s">
        <v>218</v>
      </c>
      <c r="B123" s="151" t="s">
        <v>121</v>
      </c>
      <c r="C123" s="57" t="s">
        <v>124</v>
      </c>
      <c r="D123" s="116">
        <v>300000</v>
      </c>
      <c r="E123" s="46"/>
      <c r="F123" s="58">
        <f t="shared" si="24"/>
        <v>0</v>
      </c>
    </row>
    <row r="124" spans="1:6" ht="15" x14ac:dyDescent="0.25">
      <c r="A124" s="114" t="s">
        <v>219</v>
      </c>
      <c r="B124" s="151" t="s">
        <v>121</v>
      </c>
      <c r="C124" s="57" t="s">
        <v>121</v>
      </c>
      <c r="D124" s="116">
        <v>1</v>
      </c>
      <c r="E124" s="46"/>
      <c r="F124" s="58">
        <f t="shared" si="24"/>
        <v>0</v>
      </c>
    </row>
    <row r="125" spans="1:6" ht="15" x14ac:dyDescent="0.25">
      <c r="A125" s="114" t="s">
        <v>127</v>
      </c>
      <c r="B125" s="151" t="s">
        <v>121</v>
      </c>
      <c r="C125" s="57" t="s">
        <v>121</v>
      </c>
      <c r="D125" s="116">
        <v>1</v>
      </c>
      <c r="E125" s="46"/>
      <c r="F125" s="58">
        <f t="shared" si="23"/>
        <v>0</v>
      </c>
    </row>
    <row r="126" spans="1:6" ht="15" x14ac:dyDescent="0.25">
      <c r="A126" s="114" t="s">
        <v>220</v>
      </c>
      <c r="B126" s="151" t="s">
        <v>121</v>
      </c>
      <c r="C126" s="57" t="s">
        <v>121</v>
      </c>
      <c r="D126" s="116">
        <v>1</v>
      </c>
      <c r="E126" s="46"/>
      <c r="F126" s="58">
        <f t="shared" si="23"/>
        <v>0</v>
      </c>
    </row>
    <row r="127" spans="1:6" ht="15" x14ac:dyDescent="0.25">
      <c r="A127" s="114" t="s">
        <v>130</v>
      </c>
      <c r="B127" s="151" t="s">
        <v>121</v>
      </c>
      <c r="C127" s="57" t="s">
        <v>119</v>
      </c>
      <c r="D127" s="116">
        <v>1</v>
      </c>
      <c r="E127" s="46"/>
      <c r="F127" s="58">
        <f t="shared" si="23"/>
        <v>0</v>
      </c>
    </row>
    <row r="128" spans="1:6" ht="15" x14ac:dyDescent="0.25">
      <c r="A128" s="114" t="s">
        <v>231</v>
      </c>
      <c r="B128" s="151" t="s">
        <v>121</v>
      </c>
      <c r="C128" s="57" t="s">
        <v>119</v>
      </c>
      <c r="D128" s="116">
        <v>1</v>
      </c>
      <c r="E128" s="46"/>
      <c r="F128" s="58">
        <f t="shared" ref="F128" si="29">E128*D128</f>
        <v>0</v>
      </c>
    </row>
    <row r="129" spans="1:6" ht="15" x14ac:dyDescent="0.25">
      <c r="A129" s="114" t="s">
        <v>112</v>
      </c>
      <c r="B129" s="151" t="s">
        <v>121</v>
      </c>
      <c r="C129" s="57" t="s">
        <v>119</v>
      </c>
      <c r="D129" s="116">
        <v>1</v>
      </c>
      <c r="E129" s="46"/>
      <c r="F129" s="58">
        <f>E129*D129</f>
        <v>0</v>
      </c>
    </row>
    <row r="130" spans="1:6" ht="15" x14ac:dyDescent="0.25">
      <c r="A130" s="55" t="s">
        <v>111</v>
      </c>
      <c r="B130" s="158" t="s">
        <v>328</v>
      </c>
      <c r="C130" s="57" t="s">
        <v>124</v>
      </c>
      <c r="D130" s="116">
        <v>300000</v>
      </c>
      <c r="E130" s="46"/>
      <c r="F130" s="58">
        <f t="shared" si="23"/>
        <v>0</v>
      </c>
    </row>
    <row r="131" spans="1:6" ht="15" x14ac:dyDescent="0.25">
      <c r="A131" s="55" t="s">
        <v>221</v>
      </c>
      <c r="B131" s="158" t="s">
        <v>329</v>
      </c>
      <c r="C131" s="57" t="s">
        <v>124</v>
      </c>
      <c r="D131" s="116">
        <v>300000</v>
      </c>
      <c r="E131" s="46"/>
      <c r="F131" s="58">
        <f t="shared" si="23"/>
        <v>0</v>
      </c>
    </row>
    <row r="132" spans="1:6" ht="15" x14ac:dyDescent="0.25">
      <c r="A132" s="55" t="s">
        <v>105</v>
      </c>
      <c r="B132" s="158" t="s">
        <v>330</v>
      </c>
      <c r="C132" s="57" t="s">
        <v>124</v>
      </c>
      <c r="D132" s="116">
        <v>300000</v>
      </c>
      <c r="E132" s="46"/>
      <c r="F132" s="58">
        <f t="shared" si="23"/>
        <v>0</v>
      </c>
    </row>
    <row r="133" spans="1:6" ht="15" x14ac:dyDescent="0.25">
      <c r="A133" s="55" t="s">
        <v>104</v>
      </c>
      <c r="B133" s="158" t="s">
        <v>330</v>
      </c>
      <c r="C133" s="57" t="s">
        <v>124</v>
      </c>
      <c r="D133" s="116">
        <v>500000</v>
      </c>
      <c r="E133" s="46"/>
      <c r="F133" s="58">
        <f t="shared" si="23"/>
        <v>0</v>
      </c>
    </row>
    <row r="134" spans="1:6" ht="15" x14ac:dyDescent="0.25">
      <c r="A134" s="55" t="s">
        <v>273</v>
      </c>
      <c r="B134" s="158" t="s">
        <v>330</v>
      </c>
      <c r="C134" s="57" t="s">
        <v>124</v>
      </c>
      <c r="D134" s="116">
        <v>250000</v>
      </c>
      <c r="E134" s="46"/>
      <c r="F134" s="58">
        <f t="shared" ref="F134" si="30">E134*D134</f>
        <v>0</v>
      </c>
    </row>
    <row r="135" spans="1:6" ht="15" x14ac:dyDescent="0.25">
      <c r="A135" s="55" t="s">
        <v>333</v>
      </c>
      <c r="B135" s="158" t="s">
        <v>330</v>
      </c>
      <c r="C135" s="57" t="s">
        <v>124</v>
      </c>
      <c r="D135" s="116">
        <v>500000</v>
      </c>
      <c r="E135" s="46"/>
      <c r="F135" s="58">
        <f t="shared" ref="F135" si="31">E135*D135</f>
        <v>0</v>
      </c>
    </row>
    <row r="136" spans="1:6" ht="15" x14ac:dyDescent="0.25">
      <c r="A136" s="55" t="s">
        <v>222</v>
      </c>
      <c r="B136" s="158" t="s">
        <v>223</v>
      </c>
      <c r="C136" s="57" t="s">
        <v>123</v>
      </c>
      <c r="D136" s="116">
        <v>4</v>
      </c>
      <c r="E136" s="46"/>
      <c r="F136" s="58">
        <f>E136*D136</f>
        <v>0</v>
      </c>
    </row>
    <row r="137" spans="1:6" ht="15" x14ac:dyDescent="0.25">
      <c r="A137" s="55" t="s">
        <v>113</v>
      </c>
      <c r="B137" s="158" t="s">
        <v>128</v>
      </c>
      <c r="C137" s="57" t="s">
        <v>124</v>
      </c>
      <c r="D137" s="116">
        <v>1000000</v>
      </c>
      <c r="E137" s="46"/>
      <c r="F137" s="58">
        <f t="shared" si="23"/>
        <v>0</v>
      </c>
    </row>
    <row r="138" spans="1:6" ht="15" x14ac:dyDescent="0.25">
      <c r="A138" s="55" t="s">
        <v>224</v>
      </c>
      <c r="B138" s="158" t="s">
        <v>128</v>
      </c>
      <c r="C138" s="57" t="s">
        <v>124</v>
      </c>
      <c r="D138" s="116">
        <v>1000000</v>
      </c>
      <c r="E138" s="46"/>
      <c r="F138" s="58">
        <f t="shared" si="23"/>
        <v>0</v>
      </c>
    </row>
    <row r="139" spans="1:6" ht="15" x14ac:dyDescent="0.25">
      <c r="A139" s="55" t="s">
        <v>274</v>
      </c>
      <c r="B139" s="158" t="s">
        <v>275</v>
      </c>
      <c r="C139" s="57" t="s">
        <v>124</v>
      </c>
      <c r="D139" s="116">
        <v>1000000</v>
      </c>
      <c r="E139" s="46"/>
      <c r="F139" s="58">
        <f t="shared" ref="F139" si="32">E139*D139</f>
        <v>0</v>
      </c>
    </row>
    <row r="140" spans="1:6" ht="15" x14ac:dyDescent="0.25">
      <c r="A140" s="55" t="s">
        <v>231</v>
      </c>
      <c r="B140" s="158" t="s">
        <v>232</v>
      </c>
      <c r="C140" s="57" t="s">
        <v>124</v>
      </c>
      <c r="D140" s="116">
        <v>1000000</v>
      </c>
      <c r="E140" s="46"/>
      <c r="F140" s="58">
        <f>E140*D140</f>
        <v>0</v>
      </c>
    </row>
    <row r="141" spans="1:6" ht="15" x14ac:dyDescent="0.25">
      <c r="A141" s="55" t="s">
        <v>292</v>
      </c>
      <c r="B141" s="158" t="s">
        <v>293</v>
      </c>
      <c r="C141" s="57" t="s">
        <v>294</v>
      </c>
      <c r="D141" s="116">
        <v>1</v>
      </c>
      <c r="E141" s="46"/>
      <c r="F141" s="58">
        <f t="shared" ref="F141:F142" si="33">E141*D141</f>
        <v>0</v>
      </c>
    </row>
    <row r="142" spans="1:6" ht="15" x14ac:dyDescent="0.25">
      <c r="A142" s="55" t="s">
        <v>129</v>
      </c>
      <c r="B142" s="158" t="s">
        <v>291</v>
      </c>
      <c r="C142" s="57" t="s">
        <v>294</v>
      </c>
      <c r="D142" s="116">
        <v>1</v>
      </c>
      <c r="E142" s="46"/>
      <c r="F142" s="58">
        <f t="shared" si="33"/>
        <v>0</v>
      </c>
    </row>
    <row r="143" spans="1:6" ht="15.75" thickBot="1" x14ac:dyDescent="0.3">
      <c r="A143" s="55" t="s">
        <v>129</v>
      </c>
      <c r="B143" s="158" t="s">
        <v>225</v>
      </c>
      <c r="C143" s="57" t="s">
        <v>124</v>
      </c>
      <c r="D143" s="116">
        <v>2000000</v>
      </c>
      <c r="E143" s="46"/>
      <c r="F143" s="174">
        <f t="shared" si="23"/>
        <v>0</v>
      </c>
    </row>
    <row r="144" spans="1:6" ht="15.75" thickBot="1" x14ac:dyDescent="0.3">
      <c r="A144" s="209" t="s">
        <v>114</v>
      </c>
      <c r="B144" s="210"/>
      <c r="C144" s="210"/>
      <c r="D144" s="210"/>
      <c r="E144" s="211"/>
      <c r="F144" s="175">
        <f>SUM(F100:F143)</f>
        <v>0</v>
      </c>
    </row>
    <row r="145" spans="1:7" s="118" customFormat="1" ht="12.95" customHeight="1" thickBot="1" x14ac:dyDescent="0.3">
      <c r="A145" s="117"/>
      <c r="B145" s="117"/>
      <c r="C145" s="119"/>
      <c r="D145" s="119"/>
      <c r="E145" s="117"/>
      <c r="F145" s="8"/>
      <c r="G145" s="145"/>
    </row>
    <row r="146" spans="1:7" ht="15.75" thickBot="1" x14ac:dyDescent="0.3">
      <c r="A146" s="212" t="s">
        <v>228</v>
      </c>
      <c r="B146" s="213"/>
      <c r="C146" s="213"/>
      <c r="D146" s="213"/>
      <c r="E146" s="214"/>
      <c r="F146" s="176">
        <f>SUM(F144,F99,F40,F32,F26)</f>
        <v>0</v>
      </c>
    </row>
    <row r="148" spans="1:7" s="110" customFormat="1" ht="15" x14ac:dyDescent="0.25">
      <c r="A148" s="108" t="s">
        <v>74</v>
      </c>
      <c r="B148" s="108"/>
      <c r="C148" s="109"/>
      <c r="D148" s="109"/>
      <c r="E148" s="109"/>
      <c r="F148" s="109"/>
      <c r="G148" s="137"/>
    </row>
    <row r="149" spans="1:7" ht="12.95" customHeight="1" x14ac:dyDescent="0.25">
      <c r="A149" s="120" t="s">
        <v>237</v>
      </c>
      <c r="B149" s="163"/>
    </row>
    <row r="152" spans="1:7" ht="12.95" customHeight="1" x14ac:dyDescent="0.25">
      <c r="A152" s="122"/>
    </row>
    <row r="155" spans="1:7" ht="12.95" customHeight="1" x14ac:dyDescent="0.25">
      <c r="B155" s="164"/>
    </row>
  </sheetData>
  <mergeCells count="7">
    <mergeCell ref="A144:E144"/>
    <mergeCell ref="A146:E146"/>
    <mergeCell ref="A1:F1"/>
    <mergeCell ref="A26:E26"/>
    <mergeCell ref="A32:E32"/>
    <mergeCell ref="A40:E40"/>
    <mergeCell ref="A99:E99"/>
  </mergeCells>
  <pageMargins left="0.25" right="0.25" top="0.75" bottom="0.75" header="0.3" footer="0.3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showGridLines="0" topLeftCell="A34" zoomScale="110" zoomScaleNormal="110" zoomScaleSheetLayoutView="80" workbookViewId="0">
      <selection activeCell="B50" sqref="B50"/>
    </sheetView>
  </sheetViews>
  <sheetFormatPr defaultColWidth="9.140625" defaultRowHeight="12.75" x14ac:dyDescent="0.2"/>
  <cols>
    <col min="1" max="1" width="105.85546875" style="71" bestFit="1" customWidth="1"/>
    <col min="2" max="2" width="21" style="4" customWidth="1"/>
    <col min="3" max="3" width="18" style="25" customWidth="1"/>
    <col min="4" max="4" width="25.42578125" style="25" customWidth="1"/>
    <col min="5" max="5" width="22" style="4" customWidth="1"/>
    <col min="6" max="16384" width="9.140625" style="4"/>
  </cols>
  <sheetData>
    <row r="1" spans="1:6" ht="15.75" customHeight="1" x14ac:dyDescent="0.2">
      <c r="A1" s="228" t="s">
        <v>20</v>
      </c>
      <c r="B1" s="229"/>
      <c r="C1" s="229"/>
      <c r="D1" s="230"/>
    </row>
    <row r="2" spans="1:6" ht="15.75" customHeight="1" thickBot="1" x14ac:dyDescent="0.25">
      <c r="A2" s="231"/>
      <c r="B2" s="232"/>
      <c r="C2" s="232"/>
      <c r="D2" s="233"/>
    </row>
    <row r="3" spans="1:6" ht="23.25" customHeight="1" thickBot="1" x14ac:dyDescent="0.25">
      <c r="A3" s="234" t="s">
        <v>43</v>
      </c>
      <c r="B3" s="235"/>
      <c r="C3" s="235"/>
      <c r="D3" s="236"/>
    </row>
    <row r="4" spans="1:6" s="5" customFormat="1" ht="30" x14ac:dyDescent="0.25">
      <c r="A4" s="26" t="s">
        <v>3</v>
      </c>
      <c r="B4" s="27" t="s">
        <v>62</v>
      </c>
      <c r="C4" s="28" t="s">
        <v>64</v>
      </c>
      <c r="D4" s="29" t="s">
        <v>67</v>
      </c>
      <c r="E4" s="6"/>
    </row>
    <row r="5" spans="1:6" ht="15.75" thickBot="1" x14ac:dyDescent="0.25">
      <c r="A5" s="60" t="s">
        <v>28</v>
      </c>
      <c r="B5" s="30">
        <v>100</v>
      </c>
      <c r="C5" s="167"/>
      <c r="D5" s="166">
        <f>B5*C5</f>
        <v>0</v>
      </c>
      <c r="E5" s="138"/>
    </row>
    <row r="6" spans="1:6" ht="19.5" customHeight="1" thickBot="1" x14ac:dyDescent="0.25">
      <c r="A6" s="225" t="s">
        <v>69</v>
      </c>
      <c r="B6" s="226"/>
      <c r="C6" s="227"/>
      <c r="D6" s="45">
        <f>SUM(D5)</f>
        <v>0</v>
      </c>
    </row>
    <row r="7" spans="1:6" ht="21.75" customHeight="1" thickBot="1" x14ac:dyDescent="0.25">
      <c r="A7" s="234" t="s">
        <v>44</v>
      </c>
      <c r="B7" s="235"/>
      <c r="C7" s="235"/>
      <c r="D7" s="236"/>
    </row>
    <row r="8" spans="1:6" ht="30" x14ac:dyDescent="0.2">
      <c r="A8" s="31" t="s">
        <v>3</v>
      </c>
      <c r="B8" s="32" t="s">
        <v>62</v>
      </c>
      <c r="C8" s="33" t="s">
        <v>64</v>
      </c>
      <c r="D8" s="34" t="s">
        <v>67</v>
      </c>
    </row>
    <row r="9" spans="1:6" ht="15" x14ac:dyDescent="0.25">
      <c r="A9" s="61" t="s">
        <v>252</v>
      </c>
      <c r="B9" s="35">
        <v>100</v>
      </c>
      <c r="C9" s="169"/>
      <c r="D9" s="168">
        <f>B9*C9</f>
        <v>0</v>
      </c>
    </row>
    <row r="10" spans="1:6" ht="15" x14ac:dyDescent="0.2">
      <c r="A10" s="62" t="s">
        <v>61</v>
      </c>
      <c r="B10" s="36">
        <v>100</v>
      </c>
      <c r="C10" s="169"/>
      <c r="D10" s="168">
        <f>B10*C10</f>
        <v>0</v>
      </c>
    </row>
    <row r="11" spans="1:6" ht="15.75" thickBot="1" x14ac:dyDescent="0.25">
      <c r="A11" s="63" t="s">
        <v>4</v>
      </c>
      <c r="B11" s="37">
        <v>100</v>
      </c>
      <c r="C11" s="167"/>
      <c r="D11" s="166">
        <f>B11*C11</f>
        <v>0</v>
      </c>
    </row>
    <row r="12" spans="1:6" ht="23.25" customHeight="1" thickBot="1" x14ac:dyDescent="0.25">
      <c r="A12" s="225" t="s">
        <v>70</v>
      </c>
      <c r="B12" s="226"/>
      <c r="C12" s="227"/>
      <c r="D12" s="45">
        <f>SUM(D9:D11)</f>
        <v>0</v>
      </c>
    </row>
    <row r="13" spans="1:6" ht="23.25" customHeight="1" thickBot="1" x14ac:dyDescent="0.25">
      <c r="A13" s="234" t="s">
        <v>45</v>
      </c>
      <c r="B13" s="235"/>
      <c r="C13" s="235"/>
      <c r="D13" s="236"/>
    </row>
    <row r="14" spans="1:6" ht="30" x14ac:dyDescent="0.2">
      <c r="A14" s="31" t="s">
        <v>3</v>
      </c>
      <c r="B14" s="165" t="s">
        <v>63</v>
      </c>
      <c r="C14" s="33" t="s">
        <v>302</v>
      </c>
      <c r="D14" s="34" t="s">
        <v>67</v>
      </c>
      <c r="E14" s="138"/>
      <c r="F14" s="128"/>
    </row>
    <row r="15" spans="1:6" ht="15" x14ac:dyDescent="0.2">
      <c r="A15" s="144" t="s">
        <v>301</v>
      </c>
      <c r="B15" s="38">
        <v>3</v>
      </c>
      <c r="C15" s="169"/>
      <c r="D15" s="168">
        <f>B15*C15</f>
        <v>0</v>
      </c>
      <c r="E15" s="138"/>
      <c r="F15" s="129"/>
    </row>
    <row r="16" spans="1:6" s="52" customFormat="1" ht="15" x14ac:dyDescent="0.2">
      <c r="A16" s="144" t="s">
        <v>313</v>
      </c>
      <c r="B16" s="39">
        <v>6</v>
      </c>
      <c r="C16" s="169"/>
      <c r="D16" s="170">
        <f>B16*C16</f>
        <v>0</v>
      </c>
      <c r="E16" s="139"/>
      <c r="F16" s="131"/>
    </row>
    <row r="17" spans="1:6" s="52" customFormat="1" ht="15" x14ac:dyDescent="0.2">
      <c r="A17" s="144" t="s">
        <v>300</v>
      </c>
      <c r="B17" s="39">
        <v>2</v>
      </c>
      <c r="C17" s="169"/>
      <c r="D17" s="170">
        <f>B17*C17</f>
        <v>0</v>
      </c>
      <c r="E17" s="139"/>
      <c r="F17" s="131"/>
    </row>
    <row r="18" spans="1:6" s="52" customFormat="1" ht="15.75" thickBot="1" x14ac:dyDescent="0.25">
      <c r="A18" s="65" t="s">
        <v>22</v>
      </c>
      <c r="B18" s="40">
        <v>100</v>
      </c>
      <c r="C18" s="167"/>
      <c r="D18" s="171">
        <f>B18*C18</f>
        <v>0</v>
      </c>
      <c r="E18" s="127"/>
    </row>
    <row r="19" spans="1:6" ht="21" customHeight="1" thickBot="1" x14ac:dyDescent="0.25">
      <c r="A19" s="225"/>
      <c r="B19" s="226"/>
      <c r="C19" s="227"/>
      <c r="D19" s="45">
        <f>SUM(D15:D18)</f>
        <v>0</v>
      </c>
    </row>
    <row r="20" spans="1:6" ht="23.25" customHeight="1" thickBot="1" x14ac:dyDescent="0.25">
      <c r="A20" s="234" t="s">
        <v>46</v>
      </c>
      <c r="B20" s="235"/>
      <c r="C20" s="235"/>
      <c r="D20" s="236"/>
    </row>
    <row r="21" spans="1:6" ht="30" x14ac:dyDescent="0.2">
      <c r="A21" s="31" t="s">
        <v>3</v>
      </c>
      <c r="B21" s="32" t="s">
        <v>63</v>
      </c>
      <c r="C21" s="33" t="s">
        <v>66</v>
      </c>
      <c r="D21" s="34" t="s">
        <v>68</v>
      </c>
    </row>
    <row r="22" spans="1:6" ht="15" x14ac:dyDescent="0.2">
      <c r="A22" s="64" t="s">
        <v>83</v>
      </c>
      <c r="B22" s="39">
        <v>1</v>
      </c>
      <c r="C22" s="169"/>
      <c r="D22" s="168">
        <f t="shared" ref="D22:D33" si="0">B22*C22</f>
        <v>0</v>
      </c>
    </row>
    <row r="23" spans="1:6" ht="15" x14ac:dyDescent="0.2">
      <c r="A23" s="64" t="s">
        <v>84</v>
      </c>
      <c r="B23" s="39">
        <v>1</v>
      </c>
      <c r="C23" s="169"/>
      <c r="D23" s="168">
        <f t="shared" si="0"/>
        <v>0</v>
      </c>
    </row>
    <row r="24" spans="1:6" ht="15" x14ac:dyDescent="0.2">
      <c r="A24" s="64" t="s">
        <v>276</v>
      </c>
      <c r="B24" s="39">
        <v>1</v>
      </c>
      <c r="C24" s="169"/>
      <c r="D24" s="168">
        <f t="shared" si="0"/>
        <v>0</v>
      </c>
    </row>
    <row r="25" spans="1:6" ht="15" x14ac:dyDescent="0.2">
      <c r="A25" s="64" t="s">
        <v>282</v>
      </c>
      <c r="B25" s="39">
        <v>1</v>
      </c>
      <c r="C25" s="169"/>
      <c r="D25" s="168">
        <f t="shared" si="0"/>
        <v>0</v>
      </c>
    </row>
    <row r="26" spans="1:6" ht="15" x14ac:dyDescent="0.2">
      <c r="A26" s="64" t="s">
        <v>283</v>
      </c>
      <c r="B26" s="39">
        <v>1</v>
      </c>
      <c r="C26" s="169"/>
      <c r="D26" s="168">
        <f t="shared" si="0"/>
        <v>0</v>
      </c>
    </row>
    <row r="27" spans="1:6" ht="15" x14ac:dyDescent="0.2">
      <c r="A27" s="64" t="s">
        <v>284</v>
      </c>
      <c r="B27" s="39">
        <v>1</v>
      </c>
      <c r="C27" s="169"/>
      <c r="D27" s="168">
        <f t="shared" si="0"/>
        <v>0</v>
      </c>
    </row>
    <row r="28" spans="1:6" ht="15" x14ac:dyDescent="0.2">
      <c r="A28" s="64" t="s">
        <v>277</v>
      </c>
      <c r="B28" s="39">
        <v>1</v>
      </c>
      <c r="C28" s="169"/>
      <c r="D28" s="168">
        <f t="shared" si="0"/>
        <v>0</v>
      </c>
    </row>
    <row r="29" spans="1:6" ht="15" x14ac:dyDescent="0.2">
      <c r="A29" s="64" t="s">
        <v>278</v>
      </c>
      <c r="B29" s="39">
        <v>1</v>
      </c>
      <c r="C29" s="169"/>
      <c r="D29" s="168">
        <f t="shared" si="0"/>
        <v>0</v>
      </c>
    </row>
    <row r="30" spans="1:6" ht="15" x14ac:dyDescent="0.2">
      <c r="A30" s="64" t="s">
        <v>279</v>
      </c>
      <c r="B30" s="39">
        <v>1</v>
      </c>
      <c r="C30" s="169"/>
      <c r="D30" s="168">
        <f t="shared" si="0"/>
        <v>0</v>
      </c>
    </row>
    <row r="31" spans="1:6" ht="15" x14ac:dyDescent="0.2">
      <c r="A31" s="64" t="s">
        <v>351</v>
      </c>
      <c r="B31" s="39">
        <v>1</v>
      </c>
      <c r="C31" s="169"/>
      <c r="D31" s="168">
        <f t="shared" si="0"/>
        <v>0</v>
      </c>
    </row>
    <row r="32" spans="1:6" ht="15" x14ac:dyDescent="0.2">
      <c r="A32" s="64" t="s">
        <v>280</v>
      </c>
      <c r="B32" s="39">
        <v>1</v>
      </c>
      <c r="C32" s="169"/>
      <c r="D32" s="168">
        <f t="shared" si="0"/>
        <v>0</v>
      </c>
    </row>
    <row r="33" spans="1:5" ht="15.75" thickBot="1" x14ac:dyDescent="0.25">
      <c r="A33" s="65" t="s">
        <v>281</v>
      </c>
      <c r="B33" s="39">
        <v>1</v>
      </c>
      <c r="C33" s="167"/>
      <c r="D33" s="168">
        <f t="shared" si="0"/>
        <v>0</v>
      </c>
    </row>
    <row r="34" spans="1:5" ht="19.5" customHeight="1" thickBot="1" x14ac:dyDescent="0.25">
      <c r="A34" s="225" t="s">
        <v>71</v>
      </c>
      <c r="B34" s="226"/>
      <c r="C34" s="227"/>
      <c r="D34" s="45">
        <f>SUM(D22:D33)</f>
        <v>0</v>
      </c>
    </row>
    <row r="35" spans="1:5" ht="23.25" customHeight="1" thickBot="1" x14ac:dyDescent="0.25">
      <c r="A35" s="234" t="s">
        <v>47</v>
      </c>
      <c r="B35" s="235"/>
      <c r="C35" s="235"/>
      <c r="D35" s="236"/>
    </row>
    <row r="36" spans="1:5" ht="30" x14ac:dyDescent="0.2">
      <c r="A36" s="31" t="s">
        <v>21</v>
      </c>
      <c r="B36" s="32" t="s">
        <v>62</v>
      </c>
      <c r="C36" s="33" t="s">
        <v>65</v>
      </c>
      <c r="D36" s="34" t="s">
        <v>67</v>
      </c>
    </row>
    <row r="37" spans="1:5" ht="15" x14ac:dyDescent="0.25">
      <c r="A37" s="66" t="s">
        <v>24</v>
      </c>
      <c r="B37" s="41">
        <v>100</v>
      </c>
      <c r="C37" s="169"/>
      <c r="D37" s="168">
        <f t="shared" ref="D37:D47" si="1">B37*C37</f>
        <v>0</v>
      </c>
    </row>
    <row r="38" spans="1:5" ht="15" x14ac:dyDescent="0.25">
      <c r="A38" s="66" t="s">
        <v>25</v>
      </c>
      <c r="B38" s="41">
        <v>100</v>
      </c>
      <c r="C38" s="169"/>
      <c r="D38" s="168">
        <f t="shared" si="1"/>
        <v>0</v>
      </c>
      <c r="E38" s="140"/>
    </row>
    <row r="39" spans="1:5" ht="15" x14ac:dyDescent="0.25">
      <c r="A39" s="67" t="s">
        <v>26</v>
      </c>
      <c r="B39" s="41">
        <v>100</v>
      </c>
      <c r="C39" s="169"/>
      <c r="D39" s="168">
        <f t="shared" si="1"/>
        <v>0</v>
      </c>
    </row>
    <row r="40" spans="1:5" ht="15" x14ac:dyDescent="0.25">
      <c r="A40" s="67" t="s">
        <v>26</v>
      </c>
      <c r="B40" s="41">
        <v>50</v>
      </c>
      <c r="C40" s="169"/>
      <c r="D40" s="168">
        <f t="shared" ref="D40" si="2">B40*C40</f>
        <v>0</v>
      </c>
      <c r="E40" s="140"/>
    </row>
    <row r="41" spans="1:5" ht="15" x14ac:dyDescent="0.25">
      <c r="A41" s="67" t="s">
        <v>229</v>
      </c>
      <c r="B41" s="41">
        <v>100</v>
      </c>
      <c r="C41" s="169"/>
      <c r="D41" s="168">
        <f t="shared" si="1"/>
        <v>0</v>
      </c>
    </row>
    <row r="42" spans="1:5" ht="15" x14ac:dyDescent="0.25">
      <c r="A42" s="67" t="s">
        <v>226</v>
      </c>
      <c r="B42" s="41">
        <v>100</v>
      </c>
      <c r="C42" s="169"/>
      <c r="D42" s="168">
        <f t="shared" si="1"/>
        <v>0</v>
      </c>
      <c r="E42" s="140"/>
    </row>
    <row r="43" spans="1:5" ht="15" x14ac:dyDescent="0.25">
      <c r="A43" s="67" t="s">
        <v>227</v>
      </c>
      <c r="B43" s="42">
        <v>100</v>
      </c>
      <c r="C43" s="169"/>
      <c r="D43" s="168">
        <f t="shared" si="1"/>
        <v>0</v>
      </c>
    </row>
    <row r="44" spans="1:5" ht="15" x14ac:dyDescent="0.25">
      <c r="A44" s="67" t="s">
        <v>23</v>
      </c>
      <c r="B44" s="42">
        <v>100</v>
      </c>
      <c r="C44" s="169"/>
      <c r="D44" s="168">
        <f t="shared" si="1"/>
        <v>0</v>
      </c>
    </row>
    <row r="45" spans="1:5" ht="15" x14ac:dyDescent="0.25">
      <c r="A45" s="67" t="s">
        <v>40</v>
      </c>
      <c r="B45" s="42">
        <v>100</v>
      </c>
      <c r="C45" s="169"/>
      <c r="D45" s="168">
        <f t="shared" si="1"/>
        <v>0</v>
      </c>
    </row>
    <row r="46" spans="1:5" ht="15" x14ac:dyDescent="0.25">
      <c r="A46" s="67" t="s">
        <v>91</v>
      </c>
      <c r="B46" s="42">
        <v>100</v>
      </c>
      <c r="C46" s="169"/>
      <c r="D46" s="168">
        <f t="shared" si="1"/>
        <v>0</v>
      </c>
    </row>
    <row r="47" spans="1:5" ht="15.75" thickBot="1" x14ac:dyDescent="0.3">
      <c r="A47" s="68" t="s">
        <v>29</v>
      </c>
      <c r="B47" s="43">
        <v>100</v>
      </c>
      <c r="C47" s="167"/>
      <c r="D47" s="166">
        <f t="shared" si="1"/>
        <v>0</v>
      </c>
    </row>
    <row r="48" spans="1:5" ht="20.25" customHeight="1" thickBot="1" x14ac:dyDescent="0.25">
      <c r="A48" s="225" t="s">
        <v>72</v>
      </c>
      <c r="B48" s="226"/>
      <c r="C48" s="227"/>
      <c r="D48" s="45">
        <f>SUM(D37:D47)</f>
        <v>0</v>
      </c>
    </row>
    <row r="49" spans="1:11" ht="20.25" customHeight="1" thickBot="1" x14ac:dyDescent="0.25">
      <c r="A49" s="172" t="s">
        <v>303</v>
      </c>
      <c r="B49" s="237">
        <f>D48+D34+D19+D12+D6</f>
        <v>0</v>
      </c>
      <c r="C49" s="238"/>
      <c r="D49" s="239"/>
    </row>
    <row r="50" spans="1:11" ht="16.5" customHeight="1" x14ac:dyDescent="0.2">
      <c r="A50" s="133"/>
      <c r="B50" s="133"/>
      <c r="C50" s="133"/>
      <c r="D50" s="134"/>
    </row>
    <row r="51" spans="1:11" ht="13.5" customHeight="1" x14ac:dyDescent="0.2">
      <c r="A51" s="177"/>
      <c r="B51" s="129"/>
      <c r="C51" s="4"/>
      <c r="D51" s="4"/>
    </row>
    <row r="52" spans="1:11" ht="11.25" customHeight="1" x14ac:dyDescent="0.2">
      <c r="A52" s="130" t="s">
        <v>350</v>
      </c>
      <c r="B52" s="131"/>
      <c r="C52" s="52"/>
      <c r="D52" s="52"/>
      <c r="E52" s="52"/>
      <c r="F52" s="52"/>
      <c r="G52" s="52"/>
      <c r="H52" s="52"/>
      <c r="I52" s="52"/>
      <c r="J52" s="52"/>
      <c r="K52" s="52"/>
    </row>
    <row r="53" spans="1:11" ht="10.5" customHeight="1" x14ac:dyDescent="0.2">
      <c r="A53" s="130"/>
      <c r="B53" s="131"/>
      <c r="C53" s="52"/>
      <c r="D53" s="52"/>
      <c r="E53" s="52"/>
      <c r="F53" s="52"/>
      <c r="G53" s="52"/>
      <c r="H53" s="52"/>
      <c r="I53" s="52"/>
      <c r="J53" s="52"/>
      <c r="K53" s="52"/>
    </row>
    <row r="54" spans="1:11" ht="10.5" customHeight="1" x14ac:dyDescent="0.2">
      <c r="A54" s="130"/>
      <c r="B54" s="131"/>
      <c r="C54" s="52"/>
      <c r="D54" s="52"/>
      <c r="E54" s="52"/>
      <c r="F54" s="52"/>
      <c r="G54" s="52"/>
      <c r="H54" s="52"/>
      <c r="I54" s="52"/>
      <c r="J54" s="52"/>
      <c r="K54" s="52"/>
    </row>
    <row r="55" spans="1:11" ht="15" x14ac:dyDescent="0.25">
      <c r="A55" s="185" t="s">
        <v>74</v>
      </c>
      <c r="B55" s="185"/>
      <c r="C55" s="44"/>
      <c r="D55" s="44"/>
    </row>
    <row r="56" spans="1:11" ht="15" x14ac:dyDescent="0.25">
      <c r="A56" s="70" t="s">
        <v>237</v>
      </c>
      <c r="B56" s="50"/>
      <c r="C56" s="44"/>
      <c r="D56" s="44"/>
    </row>
    <row r="57" spans="1:11" ht="15" x14ac:dyDescent="0.25">
      <c r="A57" s="69"/>
      <c r="B57" s="22"/>
      <c r="C57" s="44"/>
      <c r="D57" s="44"/>
    </row>
  </sheetData>
  <mergeCells count="13">
    <mergeCell ref="A19:C19"/>
    <mergeCell ref="A34:C34"/>
    <mergeCell ref="A55:B55"/>
    <mergeCell ref="A1:D2"/>
    <mergeCell ref="A3:D3"/>
    <mergeCell ref="A7:D7"/>
    <mergeCell ref="A13:D13"/>
    <mergeCell ref="A48:C48"/>
    <mergeCell ref="A20:D20"/>
    <mergeCell ref="A35:D35"/>
    <mergeCell ref="A6:C6"/>
    <mergeCell ref="A12:C12"/>
    <mergeCell ref="B49:D49"/>
  </mergeCells>
  <pageMargins left="0.25" right="0.25" top="0.75" bottom="0.75" header="0.3" footer="0.3"/>
  <pageSetup paperSize="9"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6"/>
  <sheetViews>
    <sheetView zoomScale="80" zoomScaleNormal="80" workbookViewId="0">
      <selection activeCell="N26" sqref="N26"/>
    </sheetView>
  </sheetViews>
  <sheetFormatPr defaultColWidth="8.85546875" defaultRowHeight="15" x14ac:dyDescent="0.25"/>
  <cols>
    <col min="1" max="1" width="9.28515625" customWidth="1"/>
    <col min="9" max="9" width="22.7109375" customWidth="1"/>
    <col min="10" max="10" width="19.28515625" customWidth="1"/>
    <col min="11" max="11" width="15" bestFit="1" customWidth="1"/>
  </cols>
  <sheetData>
    <row r="2" spans="1:13" x14ac:dyDescent="0.25">
      <c r="A2" s="240" t="s">
        <v>37</v>
      </c>
      <c r="B2" s="240"/>
      <c r="C2" s="240" t="s">
        <v>305</v>
      </c>
      <c r="D2" s="240"/>
      <c r="E2" s="240"/>
      <c r="F2" s="240"/>
      <c r="G2" s="240"/>
      <c r="H2" s="240"/>
      <c r="I2" s="240"/>
      <c r="J2" s="3"/>
      <c r="K2" s="3"/>
      <c r="L2" s="3"/>
      <c r="M2" s="3"/>
    </row>
    <row r="4" spans="1:13" x14ac:dyDescent="0.25">
      <c r="A4" s="240" t="s">
        <v>38</v>
      </c>
      <c r="B4" s="240"/>
      <c r="C4" s="240" t="s">
        <v>75</v>
      </c>
      <c r="D4" s="240"/>
      <c r="E4" s="240"/>
      <c r="F4" s="240"/>
      <c r="G4" s="240"/>
      <c r="H4" s="240"/>
      <c r="I4" s="240"/>
    </row>
    <row r="6" spans="1:13" x14ac:dyDescent="0.25">
      <c r="A6" s="241" t="s">
        <v>36</v>
      </c>
      <c r="B6" s="241"/>
      <c r="C6" s="242"/>
      <c r="D6" s="242"/>
      <c r="E6" s="242"/>
      <c r="F6" s="242"/>
      <c r="G6" s="242"/>
      <c r="H6" s="242"/>
      <c r="I6" s="243"/>
    </row>
    <row r="7" spans="1:13" x14ac:dyDescent="0.25">
      <c r="A7" s="2"/>
      <c r="B7" s="2"/>
      <c r="C7" s="2"/>
    </row>
    <row r="8" spans="1:13" x14ac:dyDescent="0.25">
      <c r="A8" s="245" t="s">
        <v>80</v>
      </c>
      <c r="B8" s="7" t="s">
        <v>76</v>
      </c>
      <c r="C8" s="246"/>
      <c r="D8" s="247"/>
      <c r="E8" s="247"/>
      <c r="F8" s="247"/>
      <c r="G8" s="247"/>
      <c r="H8" s="247"/>
      <c r="I8" s="248"/>
      <c r="J8" s="3"/>
    </row>
    <row r="9" spans="1:13" x14ac:dyDescent="0.25">
      <c r="A9" s="245"/>
      <c r="B9" s="7" t="s">
        <v>77</v>
      </c>
      <c r="C9" s="246"/>
      <c r="D9" s="247"/>
      <c r="E9" s="247"/>
      <c r="F9" s="247"/>
      <c r="G9" s="247"/>
      <c r="H9" s="247"/>
      <c r="I9" s="248"/>
    </row>
    <row r="10" spans="1:13" x14ac:dyDescent="0.25">
      <c r="A10" s="245"/>
      <c r="B10" s="7" t="s">
        <v>79</v>
      </c>
      <c r="C10" s="249"/>
      <c r="D10" s="249"/>
      <c r="E10" s="249"/>
      <c r="F10" s="249"/>
      <c r="G10" s="249"/>
      <c r="H10" s="249"/>
      <c r="I10" s="249"/>
    </row>
    <row r="11" spans="1:13" x14ac:dyDescent="0.25">
      <c r="A11" s="245"/>
      <c r="B11" s="1" t="s">
        <v>78</v>
      </c>
      <c r="C11" s="249"/>
      <c r="D11" s="249"/>
      <c r="E11" s="249"/>
      <c r="F11" s="249"/>
      <c r="G11" s="249"/>
      <c r="H11" s="249"/>
      <c r="I11" s="249"/>
    </row>
    <row r="14" spans="1:13" ht="18.75" x14ac:dyDescent="0.25">
      <c r="A14" s="250" t="s">
        <v>33</v>
      </c>
      <c r="B14" s="250"/>
      <c r="C14" s="250"/>
      <c r="D14" s="250"/>
      <c r="E14" s="250"/>
      <c r="F14" s="250"/>
      <c r="G14" s="250"/>
      <c r="H14" s="250"/>
      <c r="I14" s="250"/>
      <c r="J14" s="3"/>
    </row>
    <row r="15" spans="1:13" ht="33.75" customHeight="1" x14ac:dyDescent="0.25">
      <c r="A15" s="251" t="s">
        <v>81</v>
      </c>
      <c r="B15" s="245"/>
      <c r="C15" s="245"/>
      <c r="D15" s="251" t="s">
        <v>35</v>
      </c>
      <c r="E15" s="251"/>
      <c r="F15" s="251"/>
      <c r="G15" s="251"/>
      <c r="H15" s="251"/>
      <c r="I15" s="251"/>
    </row>
    <row r="16" spans="1:13" x14ac:dyDescent="0.25">
      <c r="A16" s="260" t="s">
        <v>2</v>
      </c>
      <c r="B16" s="260"/>
      <c r="C16" s="260"/>
      <c r="D16" s="252">
        <f>'reklamní předměty'!F18</f>
        <v>0</v>
      </c>
      <c r="E16" s="252"/>
      <c r="F16" s="252"/>
      <c r="G16" s="252"/>
      <c r="H16" s="252"/>
      <c r="I16" s="252"/>
    </row>
    <row r="17" spans="1:11" x14ac:dyDescent="0.25">
      <c r="A17" s="260" t="s">
        <v>18</v>
      </c>
      <c r="B17" s="260"/>
      <c r="C17" s="260"/>
      <c r="D17" s="252">
        <f>print!C60</f>
        <v>0</v>
      </c>
      <c r="E17" s="252"/>
      <c r="F17" s="252"/>
      <c r="G17" s="252"/>
      <c r="H17" s="252"/>
      <c r="I17" s="252"/>
    </row>
    <row r="18" spans="1:11" x14ac:dyDescent="0.25">
      <c r="A18" s="254" t="s">
        <v>41</v>
      </c>
      <c r="B18" s="254"/>
      <c r="C18" s="254"/>
      <c r="D18" s="252">
        <f>media!F146</f>
        <v>0</v>
      </c>
      <c r="E18" s="252"/>
      <c r="F18" s="252"/>
      <c r="G18" s="252"/>
      <c r="H18" s="252"/>
      <c r="I18" s="252"/>
    </row>
    <row r="19" spans="1:11" x14ac:dyDescent="0.25">
      <c r="A19" s="259" t="s">
        <v>34</v>
      </c>
      <c r="B19" s="259"/>
      <c r="C19" s="260"/>
      <c r="D19" s="252">
        <f>'kreativní, produkční práce upra'!B49</f>
        <v>0</v>
      </c>
      <c r="E19" s="252"/>
      <c r="F19" s="252"/>
      <c r="G19" s="252"/>
      <c r="H19" s="252"/>
      <c r="I19" s="252"/>
    </row>
    <row r="20" spans="1:11" ht="31.5" customHeight="1" x14ac:dyDescent="0.25">
      <c r="A20" s="257" t="s">
        <v>94</v>
      </c>
      <c r="B20" s="258"/>
      <c r="C20" s="258"/>
      <c r="D20" s="253">
        <f>SUM(D16:I19)</f>
        <v>0</v>
      </c>
      <c r="E20" s="253"/>
      <c r="F20" s="253"/>
      <c r="G20" s="253"/>
      <c r="H20" s="253"/>
      <c r="I20" s="253"/>
      <c r="J20" s="125"/>
      <c r="K20" s="125"/>
    </row>
    <row r="23" spans="1:11" ht="25.5" customHeight="1" x14ac:dyDescent="0.25">
      <c r="A23" s="254" t="s">
        <v>82</v>
      </c>
      <c r="B23" s="254"/>
      <c r="C23" s="254"/>
      <c r="D23" s="254"/>
      <c r="E23" s="254"/>
      <c r="F23" s="255"/>
      <c r="G23" s="256"/>
      <c r="H23" s="256"/>
      <c r="I23" s="256"/>
      <c r="J23" s="3"/>
    </row>
    <row r="26" spans="1:11" x14ac:dyDescent="0.25">
      <c r="A26" s="244" t="s">
        <v>74</v>
      </c>
      <c r="B26" s="244"/>
      <c r="C26" s="244"/>
      <c r="D26" s="244"/>
      <c r="E26" s="244"/>
      <c r="F26" s="244"/>
      <c r="G26" s="244"/>
      <c r="H26" s="244"/>
      <c r="I26" s="244"/>
      <c r="J26" s="244"/>
    </row>
  </sheetData>
  <mergeCells count="27">
    <mergeCell ref="A19:C19"/>
    <mergeCell ref="A17:C17"/>
    <mergeCell ref="A16:C16"/>
    <mergeCell ref="A18:C18"/>
    <mergeCell ref="A15:C15"/>
    <mergeCell ref="A26:J26"/>
    <mergeCell ref="A8:A11"/>
    <mergeCell ref="C8:I8"/>
    <mergeCell ref="C9:I9"/>
    <mergeCell ref="C10:I10"/>
    <mergeCell ref="C11:I11"/>
    <mergeCell ref="A14:I14"/>
    <mergeCell ref="D15:I15"/>
    <mergeCell ref="D16:I16"/>
    <mergeCell ref="D17:I17"/>
    <mergeCell ref="D18:I18"/>
    <mergeCell ref="D19:I19"/>
    <mergeCell ref="D20:I20"/>
    <mergeCell ref="A23:E23"/>
    <mergeCell ref="F23:I23"/>
    <mergeCell ref="A20:C20"/>
    <mergeCell ref="C4:I4"/>
    <mergeCell ref="A2:B2"/>
    <mergeCell ref="A4:B4"/>
    <mergeCell ref="C2:I2"/>
    <mergeCell ref="A6:B6"/>
    <mergeCell ref="C6:I6"/>
  </mergeCells>
  <pageMargins left="0.25" right="0.25" top="0.75" bottom="0.75" header="0.3" footer="0.3"/>
  <pageSetup paperSize="9" scale="9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okumentId xmlns="b5cc2ae1-2329-4532-9ccf-347daa3d07cd">d31cda60-9ad1-4788-acf1-da35a6b68783</DokumentId>
    <DruhDokumentu xmlns="B5CC2AE1-2329-4532-9CCF-347DAA3D07CD">Dopis</DruhDokumentu>
    <Pripad xmlns="B5CC2AE1-2329-4532-9CCF-347DAA3D07CD" xsi:nil="true"/>
    <Schvalil xmlns="B5CC2AE1-2329-4532-9CCF-347DAA3D07CD">
      <UserInfo>
        <DisplayName/>
        <AccountId xsi:nil="true"/>
        <AccountType/>
      </UserInfo>
    </Schvalil>
    <Poznamka xmlns="B5CC2AE1-2329-4532-9CCF-347DAA3D07CD" xsi:nil="true"/>
    <Klient xmlns="B5CC2AE1-2329-4532-9CCF-347DAA3D07CD" xsi:nil="true"/>
    <KlicovaSlova xmlns="B5CC2AE1-2329-4532-9CCF-347DAA3D07CD" xsi:nil="true"/>
    <StavDokumentu xmlns="B5CC2AE1-2329-4532-9CCF-347DAA3D07CD">Koncept</StavDokumentu>
    <Rizeni xmlns="B5CC2AE1-2329-4532-9CCF-347DAA3D07CD" xsi:nil="true"/>
    <MailId xmlns="B5CC2AE1-2329-4532-9CCF-347DAA3D07CD" xsi:nil="true"/>
    <StavSchvalovani xmlns="B5CC2AE1-2329-4532-9CCF-347DAA3D07CD">Neschváleno</StavSchvalovani>
    <NazevSouboruProtistrany xmlns="B5CC2AE1-2329-4532-9CCF-347DAA3D07C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Nový dokument" ma:contentTypeID="0x010100FCF6174201864D188B32A17E6260720600E8660ED1E36C4D87846FDE9D29607FA9001B8A7C9AA3A4E745ABD7C96BE1DF4F9B" ma:contentTypeVersion="25" ma:contentTypeDescription="Umožňuje vytvořit nový dokument v této knihovně" ma:contentTypeScope="" ma:versionID="b208d5143678c3a4aa7326e54e388ca9">
  <xsd:schema xmlns:xsd="http://www.w3.org/2001/XMLSchema" xmlns:p="http://schemas.microsoft.com/office/2006/metadata/properties" xmlns:ns2="B5CC2AE1-2329-4532-9CCF-347DAA3D07CD" xmlns:ns3="b5cc2ae1-2329-4532-9ccf-347daa3d07cd" targetNamespace="http://schemas.microsoft.com/office/2006/metadata/properties" ma:root="true" ma:fieldsID="a6fc48fd446f8a9d835c8575d1fcca1c" ns2:_="" ns3:_="">
    <xsd:import namespace="B5CC2AE1-2329-4532-9CCF-347DAA3D07CD"/>
    <xsd:import namespace="b5cc2ae1-2329-4532-9ccf-347daa3d07cd"/>
    <xsd:element name="properties">
      <xsd:complexType>
        <xsd:sequence>
          <xsd:element name="documentManagement">
            <xsd:complexType>
              <xsd:all>
                <xsd:element ref="ns2:DruhDokumentu"/>
                <xsd:element ref="ns2:KlicovaSlova" minOccurs="0"/>
                <xsd:element ref="ns2:Poznamka" minOccurs="0"/>
                <xsd:element ref="ns2:StavDokumentu"/>
                <xsd:element ref="ns2:StavSchvalovani"/>
                <xsd:element ref="ns2:Schvalil" minOccurs="0"/>
                <xsd:element ref="ns2:NazevSouboruProtistrany" minOccurs="0"/>
                <xsd:element ref="ns2:Rizeni" minOccurs="0"/>
                <xsd:element ref="ns2:MailId" minOccurs="0"/>
                <xsd:element ref="ns2:Pripad" minOccurs="0"/>
                <xsd:element ref="ns2:Klient" minOccurs="0"/>
                <xsd:element ref="ns3:DokumentI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5CC2AE1-2329-4532-9CCF-347DAA3D07CD" elementFormDefault="qualified">
    <xsd:import namespace="http://schemas.microsoft.com/office/2006/documentManagement/types"/>
    <xsd:element name="DruhDokumentu" ma:index="8" ma:displayName="Druh dokumentu" ma:default="Dopis" ma:internalName="DruhDokumentu" ma:readOnly="false">
      <xsd:simpleType>
        <xsd:restriction base="dms:Choice">
          <xsd:enumeration value="Dopis"/>
          <xsd:enumeration value="Email"/>
          <xsd:enumeration value="Fax"/>
          <xsd:enumeration value="Korporátní dokumenty"/>
          <xsd:enumeration value="Podání"/>
          <xsd:enumeration value="Plná moc"/>
          <xsd:enumeration value="Předávací protokol"/>
          <xsd:enumeration value="Smlouva"/>
          <xsd:enumeration value="Různé"/>
        </xsd:restriction>
      </xsd:simpleType>
    </xsd:element>
    <xsd:element name="KlicovaSlova" ma:index="9" nillable="true" ma:displayName="Klíčová slova" ma:internalName="KlicovaSlova">
      <xsd:simpleType>
        <xsd:restriction base="dms:Note"/>
      </xsd:simpleType>
    </xsd:element>
    <xsd:element name="Poznamka" ma:index="10" nillable="true" ma:displayName="Poznámka" ma:internalName="Poznamka">
      <xsd:simpleType>
        <xsd:restriction base="dms:Note"/>
      </xsd:simpleType>
    </xsd:element>
    <xsd:element name="StavDokumentu" ma:index="11" ma:displayName="Stav dokumentu" ma:default="Koncept" ma:internalName="StavDokumentu" ma:readOnly="false">
      <xsd:simpleType>
        <xsd:restriction base="dms:Choice">
          <xsd:enumeration value="Koncept"/>
          <xsd:enumeration value="Finální verze"/>
        </xsd:restriction>
      </xsd:simpleType>
    </xsd:element>
    <xsd:element name="StavSchvalovani" ma:index="12" ma:displayName="Stav schvalování" ma:default="Neschváleno" ma:internalName="StavSchvalovani" ma:readOnly="false">
      <xsd:simpleType>
        <xsd:restriction base="dms:Choice">
          <xsd:enumeration value="Schváleno"/>
          <xsd:enumeration value="Neschváleno"/>
        </xsd:restriction>
      </xsd:simpleType>
    </xsd:element>
    <xsd:element name="Schvalil" ma:index="13" nillable="true" ma:displayName="Schválil" ma:internalName="Schvali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azevSouboruProtistrany" ma:index="14" nillable="true" ma:displayName="Název souboru protistrany" ma:internalName="NazevSouboruProtistrany">
      <xsd:simpleType>
        <xsd:restriction base="dms:Text"/>
      </xsd:simpleType>
    </xsd:element>
    <xsd:element name="Rizeni" ma:index="15" nillable="true" ma:displayName="Řízení" ma:list="{c7e8d062-8404-43b5-8208-51d973557d54}" ma:internalName="Rizeni" ma:showField="SpisovaZnacka" ma:web="ee90dae6-6252-41da-83a4-160b6f300897">
      <xsd:simpleType>
        <xsd:restriction base="dms:Lookup"/>
      </xsd:simpleType>
    </xsd:element>
    <xsd:element name="MailId" ma:index="16" nillable="true" ma:displayName="MailId" ma:hidden="true" ma:internalName="MailId">
      <xsd:simpleType>
        <xsd:restriction base="dms:Text"/>
      </xsd:simpleType>
    </xsd:element>
    <xsd:element name="Pripad" ma:index="17" nillable="true" ma:displayName="Případ" ma:hidden="true" ma:list="{8c781a8c-5da7-4f06-8684-1f5ae7c514d1}" ma:internalName="Pripad" ma:showField="Title" ma:web="ee90dae6-6252-41da-83a4-160b6f300897">
      <xsd:simpleType>
        <xsd:restriction base="dms:Lookup"/>
      </xsd:simpleType>
    </xsd:element>
    <xsd:element name="Klient" ma:index="18" nillable="true" ma:displayName="Klient" ma:hidden="true" ma:list="{e49d14b7-25c8-4df0-bd3f-4f4429adaf1e}" ma:internalName="Klient" ma:showField="Title" ma:web="ee90dae6-6252-41da-83a4-160b6f300897">
      <xsd:simpleType>
        <xsd:restriction base="dms:Lookup"/>
      </xsd:simpleType>
    </xsd:element>
  </xsd:schema>
  <xsd:schema xmlns:xsd="http://www.w3.org/2001/XMLSchema" xmlns:dms="http://schemas.microsoft.com/office/2006/documentManagement/types" targetNamespace="b5cc2ae1-2329-4532-9ccf-347daa3d07cd" elementFormDefault="qualified">
    <xsd:import namespace="http://schemas.microsoft.com/office/2006/documentManagement/types"/>
    <xsd:element name="DokumentId" ma:index="23" nillable="true" ma:displayName="Dokument ID" ma:internalName="Dokument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7" ma:displayName="Název dokument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F78E8A-0D6C-49E7-A4F4-CEAFA8690F6A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b5cc2ae1-2329-4532-9ccf-347daa3d07cd"/>
    <ds:schemaRef ds:uri="B5CC2AE1-2329-4532-9CCF-347DAA3D07C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550C77-6BAD-4FEA-9E28-5B641270E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CC2AE1-2329-4532-9CCF-347DAA3D07CD"/>
    <ds:schemaRef ds:uri="b5cc2ae1-2329-4532-9ccf-347daa3d07c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C3B47F7-4CE0-4700-9CC3-0AE7F761E5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reklamní předměty</vt:lpstr>
      <vt:lpstr>print</vt:lpstr>
      <vt:lpstr>media</vt:lpstr>
      <vt:lpstr>kreativní, produkční práce upra</vt:lpstr>
      <vt:lpstr>NC pro účely hodnocení</vt:lpstr>
      <vt:lpstr>'kreativní, produkční práce upra'!Oblast_tisku</vt:lpstr>
      <vt:lpstr>media!Oblast_tisku</vt:lpstr>
      <vt:lpstr>'NC pro účely hodnocení'!Oblast_tisku</vt:lpstr>
      <vt:lpstr>print!Oblast_tisku</vt:lpstr>
      <vt:lpstr>'reklamní předměty'!Oblast_tisku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Adamová Jitka</cp:lastModifiedBy>
  <cp:lastPrinted>2021-06-21T05:57:28Z</cp:lastPrinted>
  <dcterms:created xsi:type="dcterms:W3CDTF">2014-03-28T07:50:06Z</dcterms:created>
  <dcterms:modified xsi:type="dcterms:W3CDTF">2021-09-09T13:28:11Z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0x010100FCF6174201864D188B32A17E6260720600E8660ED1E36C4D87846FDE9D29607FA9001B8A7C9AA3A4E745ABD7C96BE1DF4F9B</vt:lpwstr>
  </property>
</Properties>
</file>