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_VYBERKA-GRP\2026\25-Oprava cyklostezky Skrýšov poškozené přívalovými dešti\"/>
    </mc:Choice>
  </mc:AlternateContent>
  <xr:revisionPtr revIDLastSave="0" documentId="13_ncr:1_{2ADCB1D1-6A30-43C5-ACB6-1CDEFEF9C57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" sheetId="2" r:id="rId1"/>
    <sheet name="02" sheetId="3" r:id="rId2"/>
    <sheet name="03" sheetId="4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23" i="4" l="1"/>
  <c r="R123" i="4"/>
  <c r="P123" i="4"/>
  <c r="J123" i="4"/>
  <c r="T122" i="4"/>
  <c r="T120" i="4" s="1"/>
  <c r="T119" i="4" s="1"/>
  <c r="T118" i="4" s="1"/>
  <c r="R122" i="4"/>
  <c r="P122" i="4"/>
  <c r="J122" i="4"/>
  <c r="F35" i="4"/>
  <c r="T121" i="4"/>
  <c r="R121" i="4"/>
  <c r="P121" i="4"/>
  <c r="P120" i="4" s="1"/>
  <c r="P119" i="4" s="1"/>
  <c r="P118" i="4" s="1"/>
  <c r="J121" i="4"/>
  <c r="R120" i="4"/>
  <c r="R119" i="4"/>
  <c r="R118" i="4" s="1"/>
  <c r="J115" i="4"/>
  <c r="F115" i="4"/>
  <c r="F114" i="4"/>
  <c r="F112" i="4"/>
  <c r="E110" i="4"/>
  <c r="E108" i="4"/>
  <c r="J92" i="4"/>
  <c r="J91" i="4"/>
  <c r="F91" i="4"/>
  <c r="F89" i="4"/>
  <c r="E87" i="4"/>
  <c r="J37" i="4"/>
  <c r="J36" i="4"/>
  <c r="J35" i="4"/>
  <c r="E21" i="4"/>
  <c r="J114" i="4" s="1"/>
  <c r="E18" i="4"/>
  <c r="F92" i="4" s="1"/>
  <c r="J89" i="4"/>
  <c r="E7" i="4"/>
  <c r="E85" i="4" s="1"/>
  <c r="T130" i="3"/>
  <c r="R130" i="3"/>
  <c r="P130" i="3"/>
  <c r="J130" i="3"/>
  <c r="T129" i="3"/>
  <c r="T128" i="3" s="1"/>
  <c r="R129" i="3"/>
  <c r="P129" i="3"/>
  <c r="P128" i="3" s="1"/>
  <c r="J129" i="3"/>
  <c r="R128" i="3"/>
  <c r="J126" i="3"/>
  <c r="J99" i="3" s="1"/>
  <c r="T127" i="3"/>
  <c r="T126" i="3" s="1"/>
  <c r="R127" i="3"/>
  <c r="R126" i="3" s="1"/>
  <c r="P127" i="3"/>
  <c r="P126" i="3" s="1"/>
  <c r="J127" i="3"/>
  <c r="T125" i="3"/>
  <c r="R125" i="3"/>
  <c r="P125" i="3"/>
  <c r="J125" i="3"/>
  <c r="T124" i="3"/>
  <c r="R124" i="3"/>
  <c r="P124" i="3"/>
  <c r="J124" i="3"/>
  <c r="J122" i="3"/>
  <c r="J98" i="3" s="1"/>
  <c r="T123" i="3"/>
  <c r="T122" i="3" s="1"/>
  <c r="R123" i="3"/>
  <c r="R122" i="3" s="1"/>
  <c r="P123" i="3"/>
  <c r="P122" i="3" s="1"/>
  <c r="J123" i="3"/>
  <c r="J117" i="3"/>
  <c r="J116" i="3"/>
  <c r="F116" i="3"/>
  <c r="F114" i="3"/>
  <c r="E112" i="3"/>
  <c r="E110" i="3"/>
  <c r="J92" i="3"/>
  <c r="F92" i="3"/>
  <c r="J91" i="3"/>
  <c r="F91" i="3"/>
  <c r="F89" i="3"/>
  <c r="E87" i="3"/>
  <c r="E85" i="3"/>
  <c r="J37" i="3"/>
  <c r="J36" i="3"/>
  <c r="J35" i="3"/>
  <c r="E21" i="3"/>
  <c r="E18" i="3"/>
  <c r="F117" i="3" s="1"/>
  <c r="J89" i="3"/>
  <c r="E7" i="3"/>
  <c r="F35" i="2"/>
  <c r="T130" i="2"/>
  <c r="R130" i="2"/>
  <c r="P130" i="2"/>
  <c r="J130" i="2"/>
  <c r="J128" i="2"/>
  <c r="J100" i="2" s="1"/>
  <c r="T129" i="2"/>
  <c r="T128" i="2" s="1"/>
  <c r="R129" i="2"/>
  <c r="P129" i="2"/>
  <c r="P128" i="2" s="1"/>
  <c r="J129" i="2"/>
  <c r="R128" i="2"/>
  <c r="J126" i="2"/>
  <c r="J99" i="2" s="1"/>
  <c r="T127" i="2"/>
  <c r="T126" i="2" s="1"/>
  <c r="R127" i="2"/>
  <c r="R126" i="2" s="1"/>
  <c r="P127" i="2"/>
  <c r="P126" i="2" s="1"/>
  <c r="J127" i="2"/>
  <c r="T125" i="2"/>
  <c r="R125" i="2"/>
  <c r="P125" i="2"/>
  <c r="J125" i="2"/>
  <c r="T124" i="2"/>
  <c r="R124" i="2"/>
  <c r="P124" i="2"/>
  <c r="J124" i="2"/>
  <c r="J122" i="2"/>
  <c r="J98" i="2" s="1"/>
  <c r="T123" i="2"/>
  <c r="T122" i="2" s="1"/>
  <c r="R123" i="2"/>
  <c r="R122" i="2" s="1"/>
  <c r="P123" i="2"/>
  <c r="P122" i="2" s="1"/>
  <c r="J123" i="2"/>
  <c r="J117" i="2"/>
  <c r="J116" i="2"/>
  <c r="F116" i="2"/>
  <c r="F114" i="2"/>
  <c r="E112" i="2"/>
  <c r="E110" i="2"/>
  <c r="J92" i="2"/>
  <c r="J91" i="2"/>
  <c r="F91" i="2"/>
  <c r="F89" i="2"/>
  <c r="E87" i="2"/>
  <c r="E85" i="2"/>
  <c r="J37" i="2"/>
  <c r="J36" i="2"/>
  <c r="J35" i="2"/>
  <c r="E21" i="2"/>
  <c r="E18" i="2"/>
  <c r="F117" i="2" s="1"/>
  <c r="J89" i="2"/>
  <c r="E7" i="2"/>
  <c r="F35" i="3" l="1"/>
  <c r="F34" i="2"/>
  <c r="F36" i="2"/>
  <c r="F37" i="2"/>
  <c r="F34" i="3"/>
  <c r="F36" i="3"/>
  <c r="F37" i="3"/>
  <c r="J128" i="3"/>
  <c r="J100" i="3" s="1"/>
  <c r="F36" i="4"/>
  <c r="F34" i="4"/>
  <c r="F37" i="4"/>
  <c r="J33" i="4"/>
  <c r="F33" i="4"/>
  <c r="J120" i="4"/>
  <c r="J98" i="4" s="1"/>
  <c r="J34" i="4"/>
  <c r="J112" i="4"/>
  <c r="J33" i="3"/>
  <c r="F33" i="3"/>
  <c r="P121" i="3"/>
  <c r="P120" i="3" s="1"/>
  <c r="R121" i="3"/>
  <c r="R120" i="3" s="1"/>
  <c r="T121" i="3"/>
  <c r="T120" i="3" s="1"/>
  <c r="J34" i="3"/>
  <c r="J114" i="3"/>
  <c r="J33" i="2"/>
  <c r="F33" i="2"/>
  <c r="P121" i="2"/>
  <c r="P120" i="2" s="1"/>
  <c r="R121" i="2"/>
  <c r="R120" i="2" s="1"/>
  <c r="T121" i="2"/>
  <c r="T120" i="2" s="1"/>
  <c r="J34" i="2"/>
  <c r="J114" i="2"/>
  <c r="F92" i="2"/>
  <c r="J119" i="4" l="1"/>
  <c r="J97" i="4" s="1"/>
  <c r="J118" i="4"/>
  <c r="J121" i="3"/>
  <c r="J97" i="3" s="1"/>
  <c r="J120" i="3"/>
  <c r="J121" i="2"/>
  <c r="J97" i="2" s="1"/>
  <c r="J120" i="2"/>
  <c r="J96" i="4" l="1"/>
  <c r="J30" i="4"/>
  <c r="J39" i="4" s="1"/>
  <c r="J96" i="3"/>
  <c r="J30" i="3"/>
  <c r="J39" i="3" s="1"/>
  <c r="J96" i="2"/>
  <c r="J30" i="2"/>
  <c r="J39" i="2" s="1"/>
</calcChain>
</file>

<file path=xl/sharedStrings.xml><?xml version="1.0" encoding="utf-8"?>
<sst xmlns="http://schemas.openxmlformats.org/spreadsheetml/2006/main" count="397" uniqueCount="99">
  <si>
    <t/>
  </si>
  <si>
    <t>v ---  níže se nacházejí doplnkové a pomocné údaje k sestavám  --- v</t>
  </si>
  <si>
    <t>Stavba:</t>
  </si>
  <si>
    <t>KSO:</t>
  </si>
  <si>
    <t>CC-CZ:</t>
  </si>
  <si>
    <t>Místo:</t>
  </si>
  <si>
    <t>Skrýšov</t>
  </si>
  <si>
    <t>Datum:</t>
  </si>
  <si>
    <t>Zadavatel:</t>
  </si>
  <si>
    <t>IČ:</t>
  </si>
  <si>
    <t>DIČ:</t>
  </si>
  <si>
    <t>Zhotovitel:</t>
  </si>
  <si>
    <t>Projektant: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</si>
  <si>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</si>
  <si>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</si>
  <si>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</si>
  <si>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</si>
  <si>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</si>
  <si>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</si>
  <si>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</si>
  <si>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</si>
  <si>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</si>
  <si>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</si>
  <si>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</si>
  <si>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</si>
  <si>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</si>
  <si>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</si>
  <si>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</si>
  <si>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</si>
  <si>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</si>
  <si>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</si>
  <si>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</si>
  <si>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</si>
  <si>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</si>
  <si>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Kód</t>
  </si>
  <si>
    <t>Popis</t>
  </si>
  <si>
    <t>Typ</t>
  </si>
  <si>
    <t>D</t>
  </si>
  <si>
    <t>1</t>
  </si>
  <si>
    <t>2</t>
  </si>
  <si>
    <t>KRYCÍ LIST SOUPISU PRACÍ</t>
  </si>
  <si>
    <t>Objekt: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</si>
  <si>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</si>
  <si>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</si>
  <si>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</si>
  <si>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</si>
  <si>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</si>
  <si>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</si>
  <si>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</si>
  <si>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</si>
  <si>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</si>
  <si>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</si>
  <si>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</si>
  <si>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</si>
  <si>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</si>
  <si>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</si>
  <si>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</si>
  <si>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</si>
  <si>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</si>
  <si>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</si>
  <si>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</si>
  <si>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</si>
  <si>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</si>
  <si>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</si>
  <si>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</si>
  <si>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</si>
  <si>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Zemní práce</t>
  </si>
  <si>
    <t>K</t>
  </si>
  <si>
    <t>938909611</t>
  </si>
  <si>
    <t>Odstranění nánosu na krajnicích tl do 100 mm</t>
  </si>
  <si>
    <t>m2</t>
  </si>
  <si>
    <t>4</t>
  </si>
  <si>
    <t>162651112</t>
  </si>
  <si>
    <t>Vodorovné přemístění přes 4 000 do 5000 m výkopku/sypaniny z horniny třídy těžitelnosti I skupiny 1 až 3</t>
  </si>
  <si>
    <t>m3</t>
  </si>
  <si>
    <t>3</t>
  </si>
  <si>
    <t>181152301</t>
  </si>
  <si>
    <t>Úprava pláně pro silnice a dálnice v zářezech bez zhutnění strojně</t>
  </si>
  <si>
    <t>5</t>
  </si>
  <si>
    <t>Komunikace pozemní</t>
  </si>
  <si>
    <t>564932111</t>
  </si>
  <si>
    <t>Podklad z mechanicky zpevněného kameniva MZK tl 100 mm</t>
  </si>
  <si>
    <t>998</t>
  </si>
  <si>
    <t>Přesun hmot</t>
  </si>
  <si>
    <t>998225111</t>
  </si>
  <si>
    <t>Přesun hmot pro pozemní komunikace s krytem z kamene, monolitickým betonovým nebo živičným</t>
  </si>
  <si>
    <t>t</t>
  </si>
  <si>
    <t>6</t>
  </si>
  <si>
    <t>998223094</t>
  </si>
  <si>
    <t>Příplatek k přesunu hmot pro pozemní komunikace s krytem dlážděným za zvětšený přesun do 5000 m</t>
  </si>
  <si>
    <t>02 - Spodní část od lávky směrem ke Skrýšovu</t>
  </si>
  <si>
    <t>564972111</t>
  </si>
  <si>
    <t>Podklad z mechanicky zpevněného kameniva MZK tl 250 mm</t>
  </si>
  <si>
    <t>03 - Ochraný val ze zeminy proti přívalové vodě</t>
  </si>
  <si>
    <t>172153101</t>
  </si>
  <si>
    <t>Zřízení těsnicího jádra nebo vrstvy š do 1 m z hornin třídy těžitelnosti I a II skupiny 1 až 4 zhutněných do 100 % PS C</t>
  </si>
  <si>
    <t>171151103</t>
  </si>
  <si>
    <t>Uložení sypaniny z hornin soudržných do násypů zhutněných strojně</t>
  </si>
  <si>
    <t>01 - Vrchní část od lávky směrem k Pelhřimovu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</si>
</sst>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19" x14ac:knownFonts="1">
    <font>
      <sz val="11"/>
      <color theme="1"/>
      <name val="Calibri"/>
      <family val="2"/>
      <scheme val="minor"/>
    </font>
    <font>
      <b/>
      <sz val="14"/>
      <name val="Arial CE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0"/>
      <name val="Arial CE"/>
    </font>
    <font>
      <b/>
      <sz val="12"/>
      <name val="Arial CE"/>
    </font>
    <font>
      <b/>
      <sz val="10"/>
      <color rgb="FF46464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2" borderId="7" xfId="0" applyFill="1" applyBorder="1" applyAlignment="1">
      <alignment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/>
    </xf>
    <xf numFmtId="4" fontId="11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0" fillId="2" borderId="0" xfId="0" applyFill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20" xfId="0" applyFont="1" applyBorder="1" applyAlignment="1">
      <alignment horizontal="left" vertical="center"/>
    </xf>
    <xf numFmtId="0" fontId="14" fillId="0" borderId="20" xfId="0" applyFont="1" applyBorder="1" applyAlignment="1">
      <alignment vertical="center"/>
    </xf>
    <xf numFmtId="4" fontId="14" fillId="0" borderId="20" xfId="0" applyNumberFormat="1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20" xfId="0" applyFont="1" applyBorder="1" applyAlignment="1">
      <alignment horizontal="left" vertical="center"/>
    </xf>
    <xf numFmtId="0" fontId="15" fillId="0" borderId="20" xfId="0" applyFont="1" applyBorder="1" applyAlignment="1">
      <alignment vertical="center"/>
    </xf>
    <xf numFmtId="4" fontId="15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11" fillId="0" borderId="0" xfId="0" applyNumberFormat="1" applyFont="1"/>
    <xf numFmtId="166" fontId="16" fillId="0" borderId="12" xfId="0" applyNumberFormat="1" applyFont="1" applyBorder="1"/>
    <xf numFmtId="166" fontId="16" fillId="0" borderId="13" xfId="0" applyNumberFormat="1" applyFont="1" applyBorder="1"/>
    <xf numFmtId="4" fontId="17" fillId="0" borderId="0" xfId="0" applyNumberFormat="1" applyFont="1" applyAlignment="1">
      <alignment vertical="center"/>
    </xf>
    <xf numFmtId="0" fontId="18" fillId="0" borderId="3" xfId="0" applyFont="1" applyBorder="1"/>
    <xf numFmtId="0" fontId="18" fillId="0" borderId="0" xfId="0" applyFont="1"/>
    <xf numFmtId="0" fontId="1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" fontId="14" fillId="0" borderId="0" xfId="0" applyNumberFormat="1" applyFont="1"/>
    <xf numFmtId="0" fontId="18" fillId="0" borderId="14" xfId="0" applyFont="1" applyBorder="1"/>
    <xf numFmtId="166" fontId="18" fillId="0" borderId="0" xfId="0" applyNumberFormat="1" applyFont="1"/>
    <xf numFmtId="166" fontId="18" fillId="0" borderId="15" xfId="0" applyNumberFormat="1" applyFont="1" applyBorder="1"/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vertical="center"/>
    </xf>
    <xf numFmtId="0" fontId="15" fillId="0" borderId="0" xfId="0" applyFont="1" applyAlignment="1">
      <alignment horizontal="left"/>
    </xf>
    <xf numFmtId="4" fontId="15" fillId="0" borderId="0" xfId="0" applyNumberFormat="1" applyFont="1"/>
    <xf numFmtId="0" fontId="9" fillId="0" borderId="22" xfId="0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167" fontId="9" fillId="0" borderId="22" xfId="0" applyNumberFormat="1" applyFont="1" applyBorder="1" applyAlignment="1">
      <alignment vertical="center"/>
    </xf>
    <xf numFmtId="4" fontId="9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vertical="center"/>
    </xf>
    <xf numFmtId="166" fontId="10" fillId="0" borderId="15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/>
    </xf>
    <xf numFmtId="166" fontId="10" fillId="0" borderId="20" xfId="0" applyNumberFormat="1" applyFont="1" applyBorder="1" applyAlignment="1">
      <alignment vertical="center"/>
    </xf>
    <xf numFmtId="166" fontId="10" fillId="0" borderId="2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8F9C31-3F1C-45A2-BC1B-3DBCD5FBA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8585" y="695325"/>
          <a:ext cx="852805" cy="762000"/>
        </a:xfrm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71CFE8-B414-4E38-86DB-009015C71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8585" y="12601575"/>
          <a:ext cx="852805" cy="762000"/>
        </a:xfrm>
        <a:prstGeom prst="rect">
          <a:avLst/>
        </a:prstGeom>
      </xdr:spPr>
    </xdr:pic>
    <xdr:clientData/>
  </xdr:twoCellAnchor>
  <xdr:twoCellAnchor>
    <xdr:from>
      <xdr:col>9</xdr:col>
      <xdr:colOff>362585</xdr:colOff>
      <xdr:row>106</xdr:row>
      <xdr:rowOff>0</xdr:rowOff>
    </xdr:from>
    <xdr:to>
      <xdr:col>9</xdr:col>
      <xdr:colOff>1215390</xdr:colOff>
      <xdr:row>110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FD5766-F678-4145-9785-FC888CA80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8585" y="17402175"/>
          <a:ext cx="852805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7504A5-92FD-476B-95C9-039879D1D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8585" y="695325"/>
          <a:ext cx="852805" cy="762000"/>
        </a:xfrm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916218-C360-48DA-8A3A-28F3BB62D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8585" y="12601575"/>
          <a:ext cx="852805" cy="762000"/>
        </a:xfrm>
        <a:prstGeom prst="rect">
          <a:avLst/>
        </a:prstGeom>
      </xdr:spPr>
    </xdr:pic>
    <xdr:clientData/>
  </xdr:twoCellAnchor>
  <xdr:twoCellAnchor>
    <xdr:from>
      <xdr:col>9</xdr:col>
      <xdr:colOff>362585</xdr:colOff>
      <xdr:row>106</xdr:row>
      <xdr:rowOff>0</xdr:rowOff>
    </xdr:from>
    <xdr:to>
      <xdr:col>9</xdr:col>
      <xdr:colOff>1215390</xdr:colOff>
      <xdr:row>110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644C3F-A31E-4C55-A0EA-EE9F79905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8585" y="17402175"/>
          <a:ext cx="852805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384626-667E-48AE-A3C2-966F9EE5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8585" y="695325"/>
          <a:ext cx="852805" cy="762000"/>
        </a:xfrm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D555E6-5039-48CC-B606-19F7ADF44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8585" y="12601575"/>
          <a:ext cx="852805" cy="762000"/>
        </a:xfrm>
        <a:prstGeom prst="rect">
          <a:avLst/>
        </a:prstGeom>
      </xdr:spPr>
    </xdr:pic>
    <xdr:clientData/>
  </xdr:twoCellAnchor>
  <xdr:twoCellAnchor>
    <xdr:from>
      <xdr:col>9</xdr:col>
      <xdr:colOff>362585</xdr:colOff>
      <xdr:row>104</xdr:row>
      <xdr:rowOff>0</xdr:rowOff>
    </xdr:from>
    <xdr:to>
      <xdr:col>9</xdr:col>
      <xdr:colOff>1215390</xdr:colOff>
      <xdr:row>108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6EA2A3-C535-4D02-988C-CCB9BC213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8585" y="16906875"/>
          <a:ext cx="852805" cy="762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nvestice\AppData\Local\Microsoft\Windows\INetCache\Content.Outlook\A86RMNQG\15072026%20-%20Oprava%20cyklostezky%20Skr&#253;&#353;ov.xlsx" TargetMode="External"/><Relationship Id="rId1" Type="http://schemas.openxmlformats.org/officeDocument/2006/relationships/externalLinkPath" Target="file:///C:\Users\investice\AppData\Local\Microsoft\Windows\INetCache\Content.Outlook\A86RMNQG\15072026%20-%20Oprava%20cyklostezky%20Skr&#253;&#353;o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kapitulace stavby"/>
      <sheetName val="01 - Vrchní část od lávky..."/>
      <sheetName val="02 - Spodní část od lávky..."/>
      <sheetName val="03 - Ochraný val ze zemin..."/>
      <sheetName val="04 - Oprava zábradlí"/>
    </sheetNames>
    <sheetDataSet>
      <sheetData sheetId="0">
        <row r="6">
          <cell r="K6" t="str">
            <v>Oprava cyklostezky Skrýšov</v>
          </cell>
        </row>
        <row r="14">
          <cell r="E14" t="str">
            <v xml:space="preserve"> </v>
          </cell>
        </row>
        <row r="17">
          <cell r="E17" t="str">
            <v xml:space="preserve"> 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B8F2-347F-49A2-B499-3DF01DC1AFFD}">
  <sheetPr>
    <pageSetUpPr fitToPage="1"/>
  </sheetPr>
  <dimension ref="B2:BM131"/>
  <sheetViews>
    <sheetView workbookViewId="0">
      <selection activeCell="F17" sqref="F17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86.42578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2" spans="2:46" ht="36.950000000000003" customHeight="1" x14ac:dyDescent="0.25"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AT2" s="1"/>
    </row>
    <row r="3" spans="2:46" ht="6.9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4"/>
      <c r="AT3" s="1"/>
    </row>
    <row r="4" spans="2:46" ht="24.95" customHeight="1" x14ac:dyDescent="0.25">
      <c r="B4" s="4"/>
      <c r="D4" s="5" t="s">
        <v>40</v>
      </c>
      <c r="L4" s="4"/>
      <c r="M4" s="26" t="s">
        <v>1</v>
      </c>
      <c r="AT4" s="1"/>
    </row>
    <row r="5" spans="2:46" ht="6.95" customHeight="1" x14ac:dyDescent="0.25">
      <c r="B5" s="4"/>
      <c r="L5" s="4"/>
    </row>
    <row r="6" spans="2:46" ht="12" customHeight="1" x14ac:dyDescent="0.25">
      <c r="B6" s="4"/>
      <c r="D6" s="7" t="s">
        <v>2</v>
      </c>
      <c r="L6" s="4"/>
    </row>
    <row r="7" spans="2:46" ht="16.5" customHeight="1" x14ac:dyDescent="0.25">
      <c r="B7" s="4"/>
      <c r="E7" s="98" t="str">
        <f>'[1]Rekapitulace stavby'!K6</f>
        <v>Oprava cyklostezky Skrýšov</v>
      </c>
      <c r="F7" s="99"/>
      <c r="G7" s="99"/>
      <c r="H7" s="99"/>
      <c r="L7" s="4"/>
    </row>
    <row r="8" spans="2:46" s="10" customFormat="1" ht="12" customHeight="1" x14ac:dyDescent="0.25">
      <c r="B8" s="9"/>
      <c r="D8" s="7" t="s">
        <v>41</v>
      </c>
      <c r="L8" s="9"/>
    </row>
    <row r="9" spans="2:46" s="10" customFormat="1" ht="16.5" customHeight="1" x14ac:dyDescent="0.25">
      <c r="B9" s="9"/>
      <c r="E9" s="96" t="s">
        <v>98</v>
      </c>
      <c r="F9" s="97"/>
      <c r="G9" s="97"/>
      <c r="H9" s="97"/>
      <c r="L9" s="9"/>
    </row>
    <row r="10" spans="2:46" s="10" customFormat="1" x14ac:dyDescent="0.25">
      <c r="B10" s="9"/>
      <c r="L10" s="9"/>
    </row>
    <row r="11" spans="2:46" s="10" customFormat="1" ht="12" customHeight="1" x14ac:dyDescent="0.25">
      <c r="B11" s="9"/>
      <c r="D11" s="7" t="s">
        <v>3</v>
      </c>
      <c r="F11" s="6" t="s">
        <v>0</v>
      </c>
      <c r="I11" s="7" t="s">
        <v>4</v>
      </c>
      <c r="J11" s="6" t="s">
        <v>0</v>
      </c>
      <c r="L11" s="9"/>
    </row>
    <row r="12" spans="2:46" s="10" customFormat="1" ht="12" customHeight="1" x14ac:dyDescent="0.25">
      <c r="B12" s="9"/>
      <c r="D12" s="7" t="s">
        <v>5</v>
      </c>
      <c r="F12" s="6" t="s">
        <v>6</v>
      </c>
      <c r="I12" s="7" t="s">
        <v>7</v>
      </c>
      <c r="J12" s="27"/>
      <c r="L12" s="9"/>
    </row>
    <row r="13" spans="2:46" s="10" customFormat="1" ht="10.9" customHeight="1" x14ac:dyDescent="0.25">
      <c r="B13" s="9"/>
      <c r="L13" s="9"/>
    </row>
    <row r="14" spans="2:46" s="10" customFormat="1" ht="12" customHeight="1" x14ac:dyDescent="0.25">
      <c r="B14" s="9"/>
      <c r="D14" s="7" t="s">
        <v>8</v>
      </c>
      <c r="I14" s="7" t="s">
        <v>9</v>
      </c>
      <c r="J14" s="6"/>
      <c r="L14" s="9"/>
    </row>
    <row r="15" spans="2:46" s="10" customFormat="1" ht="18" customHeight="1" x14ac:dyDescent="0.25">
      <c r="B15" s="9"/>
      <c r="E15" s="6"/>
      <c r="I15" s="7" t="s">
        <v>10</v>
      </c>
      <c r="J15" s="6"/>
      <c r="L15" s="9"/>
    </row>
    <row r="16" spans="2:46" s="10" customFormat="1" ht="6.95" customHeight="1" x14ac:dyDescent="0.25">
      <c r="B16" s="9"/>
      <c r="L16" s="9"/>
    </row>
    <row r="17" spans="2:12" s="10" customFormat="1" ht="12" customHeight="1" x14ac:dyDescent="0.25">
      <c r="B17" s="9"/>
      <c r="D17" s="7" t="s">
        <v>11</v>
      </c>
      <c r="I17" s="7" t="s">
        <v>9</v>
      </c>
      <c r="J17" s="6"/>
      <c r="L17" s="9"/>
    </row>
    <row r="18" spans="2:12" s="10" customFormat="1" ht="18" customHeight="1" x14ac:dyDescent="0.25">
      <c r="B18" s="9"/>
      <c r="E18" s="101" t="str">
        <f>'[1]Rekapitulace stavby'!E14</f>
        <v xml:space="preserve"> </v>
      </c>
      <c r="F18" s="101"/>
      <c r="G18" s="101"/>
      <c r="H18" s="101"/>
      <c r="I18" s="7" t="s">
        <v>10</v>
      </c>
      <c r="J18" s="6"/>
      <c r="L18" s="9"/>
    </row>
    <row r="19" spans="2:12" s="10" customFormat="1" ht="6.95" customHeight="1" x14ac:dyDescent="0.25">
      <c r="B19" s="9"/>
      <c r="L19" s="9"/>
    </row>
    <row r="20" spans="2:12" s="10" customFormat="1" ht="12" customHeight="1" x14ac:dyDescent="0.25">
      <c r="B20" s="9"/>
      <c r="D20" s="7" t="s">
        <v>12</v>
      </c>
      <c r="I20" s="7" t="s">
        <v>9</v>
      </c>
      <c r="J20" s="6"/>
      <c r="L20" s="9"/>
    </row>
    <row r="21" spans="2:12" s="10" customFormat="1" ht="18" customHeight="1" x14ac:dyDescent="0.25">
      <c r="B21" s="9"/>
      <c r="E21" s="6" t="str">
        <f>IF('[1]Rekapitulace stavby'!E17="","",'[1]Rekapitulace stavby'!E17)</f>
        <v xml:space="preserve"> </v>
      </c>
      <c r="I21" s="7" t="s">
        <v>10</v>
      </c>
      <c r="J21" s="6"/>
      <c r="L21" s="9"/>
    </row>
    <row r="22" spans="2:12" s="10" customFormat="1" ht="6.95" customHeight="1" x14ac:dyDescent="0.25">
      <c r="B22" s="9"/>
      <c r="L22" s="9"/>
    </row>
    <row r="23" spans="2:12" s="10" customFormat="1" ht="12" customHeight="1" x14ac:dyDescent="0.25">
      <c r="B23" s="9"/>
      <c r="D23" s="7" t="s">
        <v>13</v>
      </c>
      <c r="I23" s="7" t="s">
        <v>9</v>
      </c>
      <c r="J23" s="6"/>
      <c r="L23" s="9"/>
    </row>
    <row r="24" spans="2:12" s="10" customFormat="1" ht="18" customHeight="1" x14ac:dyDescent="0.25">
      <c r="B24" s="9"/>
      <c r="E24" s="6"/>
      <c r="I24" s="7" t="s">
        <v>10</v>
      </c>
      <c r="J24" s="6"/>
      <c r="L24" s="9"/>
    </row>
    <row r="25" spans="2:12" s="10" customFormat="1" ht="6.95" customHeight="1" x14ac:dyDescent="0.25">
      <c r="B25" s="9"/>
      <c r="L25" s="9"/>
    </row>
    <row r="26" spans="2:12" s="10" customFormat="1" ht="12" customHeight="1" x14ac:dyDescent="0.25">
      <c r="B26" s="9"/>
      <c r="D26" s="7" t="s">
        <v>14</v>
      </c>
      <c r="L26" s="9"/>
    </row>
    <row r="27" spans="2:12" s="29" customFormat="1" ht="16.5" customHeight="1" x14ac:dyDescent="0.25">
      <c r="B27" s="28"/>
      <c r="E27" s="102" t="s">
        <v>0</v>
      </c>
      <c r="F27" s="102"/>
      <c r="G27" s="102"/>
      <c r="H27" s="102"/>
      <c r="L27" s="28"/>
    </row>
    <row r="28" spans="2:12" s="10" customFormat="1" ht="6.95" customHeight="1" x14ac:dyDescent="0.25">
      <c r="B28" s="9"/>
      <c r="L28" s="9"/>
    </row>
    <row r="29" spans="2:12" s="10" customFormat="1" ht="6.95" customHeight="1" x14ac:dyDescent="0.25">
      <c r="B29" s="9"/>
      <c r="D29" s="19"/>
      <c r="E29" s="19"/>
      <c r="F29" s="19"/>
      <c r="G29" s="19"/>
      <c r="H29" s="19"/>
      <c r="I29" s="19"/>
      <c r="J29" s="19"/>
      <c r="K29" s="19"/>
      <c r="L29" s="9"/>
    </row>
    <row r="30" spans="2:12" s="10" customFormat="1" ht="25.35" customHeight="1" x14ac:dyDescent="0.25">
      <c r="B30" s="9"/>
      <c r="D30" s="30" t="s">
        <v>15</v>
      </c>
      <c r="J30" s="31">
        <f>ROUND(J120, 2)</f>
        <v>0</v>
      </c>
      <c r="L30" s="9"/>
    </row>
    <row r="31" spans="2:12" s="10" customFormat="1" ht="6.95" customHeight="1" x14ac:dyDescent="0.25">
      <c r="B31" s="9"/>
      <c r="D31" s="19"/>
      <c r="E31" s="19"/>
      <c r="F31" s="19"/>
      <c r="G31" s="19"/>
      <c r="H31" s="19"/>
      <c r="I31" s="19"/>
      <c r="J31" s="19"/>
      <c r="K31" s="19"/>
      <c r="L31" s="9"/>
    </row>
    <row r="32" spans="2:12" s="10" customFormat="1" ht="14.45" customHeight="1" x14ac:dyDescent="0.25">
      <c r="B32" s="9"/>
      <c r="F32" s="32" t="s">
        <v>17</v>
      </c>
      <c r="I32" s="32" t="s">
        <v>16</v>
      </c>
      <c r="J32" s="32" t="s">
        <v>18</v>
      </c>
      <c r="L32" s="9"/>
    </row>
    <row r="33" spans="2:12" s="10" customFormat="1" ht="14.45" customHeight="1" x14ac:dyDescent="0.25">
      <c r="B33" s="9"/>
      <c r="D33" s="33" t="s">
        <v>19</v>
      </c>
      <c r="E33" s="7" t="s">
        <v>20</v>
      </c>
      <c r="F33" s="34">
        <f>ROUND((SUM(BE120:BE130)),  2)</f>
        <v>0</v>
      </c>
      <c r="I33" s="35">
        <v>0.21</v>
      </c>
      <c r="J33" s="34">
        <f>ROUND(((SUM(BE120:BE130))*I33),  2)</f>
        <v>0</v>
      </c>
      <c r="L33" s="9"/>
    </row>
    <row r="34" spans="2:12" s="10" customFormat="1" ht="14.45" customHeight="1" x14ac:dyDescent="0.25">
      <c r="B34" s="9"/>
      <c r="E34" s="7" t="s">
        <v>21</v>
      </c>
      <c r="F34" s="34">
        <f>ROUND((SUM(BF120:BF130)),  2)</f>
        <v>0</v>
      </c>
      <c r="I34" s="35">
        <v>0.12</v>
      </c>
      <c r="J34" s="34">
        <f>ROUND(((SUM(BF120:BF130))*I34),  2)</f>
        <v>0</v>
      </c>
      <c r="L34" s="9"/>
    </row>
    <row r="35" spans="2:12" s="10" customFormat="1" ht="14.45" hidden="1" customHeight="1" x14ac:dyDescent="0.25">
      <c r="B35" s="9"/>
      <c r="E35" s="7" t="s">
        <v>22</v>
      </c>
      <c r="F35" s="34">
        <f>ROUND((SUM(BG120:BG130)),  2)</f>
        <v>0</v>
      </c>
      <c r="I35" s="35">
        <v>0.21</v>
      </c>
      <c r="J35" s="34">
        <f>0</f>
        <v>0</v>
      </c>
      <c r="L35" s="9"/>
    </row>
    <row r="36" spans="2:12" s="10" customFormat="1" ht="14.45" hidden="1" customHeight="1" x14ac:dyDescent="0.25">
      <c r="B36" s="9"/>
      <c r="E36" s="7" t="s">
        <v>23</v>
      </c>
      <c r="F36" s="34">
        <f>ROUND((SUM(BH120:BH130)),  2)</f>
        <v>0</v>
      </c>
      <c r="I36" s="35">
        <v>0.12</v>
      </c>
      <c r="J36" s="34">
        <f>0</f>
        <v>0</v>
      </c>
      <c r="L36" s="9"/>
    </row>
    <row r="37" spans="2:12" s="10" customFormat="1" ht="14.45" hidden="1" customHeight="1" x14ac:dyDescent="0.25">
      <c r="B37" s="9"/>
      <c r="E37" s="7" t="s">
        <v>24</v>
      </c>
      <c r="F37" s="34">
        <f>ROUND((SUM(BI120:BI130)),  2)</f>
        <v>0</v>
      </c>
      <c r="I37" s="35">
        <v>0</v>
      </c>
      <c r="J37" s="34">
        <f>0</f>
        <v>0</v>
      </c>
      <c r="L37" s="9"/>
    </row>
    <row r="38" spans="2:12" s="10" customFormat="1" ht="6.95" customHeight="1" x14ac:dyDescent="0.25">
      <c r="B38" s="9"/>
      <c r="L38" s="9"/>
    </row>
    <row r="39" spans="2:12" s="10" customFormat="1" ht="25.35" customHeight="1" x14ac:dyDescent="0.25">
      <c r="B39" s="9"/>
      <c r="C39" s="36"/>
      <c r="D39" s="37" t="s">
        <v>25</v>
      </c>
      <c r="E39" s="20"/>
      <c r="F39" s="20"/>
      <c r="G39" s="38" t="s">
        <v>26</v>
      </c>
      <c r="H39" s="39" t="s">
        <v>27</v>
      </c>
      <c r="I39" s="20"/>
      <c r="J39" s="40">
        <f>SUM(J30:J37)</f>
        <v>0</v>
      </c>
      <c r="K39" s="41"/>
      <c r="L39" s="9"/>
    </row>
    <row r="40" spans="2:12" s="10" customFormat="1" ht="14.45" customHeight="1" x14ac:dyDescent="0.25">
      <c r="B40" s="9"/>
      <c r="L40" s="9"/>
    </row>
    <row r="41" spans="2:12" ht="14.45" customHeight="1" x14ac:dyDescent="0.25">
      <c r="B41" s="4"/>
      <c r="L41" s="4"/>
    </row>
    <row r="42" spans="2:12" ht="14.45" customHeight="1" x14ac:dyDescent="0.25">
      <c r="B42" s="4"/>
      <c r="L42" s="4"/>
    </row>
    <row r="43" spans="2:12" ht="14.45" customHeight="1" x14ac:dyDescent="0.25">
      <c r="B43" s="4"/>
      <c r="L43" s="4"/>
    </row>
    <row r="44" spans="2:12" ht="14.45" customHeight="1" x14ac:dyDescent="0.25">
      <c r="B44" s="4"/>
      <c r="L44" s="4"/>
    </row>
    <row r="45" spans="2:12" ht="14.45" customHeight="1" x14ac:dyDescent="0.25">
      <c r="B45" s="4"/>
      <c r="L45" s="4"/>
    </row>
    <row r="46" spans="2:12" ht="14.45" customHeight="1" x14ac:dyDescent="0.25">
      <c r="B46" s="4"/>
      <c r="L46" s="4"/>
    </row>
    <row r="47" spans="2:12" ht="14.45" customHeight="1" x14ac:dyDescent="0.25">
      <c r="B47" s="4"/>
      <c r="L47" s="4"/>
    </row>
    <row r="48" spans="2:12" ht="14.45" customHeight="1" x14ac:dyDescent="0.25">
      <c r="B48" s="4"/>
      <c r="L48" s="4"/>
    </row>
    <row r="49" spans="2:12" ht="14.45" customHeight="1" x14ac:dyDescent="0.25">
      <c r="B49" s="4"/>
      <c r="L49" s="4"/>
    </row>
    <row r="50" spans="2:12" s="10" customFormat="1" ht="14.45" customHeight="1" x14ac:dyDescent="0.25">
      <c r="B50" s="9"/>
      <c r="D50" s="12" t="s">
        <v>28</v>
      </c>
      <c r="E50" s="13"/>
      <c r="F50" s="13"/>
      <c r="G50" s="12" t="s">
        <v>29</v>
      </c>
      <c r="H50" s="13"/>
      <c r="I50" s="13"/>
      <c r="J50" s="13"/>
      <c r="K50" s="13"/>
      <c r="L50" s="9"/>
    </row>
    <row r="51" spans="2:12" x14ac:dyDescent="0.25">
      <c r="B51" s="4"/>
      <c r="L51" s="4"/>
    </row>
    <row r="52" spans="2:12" x14ac:dyDescent="0.25">
      <c r="B52" s="4"/>
      <c r="L52" s="4"/>
    </row>
    <row r="53" spans="2:12" x14ac:dyDescent="0.25">
      <c r="B53" s="4"/>
      <c r="L53" s="4"/>
    </row>
    <row r="54" spans="2:12" x14ac:dyDescent="0.25">
      <c r="B54" s="4"/>
      <c r="L54" s="4"/>
    </row>
    <row r="55" spans="2:12" x14ac:dyDescent="0.25">
      <c r="B55" s="4"/>
      <c r="L55" s="4"/>
    </row>
    <row r="56" spans="2:12" x14ac:dyDescent="0.25">
      <c r="B56" s="4"/>
      <c r="L56" s="4"/>
    </row>
    <row r="57" spans="2:12" x14ac:dyDescent="0.25">
      <c r="B57" s="4"/>
      <c r="L57" s="4"/>
    </row>
    <row r="58" spans="2:12" x14ac:dyDescent="0.25">
      <c r="B58" s="4"/>
      <c r="L58" s="4"/>
    </row>
    <row r="59" spans="2:12" x14ac:dyDescent="0.25">
      <c r="B59" s="4"/>
      <c r="L59" s="4"/>
    </row>
    <row r="60" spans="2:12" x14ac:dyDescent="0.25">
      <c r="B60" s="4"/>
      <c r="L60" s="4"/>
    </row>
    <row r="61" spans="2:12" s="10" customFormat="1" x14ac:dyDescent="0.25">
      <c r="B61" s="9"/>
      <c r="D61" s="14" t="s">
        <v>30</v>
      </c>
      <c r="E61" s="11"/>
      <c r="F61" s="42" t="s">
        <v>31</v>
      </c>
      <c r="G61" s="14" t="s">
        <v>30</v>
      </c>
      <c r="H61" s="11"/>
      <c r="I61" s="11"/>
      <c r="J61" s="43" t="s">
        <v>31</v>
      </c>
      <c r="K61" s="11"/>
      <c r="L61" s="9"/>
    </row>
    <row r="62" spans="2:12" x14ac:dyDescent="0.25">
      <c r="B62" s="4"/>
      <c r="L62" s="4"/>
    </row>
    <row r="63" spans="2:12" x14ac:dyDescent="0.25">
      <c r="B63" s="4"/>
      <c r="L63" s="4"/>
    </row>
    <row r="64" spans="2:12" x14ac:dyDescent="0.25">
      <c r="B64" s="4"/>
      <c r="L64" s="4"/>
    </row>
    <row r="65" spans="2:12" s="10" customFormat="1" x14ac:dyDescent="0.25">
      <c r="B65" s="9"/>
      <c r="D65" s="12" t="s">
        <v>32</v>
      </c>
      <c r="E65" s="13"/>
      <c r="F65" s="13"/>
      <c r="G65" s="12" t="s">
        <v>33</v>
      </c>
      <c r="H65" s="13"/>
      <c r="I65" s="13"/>
      <c r="J65" s="13"/>
      <c r="K65" s="13"/>
      <c r="L65" s="9"/>
    </row>
    <row r="66" spans="2:12" x14ac:dyDescent="0.25">
      <c r="B66" s="4"/>
      <c r="L66" s="4"/>
    </row>
    <row r="67" spans="2:12" x14ac:dyDescent="0.25">
      <c r="B67" s="4"/>
      <c r="L67" s="4"/>
    </row>
    <row r="68" spans="2:12" x14ac:dyDescent="0.25">
      <c r="B68" s="4"/>
      <c r="L68" s="4"/>
    </row>
    <row r="69" spans="2:12" x14ac:dyDescent="0.25">
      <c r="B69" s="4"/>
      <c r="L69" s="4"/>
    </row>
    <row r="70" spans="2:12" x14ac:dyDescent="0.25">
      <c r="B70" s="4"/>
      <c r="L70" s="4"/>
    </row>
    <row r="71" spans="2:12" x14ac:dyDescent="0.25">
      <c r="B71" s="4"/>
      <c r="L71" s="4"/>
    </row>
    <row r="72" spans="2:12" x14ac:dyDescent="0.25">
      <c r="B72" s="4"/>
      <c r="L72" s="4"/>
    </row>
    <row r="73" spans="2:12" x14ac:dyDescent="0.25">
      <c r="B73" s="4"/>
      <c r="L73" s="4"/>
    </row>
    <row r="74" spans="2:12" x14ac:dyDescent="0.25">
      <c r="B74" s="4"/>
      <c r="L74" s="4"/>
    </row>
    <row r="75" spans="2:12" x14ac:dyDescent="0.25">
      <c r="B75" s="4"/>
      <c r="L75" s="4"/>
    </row>
    <row r="76" spans="2:12" s="10" customFormat="1" x14ac:dyDescent="0.25">
      <c r="B76" s="9"/>
      <c r="D76" s="14" t="s">
        <v>30</v>
      </c>
      <c r="E76" s="11"/>
      <c r="F76" s="42" t="s">
        <v>31</v>
      </c>
      <c r="G76" s="14" t="s">
        <v>30</v>
      </c>
      <c r="H76" s="11"/>
      <c r="I76" s="11"/>
      <c r="J76" s="43" t="s">
        <v>31</v>
      </c>
      <c r="K76" s="11"/>
      <c r="L76" s="9"/>
    </row>
    <row r="77" spans="2:12" s="10" customFormat="1" ht="14.45" customHeight="1" x14ac:dyDescent="0.25">
      <c r="B77" s="15"/>
      <c r="C77" s="16"/>
      <c r="D77" s="16"/>
      <c r="E77" s="16"/>
      <c r="F77" s="16"/>
      <c r="G77" s="16"/>
      <c r="H77" s="16"/>
      <c r="I77" s="16"/>
      <c r="J77" s="16"/>
      <c r="K77" s="16"/>
      <c r="L77" s="9"/>
    </row>
    <row r="81" spans="2:47" s="10" customFormat="1" ht="6.95" customHeight="1" x14ac:dyDescent="0.25">
      <c r="B81" s="17"/>
      <c r="C81" s="18"/>
      <c r="D81" s="18"/>
      <c r="E81" s="18"/>
      <c r="F81" s="18"/>
      <c r="G81" s="18"/>
      <c r="H81" s="18"/>
      <c r="I81" s="18"/>
      <c r="J81" s="18"/>
      <c r="K81" s="18"/>
      <c r="L81" s="9"/>
    </row>
    <row r="82" spans="2:47" s="10" customFormat="1" ht="24.95" customHeight="1" x14ac:dyDescent="0.25">
      <c r="B82" s="9"/>
      <c r="C82" s="5" t="s">
        <v>42</v>
      </c>
      <c r="L82" s="9"/>
    </row>
    <row r="83" spans="2:47" s="10" customFormat="1" ht="6.95" customHeight="1" x14ac:dyDescent="0.25">
      <c r="B83" s="9"/>
      <c r="L83" s="9"/>
    </row>
    <row r="84" spans="2:47" s="10" customFormat="1" ht="12" customHeight="1" x14ac:dyDescent="0.25">
      <c r="B84" s="9"/>
      <c r="C84" s="7" t="s">
        <v>2</v>
      </c>
      <c r="L84" s="9"/>
    </row>
    <row r="85" spans="2:47" s="10" customFormat="1" ht="16.5" customHeight="1" x14ac:dyDescent="0.25">
      <c r="B85" s="9"/>
      <c r="E85" s="98" t="str">
        <f>E7</f>
        <v>Oprava cyklostezky Skrýšov</v>
      </c>
      <c r="F85" s="99"/>
      <c r="G85" s="99"/>
      <c r="H85" s="99"/>
      <c r="L85" s="9"/>
    </row>
    <row r="86" spans="2:47" s="10" customFormat="1" ht="12" customHeight="1" x14ac:dyDescent="0.25">
      <c r="B86" s="9"/>
      <c r="C86" s="7" t="s">
        <v>41</v>
      </c>
      <c r="L86" s="9"/>
    </row>
    <row r="87" spans="2:47" s="10" customFormat="1" ht="16.5" customHeight="1" x14ac:dyDescent="0.25">
      <c r="B87" s="9"/>
      <c r="E87" s="96" t="str">
        <f>E9</f>
        <v>01 - Vrchní část od lávky směrem k Pelhřimovu</v>
      </c>
      <c r="F87" s="97"/>
      <c r="G87" s="97"/>
      <c r="H87" s="97"/>
      <c r="L87" s="9"/>
    </row>
    <row r="88" spans="2:47" s="10" customFormat="1" ht="6.95" customHeight="1" x14ac:dyDescent="0.25">
      <c r="B88" s="9"/>
      <c r="L88" s="9"/>
    </row>
    <row r="89" spans="2:47" s="10" customFormat="1" ht="12" customHeight="1" x14ac:dyDescent="0.25">
      <c r="B89" s="9"/>
      <c r="C89" s="7" t="s">
        <v>5</v>
      </c>
      <c r="F89" s="6" t="str">
        <f>F12</f>
        <v>Skrýšov</v>
      </c>
      <c r="I89" s="7" t="s">
        <v>7</v>
      </c>
      <c r="J89" s="27" t="str">
        <f>IF(J12="","",J12)</f>
        <v/>
      </c>
      <c r="L89" s="9"/>
    </row>
    <row r="90" spans="2:47" s="10" customFormat="1" ht="6.95" customHeight="1" x14ac:dyDescent="0.25">
      <c r="B90" s="9"/>
      <c r="L90" s="9"/>
    </row>
    <row r="91" spans="2:47" s="10" customFormat="1" ht="15.2" customHeight="1" x14ac:dyDescent="0.25">
      <c r="B91" s="9"/>
      <c r="C91" s="7" t="s">
        <v>8</v>
      </c>
      <c r="F91" s="6">
        <f>E15</f>
        <v>0</v>
      </c>
      <c r="I91" s="7" t="s">
        <v>12</v>
      </c>
      <c r="J91" s="8" t="str">
        <f>E21</f>
        <v xml:space="preserve"> </v>
      </c>
      <c r="L91" s="9"/>
    </row>
    <row r="92" spans="2:47" s="10" customFormat="1" ht="25.7" customHeight="1" x14ac:dyDescent="0.25">
      <c r="B92" s="9"/>
      <c r="C92" s="7" t="s">
        <v>11</v>
      </c>
      <c r="F92" s="6" t="str">
        <f>IF(E18="","",E18)</f>
        <v xml:space="preserve"> </v>
      </c>
      <c r="I92" s="7" t="s">
        <v>13</v>
      </c>
      <c r="J92" s="8">
        <f>E24</f>
        <v>0</v>
      </c>
      <c r="L92" s="9"/>
    </row>
    <row r="93" spans="2:47" s="10" customFormat="1" ht="10.35" customHeight="1" x14ac:dyDescent="0.25">
      <c r="B93" s="9"/>
      <c r="L93" s="9"/>
    </row>
    <row r="94" spans="2:47" s="10" customFormat="1" ht="29.25" customHeight="1" x14ac:dyDescent="0.25">
      <c r="B94" s="9"/>
      <c r="C94" s="44" t="s">
        <v>43</v>
      </c>
      <c r="D94" s="36"/>
      <c r="E94" s="36"/>
      <c r="F94" s="36"/>
      <c r="G94" s="36"/>
      <c r="H94" s="36"/>
      <c r="I94" s="36"/>
      <c r="J94" s="45" t="s">
        <v>44</v>
      </c>
      <c r="K94" s="36"/>
      <c r="L94" s="9"/>
    </row>
    <row r="95" spans="2:47" s="10" customFormat="1" ht="10.35" customHeight="1" x14ac:dyDescent="0.25">
      <c r="B95" s="9"/>
      <c r="L95" s="9"/>
    </row>
    <row r="96" spans="2:47" s="10" customFormat="1" ht="22.9" customHeight="1" x14ac:dyDescent="0.25">
      <c r="B96" s="9"/>
      <c r="C96" s="46" t="s">
        <v>45</v>
      </c>
      <c r="J96" s="31">
        <f>J120</f>
        <v>0</v>
      </c>
      <c r="L96" s="9"/>
      <c r="AU96" s="1"/>
    </row>
    <row r="97" spans="2:12" s="48" customFormat="1" ht="24.95" customHeight="1" x14ac:dyDescent="0.25">
      <c r="B97" s="47"/>
      <c r="D97" s="49" t="s">
        <v>47</v>
      </c>
      <c r="E97" s="50"/>
      <c r="F97" s="50"/>
      <c r="G97" s="50"/>
      <c r="H97" s="50"/>
      <c r="I97" s="50"/>
      <c r="J97" s="51">
        <f>J121</f>
        <v>0</v>
      </c>
      <c r="L97" s="47"/>
    </row>
    <row r="98" spans="2:12" s="53" customFormat="1" ht="19.899999999999999" customHeight="1" x14ac:dyDescent="0.25">
      <c r="B98" s="52"/>
      <c r="D98" s="54" t="s">
        <v>48</v>
      </c>
      <c r="E98" s="55"/>
      <c r="F98" s="55"/>
      <c r="G98" s="55"/>
      <c r="H98" s="55"/>
      <c r="I98" s="55"/>
      <c r="J98" s="56">
        <f>J122</f>
        <v>0</v>
      </c>
      <c r="L98" s="52"/>
    </row>
    <row r="99" spans="2:12" s="53" customFormat="1" ht="19.899999999999999" customHeight="1" x14ac:dyDescent="0.25">
      <c r="B99" s="52"/>
      <c r="D99" s="54" t="s">
        <v>49</v>
      </c>
      <c r="E99" s="55"/>
      <c r="F99" s="55"/>
      <c r="G99" s="55"/>
      <c r="H99" s="55"/>
      <c r="I99" s="55"/>
      <c r="J99" s="56">
        <f>J126</f>
        <v>0</v>
      </c>
      <c r="L99" s="52"/>
    </row>
    <row r="100" spans="2:12" s="53" customFormat="1" ht="19.899999999999999" customHeight="1" x14ac:dyDescent="0.25">
      <c r="B100" s="52"/>
      <c r="D100" s="54" t="s">
        <v>50</v>
      </c>
      <c r="E100" s="55"/>
      <c r="F100" s="55"/>
      <c r="G100" s="55"/>
      <c r="H100" s="55"/>
      <c r="I100" s="55"/>
      <c r="J100" s="56">
        <f>J128</f>
        <v>0</v>
      </c>
      <c r="L100" s="52"/>
    </row>
    <row r="101" spans="2:12" s="10" customFormat="1" ht="21.75" customHeight="1" x14ac:dyDescent="0.25">
      <c r="B101" s="9"/>
      <c r="L101" s="9"/>
    </row>
    <row r="102" spans="2:12" s="10" customFormat="1" ht="6.95" customHeight="1" x14ac:dyDescent="0.25">
      <c r="B102" s="15"/>
      <c r="C102" s="16"/>
      <c r="D102" s="16"/>
      <c r="E102" s="16"/>
      <c r="F102" s="16"/>
      <c r="G102" s="16"/>
      <c r="H102" s="16"/>
      <c r="I102" s="16"/>
      <c r="J102" s="16"/>
      <c r="K102" s="16"/>
      <c r="L102" s="9"/>
    </row>
    <row r="106" spans="2:12" s="10" customFormat="1" ht="6.95" customHeight="1" x14ac:dyDescent="0.25"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9"/>
    </row>
    <row r="107" spans="2:12" s="10" customFormat="1" ht="24.95" customHeight="1" x14ac:dyDescent="0.25">
      <c r="B107" s="9"/>
      <c r="C107" s="5" t="s">
        <v>51</v>
      </c>
      <c r="L107" s="9"/>
    </row>
    <row r="108" spans="2:12" s="10" customFormat="1" ht="6.95" customHeight="1" x14ac:dyDescent="0.25">
      <c r="B108" s="9"/>
      <c r="L108" s="9"/>
    </row>
    <row r="109" spans="2:12" s="10" customFormat="1" ht="12" customHeight="1" x14ac:dyDescent="0.25">
      <c r="B109" s="9"/>
      <c r="C109" s="7" t="s">
        <v>2</v>
      </c>
      <c r="L109" s="9"/>
    </row>
    <row r="110" spans="2:12" s="10" customFormat="1" ht="16.5" customHeight="1" x14ac:dyDescent="0.25">
      <c r="B110" s="9"/>
      <c r="E110" s="98" t="str">
        <f>E7</f>
        <v>Oprava cyklostezky Skrýšov</v>
      </c>
      <c r="F110" s="99"/>
      <c r="G110" s="99"/>
      <c r="H110" s="99"/>
      <c r="L110" s="9"/>
    </row>
    <row r="111" spans="2:12" s="10" customFormat="1" ht="12" customHeight="1" x14ac:dyDescent="0.25">
      <c r="B111" s="9"/>
      <c r="C111" s="7" t="s">
        <v>41</v>
      </c>
      <c r="L111" s="9"/>
    </row>
    <row r="112" spans="2:12" s="10" customFormat="1" ht="16.5" customHeight="1" x14ac:dyDescent="0.25">
      <c r="B112" s="9"/>
      <c r="E112" s="96" t="str">
        <f>E9</f>
        <v>01 - Vrchní část od lávky směrem k Pelhřimovu</v>
      </c>
      <c r="F112" s="97"/>
      <c r="G112" s="97"/>
      <c r="H112" s="97"/>
      <c r="L112" s="9"/>
    </row>
    <row r="113" spans="2:65" s="10" customFormat="1" ht="6.95" customHeight="1" x14ac:dyDescent="0.25">
      <c r="B113" s="9"/>
      <c r="L113" s="9"/>
    </row>
    <row r="114" spans="2:65" s="10" customFormat="1" ht="12" customHeight="1" x14ac:dyDescent="0.25">
      <c r="B114" s="9"/>
      <c r="C114" s="7" t="s">
        <v>5</v>
      </c>
      <c r="F114" s="6" t="str">
        <f>F12</f>
        <v>Skrýšov</v>
      </c>
      <c r="I114" s="7" t="s">
        <v>7</v>
      </c>
      <c r="J114" s="27" t="str">
        <f>IF(J12="","",J12)</f>
        <v/>
      </c>
      <c r="L114" s="9"/>
    </row>
    <row r="115" spans="2:65" s="10" customFormat="1" ht="6.95" customHeight="1" x14ac:dyDescent="0.25">
      <c r="B115" s="9"/>
      <c r="L115" s="9"/>
    </row>
    <row r="116" spans="2:65" s="10" customFormat="1" ht="15.2" customHeight="1" x14ac:dyDescent="0.25">
      <c r="B116" s="9"/>
      <c r="C116" s="7" t="s">
        <v>8</v>
      </c>
      <c r="F116" s="6">
        <f>E15</f>
        <v>0</v>
      </c>
      <c r="I116" s="7" t="s">
        <v>12</v>
      </c>
      <c r="J116" s="8" t="str">
        <f>E21</f>
        <v xml:space="preserve"> </v>
      </c>
      <c r="L116" s="9"/>
    </row>
    <row r="117" spans="2:65" s="10" customFormat="1" ht="25.7" customHeight="1" x14ac:dyDescent="0.25">
      <c r="B117" s="9"/>
      <c r="C117" s="7" t="s">
        <v>11</v>
      </c>
      <c r="F117" s="6" t="str">
        <f>IF(E18="","",E18)</f>
        <v xml:space="preserve"> </v>
      </c>
      <c r="I117" s="7" t="s">
        <v>13</v>
      </c>
      <c r="J117" s="8">
        <f>E24</f>
        <v>0</v>
      </c>
      <c r="L117" s="9"/>
    </row>
    <row r="118" spans="2:65" s="10" customFormat="1" ht="10.35" customHeight="1" x14ac:dyDescent="0.25">
      <c r="B118" s="9"/>
      <c r="L118" s="9"/>
    </row>
    <row r="119" spans="2:65" s="62" customFormat="1" ht="29.25" customHeight="1" x14ac:dyDescent="0.25">
      <c r="B119" s="57"/>
      <c r="C119" s="58" t="s">
        <v>52</v>
      </c>
      <c r="D119" s="59" t="s">
        <v>36</v>
      </c>
      <c r="E119" s="59" t="s">
        <v>34</v>
      </c>
      <c r="F119" s="59" t="s">
        <v>35</v>
      </c>
      <c r="G119" s="59" t="s">
        <v>53</v>
      </c>
      <c r="H119" s="59" t="s">
        <v>54</v>
      </c>
      <c r="I119" s="59" t="s">
        <v>55</v>
      </c>
      <c r="J119" s="60" t="s">
        <v>44</v>
      </c>
      <c r="K119" s="61" t="s">
        <v>56</v>
      </c>
      <c r="L119" s="57"/>
      <c r="M119" s="21" t="s">
        <v>0</v>
      </c>
      <c r="N119" s="22"/>
      <c r="O119" s="22" t="s">
        <v>57</v>
      </c>
      <c r="P119" s="22" t="s">
        <v>58</v>
      </c>
      <c r="Q119" s="22" t="s">
        <v>59</v>
      </c>
      <c r="R119" s="22" t="s">
        <v>60</v>
      </c>
      <c r="S119" s="22" t="s">
        <v>61</v>
      </c>
      <c r="T119" s="23" t="s">
        <v>62</v>
      </c>
    </row>
    <row r="120" spans="2:65" s="10" customFormat="1" ht="22.9" customHeight="1" x14ac:dyDescent="0.25">
      <c r="B120" s="9"/>
      <c r="C120" s="25" t="s">
        <v>63</v>
      </c>
      <c r="J120" s="63">
        <f>BK120</f>
        <v>0</v>
      </c>
      <c r="L120" s="9"/>
      <c r="M120" s="24"/>
      <c r="N120" s="19"/>
      <c r="O120" s="19"/>
      <c r="P120" s="64">
        <f>P121</f>
        <v>53.303800000000003</v>
      </c>
      <c r="Q120" s="19"/>
      <c r="R120" s="64">
        <f>R121</f>
        <v>0</v>
      </c>
      <c r="S120" s="19"/>
      <c r="T120" s="65">
        <f>T121</f>
        <v>27.72</v>
      </c>
      <c r="AT120" s="1"/>
      <c r="AU120" s="1"/>
      <c r="BK120" s="66"/>
    </row>
    <row r="121" spans="2:65" s="68" customFormat="1" ht="25.9" customHeight="1" x14ac:dyDescent="0.2">
      <c r="B121" s="67"/>
      <c r="D121" s="69" t="s">
        <v>37</v>
      </c>
      <c r="E121" s="70" t="s">
        <v>64</v>
      </c>
      <c r="F121" s="70" t="s">
        <v>65</v>
      </c>
      <c r="J121" s="71">
        <f>BK121</f>
        <v>0</v>
      </c>
      <c r="L121" s="67"/>
      <c r="M121" s="72"/>
      <c r="P121" s="73">
        <f>P122+P126+P128</f>
        <v>53.303800000000003</v>
      </c>
      <c r="R121" s="73">
        <f>R122+R126+R128</f>
        <v>0</v>
      </c>
      <c r="T121" s="74">
        <f>T122+T126+T128</f>
        <v>27.72</v>
      </c>
      <c r="AR121" s="69"/>
      <c r="AT121" s="75"/>
      <c r="AU121" s="75"/>
      <c r="AY121" s="69"/>
      <c r="BK121" s="76"/>
    </row>
    <row r="122" spans="2:65" s="68" customFormat="1" ht="22.9" customHeight="1" x14ac:dyDescent="0.2">
      <c r="B122" s="67"/>
      <c r="D122" s="69" t="s">
        <v>37</v>
      </c>
      <c r="E122" s="77" t="s">
        <v>38</v>
      </c>
      <c r="F122" s="77" t="s">
        <v>66</v>
      </c>
      <c r="J122" s="78">
        <f>BK122</f>
        <v>0</v>
      </c>
      <c r="L122" s="67"/>
      <c r="M122" s="72"/>
      <c r="P122" s="73">
        <f>SUM(P123:P125)</f>
        <v>28.2502</v>
      </c>
      <c r="R122" s="73">
        <f>SUM(R123:R125)</f>
        <v>0</v>
      </c>
      <c r="T122" s="74">
        <f>SUM(T123:T125)</f>
        <v>27.72</v>
      </c>
      <c r="AR122" s="69"/>
      <c r="AT122" s="75"/>
      <c r="AU122" s="75"/>
      <c r="AY122" s="69"/>
      <c r="BK122" s="76"/>
    </row>
    <row r="123" spans="2:65" s="10" customFormat="1" ht="16.5" customHeight="1" x14ac:dyDescent="0.25">
      <c r="B123" s="9"/>
      <c r="C123" s="79" t="s">
        <v>38</v>
      </c>
      <c r="D123" s="79" t="s">
        <v>67</v>
      </c>
      <c r="E123" s="80" t="s">
        <v>68</v>
      </c>
      <c r="F123" s="81" t="s">
        <v>69</v>
      </c>
      <c r="G123" s="82" t="s">
        <v>70</v>
      </c>
      <c r="H123" s="83">
        <v>220</v>
      </c>
      <c r="I123" s="84"/>
      <c r="J123" s="84">
        <f>ROUND(I123*H123,2)</f>
        <v>0</v>
      </c>
      <c r="K123" s="85"/>
      <c r="L123" s="9"/>
      <c r="M123" s="86" t="s">
        <v>0</v>
      </c>
      <c r="N123" s="87"/>
      <c r="O123" s="88">
        <v>3.4000000000000002E-2</v>
      </c>
      <c r="P123" s="88">
        <f>O123*H123</f>
        <v>7.48</v>
      </c>
      <c r="Q123" s="88">
        <v>0</v>
      </c>
      <c r="R123" s="88">
        <f>Q123*H123</f>
        <v>0</v>
      </c>
      <c r="S123" s="88">
        <v>0.126</v>
      </c>
      <c r="T123" s="89">
        <f>S123*H123</f>
        <v>27.72</v>
      </c>
      <c r="AR123" s="90"/>
      <c r="AT123" s="90"/>
      <c r="AU123" s="90"/>
      <c r="AY123" s="1"/>
      <c r="BE123" s="91"/>
      <c r="BF123" s="91"/>
      <c r="BG123" s="91"/>
      <c r="BH123" s="91"/>
      <c r="BI123" s="91"/>
      <c r="BJ123" s="1"/>
      <c r="BK123" s="91"/>
      <c r="BL123" s="1"/>
      <c r="BM123" s="90"/>
    </row>
    <row r="124" spans="2:65" s="10" customFormat="1" ht="21.75" customHeight="1" x14ac:dyDescent="0.25">
      <c r="B124" s="9"/>
      <c r="C124" s="79" t="s">
        <v>39</v>
      </c>
      <c r="D124" s="79" t="s">
        <v>67</v>
      </c>
      <c r="E124" s="80" t="s">
        <v>72</v>
      </c>
      <c r="F124" s="81" t="s">
        <v>73</v>
      </c>
      <c r="G124" s="82" t="s">
        <v>74</v>
      </c>
      <c r="H124" s="83">
        <v>15.4</v>
      </c>
      <c r="I124" s="84"/>
      <c r="J124" s="84">
        <f>ROUND(I124*H124,2)</f>
        <v>0</v>
      </c>
      <c r="K124" s="85"/>
      <c r="L124" s="9"/>
      <c r="M124" s="86" t="s">
        <v>0</v>
      </c>
      <c r="N124" s="87"/>
      <c r="O124" s="88">
        <v>6.3E-2</v>
      </c>
      <c r="P124" s="88">
        <f>O124*H124</f>
        <v>0.97020000000000006</v>
      </c>
      <c r="Q124" s="88">
        <v>0</v>
      </c>
      <c r="R124" s="88">
        <f>Q124*H124</f>
        <v>0</v>
      </c>
      <c r="S124" s="88">
        <v>0</v>
      </c>
      <c r="T124" s="89">
        <f>S124*H124</f>
        <v>0</v>
      </c>
      <c r="AR124" s="90"/>
      <c r="AT124" s="90"/>
      <c r="AU124" s="90"/>
      <c r="AY124" s="1"/>
      <c r="BE124" s="91"/>
      <c r="BF124" s="91"/>
      <c r="BG124" s="91"/>
      <c r="BH124" s="91"/>
      <c r="BI124" s="91"/>
      <c r="BJ124" s="1"/>
      <c r="BK124" s="91"/>
      <c r="BL124" s="1"/>
      <c r="BM124" s="90"/>
    </row>
    <row r="125" spans="2:65" s="10" customFormat="1" ht="16.5" customHeight="1" x14ac:dyDescent="0.25">
      <c r="B125" s="9"/>
      <c r="C125" s="79" t="s">
        <v>75</v>
      </c>
      <c r="D125" s="79" t="s">
        <v>67</v>
      </c>
      <c r="E125" s="80" t="s">
        <v>76</v>
      </c>
      <c r="F125" s="81" t="s">
        <v>77</v>
      </c>
      <c r="G125" s="82" t="s">
        <v>70</v>
      </c>
      <c r="H125" s="83">
        <v>660</v>
      </c>
      <c r="I125" s="84"/>
      <c r="J125" s="84">
        <f>ROUND(I125*H125,2)</f>
        <v>0</v>
      </c>
      <c r="K125" s="85"/>
      <c r="L125" s="9"/>
      <c r="M125" s="86" t="s">
        <v>0</v>
      </c>
      <c r="N125" s="87"/>
      <c r="O125" s="88">
        <v>0.03</v>
      </c>
      <c r="P125" s="88">
        <f>O125*H125</f>
        <v>19.8</v>
      </c>
      <c r="Q125" s="88">
        <v>0</v>
      </c>
      <c r="R125" s="88">
        <f>Q125*H125</f>
        <v>0</v>
      </c>
      <c r="S125" s="88">
        <v>0</v>
      </c>
      <c r="T125" s="89">
        <f>S125*H125</f>
        <v>0</v>
      </c>
      <c r="AR125" s="90"/>
      <c r="AT125" s="90"/>
      <c r="AU125" s="90"/>
      <c r="AY125" s="1"/>
      <c r="BE125" s="91"/>
      <c r="BF125" s="91"/>
      <c r="BG125" s="91"/>
      <c r="BH125" s="91"/>
      <c r="BI125" s="91"/>
      <c r="BJ125" s="1"/>
      <c r="BK125" s="91"/>
      <c r="BL125" s="1"/>
      <c r="BM125" s="90"/>
    </row>
    <row r="126" spans="2:65" s="68" customFormat="1" ht="22.9" customHeight="1" x14ac:dyDescent="0.2">
      <c r="B126" s="67"/>
      <c r="D126" s="69" t="s">
        <v>37</v>
      </c>
      <c r="E126" s="77" t="s">
        <v>78</v>
      </c>
      <c r="F126" s="77" t="s">
        <v>79</v>
      </c>
      <c r="J126" s="78">
        <f>BK126</f>
        <v>0</v>
      </c>
      <c r="L126" s="67"/>
      <c r="M126" s="72"/>
      <c r="P126" s="73">
        <f>P127</f>
        <v>14.52</v>
      </c>
      <c r="R126" s="73">
        <f>R127</f>
        <v>0</v>
      </c>
      <c r="T126" s="74">
        <f>T127</f>
        <v>0</v>
      </c>
      <c r="AR126" s="69"/>
      <c r="AT126" s="75"/>
      <c r="AU126" s="75"/>
      <c r="AY126" s="69"/>
      <c r="BK126" s="76"/>
    </row>
    <row r="127" spans="2:65" s="10" customFormat="1" ht="16.5" customHeight="1" x14ac:dyDescent="0.25">
      <c r="B127" s="9"/>
      <c r="C127" s="79" t="s">
        <v>71</v>
      </c>
      <c r="D127" s="79" t="s">
        <v>67</v>
      </c>
      <c r="E127" s="80" t="s">
        <v>80</v>
      </c>
      <c r="F127" s="81" t="s">
        <v>81</v>
      </c>
      <c r="G127" s="82" t="s">
        <v>70</v>
      </c>
      <c r="H127" s="83">
        <v>660</v>
      </c>
      <c r="I127" s="84"/>
      <c r="J127" s="84">
        <f>ROUND(I127*H127,2)</f>
        <v>0</v>
      </c>
      <c r="K127" s="85"/>
      <c r="L127" s="9"/>
      <c r="M127" s="86" t="s">
        <v>0</v>
      </c>
      <c r="N127" s="87"/>
      <c r="O127" s="88">
        <v>2.1999999999999999E-2</v>
      </c>
      <c r="P127" s="88">
        <f>O127*H127</f>
        <v>14.52</v>
      </c>
      <c r="Q127" s="88">
        <v>0</v>
      </c>
      <c r="R127" s="88">
        <f>Q127*H127</f>
        <v>0</v>
      </c>
      <c r="S127" s="88">
        <v>0</v>
      </c>
      <c r="T127" s="89">
        <f>S127*H127</f>
        <v>0</v>
      </c>
      <c r="AR127" s="90"/>
      <c r="AT127" s="90"/>
      <c r="AU127" s="90"/>
      <c r="AY127" s="1"/>
      <c r="BE127" s="91"/>
      <c r="BF127" s="91"/>
      <c r="BG127" s="91"/>
      <c r="BH127" s="91"/>
      <c r="BI127" s="91"/>
      <c r="BJ127" s="1"/>
      <c r="BK127" s="91"/>
      <c r="BL127" s="1"/>
      <c r="BM127" s="90"/>
    </row>
    <row r="128" spans="2:65" s="68" customFormat="1" ht="22.9" customHeight="1" x14ac:dyDescent="0.2">
      <c r="B128" s="67"/>
      <c r="D128" s="69" t="s">
        <v>37</v>
      </c>
      <c r="E128" s="77" t="s">
        <v>82</v>
      </c>
      <c r="F128" s="77" t="s">
        <v>83</v>
      </c>
      <c r="J128" s="78">
        <f>BK128</f>
        <v>0</v>
      </c>
      <c r="L128" s="67"/>
      <c r="M128" s="72"/>
      <c r="P128" s="73">
        <f>SUM(P129:P130)</f>
        <v>10.5336</v>
      </c>
      <c r="R128" s="73">
        <f>SUM(R129:R130)</f>
        <v>0</v>
      </c>
      <c r="T128" s="74">
        <f>SUM(T129:T130)</f>
        <v>0</v>
      </c>
      <c r="AR128" s="69"/>
      <c r="AT128" s="75"/>
      <c r="AU128" s="75"/>
      <c r="AY128" s="69"/>
      <c r="BK128" s="76"/>
    </row>
    <row r="129" spans="2:65" s="10" customFormat="1" ht="21.75" customHeight="1" x14ac:dyDescent="0.25">
      <c r="B129" s="9"/>
      <c r="C129" s="79" t="s">
        <v>78</v>
      </c>
      <c r="D129" s="79" t="s">
        <v>67</v>
      </c>
      <c r="E129" s="80" t="s">
        <v>84</v>
      </c>
      <c r="F129" s="81" t="s">
        <v>85</v>
      </c>
      <c r="G129" s="82" t="s">
        <v>86</v>
      </c>
      <c r="H129" s="83">
        <v>125.4</v>
      </c>
      <c r="I129" s="84"/>
      <c r="J129" s="84">
        <f>ROUND(I129*H129,2)</f>
        <v>0</v>
      </c>
      <c r="K129" s="85"/>
      <c r="L129" s="9"/>
      <c r="M129" s="86" t="s">
        <v>0</v>
      </c>
      <c r="N129" s="87"/>
      <c r="O129" s="88">
        <v>6.6000000000000003E-2</v>
      </c>
      <c r="P129" s="88">
        <f>O129*H129</f>
        <v>8.2764000000000006</v>
      </c>
      <c r="Q129" s="88">
        <v>0</v>
      </c>
      <c r="R129" s="88">
        <f>Q129*H129</f>
        <v>0</v>
      </c>
      <c r="S129" s="88">
        <v>0</v>
      </c>
      <c r="T129" s="89">
        <f>S129*H129</f>
        <v>0</v>
      </c>
      <c r="AR129" s="90"/>
      <c r="AT129" s="90"/>
      <c r="AU129" s="90"/>
      <c r="AY129" s="1"/>
      <c r="BE129" s="91"/>
      <c r="BF129" s="91"/>
      <c r="BG129" s="91"/>
      <c r="BH129" s="91"/>
      <c r="BI129" s="91"/>
      <c r="BJ129" s="1"/>
      <c r="BK129" s="91"/>
      <c r="BL129" s="1"/>
      <c r="BM129" s="90"/>
    </row>
    <row r="130" spans="2:65" s="10" customFormat="1" ht="21.75" customHeight="1" x14ac:dyDescent="0.25">
      <c r="B130" s="9"/>
      <c r="C130" s="79" t="s">
        <v>87</v>
      </c>
      <c r="D130" s="79" t="s">
        <v>67</v>
      </c>
      <c r="E130" s="80" t="s">
        <v>88</v>
      </c>
      <c r="F130" s="81" t="s">
        <v>89</v>
      </c>
      <c r="G130" s="82" t="s">
        <v>86</v>
      </c>
      <c r="H130" s="83">
        <v>125.4</v>
      </c>
      <c r="I130" s="84"/>
      <c r="J130" s="84">
        <f>ROUND(I130*H130,2)</f>
        <v>0</v>
      </c>
      <c r="K130" s="85"/>
      <c r="L130" s="9"/>
      <c r="M130" s="92" t="s">
        <v>0</v>
      </c>
      <c r="N130" s="93"/>
      <c r="O130" s="94">
        <v>1.7999999999999999E-2</v>
      </c>
      <c r="P130" s="94">
        <f>O130*H130</f>
        <v>2.2572000000000001</v>
      </c>
      <c r="Q130" s="94">
        <v>0</v>
      </c>
      <c r="R130" s="94">
        <f>Q130*H130</f>
        <v>0</v>
      </c>
      <c r="S130" s="94">
        <v>0</v>
      </c>
      <c r="T130" s="95">
        <f>S130*H130</f>
        <v>0</v>
      </c>
      <c r="AR130" s="90"/>
      <c r="AT130" s="90"/>
      <c r="AU130" s="90"/>
      <c r="AY130" s="1"/>
      <c r="BE130" s="91"/>
      <c r="BF130" s="91"/>
      <c r="BG130" s="91"/>
      <c r="BH130" s="91"/>
      <c r="BI130" s="91"/>
      <c r="BJ130" s="1"/>
      <c r="BK130" s="91"/>
      <c r="BL130" s="1"/>
      <c r="BM130" s="90"/>
    </row>
    <row r="131" spans="2:65" s="10" customFormat="1" ht="6.95" customHeight="1" x14ac:dyDescent="0.25">
      <c r="B131" s="15"/>
      <c r="C131" s="16"/>
      <c r="D131" s="16"/>
      <c r="E131" s="16"/>
      <c r="F131" s="16"/>
      <c r="G131" s="16"/>
      <c r="H131" s="16"/>
      <c r="I131" s="16"/>
      <c r="J131" s="16"/>
      <c r="K131" s="16"/>
      <c r="L131" s="9"/>
    </row>
  </sheetData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7" right="0.7" top="0.78740157499999996" bottom="0.78740157499999996" header="0.3" footer="0.3"/>
  <pageSetup paperSize="9" scale="4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EB899-8055-4DB1-AA9A-88525C9AB4E2}">
  <sheetPr>
    <pageSetUpPr fitToPage="1"/>
  </sheetPr>
  <dimension ref="B2:BM131"/>
  <sheetViews>
    <sheetView workbookViewId="0">
      <selection activeCell="AT2" sqref="AT2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86.42578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2" spans="2:46" ht="36.950000000000003" customHeight="1" x14ac:dyDescent="0.25"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AT2" s="1"/>
    </row>
    <row r="3" spans="2:46" ht="6.9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4"/>
      <c r="AT3" s="1"/>
    </row>
    <row r="4" spans="2:46" ht="24.95" customHeight="1" x14ac:dyDescent="0.25">
      <c r="B4" s="4"/>
      <c r="D4" s="5" t="s">
        <v>40</v>
      </c>
      <c r="L4" s="4"/>
      <c r="M4" s="26" t="s">
        <v>1</v>
      </c>
      <c r="AT4" s="1"/>
    </row>
    <row r="5" spans="2:46" ht="6.95" customHeight="1" x14ac:dyDescent="0.25">
      <c r="B5" s="4"/>
      <c r="L5" s="4"/>
    </row>
    <row r="6" spans="2:46" ht="12" customHeight="1" x14ac:dyDescent="0.25">
      <c r="B6" s="4"/>
      <c r="D6" s="7" t="s">
        <v>2</v>
      </c>
      <c r="L6" s="4"/>
    </row>
    <row r="7" spans="2:46" ht="16.5" customHeight="1" x14ac:dyDescent="0.25">
      <c r="B7" s="4"/>
      <c r="E7" s="98" t="str">
        <f>'[1]Rekapitulace stavby'!K6</f>
        <v>Oprava cyklostezky Skrýšov</v>
      </c>
      <c r="F7" s="99"/>
      <c r="G7" s="99"/>
      <c r="H7" s="99"/>
      <c r="L7" s="4"/>
    </row>
    <row r="8" spans="2:46" s="10" customFormat="1" ht="12" customHeight="1" x14ac:dyDescent="0.25">
      <c r="B8" s="9"/>
      <c r="D8" s="7" t="s">
        <v>41</v>
      </c>
      <c r="L8" s="9"/>
    </row>
    <row r="9" spans="2:46" s="10" customFormat="1" ht="16.5" customHeight="1" x14ac:dyDescent="0.25">
      <c r="B9" s="9"/>
      <c r="E9" s="96" t="s">
        <v>90</v>
      </c>
      <c r="F9" s="97"/>
      <c r="G9" s="97"/>
      <c r="H9" s="97"/>
      <c r="L9" s="9"/>
    </row>
    <row r="10" spans="2:46" s="10" customFormat="1" x14ac:dyDescent="0.25">
      <c r="B10" s="9"/>
      <c r="L10" s="9"/>
    </row>
    <row r="11" spans="2:46" s="10" customFormat="1" ht="12" customHeight="1" x14ac:dyDescent="0.25">
      <c r="B11" s="9"/>
      <c r="D11" s="7" t="s">
        <v>3</v>
      </c>
      <c r="F11" s="6" t="s">
        <v>0</v>
      </c>
      <c r="I11" s="7" t="s">
        <v>4</v>
      </c>
      <c r="J11" s="6"/>
      <c r="L11" s="9"/>
    </row>
    <row r="12" spans="2:46" s="10" customFormat="1" ht="12" customHeight="1" x14ac:dyDescent="0.25">
      <c r="B12" s="9"/>
      <c r="D12" s="7" t="s">
        <v>5</v>
      </c>
      <c r="F12" s="6" t="s">
        <v>6</v>
      </c>
      <c r="I12" s="7" t="s">
        <v>7</v>
      </c>
      <c r="J12" s="27"/>
      <c r="L12" s="9"/>
    </row>
    <row r="13" spans="2:46" s="10" customFormat="1" ht="10.9" customHeight="1" x14ac:dyDescent="0.25">
      <c r="B13" s="9"/>
      <c r="L13" s="9"/>
    </row>
    <row r="14" spans="2:46" s="10" customFormat="1" ht="12" customHeight="1" x14ac:dyDescent="0.25">
      <c r="B14" s="9"/>
      <c r="D14" s="7" t="s">
        <v>8</v>
      </c>
      <c r="I14" s="7" t="s">
        <v>9</v>
      </c>
      <c r="J14" s="6"/>
      <c r="L14" s="9"/>
    </row>
    <row r="15" spans="2:46" s="10" customFormat="1" ht="18" customHeight="1" x14ac:dyDescent="0.25">
      <c r="B15" s="9"/>
      <c r="E15" s="6"/>
      <c r="I15" s="7" t="s">
        <v>10</v>
      </c>
      <c r="J15" s="6"/>
      <c r="L15" s="9"/>
    </row>
    <row r="16" spans="2:46" s="10" customFormat="1" ht="6.95" customHeight="1" x14ac:dyDescent="0.25">
      <c r="B16" s="9"/>
      <c r="L16" s="9"/>
    </row>
    <row r="17" spans="2:12" s="10" customFormat="1" ht="12" customHeight="1" x14ac:dyDescent="0.25">
      <c r="B17" s="9"/>
      <c r="D17" s="7" t="s">
        <v>11</v>
      </c>
      <c r="I17" s="7" t="s">
        <v>9</v>
      </c>
      <c r="J17" s="6"/>
      <c r="L17" s="9"/>
    </row>
    <row r="18" spans="2:12" s="10" customFormat="1" ht="18" customHeight="1" x14ac:dyDescent="0.25">
      <c r="B18" s="9"/>
      <c r="E18" s="101" t="str">
        <f>'[1]Rekapitulace stavby'!E14</f>
        <v xml:space="preserve"> </v>
      </c>
      <c r="F18" s="101"/>
      <c r="G18" s="101"/>
      <c r="H18" s="101"/>
      <c r="I18" s="7" t="s">
        <v>10</v>
      </c>
      <c r="J18" s="6"/>
      <c r="L18" s="9"/>
    </row>
    <row r="19" spans="2:12" s="10" customFormat="1" ht="6.95" customHeight="1" x14ac:dyDescent="0.25">
      <c r="B19" s="9"/>
      <c r="L19" s="9"/>
    </row>
    <row r="20" spans="2:12" s="10" customFormat="1" ht="12" customHeight="1" x14ac:dyDescent="0.25">
      <c r="B20" s="9"/>
      <c r="D20" s="7" t="s">
        <v>12</v>
      </c>
      <c r="I20" s="7" t="s">
        <v>9</v>
      </c>
      <c r="J20" s="6"/>
      <c r="L20" s="9"/>
    </row>
    <row r="21" spans="2:12" s="10" customFormat="1" ht="18" customHeight="1" x14ac:dyDescent="0.25">
      <c r="B21" s="9"/>
      <c r="E21" s="6" t="str">
        <f>IF('[1]Rekapitulace stavby'!E17="","",'[1]Rekapitulace stavby'!E17)</f>
        <v xml:space="preserve"> </v>
      </c>
      <c r="I21" s="7" t="s">
        <v>10</v>
      </c>
      <c r="J21" s="6"/>
      <c r="L21" s="9"/>
    </row>
    <row r="22" spans="2:12" s="10" customFormat="1" ht="6.95" customHeight="1" x14ac:dyDescent="0.25">
      <c r="B22" s="9"/>
      <c r="L22" s="9"/>
    </row>
    <row r="23" spans="2:12" s="10" customFormat="1" ht="12" customHeight="1" x14ac:dyDescent="0.25">
      <c r="B23" s="9"/>
      <c r="D23" s="7" t="s">
        <v>13</v>
      </c>
      <c r="I23" s="7" t="s">
        <v>9</v>
      </c>
      <c r="J23" s="6"/>
      <c r="L23" s="9"/>
    </row>
    <row r="24" spans="2:12" s="10" customFormat="1" ht="18" customHeight="1" x14ac:dyDescent="0.25">
      <c r="B24" s="9"/>
      <c r="E24" s="6"/>
      <c r="I24" s="7" t="s">
        <v>10</v>
      </c>
      <c r="J24" s="6"/>
      <c r="L24" s="9"/>
    </row>
    <row r="25" spans="2:12" s="10" customFormat="1" ht="6.95" customHeight="1" x14ac:dyDescent="0.25">
      <c r="B25" s="9"/>
      <c r="L25" s="9"/>
    </row>
    <row r="26" spans="2:12" s="10" customFormat="1" ht="12" customHeight="1" x14ac:dyDescent="0.25">
      <c r="B26" s="9"/>
      <c r="D26" s="7" t="s">
        <v>14</v>
      </c>
      <c r="L26" s="9"/>
    </row>
    <row r="27" spans="2:12" s="29" customFormat="1" ht="16.5" customHeight="1" x14ac:dyDescent="0.25">
      <c r="B27" s="28"/>
      <c r="E27" s="102" t="s">
        <v>0</v>
      </c>
      <c r="F27" s="102"/>
      <c r="G27" s="102"/>
      <c r="H27" s="102"/>
      <c r="L27" s="28"/>
    </row>
    <row r="28" spans="2:12" s="10" customFormat="1" ht="6.95" customHeight="1" x14ac:dyDescent="0.25">
      <c r="B28" s="9"/>
      <c r="L28" s="9"/>
    </row>
    <row r="29" spans="2:12" s="10" customFormat="1" ht="6.95" customHeight="1" x14ac:dyDescent="0.25">
      <c r="B29" s="9"/>
      <c r="D29" s="19"/>
      <c r="E29" s="19"/>
      <c r="F29" s="19"/>
      <c r="G29" s="19"/>
      <c r="H29" s="19"/>
      <c r="I29" s="19"/>
      <c r="J29" s="19"/>
      <c r="K29" s="19"/>
      <c r="L29" s="9"/>
    </row>
    <row r="30" spans="2:12" s="10" customFormat="1" ht="25.35" customHeight="1" x14ac:dyDescent="0.25">
      <c r="B30" s="9"/>
      <c r="D30" s="30" t="s">
        <v>15</v>
      </c>
      <c r="J30" s="31">
        <f>ROUND(J120, 2)</f>
        <v>0</v>
      </c>
      <c r="L30" s="9"/>
    </row>
    <row r="31" spans="2:12" s="10" customFormat="1" ht="6.95" customHeight="1" x14ac:dyDescent="0.25">
      <c r="B31" s="9"/>
      <c r="D31" s="19"/>
      <c r="E31" s="19"/>
      <c r="F31" s="19"/>
      <c r="G31" s="19"/>
      <c r="H31" s="19"/>
      <c r="I31" s="19"/>
      <c r="J31" s="19"/>
      <c r="K31" s="19"/>
      <c r="L31" s="9"/>
    </row>
    <row r="32" spans="2:12" s="10" customFormat="1" ht="14.45" customHeight="1" x14ac:dyDescent="0.25">
      <c r="B32" s="9"/>
      <c r="F32" s="32" t="s">
        <v>17</v>
      </c>
      <c r="I32" s="32" t="s">
        <v>16</v>
      </c>
      <c r="J32" s="32" t="s">
        <v>18</v>
      </c>
      <c r="L32" s="9"/>
    </row>
    <row r="33" spans="2:12" s="10" customFormat="1" ht="14.45" customHeight="1" x14ac:dyDescent="0.25">
      <c r="B33" s="9"/>
      <c r="D33" s="33" t="s">
        <v>19</v>
      </c>
      <c r="E33" s="7" t="s">
        <v>20</v>
      </c>
      <c r="F33" s="34">
        <f>ROUND((SUM(BE120:BE130)),  2)</f>
        <v>0</v>
      </c>
      <c r="I33" s="35">
        <v>0.21</v>
      </c>
      <c r="J33" s="34">
        <f>ROUND(((SUM(BE120:BE130))*I33),  2)</f>
        <v>0</v>
      </c>
      <c r="L33" s="9"/>
    </row>
    <row r="34" spans="2:12" s="10" customFormat="1" ht="14.45" customHeight="1" x14ac:dyDescent="0.25">
      <c r="B34" s="9"/>
      <c r="E34" s="7" t="s">
        <v>21</v>
      </c>
      <c r="F34" s="34">
        <f>ROUND((SUM(BF120:BF130)),  2)</f>
        <v>0</v>
      </c>
      <c r="I34" s="35">
        <v>0.12</v>
      </c>
      <c r="J34" s="34">
        <f>ROUND(((SUM(BF120:BF130))*I34),  2)</f>
        <v>0</v>
      </c>
      <c r="L34" s="9"/>
    </row>
    <row r="35" spans="2:12" s="10" customFormat="1" ht="14.45" hidden="1" customHeight="1" x14ac:dyDescent="0.25">
      <c r="B35" s="9"/>
      <c r="E35" s="7" t="s">
        <v>22</v>
      </c>
      <c r="F35" s="34">
        <f>ROUND((SUM(BG120:BG130)),  2)</f>
        <v>0</v>
      </c>
      <c r="I35" s="35">
        <v>0.21</v>
      </c>
      <c r="J35" s="34">
        <f>0</f>
        <v>0</v>
      </c>
      <c r="L35" s="9"/>
    </row>
    <row r="36" spans="2:12" s="10" customFormat="1" ht="14.45" hidden="1" customHeight="1" x14ac:dyDescent="0.25">
      <c r="B36" s="9"/>
      <c r="E36" s="7" t="s">
        <v>23</v>
      </c>
      <c r="F36" s="34">
        <f>ROUND((SUM(BH120:BH130)),  2)</f>
        <v>0</v>
      </c>
      <c r="I36" s="35">
        <v>0.12</v>
      </c>
      <c r="J36" s="34">
        <f>0</f>
        <v>0</v>
      </c>
      <c r="L36" s="9"/>
    </row>
    <row r="37" spans="2:12" s="10" customFormat="1" ht="14.45" hidden="1" customHeight="1" x14ac:dyDescent="0.25">
      <c r="B37" s="9"/>
      <c r="E37" s="7" t="s">
        <v>24</v>
      </c>
      <c r="F37" s="34">
        <f>ROUND((SUM(BI120:BI130)),  2)</f>
        <v>0</v>
      </c>
      <c r="I37" s="35">
        <v>0</v>
      </c>
      <c r="J37" s="34">
        <f>0</f>
        <v>0</v>
      </c>
      <c r="L37" s="9"/>
    </row>
    <row r="38" spans="2:12" s="10" customFormat="1" ht="6.95" customHeight="1" x14ac:dyDescent="0.25">
      <c r="B38" s="9"/>
      <c r="L38" s="9"/>
    </row>
    <row r="39" spans="2:12" s="10" customFormat="1" ht="25.35" customHeight="1" x14ac:dyDescent="0.25">
      <c r="B39" s="9"/>
      <c r="C39" s="36"/>
      <c r="D39" s="37" t="s">
        <v>25</v>
      </c>
      <c r="E39" s="20"/>
      <c r="F39" s="20"/>
      <c r="G39" s="38" t="s">
        <v>26</v>
      </c>
      <c r="H39" s="39" t="s">
        <v>27</v>
      </c>
      <c r="I39" s="20"/>
      <c r="J39" s="40">
        <f>SUM(J30:J37)</f>
        <v>0</v>
      </c>
      <c r="K39" s="41"/>
      <c r="L39" s="9"/>
    </row>
    <row r="40" spans="2:12" s="10" customFormat="1" ht="14.45" customHeight="1" x14ac:dyDescent="0.25">
      <c r="B40" s="9"/>
      <c r="L40" s="9"/>
    </row>
    <row r="41" spans="2:12" ht="14.45" customHeight="1" x14ac:dyDescent="0.25">
      <c r="B41" s="4"/>
      <c r="L41" s="4"/>
    </row>
    <row r="42" spans="2:12" ht="14.45" customHeight="1" x14ac:dyDescent="0.25">
      <c r="B42" s="4"/>
      <c r="L42" s="4"/>
    </row>
    <row r="43" spans="2:12" ht="14.45" customHeight="1" x14ac:dyDescent="0.25">
      <c r="B43" s="4"/>
      <c r="L43" s="4"/>
    </row>
    <row r="44" spans="2:12" ht="14.45" customHeight="1" x14ac:dyDescent="0.25">
      <c r="B44" s="4"/>
      <c r="L44" s="4"/>
    </row>
    <row r="45" spans="2:12" ht="14.45" customHeight="1" x14ac:dyDescent="0.25">
      <c r="B45" s="4"/>
      <c r="L45" s="4"/>
    </row>
    <row r="46" spans="2:12" ht="14.45" customHeight="1" x14ac:dyDescent="0.25">
      <c r="B46" s="4"/>
      <c r="L46" s="4"/>
    </row>
    <row r="47" spans="2:12" ht="14.45" customHeight="1" x14ac:dyDescent="0.25">
      <c r="B47" s="4"/>
      <c r="L47" s="4"/>
    </row>
    <row r="48" spans="2:12" ht="14.45" customHeight="1" x14ac:dyDescent="0.25">
      <c r="B48" s="4"/>
      <c r="L48" s="4"/>
    </row>
    <row r="49" spans="2:12" ht="14.45" customHeight="1" x14ac:dyDescent="0.25">
      <c r="B49" s="4"/>
      <c r="L49" s="4"/>
    </row>
    <row r="50" spans="2:12" s="10" customFormat="1" ht="14.45" customHeight="1" x14ac:dyDescent="0.25">
      <c r="B50" s="9"/>
      <c r="D50" s="12" t="s">
        <v>28</v>
      </c>
      <c r="E50" s="13"/>
      <c r="F50" s="13"/>
      <c r="G50" s="12" t="s">
        <v>29</v>
      </c>
      <c r="H50" s="13"/>
      <c r="I50" s="13"/>
      <c r="J50" s="13"/>
      <c r="K50" s="13"/>
      <c r="L50" s="9"/>
    </row>
    <row r="51" spans="2:12" x14ac:dyDescent="0.25">
      <c r="B51" s="4"/>
      <c r="L51" s="4"/>
    </row>
    <row r="52" spans="2:12" x14ac:dyDescent="0.25">
      <c r="B52" s="4"/>
      <c r="L52" s="4"/>
    </row>
    <row r="53" spans="2:12" x14ac:dyDescent="0.25">
      <c r="B53" s="4"/>
      <c r="L53" s="4"/>
    </row>
    <row r="54" spans="2:12" x14ac:dyDescent="0.25">
      <c r="B54" s="4"/>
      <c r="L54" s="4"/>
    </row>
    <row r="55" spans="2:12" x14ac:dyDescent="0.25">
      <c r="B55" s="4"/>
      <c r="L55" s="4"/>
    </row>
    <row r="56" spans="2:12" x14ac:dyDescent="0.25">
      <c r="B56" s="4"/>
      <c r="L56" s="4"/>
    </row>
    <row r="57" spans="2:12" x14ac:dyDescent="0.25">
      <c r="B57" s="4"/>
      <c r="L57" s="4"/>
    </row>
    <row r="58" spans="2:12" x14ac:dyDescent="0.25">
      <c r="B58" s="4"/>
      <c r="L58" s="4"/>
    </row>
    <row r="59" spans="2:12" x14ac:dyDescent="0.25">
      <c r="B59" s="4"/>
      <c r="L59" s="4"/>
    </row>
    <row r="60" spans="2:12" x14ac:dyDescent="0.25">
      <c r="B60" s="4"/>
      <c r="L60" s="4"/>
    </row>
    <row r="61" spans="2:12" s="10" customFormat="1" x14ac:dyDescent="0.25">
      <c r="B61" s="9"/>
      <c r="D61" s="14" t="s">
        <v>30</v>
      </c>
      <c r="E61" s="11"/>
      <c r="F61" s="42" t="s">
        <v>31</v>
      </c>
      <c r="G61" s="14" t="s">
        <v>30</v>
      </c>
      <c r="H61" s="11"/>
      <c r="I61" s="11"/>
      <c r="J61" s="43" t="s">
        <v>31</v>
      </c>
      <c r="K61" s="11"/>
      <c r="L61" s="9"/>
    </row>
    <row r="62" spans="2:12" x14ac:dyDescent="0.25">
      <c r="B62" s="4"/>
      <c r="L62" s="4"/>
    </row>
    <row r="63" spans="2:12" x14ac:dyDescent="0.25">
      <c r="B63" s="4"/>
      <c r="L63" s="4"/>
    </row>
    <row r="64" spans="2:12" x14ac:dyDescent="0.25">
      <c r="B64" s="4"/>
      <c r="L64" s="4"/>
    </row>
    <row r="65" spans="2:12" s="10" customFormat="1" x14ac:dyDescent="0.25">
      <c r="B65" s="9"/>
      <c r="D65" s="12" t="s">
        <v>32</v>
      </c>
      <c r="E65" s="13"/>
      <c r="F65" s="13"/>
      <c r="G65" s="12" t="s">
        <v>33</v>
      </c>
      <c r="H65" s="13"/>
      <c r="I65" s="13"/>
      <c r="J65" s="13"/>
      <c r="K65" s="13"/>
      <c r="L65" s="9"/>
    </row>
    <row r="66" spans="2:12" x14ac:dyDescent="0.25">
      <c r="B66" s="4"/>
      <c r="L66" s="4"/>
    </row>
    <row r="67" spans="2:12" x14ac:dyDescent="0.25">
      <c r="B67" s="4"/>
      <c r="L67" s="4"/>
    </row>
    <row r="68" spans="2:12" x14ac:dyDescent="0.25">
      <c r="B68" s="4"/>
      <c r="L68" s="4"/>
    </row>
    <row r="69" spans="2:12" x14ac:dyDescent="0.25">
      <c r="B69" s="4"/>
      <c r="L69" s="4"/>
    </row>
    <row r="70" spans="2:12" x14ac:dyDescent="0.25">
      <c r="B70" s="4"/>
      <c r="L70" s="4"/>
    </row>
    <row r="71" spans="2:12" x14ac:dyDescent="0.25">
      <c r="B71" s="4"/>
      <c r="L71" s="4"/>
    </row>
    <row r="72" spans="2:12" x14ac:dyDescent="0.25">
      <c r="B72" s="4"/>
      <c r="L72" s="4"/>
    </row>
    <row r="73" spans="2:12" x14ac:dyDescent="0.25">
      <c r="B73" s="4"/>
      <c r="L73" s="4"/>
    </row>
    <row r="74" spans="2:12" x14ac:dyDescent="0.25">
      <c r="B74" s="4"/>
      <c r="L74" s="4"/>
    </row>
    <row r="75" spans="2:12" x14ac:dyDescent="0.25">
      <c r="B75" s="4"/>
      <c r="L75" s="4"/>
    </row>
    <row r="76" spans="2:12" s="10" customFormat="1" x14ac:dyDescent="0.25">
      <c r="B76" s="9"/>
      <c r="D76" s="14" t="s">
        <v>30</v>
      </c>
      <c r="E76" s="11"/>
      <c r="F76" s="42" t="s">
        <v>31</v>
      </c>
      <c r="G76" s="14" t="s">
        <v>30</v>
      </c>
      <c r="H76" s="11"/>
      <c r="I76" s="11"/>
      <c r="J76" s="43" t="s">
        <v>31</v>
      </c>
      <c r="K76" s="11"/>
      <c r="L76" s="9"/>
    </row>
    <row r="77" spans="2:12" s="10" customFormat="1" ht="14.45" customHeight="1" x14ac:dyDescent="0.25">
      <c r="B77" s="15"/>
      <c r="C77" s="16"/>
      <c r="D77" s="16"/>
      <c r="E77" s="16"/>
      <c r="F77" s="16"/>
      <c r="G77" s="16"/>
      <c r="H77" s="16"/>
      <c r="I77" s="16"/>
      <c r="J77" s="16"/>
      <c r="K77" s="16"/>
      <c r="L77" s="9"/>
    </row>
    <row r="81" spans="2:47" s="10" customFormat="1" ht="6.95" customHeight="1" x14ac:dyDescent="0.25">
      <c r="B81" s="17"/>
      <c r="C81" s="18"/>
      <c r="D81" s="18"/>
      <c r="E81" s="18"/>
      <c r="F81" s="18"/>
      <c r="G81" s="18"/>
      <c r="H81" s="18"/>
      <c r="I81" s="18"/>
      <c r="J81" s="18"/>
      <c r="K81" s="18"/>
      <c r="L81" s="9"/>
    </row>
    <row r="82" spans="2:47" s="10" customFormat="1" ht="24.95" customHeight="1" x14ac:dyDescent="0.25">
      <c r="B82" s="9"/>
      <c r="C82" s="5" t="s">
        <v>42</v>
      </c>
      <c r="L82" s="9"/>
    </row>
    <row r="83" spans="2:47" s="10" customFormat="1" ht="6.95" customHeight="1" x14ac:dyDescent="0.25">
      <c r="B83" s="9"/>
      <c r="L83" s="9"/>
    </row>
    <row r="84" spans="2:47" s="10" customFormat="1" ht="12" customHeight="1" x14ac:dyDescent="0.25">
      <c r="B84" s="9"/>
      <c r="C84" s="7" t="s">
        <v>2</v>
      </c>
      <c r="L84" s="9"/>
    </row>
    <row r="85" spans="2:47" s="10" customFormat="1" ht="16.5" customHeight="1" x14ac:dyDescent="0.25">
      <c r="B85" s="9"/>
      <c r="E85" s="98" t="str">
        <f>E7</f>
        <v>Oprava cyklostezky Skrýšov</v>
      </c>
      <c r="F85" s="99"/>
      <c r="G85" s="99"/>
      <c r="H85" s="99"/>
      <c r="L85" s="9"/>
    </row>
    <row r="86" spans="2:47" s="10" customFormat="1" ht="12" customHeight="1" x14ac:dyDescent="0.25">
      <c r="B86" s="9"/>
      <c r="C86" s="7" t="s">
        <v>41</v>
      </c>
      <c r="L86" s="9"/>
    </row>
    <row r="87" spans="2:47" s="10" customFormat="1" ht="16.5" customHeight="1" x14ac:dyDescent="0.25">
      <c r="B87" s="9"/>
      <c r="E87" s="96" t="str">
        <f>E9</f>
        <v>02 - Spodní část od lávky směrem ke Skrýšovu</v>
      </c>
      <c r="F87" s="97"/>
      <c r="G87" s="97"/>
      <c r="H87" s="97"/>
      <c r="L87" s="9"/>
    </row>
    <row r="88" spans="2:47" s="10" customFormat="1" ht="6.95" customHeight="1" x14ac:dyDescent="0.25">
      <c r="B88" s="9"/>
      <c r="L88" s="9"/>
    </row>
    <row r="89" spans="2:47" s="10" customFormat="1" ht="12" customHeight="1" x14ac:dyDescent="0.25">
      <c r="B89" s="9"/>
      <c r="C89" s="7" t="s">
        <v>5</v>
      </c>
      <c r="F89" s="6" t="str">
        <f>F12</f>
        <v>Skrýšov</v>
      </c>
      <c r="I89" s="7" t="s">
        <v>7</v>
      </c>
      <c r="J89" s="27" t="str">
        <f>IF(J12="","",J12)</f>
        <v/>
      </c>
      <c r="L89" s="9"/>
    </row>
    <row r="90" spans="2:47" s="10" customFormat="1" ht="6.95" customHeight="1" x14ac:dyDescent="0.25">
      <c r="B90" s="9"/>
      <c r="L90" s="9"/>
    </row>
    <row r="91" spans="2:47" s="10" customFormat="1" ht="15.2" customHeight="1" x14ac:dyDescent="0.25">
      <c r="B91" s="9"/>
      <c r="C91" s="7" t="s">
        <v>8</v>
      </c>
      <c r="F91" s="6">
        <f>E15</f>
        <v>0</v>
      </c>
      <c r="I91" s="7" t="s">
        <v>12</v>
      </c>
      <c r="J91" s="8" t="str">
        <f>E21</f>
        <v xml:space="preserve"> </v>
      </c>
      <c r="L91" s="9"/>
    </row>
    <row r="92" spans="2:47" s="10" customFormat="1" ht="25.7" customHeight="1" x14ac:dyDescent="0.25">
      <c r="B92" s="9"/>
      <c r="C92" s="7" t="s">
        <v>11</v>
      </c>
      <c r="F92" s="6" t="str">
        <f>IF(E18="","",E18)</f>
        <v xml:space="preserve"> </v>
      </c>
      <c r="I92" s="7" t="s">
        <v>13</v>
      </c>
      <c r="J92" s="8">
        <f>E24</f>
        <v>0</v>
      </c>
      <c r="L92" s="9"/>
    </row>
    <row r="93" spans="2:47" s="10" customFormat="1" ht="10.35" customHeight="1" x14ac:dyDescent="0.25">
      <c r="B93" s="9"/>
      <c r="L93" s="9"/>
    </row>
    <row r="94" spans="2:47" s="10" customFormat="1" ht="29.25" customHeight="1" x14ac:dyDescent="0.25">
      <c r="B94" s="9"/>
      <c r="C94" s="44" t="s">
        <v>43</v>
      </c>
      <c r="D94" s="36"/>
      <c r="E94" s="36"/>
      <c r="F94" s="36"/>
      <c r="G94" s="36"/>
      <c r="H94" s="36"/>
      <c r="I94" s="36"/>
      <c r="J94" s="45" t="s">
        <v>44</v>
      </c>
      <c r="K94" s="36"/>
      <c r="L94" s="9"/>
    </row>
    <row r="95" spans="2:47" s="10" customFormat="1" ht="10.35" customHeight="1" x14ac:dyDescent="0.25">
      <c r="B95" s="9"/>
      <c r="L95" s="9"/>
    </row>
    <row r="96" spans="2:47" s="10" customFormat="1" ht="22.9" customHeight="1" x14ac:dyDescent="0.25">
      <c r="B96" s="9"/>
      <c r="C96" s="46" t="s">
        <v>45</v>
      </c>
      <c r="J96" s="31">
        <f>J120</f>
        <v>0</v>
      </c>
      <c r="L96" s="9"/>
      <c r="AU96" s="1" t="s">
        <v>46</v>
      </c>
    </row>
    <row r="97" spans="2:12" s="48" customFormat="1" ht="24.95" customHeight="1" x14ac:dyDescent="0.25">
      <c r="B97" s="47"/>
      <c r="D97" s="49" t="s">
        <v>47</v>
      </c>
      <c r="E97" s="50"/>
      <c r="F97" s="50"/>
      <c r="G97" s="50"/>
      <c r="H97" s="50"/>
      <c r="I97" s="50"/>
      <c r="J97" s="51">
        <f>J121</f>
        <v>0</v>
      </c>
      <c r="L97" s="47"/>
    </row>
    <row r="98" spans="2:12" s="53" customFormat="1" ht="19.899999999999999" customHeight="1" x14ac:dyDescent="0.25">
      <c r="B98" s="52"/>
      <c r="D98" s="54" t="s">
        <v>48</v>
      </c>
      <c r="E98" s="55"/>
      <c r="F98" s="55"/>
      <c r="G98" s="55"/>
      <c r="H98" s="55"/>
      <c r="I98" s="55"/>
      <c r="J98" s="56">
        <f>J122</f>
        <v>0</v>
      </c>
      <c r="L98" s="52"/>
    </row>
    <row r="99" spans="2:12" s="53" customFormat="1" ht="19.899999999999999" customHeight="1" x14ac:dyDescent="0.25">
      <c r="B99" s="52"/>
      <c r="D99" s="54" t="s">
        <v>49</v>
      </c>
      <c r="E99" s="55"/>
      <c r="F99" s="55"/>
      <c r="G99" s="55"/>
      <c r="H99" s="55"/>
      <c r="I99" s="55"/>
      <c r="J99" s="56">
        <f>J126</f>
        <v>0</v>
      </c>
      <c r="L99" s="52"/>
    </row>
    <row r="100" spans="2:12" s="53" customFormat="1" ht="19.899999999999999" customHeight="1" x14ac:dyDescent="0.25">
      <c r="B100" s="52"/>
      <c r="D100" s="54" t="s">
        <v>50</v>
      </c>
      <c r="E100" s="55"/>
      <c r="F100" s="55"/>
      <c r="G100" s="55"/>
      <c r="H100" s="55"/>
      <c r="I100" s="55"/>
      <c r="J100" s="56">
        <f>J128</f>
        <v>0</v>
      </c>
      <c r="L100" s="52"/>
    </row>
    <row r="101" spans="2:12" s="10" customFormat="1" ht="21.75" customHeight="1" x14ac:dyDescent="0.25">
      <c r="B101" s="9"/>
      <c r="L101" s="9"/>
    </row>
    <row r="102" spans="2:12" s="10" customFormat="1" ht="6.95" customHeight="1" x14ac:dyDescent="0.25">
      <c r="B102" s="15"/>
      <c r="C102" s="16"/>
      <c r="D102" s="16"/>
      <c r="E102" s="16"/>
      <c r="F102" s="16"/>
      <c r="G102" s="16"/>
      <c r="H102" s="16"/>
      <c r="I102" s="16"/>
      <c r="J102" s="16"/>
      <c r="K102" s="16"/>
      <c r="L102" s="9"/>
    </row>
    <row r="106" spans="2:12" s="10" customFormat="1" ht="6.95" customHeight="1" x14ac:dyDescent="0.25"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9"/>
    </row>
    <row r="107" spans="2:12" s="10" customFormat="1" ht="24.95" customHeight="1" x14ac:dyDescent="0.25">
      <c r="B107" s="9"/>
      <c r="C107" s="5" t="s">
        <v>51</v>
      </c>
      <c r="L107" s="9"/>
    </row>
    <row r="108" spans="2:12" s="10" customFormat="1" ht="6.95" customHeight="1" x14ac:dyDescent="0.25">
      <c r="B108" s="9"/>
      <c r="L108" s="9"/>
    </row>
    <row r="109" spans="2:12" s="10" customFormat="1" ht="12" customHeight="1" x14ac:dyDescent="0.25">
      <c r="B109" s="9"/>
      <c r="C109" s="7" t="s">
        <v>2</v>
      </c>
      <c r="L109" s="9"/>
    </row>
    <row r="110" spans="2:12" s="10" customFormat="1" ht="16.5" customHeight="1" x14ac:dyDescent="0.25">
      <c r="B110" s="9"/>
      <c r="E110" s="98" t="str">
        <f>E7</f>
        <v>Oprava cyklostezky Skrýšov</v>
      </c>
      <c r="F110" s="99"/>
      <c r="G110" s="99"/>
      <c r="H110" s="99"/>
      <c r="L110" s="9"/>
    </row>
    <row r="111" spans="2:12" s="10" customFormat="1" ht="12" customHeight="1" x14ac:dyDescent="0.25">
      <c r="B111" s="9"/>
      <c r="C111" s="7" t="s">
        <v>41</v>
      </c>
      <c r="L111" s="9"/>
    </row>
    <row r="112" spans="2:12" s="10" customFormat="1" ht="16.5" customHeight="1" x14ac:dyDescent="0.25">
      <c r="B112" s="9"/>
      <c r="E112" s="96" t="str">
        <f>E9</f>
        <v>02 - Spodní část od lávky směrem ke Skrýšovu</v>
      </c>
      <c r="F112" s="97"/>
      <c r="G112" s="97"/>
      <c r="H112" s="97"/>
      <c r="L112" s="9"/>
    </row>
    <row r="113" spans="2:65" s="10" customFormat="1" ht="6.95" customHeight="1" x14ac:dyDescent="0.25">
      <c r="B113" s="9"/>
      <c r="L113" s="9"/>
    </row>
    <row r="114" spans="2:65" s="10" customFormat="1" ht="12" customHeight="1" x14ac:dyDescent="0.25">
      <c r="B114" s="9"/>
      <c r="C114" s="7" t="s">
        <v>5</v>
      </c>
      <c r="F114" s="6" t="str">
        <f>F12</f>
        <v>Skrýšov</v>
      </c>
      <c r="I114" s="7" t="s">
        <v>7</v>
      </c>
      <c r="J114" s="27" t="str">
        <f>IF(J12="","",J12)</f>
        <v/>
      </c>
      <c r="L114" s="9"/>
    </row>
    <row r="115" spans="2:65" s="10" customFormat="1" ht="6.95" customHeight="1" x14ac:dyDescent="0.25">
      <c r="B115" s="9"/>
      <c r="L115" s="9"/>
    </row>
    <row r="116" spans="2:65" s="10" customFormat="1" ht="15.2" customHeight="1" x14ac:dyDescent="0.25">
      <c r="B116" s="9"/>
      <c r="C116" s="7" t="s">
        <v>8</v>
      </c>
      <c r="F116" s="6">
        <f>E15</f>
        <v>0</v>
      </c>
      <c r="I116" s="7" t="s">
        <v>12</v>
      </c>
      <c r="J116" s="8" t="str">
        <f>E21</f>
        <v xml:space="preserve"> </v>
      </c>
      <c r="L116" s="9"/>
    </row>
    <row r="117" spans="2:65" s="10" customFormat="1" ht="25.7" customHeight="1" x14ac:dyDescent="0.25">
      <c r="B117" s="9"/>
      <c r="C117" s="7" t="s">
        <v>11</v>
      </c>
      <c r="F117" s="6" t="str">
        <f>IF(E18="","",E18)</f>
        <v xml:space="preserve"> </v>
      </c>
      <c r="I117" s="7" t="s">
        <v>13</v>
      </c>
      <c r="J117" s="8">
        <f>E24</f>
        <v>0</v>
      </c>
      <c r="L117" s="9"/>
    </row>
    <row r="118" spans="2:65" s="10" customFormat="1" ht="10.35" customHeight="1" x14ac:dyDescent="0.25">
      <c r="B118" s="9"/>
      <c r="L118" s="9"/>
    </row>
    <row r="119" spans="2:65" s="62" customFormat="1" ht="29.25" customHeight="1" x14ac:dyDescent="0.25">
      <c r="B119" s="57"/>
      <c r="C119" s="58" t="s">
        <v>52</v>
      </c>
      <c r="D119" s="59" t="s">
        <v>36</v>
      </c>
      <c r="E119" s="59" t="s">
        <v>34</v>
      </c>
      <c r="F119" s="59" t="s">
        <v>35</v>
      </c>
      <c r="G119" s="59" t="s">
        <v>53</v>
      </c>
      <c r="H119" s="59" t="s">
        <v>54</v>
      </c>
      <c r="I119" s="59" t="s">
        <v>55</v>
      </c>
      <c r="J119" s="60" t="s">
        <v>44</v>
      </c>
      <c r="K119" s="61" t="s">
        <v>56</v>
      </c>
      <c r="L119" s="57"/>
      <c r="M119" s="21" t="s">
        <v>0</v>
      </c>
      <c r="N119" s="22"/>
      <c r="O119" s="22" t="s">
        <v>57</v>
      </c>
      <c r="P119" s="22" t="s">
        <v>58</v>
      </c>
      <c r="Q119" s="22" t="s">
        <v>59</v>
      </c>
      <c r="R119" s="22" t="s">
        <v>60</v>
      </c>
      <c r="S119" s="22" t="s">
        <v>61</v>
      </c>
      <c r="T119" s="23" t="s">
        <v>62</v>
      </c>
    </row>
    <row r="120" spans="2:65" s="10" customFormat="1" ht="22.9" customHeight="1" x14ac:dyDescent="0.25">
      <c r="B120" s="9"/>
      <c r="C120" s="25" t="s">
        <v>63</v>
      </c>
      <c r="J120" s="63">
        <f>BK120</f>
        <v>0</v>
      </c>
      <c r="L120" s="9"/>
      <c r="M120" s="24"/>
      <c r="N120" s="19"/>
      <c r="O120" s="19"/>
      <c r="P120" s="64">
        <f>P121</f>
        <v>41.69</v>
      </c>
      <c r="Q120" s="19"/>
      <c r="R120" s="64">
        <f>R121</f>
        <v>0</v>
      </c>
      <c r="S120" s="19"/>
      <c r="T120" s="65">
        <f>T121</f>
        <v>13.86</v>
      </c>
      <c r="AT120" s="1"/>
      <c r="AU120" s="1"/>
      <c r="BK120" s="66"/>
    </row>
    <row r="121" spans="2:65" s="68" customFormat="1" ht="25.9" customHeight="1" x14ac:dyDescent="0.2">
      <c r="B121" s="67"/>
      <c r="D121" s="69" t="s">
        <v>37</v>
      </c>
      <c r="E121" s="70" t="s">
        <v>64</v>
      </c>
      <c r="F121" s="70" t="s">
        <v>65</v>
      </c>
      <c r="J121" s="71">
        <f>BK121</f>
        <v>0</v>
      </c>
      <c r="L121" s="67"/>
      <c r="M121" s="72"/>
      <c r="P121" s="73">
        <f>P122+P126+P128</f>
        <v>41.69</v>
      </c>
      <c r="R121" s="73">
        <f>R122+R126+R128</f>
        <v>0</v>
      </c>
      <c r="T121" s="74">
        <f>T122+T126+T128</f>
        <v>13.86</v>
      </c>
      <c r="AR121" s="69"/>
      <c r="AT121" s="75"/>
      <c r="AU121" s="75"/>
      <c r="AY121" s="69"/>
      <c r="BK121" s="76"/>
    </row>
    <row r="122" spans="2:65" s="68" customFormat="1" ht="22.9" customHeight="1" x14ac:dyDescent="0.2">
      <c r="B122" s="67"/>
      <c r="D122" s="69" t="s">
        <v>37</v>
      </c>
      <c r="E122" s="77" t="s">
        <v>38</v>
      </c>
      <c r="F122" s="77" t="s">
        <v>66</v>
      </c>
      <c r="J122" s="78">
        <f>BK122</f>
        <v>0</v>
      </c>
      <c r="L122" s="67"/>
      <c r="M122" s="72"/>
      <c r="P122" s="73">
        <f>SUM(P123:P125)</f>
        <v>14.333</v>
      </c>
      <c r="R122" s="73">
        <f>SUM(R123:R125)</f>
        <v>0</v>
      </c>
      <c r="T122" s="74">
        <f>SUM(T123:T125)</f>
        <v>13.86</v>
      </c>
      <c r="AR122" s="69"/>
      <c r="AT122" s="75"/>
      <c r="AU122" s="75"/>
      <c r="AY122" s="69"/>
      <c r="BK122" s="76"/>
    </row>
    <row r="123" spans="2:65" s="10" customFormat="1" ht="16.5" customHeight="1" x14ac:dyDescent="0.25">
      <c r="B123" s="9"/>
      <c r="C123" s="79" t="s">
        <v>38</v>
      </c>
      <c r="D123" s="79" t="s">
        <v>67</v>
      </c>
      <c r="E123" s="80" t="s">
        <v>68</v>
      </c>
      <c r="F123" s="81" t="s">
        <v>69</v>
      </c>
      <c r="G123" s="82" t="s">
        <v>70</v>
      </c>
      <c r="H123" s="83">
        <v>110</v>
      </c>
      <c r="I123" s="84"/>
      <c r="J123" s="84">
        <f>ROUND(I123*H123,2)</f>
        <v>0</v>
      </c>
      <c r="K123" s="85"/>
      <c r="L123" s="9"/>
      <c r="M123" s="86" t="s">
        <v>0</v>
      </c>
      <c r="N123" s="87"/>
      <c r="O123" s="88">
        <v>3.4000000000000002E-2</v>
      </c>
      <c r="P123" s="88">
        <f>O123*H123</f>
        <v>3.74</v>
      </c>
      <c r="Q123" s="88">
        <v>0</v>
      </c>
      <c r="R123" s="88">
        <f>Q123*H123</f>
        <v>0</v>
      </c>
      <c r="S123" s="88">
        <v>0.126</v>
      </c>
      <c r="T123" s="89">
        <f>S123*H123</f>
        <v>13.86</v>
      </c>
      <c r="AR123" s="90"/>
      <c r="AT123" s="90"/>
      <c r="AU123" s="90"/>
      <c r="AY123" s="1"/>
      <c r="BE123" s="91"/>
      <c r="BF123" s="91"/>
      <c r="BG123" s="91"/>
      <c r="BH123" s="91"/>
      <c r="BI123" s="91"/>
      <c r="BJ123" s="1"/>
      <c r="BK123" s="91"/>
      <c r="BL123" s="1"/>
      <c r="BM123" s="90"/>
    </row>
    <row r="124" spans="2:65" s="10" customFormat="1" ht="21.75" customHeight="1" x14ac:dyDescent="0.25">
      <c r="B124" s="9"/>
      <c r="C124" s="79" t="s">
        <v>39</v>
      </c>
      <c r="D124" s="79" t="s">
        <v>67</v>
      </c>
      <c r="E124" s="80" t="s">
        <v>72</v>
      </c>
      <c r="F124" s="81" t="s">
        <v>73</v>
      </c>
      <c r="G124" s="82" t="s">
        <v>74</v>
      </c>
      <c r="H124" s="83">
        <v>11</v>
      </c>
      <c r="I124" s="84"/>
      <c r="J124" s="84">
        <f>ROUND(I124*H124,2)</f>
        <v>0</v>
      </c>
      <c r="K124" s="85"/>
      <c r="L124" s="9"/>
      <c r="M124" s="86" t="s">
        <v>0</v>
      </c>
      <c r="N124" s="87"/>
      <c r="O124" s="88">
        <v>6.3E-2</v>
      </c>
      <c r="P124" s="88">
        <f>O124*H124</f>
        <v>0.69300000000000006</v>
      </c>
      <c r="Q124" s="88">
        <v>0</v>
      </c>
      <c r="R124" s="88">
        <f>Q124*H124</f>
        <v>0</v>
      </c>
      <c r="S124" s="88">
        <v>0</v>
      </c>
      <c r="T124" s="89">
        <f>S124*H124</f>
        <v>0</v>
      </c>
      <c r="AR124" s="90"/>
      <c r="AT124" s="90"/>
      <c r="AU124" s="90"/>
      <c r="AY124" s="1"/>
      <c r="BE124" s="91"/>
      <c r="BF124" s="91"/>
      <c r="BG124" s="91"/>
      <c r="BH124" s="91"/>
      <c r="BI124" s="91"/>
      <c r="BJ124" s="1"/>
      <c r="BK124" s="91"/>
      <c r="BL124" s="1"/>
      <c r="BM124" s="90"/>
    </row>
    <row r="125" spans="2:65" s="10" customFormat="1" ht="16.5" customHeight="1" x14ac:dyDescent="0.25">
      <c r="B125" s="9"/>
      <c r="C125" s="79" t="s">
        <v>75</v>
      </c>
      <c r="D125" s="79" t="s">
        <v>67</v>
      </c>
      <c r="E125" s="80" t="s">
        <v>76</v>
      </c>
      <c r="F125" s="81" t="s">
        <v>77</v>
      </c>
      <c r="G125" s="82" t="s">
        <v>70</v>
      </c>
      <c r="H125" s="83">
        <v>330</v>
      </c>
      <c r="I125" s="84"/>
      <c r="J125" s="84">
        <f>ROUND(I125*H125,2)</f>
        <v>0</v>
      </c>
      <c r="K125" s="85"/>
      <c r="L125" s="9"/>
      <c r="M125" s="86" t="s">
        <v>0</v>
      </c>
      <c r="N125" s="87"/>
      <c r="O125" s="88">
        <v>0.03</v>
      </c>
      <c r="P125" s="88">
        <f>O125*H125</f>
        <v>9.9</v>
      </c>
      <c r="Q125" s="88">
        <v>0</v>
      </c>
      <c r="R125" s="88">
        <f>Q125*H125</f>
        <v>0</v>
      </c>
      <c r="S125" s="88">
        <v>0</v>
      </c>
      <c r="T125" s="89">
        <f>S125*H125</f>
        <v>0</v>
      </c>
      <c r="AR125" s="90"/>
      <c r="AT125" s="90"/>
      <c r="AU125" s="90"/>
      <c r="AY125" s="1"/>
      <c r="BE125" s="91"/>
      <c r="BF125" s="91"/>
      <c r="BG125" s="91"/>
      <c r="BH125" s="91"/>
      <c r="BI125" s="91"/>
      <c r="BJ125" s="1"/>
      <c r="BK125" s="91"/>
      <c r="BL125" s="1"/>
      <c r="BM125" s="90"/>
    </row>
    <row r="126" spans="2:65" s="68" customFormat="1" ht="22.9" customHeight="1" x14ac:dyDescent="0.2">
      <c r="B126" s="67"/>
      <c r="D126" s="69" t="s">
        <v>37</v>
      </c>
      <c r="E126" s="77" t="s">
        <v>78</v>
      </c>
      <c r="F126" s="77" t="s">
        <v>79</v>
      </c>
      <c r="J126" s="78">
        <f>BK126</f>
        <v>0</v>
      </c>
      <c r="L126" s="67"/>
      <c r="M126" s="72"/>
      <c r="P126" s="73">
        <f>P127</f>
        <v>14.19</v>
      </c>
      <c r="R126" s="73">
        <f>R127</f>
        <v>0</v>
      </c>
      <c r="T126" s="74">
        <f>T127</f>
        <v>0</v>
      </c>
      <c r="AR126" s="69"/>
      <c r="AT126" s="75"/>
      <c r="AU126" s="75"/>
      <c r="AY126" s="69"/>
      <c r="BK126" s="76"/>
    </row>
    <row r="127" spans="2:65" s="10" customFormat="1" ht="16.5" customHeight="1" x14ac:dyDescent="0.25">
      <c r="B127" s="9"/>
      <c r="C127" s="79" t="s">
        <v>71</v>
      </c>
      <c r="D127" s="79" t="s">
        <v>67</v>
      </c>
      <c r="E127" s="80" t="s">
        <v>91</v>
      </c>
      <c r="F127" s="81" t="s">
        <v>92</v>
      </c>
      <c r="G127" s="82" t="s">
        <v>70</v>
      </c>
      <c r="H127" s="83">
        <v>330</v>
      </c>
      <c r="I127" s="84"/>
      <c r="J127" s="84">
        <f>ROUND(I127*H127,2)</f>
        <v>0</v>
      </c>
      <c r="K127" s="85"/>
      <c r="L127" s="9"/>
      <c r="M127" s="86" t="s">
        <v>0</v>
      </c>
      <c r="N127" s="87"/>
      <c r="O127" s="88">
        <v>4.2999999999999997E-2</v>
      </c>
      <c r="P127" s="88">
        <f>O127*H127</f>
        <v>14.19</v>
      </c>
      <c r="Q127" s="88">
        <v>0</v>
      </c>
      <c r="R127" s="88">
        <f>Q127*H127</f>
        <v>0</v>
      </c>
      <c r="S127" s="88">
        <v>0</v>
      </c>
      <c r="T127" s="89">
        <f>S127*H127</f>
        <v>0</v>
      </c>
      <c r="AR127" s="90"/>
      <c r="AT127" s="90"/>
      <c r="AU127" s="90"/>
      <c r="AY127" s="1"/>
      <c r="BE127" s="91"/>
      <c r="BF127" s="91"/>
      <c r="BG127" s="91"/>
      <c r="BH127" s="91"/>
      <c r="BI127" s="91"/>
      <c r="BJ127" s="1"/>
      <c r="BK127" s="91"/>
      <c r="BL127" s="1"/>
      <c r="BM127" s="90"/>
    </row>
    <row r="128" spans="2:65" s="68" customFormat="1" ht="22.9" customHeight="1" x14ac:dyDescent="0.2">
      <c r="B128" s="67"/>
      <c r="D128" s="69" t="s">
        <v>37</v>
      </c>
      <c r="E128" s="77" t="s">
        <v>82</v>
      </c>
      <c r="F128" s="77" t="s">
        <v>83</v>
      </c>
      <c r="J128" s="78">
        <f>BK128</f>
        <v>0</v>
      </c>
      <c r="L128" s="67"/>
      <c r="M128" s="72"/>
      <c r="P128" s="73">
        <f>SUM(P129:P130)</f>
        <v>13.167000000000002</v>
      </c>
      <c r="R128" s="73">
        <f>SUM(R129:R130)</f>
        <v>0</v>
      </c>
      <c r="T128" s="74">
        <f>SUM(T129:T130)</f>
        <v>0</v>
      </c>
      <c r="AR128" s="69"/>
      <c r="AT128" s="75"/>
      <c r="AU128" s="75"/>
      <c r="AY128" s="69"/>
      <c r="BK128" s="76"/>
    </row>
    <row r="129" spans="2:65" s="10" customFormat="1" ht="21.75" customHeight="1" x14ac:dyDescent="0.25">
      <c r="B129" s="9"/>
      <c r="C129" s="79" t="s">
        <v>78</v>
      </c>
      <c r="D129" s="79" t="s">
        <v>67</v>
      </c>
      <c r="E129" s="80" t="s">
        <v>84</v>
      </c>
      <c r="F129" s="81" t="s">
        <v>85</v>
      </c>
      <c r="G129" s="82" t="s">
        <v>86</v>
      </c>
      <c r="H129" s="83">
        <v>156.75</v>
      </c>
      <c r="I129" s="84"/>
      <c r="J129" s="84">
        <f>ROUND(I129*H129,2)</f>
        <v>0</v>
      </c>
      <c r="K129" s="85"/>
      <c r="L129" s="9"/>
      <c r="M129" s="86" t="s">
        <v>0</v>
      </c>
      <c r="N129" s="87"/>
      <c r="O129" s="88">
        <v>6.6000000000000003E-2</v>
      </c>
      <c r="P129" s="88">
        <f>O129*H129</f>
        <v>10.345500000000001</v>
      </c>
      <c r="Q129" s="88">
        <v>0</v>
      </c>
      <c r="R129" s="88">
        <f>Q129*H129</f>
        <v>0</v>
      </c>
      <c r="S129" s="88">
        <v>0</v>
      </c>
      <c r="T129" s="89">
        <f>S129*H129</f>
        <v>0</v>
      </c>
      <c r="AR129" s="90"/>
      <c r="AT129" s="90"/>
      <c r="AU129" s="90"/>
      <c r="AY129" s="1"/>
      <c r="BE129" s="91"/>
      <c r="BF129" s="91"/>
      <c r="BG129" s="91"/>
      <c r="BH129" s="91"/>
      <c r="BI129" s="91"/>
      <c r="BJ129" s="1"/>
      <c r="BK129" s="91"/>
      <c r="BL129" s="1"/>
      <c r="BM129" s="90"/>
    </row>
    <row r="130" spans="2:65" s="10" customFormat="1" ht="21.75" customHeight="1" x14ac:dyDescent="0.25">
      <c r="B130" s="9"/>
      <c r="C130" s="79" t="s">
        <v>87</v>
      </c>
      <c r="D130" s="79" t="s">
        <v>67</v>
      </c>
      <c r="E130" s="80" t="s">
        <v>88</v>
      </c>
      <c r="F130" s="81" t="s">
        <v>89</v>
      </c>
      <c r="G130" s="82" t="s">
        <v>86</v>
      </c>
      <c r="H130" s="83">
        <v>156.75</v>
      </c>
      <c r="I130" s="84"/>
      <c r="J130" s="84">
        <f>ROUND(I130*H130,2)</f>
        <v>0</v>
      </c>
      <c r="K130" s="85"/>
      <c r="L130" s="9"/>
      <c r="M130" s="92" t="s">
        <v>0</v>
      </c>
      <c r="N130" s="93"/>
      <c r="O130" s="94">
        <v>1.7999999999999999E-2</v>
      </c>
      <c r="P130" s="94">
        <f>O130*H130</f>
        <v>2.8214999999999999</v>
      </c>
      <c r="Q130" s="94">
        <v>0</v>
      </c>
      <c r="R130" s="94">
        <f>Q130*H130</f>
        <v>0</v>
      </c>
      <c r="S130" s="94">
        <v>0</v>
      </c>
      <c r="T130" s="95">
        <f>S130*H130</f>
        <v>0</v>
      </c>
      <c r="AR130" s="90"/>
      <c r="AT130" s="90"/>
      <c r="AU130" s="90"/>
      <c r="AY130" s="1"/>
      <c r="BE130" s="91"/>
      <c r="BF130" s="91"/>
      <c r="BG130" s="91"/>
      <c r="BH130" s="91"/>
      <c r="BI130" s="91"/>
      <c r="BJ130" s="1"/>
      <c r="BK130" s="91"/>
      <c r="BL130" s="1"/>
      <c r="BM130" s="90"/>
    </row>
    <row r="131" spans="2:65" s="10" customFormat="1" ht="6.95" customHeight="1" x14ac:dyDescent="0.25">
      <c r="B131" s="15"/>
      <c r="C131" s="16"/>
      <c r="D131" s="16"/>
      <c r="E131" s="16"/>
      <c r="F131" s="16"/>
      <c r="G131" s="16"/>
      <c r="H131" s="16"/>
      <c r="I131" s="16"/>
      <c r="J131" s="16"/>
      <c r="K131" s="16"/>
      <c r="L131" s="9"/>
    </row>
  </sheetData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7" right="0.7" top="0.78740157499999996" bottom="0.78740157499999996" header="0.3" footer="0.3"/>
  <pageSetup paperSize="9" scale="2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949AD-BF5C-48D2-B7F6-4FB13C81E5A6}">
  <sheetPr>
    <pageSetUpPr fitToPage="1"/>
  </sheetPr>
  <dimension ref="B2:BM124"/>
  <sheetViews>
    <sheetView tabSelected="1" workbookViewId="0">
      <selection activeCell="X141" sqref="X141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86.42578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2" spans="2:46" ht="36.950000000000003" customHeight="1" x14ac:dyDescent="0.25"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AT2" s="1"/>
    </row>
    <row r="3" spans="2:46" ht="6.9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4"/>
      <c r="AT3" s="1"/>
    </row>
    <row r="4" spans="2:46" ht="24.95" customHeight="1" x14ac:dyDescent="0.25">
      <c r="B4" s="4"/>
      <c r="D4" s="5" t="s">
        <v>40</v>
      </c>
      <c r="L4" s="4"/>
      <c r="M4" s="26" t="s">
        <v>1</v>
      </c>
      <c r="AT4" s="1"/>
    </row>
    <row r="5" spans="2:46" ht="6.95" customHeight="1" x14ac:dyDescent="0.25">
      <c r="B5" s="4"/>
      <c r="L5" s="4"/>
    </row>
    <row r="6" spans="2:46" ht="12" customHeight="1" x14ac:dyDescent="0.25">
      <c r="B6" s="4"/>
      <c r="D6" s="7" t="s">
        <v>2</v>
      </c>
      <c r="L6" s="4"/>
    </row>
    <row r="7" spans="2:46" ht="16.5" customHeight="1" x14ac:dyDescent="0.25">
      <c r="B7" s="4"/>
      <c r="E7" s="98" t="str">
        <f>'[1]Rekapitulace stavby'!K6</f>
        <v>Oprava cyklostezky Skrýšov</v>
      </c>
      <c r="F7" s="99"/>
      <c r="G7" s="99"/>
      <c r="H7" s="99"/>
      <c r="L7" s="4"/>
    </row>
    <row r="8" spans="2:46" s="10" customFormat="1" ht="12" customHeight="1" x14ac:dyDescent="0.25">
      <c r="B8" s="9"/>
      <c r="D8" s="7" t="s">
        <v>41</v>
      </c>
      <c r="L8" s="9"/>
    </row>
    <row r="9" spans="2:46" s="10" customFormat="1" ht="16.5" customHeight="1" x14ac:dyDescent="0.25">
      <c r="B9" s="9"/>
      <c r="E9" s="96" t="s">
        <v>93</v>
      </c>
      <c r="F9" s="97"/>
      <c r="G9" s="97"/>
      <c r="H9" s="97"/>
      <c r="L9" s="9"/>
    </row>
    <row r="10" spans="2:46" s="10" customFormat="1" x14ac:dyDescent="0.25">
      <c r="B10" s="9"/>
      <c r="L10" s="9"/>
    </row>
    <row r="11" spans="2:46" s="10" customFormat="1" ht="12" customHeight="1" x14ac:dyDescent="0.25">
      <c r="B11" s="9"/>
      <c r="D11" s="7" t="s">
        <v>3</v>
      </c>
      <c r="F11" s="6" t="s">
        <v>0</v>
      </c>
      <c r="I11" s="7" t="s">
        <v>4</v>
      </c>
      <c r="J11" s="6"/>
      <c r="L11" s="9"/>
    </row>
    <row r="12" spans="2:46" s="10" customFormat="1" ht="12" customHeight="1" x14ac:dyDescent="0.25">
      <c r="B12" s="9"/>
      <c r="D12" s="7" t="s">
        <v>5</v>
      </c>
      <c r="F12" s="6" t="s">
        <v>6</v>
      </c>
      <c r="I12" s="7" t="s">
        <v>7</v>
      </c>
      <c r="J12" s="27"/>
      <c r="L12" s="9"/>
    </row>
    <row r="13" spans="2:46" s="10" customFormat="1" ht="10.9" customHeight="1" x14ac:dyDescent="0.25">
      <c r="B13" s="9"/>
      <c r="L13" s="9"/>
    </row>
    <row r="14" spans="2:46" s="10" customFormat="1" ht="12" customHeight="1" x14ac:dyDescent="0.25">
      <c r="B14" s="9"/>
      <c r="D14" s="7" t="s">
        <v>8</v>
      </c>
      <c r="I14" s="7" t="s">
        <v>9</v>
      </c>
      <c r="J14" s="6"/>
      <c r="L14" s="9"/>
    </row>
    <row r="15" spans="2:46" s="10" customFormat="1" ht="18" customHeight="1" x14ac:dyDescent="0.25">
      <c r="B15" s="9"/>
      <c r="E15" s="6"/>
      <c r="I15" s="7" t="s">
        <v>10</v>
      </c>
      <c r="J15" s="6"/>
      <c r="L15" s="9"/>
    </row>
    <row r="16" spans="2:46" s="10" customFormat="1" ht="6.95" customHeight="1" x14ac:dyDescent="0.25">
      <c r="B16" s="9"/>
      <c r="L16" s="9"/>
    </row>
    <row r="17" spans="2:12" s="10" customFormat="1" ht="12" customHeight="1" x14ac:dyDescent="0.25">
      <c r="B17" s="9"/>
      <c r="D17" s="7" t="s">
        <v>11</v>
      </c>
      <c r="I17" s="7" t="s">
        <v>9</v>
      </c>
      <c r="J17" s="6"/>
      <c r="L17" s="9"/>
    </row>
    <row r="18" spans="2:12" s="10" customFormat="1" ht="18" customHeight="1" x14ac:dyDescent="0.25">
      <c r="B18" s="9"/>
      <c r="E18" s="101" t="str">
        <f>'[1]Rekapitulace stavby'!E14</f>
        <v xml:space="preserve"> </v>
      </c>
      <c r="F18" s="101"/>
      <c r="G18" s="101"/>
      <c r="H18" s="101"/>
      <c r="I18" s="7" t="s">
        <v>10</v>
      </c>
      <c r="J18" s="6"/>
      <c r="L18" s="9"/>
    </row>
    <row r="19" spans="2:12" s="10" customFormat="1" ht="6.95" customHeight="1" x14ac:dyDescent="0.25">
      <c r="B19" s="9"/>
      <c r="L19" s="9"/>
    </row>
    <row r="20" spans="2:12" s="10" customFormat="1" ht="12" customHeight="1" x14ac:dyDescent="0.25">
      <c r="B20" s="9"/>
      <c r="D20" s="7" t="s">
        <v>12</v>
      </c>
      <c r="I20" s="7" t="s">
        <v>9</v>
      </c>
      <c r="J20" s="6"/>
      <c r="L20" s="9"/>
    </row>
    <row r="21" spans="2:12" s="10" customFormat="1" ht="18" customHeight="1" x14ac:dyDescent="0.25">
      <c r="B21" s="9"/>
      <c r="E21" s="6" t="str">
        <f>IF('[1]Rekapitulace stavby'!E17="","",'[1]Rekapitulace stavby'!E17)</f>
        <v xml:space="preserve"> </v>
      </c>
      <c r="I21" s="7" t="s">
        <v>10</v>
      </c>
      <c r="J21" s="6"/>
      <c r="L21" s="9"/>
    </row>
    <row r="22" spans="2:12" s="10" customFormat="1" ht="6.95" customHeight="1" x14ac:dyDescent="0.25">
      <c r="B22" s="9"/>
      <c r="L22" s="9"/>
    </row>
    <row r="23" spans="2:12" s="10" customFormat="1" ht="12" customHeight="1" x14ac:dyDescent="0.25">
      <c r="B23" s="9"/>
      <c r="D23" s="7" t="s">
        <v>13</v>
      </c>
      <c r="I23" s="7" t="s">
        <v>9</v>
      </c>
      <c r="J23" s="6"/>
      <c r="L23" s="9"/>
    </row>
    <row r="24" spans="2:12" s="10" customFormat="1" ht="18" customHeight="1" x14ac:dyDescent="0.25">
      <c r="B24" s="9"/>
      <c r="E24" s="6"/>
      <c r="I24" s="7" t="s">
        <v>10</v>
      </c>
      <c r="J24" s="6"/>
      <c r="L24" s="9"/>
    </row>
    <row r="25" spans="2:12" s="10" customFormat="1" ht="6.95" customHeight="1" x14ac:dyDescent="0.25">
      <c r="B25" s="9"/>
      <c r="L25" s="9"/>
    </row>
    <row r="26" spans="2:12" s="10" customFormat="1" ht="12" customHeight="1" x14ac:dyDescent="0.25">
      <c r="B26" s="9"/>
      <c r="D26" s="7" t="s">
        <v>14</v>
      </c>
      <c r="L26" s="9"/>
    </row>
    <row r="27" spans="2:12" s="29" customFormat="1" ht="16.5" customHeight="1" x14ac:dyDescent="0.25">
      <c r="B27" s="28"/>
      <c r="E27" s="102" t="s">
        <v>0</v>
      </c>
      <c r="F27" s="102"/>
      <c r="G27" s="102"/>
      <c r="H27" s="102"/>
      <c r="L27" s="28"/>
    </row>
    <row r="28" spans="2:12" s="10" customFormat="1" ht="6.95" customHeight="1" x14ac:dyDescent="0.25">
      <c r="B28" s="9"/>
      <c r="L28" s="9"/>
    </row>
    <row r="29" spans="2:12" s="10" customFormat="1" ht="6.95" customHeight="1" x14ac:dyDescent="0.25">
      <c r="B29" s="9"/>
      <c r="D29" s="19"/>
      <c r="E29" s="19"/>
      <c r="F29" s="19"/>
      <c r="G29" s="19"/>
      <c r="H29" s="19"/>
      <c r="I29" s="19"/>
      <c r="J29" s="19"/>
      <c r="K29" s="19"/>
      <c r="L29" s="9"/>
    </row>
    <row r="30" spans="2:12" s="10" customFormat="1" ht="25.35" customHeight="1" x14ac:dyDescent="0.25">
      <c r="B30" s="9"/>
      <c r="D30" s="30" t="s">
        <v>15</v>
      </c>
      <c r="J30" s="31">
        <f>ROUND(J118, 2)</f>
        <v>0</v>
      </c>
      <c r="L30" s="9"/>
    </row>
    <row r="31" spans="2:12" s="10" customFormat="1" ht="6.95" customHeight="1" x14ac:dyDescent="0.25">
      <c r="B31" s="9"/>
      <c r="D31" s="19"/>
      <c r="E31" s="19"/>
      <c r="F31" s="19"/>
      <c r="G31" s="19"/>
      <c r="H31" s="19"/>
      <c r="I31" s="19"/>
      <c r="J31" s="19"/>
      <c r="K31" s="19"/>
      <c r="L31" s="9"/>
    </row>
    <row r="32" spans="2:12" s="10" customFormat="1" ht="14.45" customHeight="1" x14ac:dyDescent="0.25">
      <c r="B32" s="9"/>
      <c r="F32" s="32" t="s">
        <v>17</v>
      </c>
      <c r="I32" s="32" t="s">
        <v>16</v>
      </c>
      <c r="J32" s="32" t="s">
        <v>18</v>
      </c>
      <c r="L32" s="9"/>
    </row>
    <row r="33" spans="2:12" s="10" customFormat="1" ht="14.45" customHeight="1" x14ac:dyDescent="0.25">
      <c r="B33" s="9"/>
      <c r="D33" s="33" t="s">
        <v>19</v>
      </c>
      <c r="E33" s="7" t="s">
        <v>20</v>
      </c>
      <c r="F33" s="34">
        <f>ROUND((SUM(BE118:BE123)),  2)</f>
        <v>0</v>
      </c>
      <c r="I33" s="35">
        <v>0.21</v>
      </c>
      <c r="J33" s="34">
        <f>ROUND(((SUM(BE118:BE123))*I33),  2)</f>
        <v>0</v>
      </c>
      <c r="L33" s="9"/>
    </row>
    <row r="34" spans="2:12" s="10" customFormat="1" ht="14.45" customHeight="1" x14ac:dyDescent="0.25">
      <c r="B34" s="9"/>
      <c r="E34" s="7" t="s">
        <v>21</v>
      </c>
      <c r="F34" s="34">
        <f>ROUND((SUM(BF118:BF123)),  2)</f>
        <v>0</v>
      </c>
      <c r="I34" s="35">
        <v>0.12</v>
      </c>
      <c r="J34" s="34">
        <f>ROUND(((SUM(BF118:BF123))*I34),  2)</f>
        <v>0</v>
      </c>
      <c r="L34" s="9"/>
    </row>
    <row r="35" spans="2:12" s="10" customFormat="1" ht="14.45" hidden="1" customHeight="1" x14ac:dyDescent="0.25">
      <c r="B35" s="9"/>
      <c r="E35" s="7" t="s">
        <v>22</v>
      </c>
      <c r="F35" s="34">
        <f>ROUND((SUM(BG118:BG123)),  2)</f>
        <v>0</v>
      </c>
      <c r="I35" s="35">
        <v>0.21</v>
      </c>
      <c r="J35" s="34">
        <f>0</f>
        <v>0</v>
      </c>
      <c r="L35" s="9"/>
    </row>
    <row r="36" spans="2:12" s="10" customFormat="1" ht="14.45" hidden="1" customHeight="1" x14ac:dyDescent="0.25">
      <c r="B36" s="9"/>
      <c r="E36" s="7" t="s">
        <v>23</v>
      </c>
      <c r="F36" s="34">
        <f>ROUND((SUM(BH118:BH123)),  2)</f>
        <v>0</v>
      </c>
      <c r="I36" s="35">
        <v>0.12</v>
      </c>
      <c r="J36" s="34">
        <f>0</f>
        <v>0</v>
      </c>
      <c r="L36" s="9"/>
    </row>
    <row r="37" spans="2:12" s="10" customFormat="1" ht="14.45" hidden="1" customHeight="1" x14ac:dyDescent="0.25">
      <c r="B37" s="9"/>
      <c r="E37" s="7" t="s">
        <v>24</v>
      </c>
      <c r="F37" s="34">
        <f>ROUND((SUM(BI118:BI123)),  2)</f>
        <v>0</v>
      </c>
      <c r="I37" s="35">
        <v>0</v>
      </c>
      <c r="J37" s="34">
        <f>0</f>
        <v>0</v>
      </c>
      <c r="L37" s="9"/>
    </row>
    <row r="38" spans="2:12" s="10" customFormat="1" ht="6.95" customHeight="1" x14ac:dyDescent="0.25">
      <c r="B38" s="9"/>
      <c r="L38" s="9"/>
    </row>
    <row r="39" spans="2:12" s="10" customFormat="1" ht="25.35" customHeight="1" x14ac:dyDescent="0.25">
      <c r="B39" s="9"/>
      <c r="C39" s="36"/>
      <c r="D39" s="37" t="s">
        <v>25</v>
      </c>
      <c r="E39" s="20"/>
      <c r="F39" s="20"/>
      <c r="G39" s="38" t="s">
        <v>26</v>
      </c>
      <c r="H39" s="39" t="s">
        <v>27</v>
      </c>
      <c r="I39" s="20"/>
      <c r="J39" s="40">
        <f>SUM(J30:J37)</f>
        <v>0</v>
      </c>
      <c r="K39" s="41"/>
      <c r="L39" s="9"/>
    </row>
    <row r="40" spans="2:12" s="10" customFormat="1" ht="14.45" customHeight="1" x14ac:dyDescent="0.25">
      <c r="B40" s="9"/>
      <c r="L40" s="9"/>
    </row>
    <row r="41" spans="2:12" ht="14.45" customHeight="1" x14ac:dyDescent="0.25">
      <c r="B41" s="4"/>
      <c r="L41" s="4"/>
    </row>
    <row r="42" spans="2:12" ht="14.45" customHeight="1" x14ac:dyDescent="0.25">
      <c r="B42" s="4"/>
      <c r="L42" s="4"/>
    </row>
    <row r="43" spans="2:12" ht="14.45" customHeight="1" x14ac:dyDescent="0.25">
      <c r="B43" s="4"/>
      <c r="L43" s="4"/>
    </row>
    <row r="44" spans="2:12" ht="14.45" customHeight="1" x14ac:dyDescent="0.25">
      <c r="B44" s="4"/>
      <c r="L44" s="4"/>
    </row>
    <row r="45" spans="2:12" ht="14.45" customHeight="1" x14ac:dyDescent="0.25">
      <c r="B45" s="4"/>
      <c r="L45" s="4"/>
    </row>
    <row r="46" spans="2:12" ht="14.45" customHeight="1" x14ac:dyDescent="0.25">
      <c r="B46" s="4"/>
      <c r="L46" s="4"/>
    </row>
    <row r="47" spans="2:12" ht="14.45" customHeight="1" x14ac:dyDescent="0.25">
      <c r="B47" s="4"/>
      <c r="L47" s="4"/>
    </row>
    <row r="48" spans="2:12" ht="14.45" customHeight="1" x14ac:dyDescent="0.25">
      <c r="B48" s="4"/>
      <c r="L48" s="4"/>
    </row>
    <row r="49" spans="2:12" ht="14.45" customHeight="1" x14ac:dyDescent="0.25">
      <c r="B49" s="4"/>
      <c r="L49" s="4"/>
    </row>
    <row r="50" spans="2:12" s="10" customFormat="1" ht="14.45" customHeight="1" x14ac:dyDescent="0.25">
      <c r="B50" s="9"/>
      <c r="D50" s="12" t="s">
        <v>28</v>
      </c>
      <c r="E50" s="13"/>
      <c r="F50" s="13"/>
      <c r="G50" s="12" t="s">
        <v>29</v>
      </c>
      <c r="H50" s="13"/>
      <c r="I50" s="13"/>
      <c r="J50" s="13"/>
      <c r="K50" s="13"/>
      <c r="L50" s="9"/>
    </row>
    <row r="51" spans="2:12" x14ac:dyDescent="0.25">
      <c r="B51" s="4"/>
      <c r="L51" s="4"/>
    </row>
    <row r="52" spans="2:12" x14ac:dyDescent="0.25">
      <c r="B52" s="4"/>
      <c r="L52" s="4"/>
    </row>
    <row r="53" spans="2:12" x14ac:dyDescent="0.25">
      <c r="B53" s="4"/>
      <c r="L53" s="4"/>
    </row>
    <row r="54" spans="2:12" x14ac:dyDescent="0.25">
      <c r="B54" s="4"/>
      <c r="L54" s="4"/>
    </row>
    <row r="55" spans="2:12" x14ac:dyDescent="0.25">
      <c r="B55" s="4"/>
      <c r="L55" s="4"/>
    </row>
    <row r="56" spans="2:12" x14ac:dyDescent="0.25">
      <c r="B56" s="4"/>
      <c r="L56" s="4"/>
    </row>
    <row r="57" spans="2:12" x14ac:dyDescent="0.25">
      <c r="B57" s="4"/>
      <c r="L57" s="4"/>
    </row>
    <row r="58" spans="2:12" x14ac:dyDescent="0.25">
      <c r="B58" s="4"/>
      <c r="L58" s="4"/>
    </row>
    <row r="59" spans="2:12" x14ac:dyDescent="0.25">
      <c r="B59" s="4"/>
      <c r="L59" s="4"/>
    </row>
    <row r="60" spans="2:12" x14ac:dyDescent="0.25">
      <c r="B60" s="4"/>
      <c r="L60" s="4"/>
    </row>
    <row r="61" spans="2:12" s="10" customFormat="1" x14ac:dyDescent="0.25">
      <c r="B61" s="9"/>
      <c r="D61" s="14" t="s">
        <v>30</v>
      </c>
      <c r="E61" s="11"/>
      <c r="F61" s="42" t="s">
        <v>31</v>
      </c>
      <c r="G61" s="14" t="s">
        <v>30</v>
      </c>
      <c r="H61" s="11"/>
      <c r="I61" s="11"/>
      <c r="J61" s="43" t="s">
        <v>31</v>
      </c>
      <c r="K61" s="11"/>
      <c r="L61" s="9"/>
    </row>
    <row r="62" spans="2:12" x14ac:dyDescent="0.25">
      <c r="B62" s="4"/>
      <c r="L62" s="4"/>
    </row>
    <row r="63" spans="2:12" x14ac:dyDescent="0.25">
      <c r="B63" s="4"/>
      <c r="L63" s="4"/>
    </row>
    <row r="64" spans="2:12" x14ac:dyDescent="0.25">
      <c r="B64" s="4"/>
      <c r="L64" s="4"/>
    </row>
    <row r="65" spans="2:12" s="10" customFormat="1" x14ac:dyDescent="0.25">
      <c r="B65" s="9"/>
      <c r="D65" s="12" t="s">
        <v>32</v>
      </c>
      <c r="E65" s="13"/>
      <c r="F65" s="13"/>
      <c r="G65" s="12" t="s">
        <v>33</v>
      </c>
      <c r="H65" s="13"/>
      <c r="I65" s="13"/>
      <c r="J65" s="13"/>
      <c r="K65" s="13"/>
      <c r="L65" s="9"/>
    </row>
    <row r="66" spans="2:12" x14ac:dyDescent="0.25">
      <c r="B66" s="4"/>
      <c r="L66" s="4"/>
    </row>
    <row r="67" spans="2:12" x14ac:dyDescent="0.25">
      <c r="B67" s="4"/>
      <c r="L67" s="4"/>
    </row>
    <row r="68" spans="2:12" x14ac:dyDescent="0.25">
      <c r="B68" s="4"/>
      <c r="L68" s="4"/>
    </row>
    <row r="69" spans="2:12" x14ac:dyDescent="0.25">
      <c r="B69" s="4"/>
      <c r="L69" s="4"/>
    </row>
    <row r="70" spans="2:12" x14ac:dyDescent="0.25">
      <c r="B70" s="4"/>
      <c r="L70" s="4"/>
    </row>
    <row r="71" spans="2:12" x14ac:dyDescent="0.25">
      <c r="B71" s="4"/>
      <c r="L71" s="4"/>
    </row>
    <row r="72" spans="2:12" x14ac:dyDescent="0.25">
      <c r="B72" s="4"/>
      <c r="L72" s="4"/>
    </row>
    <row r="73" spans="2:12" x14ac:dyDescent="0.25">
      <c r="B73" s="4"/>
      <c r="L73" s="4"/>
    </row>
    <row r="74" spans="2:12" x14ac:dyDescent="0.25">
      <c r="B74" s="4"/>
      <c r="L74" s="4"/>
    </row>
    <row r="75" spans="2:12" x14ac:dyDescent="0.25">
      <c r="B75" s="4"/>
      <c r="L75" s="4"/>
    </row>
    <row r="76" spans="2:12" s="10" customFormat="1" x14ac:dyDescent="0.25">
      <c r="B76" s="9"/>
      <c r="D76" s="14" t="s">
        <v>30</v>
      </c>
      <c r="E76" s="11"/>
      <c r="F76" s="42" t="s">
        <v>31</v>
      </c>
      <c r="G76" s="14" t="s">
        <v>30</v>
      </c>
      <c r="H76" s="11"/>
      <c r="I76" s="11"/>
      <c r="J76" s="43" t="s">
        <v>31</v>
      </c>
      <c r="K76" s="11"/>
      <c r="L76" s="9"/>
    </row>
    <row r="77" spans="2:12" s="10" customFormat="1" ht="14.45" customHeight="1" x14ac:dyDescent="0.25">
      <c r="B77" s="15"/>
      <c r="C77" s="16"/>
      <c r="D77" s="16"/>
      <c r="E77" s="16"/>
      <c r="F77" s="16"/>
      <c r="G77" s="16"/>
      <c r="H77" s="16"/>
      <c r="I77" s="16"/>
      <c r="J77" s="16"/>
      <c r="K77" s="16"/>
      <c r="L77" s="9"/>
    </row>
    <row r="81" spans="2:47" s="10" customFormat="1" ht="6.95" customHeight="1" x14ac:dyDescent="0.25">
      <c r="B81" s="17"/>
      <c r="C81" s="18"/>
      <c r="D81" s="18"/>
      <c r="E81" s="18"/>
      <c r="F81" s="18"/>
      <c r="G81" s="18"/>
      <c r="H81" s="18"/>
      <c r="I81" s="18"/>
      <c r="J81" s="18"/>
      <c r="K81" s="18"/>
      <c r="L81" s="9"/>
    </row>
    <row r="82" spans="2:47" s="10" customFormat="1" ht="24.95" customHeight="1" x14ac:dyDescent="0.25">
      <c r="B82" s="9"/>
      <c r="C82" s="5" t="s">
        <v>42</v>
      </c>
      <c r="L82" s="9"/>
    </row>
    <row r="83" spans="2:47" s="10" customFormat="1" ht="6.95" customHeight="1" x14ac:dyDescent="0.25">
      <c r="B83" s="9"/>
      <c r="L83" s="9"/>
    </row>
    <row r="84" spans="2:47" s="10" customFormat="1" ht="12" customHeight="1" x14ac:dyDescent="0.25">
      <c r="B84" s="9"/>
      <c r="C84" s="7" t="s">
        <v>2</v>
      </c>
      <c r="L84" s="9"/>
    </row>
    <row r="85" spans="2:47" s="10" customFormat="1" ht="16.5" customHeight="1" x14ac:dyDescent="0.25">
      <c r="B85" s="9"/>
      <c r="E85" s="98" t="str">
        <f>E7</f>
        <v>Oprava cyklostezky Skrýšov</v>
      </c>
      <c r="F85" s="99"/>
      <c r="G85" s="99"/>
      <c r="H85" s="99"/>
      <c r="L85" s="9"/>
    </row>
    <row r="86" spans="2:47" s="10" customFormat="1" ht="12" customHeight="1" x14ac:dyDescent="0.25">
      <c r="B86" s="9"/>
      <c r="C86" s="7" t="s">
        <v>41</v>
      </c>
      <c r="L86" s="9"/>
    </row>
    <row r="87" spans="2:47" s="10" customFormat="1" ht="16.5" customHeight="1" x14ac:dyDescent="0.25">
      <c r="B87" s="9"/>
      <c r="E87" s="96" t="str">
        <f>E9</f>
        <v>03 - Ochraný val ze zeminy proti přívalové vodě</v>
      </c>
      <c r="F87" s="97"/>
      <c r="G87" s="97"/>
      <c r="H87" s="97"/>
      <c r="L87" s="9"/>
    </row>
    <row r="88" spans="2:47" s="10" customFormat="1" ht="6.95" customHeight="1" x14ac:dyDescent="0.25">
      <c r="B88" s="9"/>
      <c r="L88" s="9"/>
    </row>
    <row r="89" spans="2:47" s="10" customFormat="1" ht="12" customHeight="1" x14ac:dyDescent="0.25">
      <c r="B89" s="9"/>
      <c r="C89" s="7" t="s">
        <v>5</v>
      </c>
      <c r="F89" s="6" t="str">
        <f>F12</f>
        <v>Skrýšov</v>
      </c>
      <c r="I89" s="7" t="s">
        <v>7</v>
      </c>
      <c r="J89" s="27" t="str">
        <f>IF(J12="","",J12)</f>
        <v/>
      </c>
      <c r="L89" s="9"/>
    </row>
    <row r="90" spans="2:47" s="10" customFormat="1" ht="6.95" customHeight="1" x14ac:dyDescent="0.25">
      <c r="B90" s="9"/>
      <c r="L90" s="9"/>
    </row>
    <row r="91" spans="2:47" s="10" customFormat="1" ht="15.2" customHeight="1" x14ac:dyDescent="0.25">
      <c r="B91" s="9"/>
      <c r="C91" s="7" t="s">
        <v>8</v>
      </c>
      <c r="F91" s="6">
        <f>E15</f>
        <v>0</v>
      </c>
      <c r="I91" s="7" t="s">
        <v>12</v>
      </c>
      <c r="J91" s="8" t="str">
        <f>E21</f>
        <v xml:space="preserve"> </v>
      </c>
      <c r="L91" s="9"/>
    </row>
    <row r="92" spans="2:47" s="10" customFormat="1" ht="25.7" customHeight="1" x14ac:dyDescent="0.25">
      <c r="B92" s="9"/>
      <c r="C92" s="7" t="s">
        <v>11</v>
      </c>
      <c r="F92" s="6" t="str">
        <f>IF(E18="","",E18)</f>
        <v xml:space="preserve"> </v>
      </c>
      <c r="I92" s="7" t="s">
        <v>13</v>
      </c>
      <c r="J92" s="8">
        <f>E24</f>
        <v>0</v>
      </c>
      <c r="L92" s="9"/>
    </row>
    <row r="93" spans="2:47" s="10" customFormat="1" ht="10.35" customHeight="1" x14ac:dyDescent="0.25">
      <c r="B93" s="9"/>
      <c r="L93" s="9"/>
    </row>
    <row r="94" spans="2:47" s="10" customFormat="1" ht="29.25" customHeight="1" x14ac:dyDescent="0.25">
      <c r="B94" s="9"/>
      <c r="C94" s="44" t="s">
        <v>43</v>
      </c>
      <c r="D94" s="36"/>
      <c r="E94" s="36"/>
      <c r="F94" s="36"/>
      <c r="G94" s="36"/>
      <c r="H94" s="36"/>
      <c r="I94" s="36"/>
      <c r="J94" s="45" t="s">
        <v>44</v>
      </c>
      <c r="K94" s="36"/>
      <c r="L94" s="9"/>
    </row>
    <row r="95" spans="2:47" s="10" customFormat="1" ht="10.35" customHeight="1" x14ac:dyDescent="0.25">
      <c r="B95" s="9"/>
      <c r="L95" s="9"/>
    </row>
    <row r="96" spans="2:47" s="10" customFormat="1" ht="22.9" customHeight="1" x14ac:dyDescent="0.25">
      <c r="B96" s="9"/>
      <c r="C96" s="46" t="s">
        <v>45</v>
      </c>
      <c r="J96" s="31">
        <f>J118</f>
        <v>0</v>
      </c>
      <c r="L96" s="9"/>
      <c r="AU96" s="1" t="s">
        <v>46</v>
      </c>
    </row>
    <row r="97" spans="2:12" s="48" customFormat="1" ht="24.95" customHeight="1" x14ac:dyDescent="0.25">
      <c r="B97" s="47"/>
      <c r="D97" s="49" t="s">
        <v>47</v>
      </c>
      <c r="E97" s="50"/>
      <c r="F97" s="50"/>
      <c r="G97" s="50"/>
      <c r="H97" s="50"/>
      <c r="I97" s="50"/>
      <c r="J97" s="51">
        <f>J119</f>
        <v>0</v>
      </c>
      <c r="L97" s="47"/>
    </row>
    <row r="98" spans="2:12" s="53" customFormat="1" ht="19.899999999999999" customHeight="1" x14ac:dyDescent="0.25">
      <c r="B98" s="52"/>
      <c r="D98" s="54" t="s">
        <v>48</v>
      </c>
      <c r="E98" s="55"/>
      <c r="F98" s="55"/>
      <c r="G98" s="55"/>
      <c r="H98" s="55"/>
      <c r="I98" s="55"/>
      <c r="J98" s="56">
        <f>J120</f>
        <v>0</v>
      </c>
      <c r="L98" s="52"/>
    </row>
    <row r="99" spans="2:12" s="10" customFormat="1" ht="21.75" customHeight="1" x14ac:dyDescent="0.25">
      <c r="B99" s="9"/>
      <c r="L99" s="9"/>
    </row>
    <row r="100" spans="2:12" s="10" customFormat="1" ht="6.95" customHeight="1" x14ac:dyDescent="0.25"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9"/>
    </row>
    <row r="104" spans="2:12" s="10" customFormat="1" ht="6.95" customHeight="1" x14ac:dyDescent="0.25"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9"/>
    </row>
    <row r="105" spans="2:12" s="10" customFormat="1" ht="24.95" customHeight="1" x14ac:dyDescent="0.25">
      <c r="B105" s="9"/>
      <c r="C105" s="5" t="s">
        <v>51</v>
      </c>
      <c r="L105" s="9"/>
    </row>
    <row r="106" spans="2:12" s="10" customFormat="1" ht="6.95" customHeight="1" x14ac:dyDescent="0.25">
      <c r="B106" s="9"/>
      <c r="L106" s="9"/>
    </row>
    <row r="107" spans="2:12" s="10" customFormat="1" ht="12" customHeight="1" x14ac:dyDescent="0.25">
      <c r="B107" s="9"/>
      <c r="C107" s="7" t="s">
        <v>2</v>
      </c>
      <c r="L107" s="9"/>
    </row>
    <row r="108" spans="2:12" s="10" customFormat="1" ht="16.5" customHeight="1" x14ac:dyDescent="0.25">
      <c r="B108" s="9"/>
      <c r="E108" s="98" t="str">
        <f>E7</f>
        <v>Oprava cyklostezky Skrýšov</v>
      </c>
      <c r="F108" s="99"/>
      <c r="G108" s="99"/>
      <c r="H108" s="99"/>
      <c r="L108" s="9"/>
    </row>
    <row r="109" spans="2:12" s="10" customFormat="1" ht="12" customHeight="1" x14ac:dyDescent="0.25">
      <c r="B109" s="9"/>
      <c r="C109" s="7" t="s">
        <v>41</v>
      </c>
      <c r="L109" s="9"/>
    </row>
    <row r="110" spans="2:12" s="10" customFormat="1" ht="16.5" customHeight="1" x14ac:dyDescent="0.25">
      <c r="B110" s="9"/>
      <c r="E110" s="96" t="str">
        <f>E9</f>
        <v>03 - Ochraný val ze zeminy proti přívalové vodě</v>
      </c>
      <c r="F110" s="97"/>
      <c r="G110" s="97"/>
      <c r="H110" s="97"/>
      <c r="L110" s="9"/>
    </row>
    <row r="111" spans="2:12" s="10" customFormat="1" ht="6.95" customHeight="1" x14ac:dyDescent="0.25">
      <c r="B111" s="9"/>
      <c r="L111" s="9"/>
    </row>
    <row r="112" spans="2:12" s="10" customFormat="1" ht="12" customHeight="1" x14ac:dyDescent="0.25">
      <c r="B112" s="9"/>
      <c r="C112" s="7" t="s">
        <v>5</v>
      </c>
      <c r="F112" s="6" t="str">
        <f>F12</f>
        <v>Skrýšov</v>
      </c>
      <c r="I112" s="7" t="s">
        <v>7</v>
      </c>
      <c r="J112" s="27" t="str">
        <f>IF(J12="","",J12)</f>
        <v/>
      </c>
      <c r="L112" s="9"/>
    </row>
    <row r="113" spans="2:65" s="10" customFormat="1" ht="6.95" customHeight="1" x14ac:dyDescent="0.25">
      <c r="B113" s="9"/>
      <c r="L113" s="9"/>
    </row>
    <row r="114" spans="2:65" s="10" customFormat="1" ht="15.2" customHeight="1" x14ac:dyDescent="0.25">
      <c r="B114" s="9"/>
      <c r="C114" s="7" t="s">
        <v>8</v>
      </c>
      <c r="F114" s="6">
        <f>E15</f>
        <v>0</v>
      </c>
      <c r="I114" s="7" t="s">
        <v>12</v>
      </c>
      <c r="J114" s="8" t="str">
        <f>E21</f>
        <v xml:space="preserve"> </v>
      </c>
      <c r="L114" s="9"/>
    </row>
    <row r="115" spans="2:65" s="10" customFormat="1" ht="25.7" customHeight="1" x14ac:dyDescent="0.25">
      <c r="B115" s="9"/>
      <c r="C115" s="7" t="s">
        <v>11</v>
      </c>
      <c r="F115" s="6" t="str">
        <f>IF(E18="","",E18)</f>
        <v xml:space="preserve"> </v>
      </c>
      <c r="I115" s="7" t="s">
        <v>13</v>
      </c>
      <c r="J115" s="8">
        <f>E24</f>
        <v>0</v>
      </c>
      <c r="L115" s="9"/>
    </row>
    <row r="116" spans="2:65" s="10" customFormat="1" ht="10.35" customHeight="1" x14ac:dyDescent="0.25">
      <c r="B116" s="9"/>
      <c r="L116" s="9"/>
    </row>
    <row r="117" spans="2:65" s="62" customFormat="1" ht="29.25" customHeight="1" x14ac:dyDescent="0.25">
      <c r="B117" s="57"/>
      <c r="C117" s="58" t="s">
        <v>52</v>
      </c>
      <c r="D117" s="59" t="s">
        <v>36</v>
      </c>
      <c r="E117" s="59" t="s">
        <v>34</v>
      </c>
      <c r="F117" s="59" t="s">
        <v>35</v>
      </c>
      <c r="G117" s="59" t="s">
        <v>53</v>
      </c>
      <c r="H117" s="59" t="s">
        <v>54</v>
      </c>
      <c r="I117" s="59" t="s">
        <v>55</v>
      </c>
      <c r="J117" s="60" t="s">
        <v>44</v>
      </c>
      <c r="K117" s="61" t="s">
        <v>56</v>
      </c>
      <c r="L117" s="57"/>
      <c r="M117" s="21" t="s">
        <v>0</v>
      </c>
      <c r="N117" s="22"/>
      <c r="O117" s="22" t="s">
        <v>57</v>
      </c>
      <c r="P117" s="22" t="s">
        <v>58</v>
      </c>
      <c r="Q117" s="22" t="s">
        <v>59</v>
      </c>
      <c r="R117" s="22" t="s">
        <v>60</v>
      </c>
      <c r="S117" s="22" t="s">
        <v>61</v>
      </c>
      <c r="T117" s="23" t="s">
        <v>62</v>
      </c>
    </row>
    <row r="118" spans="2:65" s="10" customFormat="1" ht="22.9" customHeight="1" x14ac:dyDescent="0.25">
      <c r="B118" s="9"/>
      <c r="C118" s="25" t="s">
        <v>63</v>
      </c>
      <c r="J118" s="63">
        <f>BK118</f>
        <v>0</v>
      </c>
      <c r="L118" s="9"/>
      <c r="M118" s="24"/>
      <c r="N118" s="19"/>
      <c r="O118" s="19"/>
      <c r="P118" s="64">
        <f>P119</f>
        <v>113.69600000000001</v>
      </c>
      <c r="Q118" s="19"/>
      <c r="R118" s="64">
        <f>R119</f>
        <v>0</v>
      </c>
      <c r="S118" s="19"/>
      <c r="T118" s="65">
        <f>T119</f>
        <v>0</v>
      </c>
      <c r="AT118" s="1"/>
      <c r="AU118" s="1"/>
      <c r="BK118" s="66"/>
    </row>
    <row r="119" spans="2:65" s="68" customFormat="1" ht="25.9" customHeight="1" x14ac:dyDescent="0.2">
      <c r="B119" s="67"/>
      <c r="D119" s="69" t="s">
        <v>37</v>
      </c>
      <c r="E119" s="70" t="s">
        <v>64</v>
      </c>
      <c r="F119" s="70" t="s">
        <v>65</v>
      </c>
      <c r="J119" s="71">
        <f>BK119</f>
        <v>0</v>
      </c>
      <c r="L119" s="67"/>
      <c r="M119" s="72"/>
      <c r="P119" s="73">
        <f>P120</f>
        <v>113.69600000000001</v>
      </c>
      <c r="R119" s="73">
        <f>R120</f>
        <v>0</v>
      </c>
      <c r="T119" s="74">
        <f>T120</f>
        <v>0</v>
      </c>
      <c r="AR119" s="69"/>
      <c r="AT119" s="75"/>
      <c r="AU119" s="75"/>
      <c r="AY119" s="69"/>
      <c r="BK119" s="76"/>
    </row>
    <row r="120" spans="2:65" s="68" customFormat="1" ht="22.9" customHeight="1" x14ac:dyDescent="0.2">
      <c r="B120" s="67"/>
      <c r="D120" s="69" t="s">
        <v>37</v>
      </c>
      <c r="E120" s="77" t="s">
        <v>38</v>
      </c>
      <c r="F120" s="77" t="s">
        <v>66</v>
      </c>
      <c r="J120" s="78">
        <f>BK120</f>
        <v>0</v>
      </c>
      <c r="L120" s="67"/>
      <c r="M120" s="72"/>
      <c r="P120" s="73">
        <f>SUM(P121:P123)</f>
        <v>113.69600000000001</v>
      </c>
      <c r="R120" s="73">
        <f>SUM(R121:R123)</f>
        <v>0</v>
      </c>
      <c r="T120" s="74">
        <f>SUM(T121:T123)</f>
        <v>0</v>
      </c>
      <c r="AR120" s="69"/>
      <c r="AT120" s="75"/>
      <c r="AU120" s="75"/>
      <c r="AY120" s="69"/>
      <c r="BK120" s="76"/>
    </row>
    <row r="121" spans="2:65" s="10" customFormat="1" ht="21.75" customHeight="1" x14ac:dyDescent="0.25">
      <c r="B121" s="9"/>
      <c r="C121" s="79" t="s">
        <v>39</v>
      </c>
      <c r="D121" s="79" t="s">
        <v>67</v>
      </c>
      <c r="E121" s="80" t="s">
        <v>72</v>
      </c>
      <c r="F121" s="81" t="s">
        <v>73</v>
      </c>
      <c r="G121" s="82" t="s">
        <v>74</v>
      </c>
      <c r="H121" s="83">
        <v>88</v>
      </c>
      <c r="I121" s="84"/>
      <c r="J121" s="84">
        <f>ROUND(I121*H121,2)</f>
        <v>0</v>
      </c>
      <c r="K121" s="85"/>
      <c r="L121" s="9"/>
      <c r="M121" s="86" t="s">
        <v>0</v>
      </c>
      <c r="N121" s="87"/>
      <c r="O121" s="88">
        <v>6.3E-2</v>
      </c>
      <c r="P121" s="88">
        <f>O121*H121</f>
        <v>5.5440000000000005</v>
      </c>
      <c r="Q121" s="88">
        <v>0</v>
      </c>
      <c r="R121" s="88">
        <f>Q121*H121</f>
        <v>0</v>
      </c>
      <c r="S121" s="88">
        <v>0</v>
      </c>
      <c r="T121" s="89">
        <f>S121*H121</f>
        <v>0</v>
      </c>
      <c r="AR121" s="90"/>
      <c r="AT121" s="90"/>
      <c r="AU121" s="90"/>
      <c r="AY121" s="1"/>
      <c r="BE121" s="91"/>
      <c r="BF121" s="91"/>
      <c r="BG121" s="91"/>
      <c r="BH121" s="91"/>
      <c r="BI121" s="91"/>
      <c r="BJ121" s="1"/>
      <c r="BK121" s="91"/>
      <c r="BL121" s="1"/>
      <c r="BM121" s="90"/>
    </row>
    <row r="122" spans="2:65" s="10" customFormat="1" ht="24.2" customHeight="1" x14ac:dyDescent="0.25">
      <c r="B122" s="9"/>
      <c r="C122" s="79" t="s">
        <v>38</v>
      </c>
      <c r="D122" s="79" t="s">
        <v>67</v>
      </c>
      <c r="E122" s="80" t="s">
        <v>94</v>
      </c>
      <c r="F122" s="81" t="s">
        <v>95</v>
      </c>
      <c r="G122" s="82" t="s">
        <v>74</v>
      </c>
      <c r="H122" s="83">
        <v>88</v>
      </c>
      <c r="I122" s="84"/>
      <c r="J122" s="84">
        <f>ROUND(I122*H122,2)</f>
        <v>0</v>
      </c>
      <c r="K122" s="85"/>
      <c r="L122" s="9"/>
      <c r="M122" s="86" t="s">
        <v>0</v>
      </c>
      <c r="N122" s="87"/>
      <c r="O122" s="88">
        <v>1.0980000000000001</v>
      </c>
      <c r="P122" s="88">
        <f>O122*H122</f>
        <v>96.624000000000009</v>
      </c>
      <c r="Q122" s="88">
        <v>0</v>
      </c>
      <c r="R122" s="88">
        <f>Q122*H122</f>
        <v>0</v>
      </c>
      <c r="S122" s="88">
        <v>0</v>
      </c>
      <c r="T122" s="89">
        <f>S122*H122</f>
        <v>0</v>
      </c>
      <c r="AR122" s="90"/>
      <c r="AT122" s="90"/>
      <c r="AU122" s="90"/>
      <c r="AY122" s="1"/>
      <c r="BE122" s="91"/>
      <c r="BF122" s="91"/>
      <c r="BG122" s="91"/>
      <c r="BH122" s="91"/>
      <c r="BI122" s="91"/>
      <c r="BJ122" s="1"/>
      <c r="BK122" s="91"/>
      <c r="BL122" s="1"/>
      <c r="BM122" s="90"/>
    </row>
    <row r="123" spans="2:65" s="10" customFormat="1" ht="16.5" customHeight="1" x14ac:dyDescent="0.25">
      <c r="B123" s="9"/>
      <c r="C123" s="79" t="s">
        <v>75</v>
      </c>
      <c r="D123" s="79" t="s">
        <v>67</v>
      </c>
      <c r="E123" s="80" t="s">
        <v>96</v>
      </c>
      <c r="F123" s="81" t="s">
        <v>97</v>
      </c>
      <c r="G123" s="82" t="s">
        <v>74</v>
      </c>
      <c r="H123" s="83">
        <v>88</v>
      </c>
      <c r="I123" s="84"/>
      <c r="J123" s="84">
        <f>ROUND(I123*H123,2)</f>
        <v>0</v>
      </c>
      <c r="K123" s="85"/>
      <c r="L123" s="9"/>
      <c r="M123" s="92" t="s">
        <v>0</v>
      </c>
      <c r="N123" s="93"/>
      <c r="O123" s="94">
        <v>0.13100000000000001</v>
      </c>
      <c r="P123" s="94">
        <f>O123*H123</f>
        <v>11.528</v>
      </c>
      <c r="Q123" s="94">
        <v>0</v>
      </c>
      <c r="R123" s="94">
        <f>Q123*H123</f>
        <v>0</v>
      </c>
      <c r="S123" s="94">
        <v>0</v>
      </c>
      <c r="T123" s="95">
        <f>S123*H123</f>
        <v>0</v>
      </c>
      <c r="AR123" s="90"/>
      <c r="AT123" s="90"/>
      <c r="AU123" s="90"/>
      <c r="AY123" s="1"/>
      <c r="BE123" s="91"/>
      <c r="BF123" s="91"/>
      <c r="BG123" s="91"/>
      <c r="BH123" s="91"/>
      <c r="BI123" s="91"/>
      <c r="BJ123" s="1"/>
      <c r="BK123" s="91"/>
      <c r="BL123" s="1"/>
      <c r="BM123" s="90"/>
    </row>
    <row r="124" spans="2:65" s="10" customFormat="1" ht="6.95" customHeight="1" x14ac:dyDescent="0.25">
      <c r="B124" s="15"/>
      <c r="C124" s="16"/>
      <c r="D124" s="16"/>
      <c r="E124" s="16"/>
      <c r="F124" s="16"/>
      <c r="G124" s="16"/>
      <c r="H124" s="16"/>
      <c r="I124" s="16"/>
      <c r="J124" s="16"/>
      <c r="K124" s="16"/>
      <c r="L124" s="9"/>
    </row>
  </sheetData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7" right="0.7" top="0.78740157499999996" bottom="0.78740157499999996" header="0.3" footer="0.3"/>
  <pageSetup paperSize="9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01</vt:lpstr>
      <vt:lpstr>02</vt:lpstr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Vojtěch Adamovský - investice TsPE</dc:creator>
  <cp:lastModifiedBy>ing. Blanka Hörnerová - veř. zakázky TsPE</cp:lastModifiedBy>
  <cp:lastPrinted>2026-10-06T09:07:26Z</cp:lastPrinted>
  <dcterms:created xsi:type="dcterms:W3CDTF">2015-06-05T18:19:34Z</dcterms:created>
  <dcterms:modified xsi:type="dcterms:W3CDTF">2026-10-09T09:57:24Z</dcterms:modified>
</cp:coreProperties>
</file>